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xVal>
          <yVal>
            <numRef>
              <f>gráficos!$B$7:$B$297</f>
              <numCache>
                <formatCode>General</formatCode>
                <ptCount val="2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  <c r="AA2" t="n">
        <v>1576.628195430294</v>
      </c>
      <c r="AB2" t="n">
        <v>2157.2122529147</v>
      </c>
      <c r="AC2" t="n">
        <v>1951.330943162933</v>
      </c>
      <c r="AD2" t="n">
        <v>1576628.195430294</v>
      </c>
      <c r="AE2" t="n">
        <v>2157212.2529147</v>
      </c>
      <c r="AF2" t="n">
        <v>3.236955792034965e-06</v>
      </c>
      <c r="AG2" t="n">
        <v>49</v>
      </c>
      <c r="AH2" t="n">
        <v>1951330.943162933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  <c r="AA3" t="n">
        <v>827.0172837305877</v>
      </c>
      <c r="AB3" t="n">
        <v>1131.561533027736</v>
      </c>
      <c r="AC3" t="n">
        <v>1023.566888472155</v>
      </c>
      <c r="AD3" t="n">
        <v>827017.2837305877</v>
      </c>
      <c r="AE3" t="n">
        <v>1131561.533027736</v>
      </c>
      <c r="AF3" t="n">
        <v>5.055890137078818e-06</v>
      </c>
      <c r="AG3" t="n">
        <v>32</v>
      </c>
      <c r="AH3" t="n">
        <v>1023566.888472155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  <c r="AA4" t="n">
        <v>690.1345678087563</v>
      </c>
      <c r="AB4" t="n">
        <v>944.2725622642604</v>
      </c>
      <c r="AC4" t="n">
        <v>854.1525142166236</v>
      </c>
      <c r="AD4" t="n">
        <v>690134.5678087563</v>
      </c>
      <c r="AE4" t="n">
        <v>944272.5622642604</v>
      </c>
      <c r="AF4" t="n">
        <v>5.750436173933866e-06</v>
      </c>
      <c r="AG4" t="n">
        <v>28</v>
      </c>
      <c r="AH4" t="n">
        <v>854152.5142166235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  <c r="AA5" t="n">
        <v>629.9855382853004</v>
      </c>
      <c r="AB5" t="n">
        <v>861.9740064823667</v>
      </c>
      <c r="AC5" t="n">
        <v>779.708417091805</v>
      </c>
      <c r="AD5" t="n">
        <v>629985.5382853005</v>
      </c>
      <c r="AE5" t="n">
        <v>861974.0064823667</v>
      </c>
      <c r="AF5" t="n">
        <v>6.118321370824115e-06</v>
      </c>
      <c r="AG5" t="n">
        <v>26</v>
      </c>
      <c r="AH5" t="n">
        <v>779708.417091805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  <c r="AA6" t="n">
        <v>622.302335828326</v>
      </c>
      <c r="AB6" t="n">
        <v>851.4615099217642</v>
      </c>
      <c r="AC6" t="n">
        <v>770.1992184485651</v>
      </c>
      <c r="AD6" t="n">
        <v>622302.3358283261</v>
      </c>
      <c r="AE6" t="n">
        <v>851461.5099217643</v>
      </c>
      <c r="AF6" t="n">
        <v>6.225118973853196e-06</v>
      </c>
      <c r="AG6" t="n">
        <v>26</v>
      </c>
      <c r="AH6" t="n">
        <v>770199.2184485651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  <c r="AA7" t="n">
        <v>586.2774502526669</v>
      </c>
      <c r="AB7" t="n">
        <v>802.1706721713633</v>
      </c>
      <c r="AC7" t="n">
        <v>725.612629072937</v>
      </c>
      <c r="AD7" t="n">
        <v>586277.4502526668</v>
      </c>
      <c r="AE7" t="n">
        <v>802170.6721713634</v>
      </c>
      <c r="AF7" t="n">
        <v>6.478492068172758e-06</v>
      </c>
      <c r="AG7" t="n">
        <v>25</v>
      </c>
      <c r="AH7" t="n">
        <v>725612.6290729371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  <c r="AA8" t="n">
        <v>566.6410422756254</v>
      </c>
      <c r="AB8" t="n">
        <v>775.3032724799955</v>
      </c>
      <c r="AC8" t="n">
        <v>701.3094162994811</v>
      </c>
      <c r="AD8" t="n">
        <v>566641.0422756254</v>
      </c>
      <c r="AE8" t="n">
        <v>775303.2724799955</v>
      </c>
      <c r="AF8" t="n">
        <v>6.586736139865891e-06</v>
      </c>
      <c r="AG8" t="n">
        <v>24</v>
      </c>
      <c r="AH8" t="n">
        <v>701309.4162994811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  <c r="AA9" t="n">
        <v>558.7654981936827</v>
      </c>
      <c r="AB9" t="n">
        <v>764.527605622598</v>
      </c>
      <c r="AC9" t="n">
        <v>691.5621639632101</v>
      </c>
      <c r="AD9" t="n">
        <v>558765.4981936826</v>
      </c>
      <c r="AE9" t="n">
        <v>764527.605622598</v>
      </c>
      <c r="AF9" t="n">
        <v>6.675452884594339e-06</v>
      </c>
      <c r="AG9" t="n">
        <v>24</v>
      </c>
      <c r="AH9" t="n">
        <v>691562.1639632101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  <c r="AA10" t="n">
        <v>549.5596254179641</v>
      </c>
      <c r="AB10" t="n">
        <v>751.9317243564163</v>
      </c>
      <c r="AC10" t="n">
        <v>680.1684159266425</v>
      </c>
      <c r="AD10" t="n">
        <v>549559.6254179641</v>
      </c>
      <c r="AE10" t="n">
        <v>751931.7243564164</v>
      </c>
      <c r="AF10" t="n">
        <v>6.774294909971142e-06</v>
      </c>
      <c r="AG10" t="n">
        <v>24</v>
      </c>
      <c r="AH10" t="n">
        <v>680168.4159266425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  <c r="AA11" t="n">
        <v>548.8931158318743</v>
      </c>
      <c r="AB11" t="n">
        <v>751.0197765364009</v>
      </c>
      <c r="AC11" t="n">
        <v>679.3435031266424</v>
      </c>
      <c r="AD11" t="n">
        <v>548893.1158318743</v>
      </c>
      <c r="AE11" t="n">
        <v>751019.7765364009</v>
      </c>
      <c r="AF11" t="n">
        <v>6.781527253291396e-06</v>
      </c>
      <c r="AG11" t="n">
        <v>24</v>
      </c>
      <c r="AH11" t="n">
        <v>679343.5031266424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  <c r="AA12" t="n">
        <v>534.139611588731</v>
      </c>
      <c r="AB12" t="n">
        <v>730.8333811522615</v>
      </c>
      <c r="AC12" t="n">
        <v>661.0836689861815</v>
      </c>
      <c r="AD12" t="n">
        <v>534139.6115887309</v>
      </c>
      <c r="AE12" t="n">
        <v>730833.3811522615</v>
      </c>
      <c r="AF12" t="n">
        <v>6.830225031647773e-06</v>
      </c>
      <c r="AG12" t="n">
        <v>23</v>
      </c>
      <c r="AH12" t="n">
        <v>661083.6689861815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  <c r="AA13" t="n">
        <v>529.9112727587453</v>
      </c>
      <c r="AB13" t="n">
        <v>725.0479814239314</v>
      </c>
      <c r="AC13" t="n">
        <v>655.8504196880638</v>
      </c>
      <c r="AD13" t="n">
        <v>529911.2727587454</v>
      </c>
      <c r="AE13" t="n">
        <v>725047.9814239314</v>
      </c>
      <c r="AF13" t="n">
        <v>6.878922810004149e-06</v>
      </c>
      <c r="AG13" t="n">
        <v>23</v>
      </c>
      <c r="AH13" t="n">
        <v>655850.4196880638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  <c r="AA14" t="n">
        <v>523.7372833621509</v>
      </c>
      <c r="AB14" t="n">
        <v>716.6004567543224</v>
      </c>
      <c r="AC14" t="n">
        <v>648.2091149167468</v>
      </c>
      <c r="AD14" t="n">
        <v>523737.2833621509</v>
      </c>
      <c r="AE14" t="n">
        <v>716600.4567543224</v>
      </c>
      <c r="AF14" t="n">
        <v>6.937022634676853e-06</v>
      </c>
      <c r="AG14" t="n">
        <v>23</v>
      </c>
      <c r="AH14" t="n">
        <v>648209.1149167467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  <c r="AA15" t="n">
        <v>524.3748066080224</v>
      </c>
      <c r="AB15" t="n">
        <v>717.4727441848643</v>
      </c>
      <c r="AC15" t="n">
        <v>648.9981524591809</v>
      </c>
      <c r="AD15" t="n">
        <v>524374.8066080224</v>
      </c>
      <c r="AE15" t="n">
        <v>717472.7441848642</v>
      </c>
      <c r="AF15" t="n">
        <v>6.931477838131326e-06</v>
      </c>
      <c r="AG15" t="n">
        <v>23</v>
      </c>
      <c r="AH15" t="n">
        <v>648998.1524591809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  <c r="AA16" t="n">
        <v>522.2445827368956</v>
      </c>
      <c r="AB16" t="n">
        <v>714.5580779055441</v>
      </c>
      <c r="AC16" t="n">
        <v>646.3616578387993</v>
      </c>
      <c r="AD16" t="n">
        <v>522244.5827368957</v>
      </c>
      <c r="AE16" t="n">
        <v>714558.0779055441</v>
      </c>
      <c r="AF16" t="n">
        <v>6.946906837214534e-06</v>
      </c>
      <c r="AG16" t="n">
        <v>23</v>
      </c>
      <c r="AH16" t="n">
        <v>646361.6578387993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  <c r="AA17" t="n">
        <v>518.0770468282997</v>
      </c>
      <c r="AB17" t="n">
        <v>708.855871416695</v>
      </c>
      <c r="AC17" t="n">
        <v>641.2036619341487</v>
      </c>
      <c r="AD17" t="n">
        <v>518077.0468282997</v>
      </c>
      <c r="AE17" t="n">
        <v>708855.871416695</v>
      </c>
      <c r="AF17" t="n">
        <v>6.987649037918632e-06</v>
      </c>
      <c r="AG17" t="n">
        <v>23</v>
      </c>
      <c r="AH17" t="n">
        <v>641203.6619341488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  <c r="AA18" t="n">
        <v>516.2904811836206</v>
      </c>
      <c r="AB18" t="n">
        <v>706.4114134839315</v>
      </c>
      <c r="AC18" t="n">
        <v>638.99249963567</v>
      </c>
      <c r="AD18" t="n">
        <v>516290.4811836206</v>
      </c>
      <c r="AE18" t="n">
        <v>706411.4134839315</v>
      </c>
      <c r="AF18" t="n">
        <v>7.00356019322319e-06</v>
      </c>
      <c r="AG18" t="n">
        <v>23</v>
      </c>
      <c r="AH18" t="n">
        <v>638992.49963567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  <c r="AA19" t="n">
        <v>514.3153397657283</v>
      </c>
      <c r="AB19" t="n">
        <v>703.7089378588814</v>
      </c>
      <c r="AC19" t="n">
        <v>636.5479444913263</v>
      </c>
      <c r="AD19" t="n">
        <v>514315.3397657282</v>
      </c>
      <c r="AE19" t="n">
        <v>703708.9378588814</v>
      </c>
      <c r="AF19" t="n">
        <v>7.010069302211418e-06</v>
      </c>
      <c r="AG19" t="n">
        <v>23</v>
      </c>
      <c r="AH19" t="n">
        <v>636547.9444913263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  <c r="AA20" t="n">
        <v>511.7089674650644</v>
      </c>
      <c r="AB20" t="n">
        <v>700.1427842920825</v>
      </c>
      <c r="AC20" t="n">
        <v>633.3221396158149</v>
      </c>
      <c r="AD20" t="n">
        <v>511708.9674650644</v>
      </c>
      <c r="AE20" t="n">
        <v>700142.7842920825</v>
      </c>
      <c r="AF20" t="n">
        <v>7.033936035168256e-06</v>
      </c>
      <c r="AG20" t="n">
        <v>23</v>
      </c>
      <c r="AH20" t="n">
        <v>633322.1396158149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  <c r="AA21" t="n">
        <v>509.9680043434224</v>
      </c>
      <c r="AB21" t="n">
        <v>697.7607217431797</v>
      </c>
      <c r="AC21" t="n">
        <v>631.1674177733335</v>
      </c>
      <c r="AD21" t="n">
        <v>509968.0043434224</v>
      </c>
      <c r="AE21" t="n">
        <v>697760.7217431797</v>
      </c>
      <c r="AF21" t="n">
        <v>7.049123956140789e-06</v>
      </c>
      <c r="AG21" t="n">
        <v>23</v>
      </c>
      <c r="AH21" t="n">
        <v>631167.4177733335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  <c r="AA22" t="n">
        <v>508.9794995280959</v>
      </c>
      <c r="AB22" t="n">
        <v>696.4082058450954</v>
      </c>
      <c r="AC22" t="n">
        <v>629.9439840942943</v>
      </c>
      <c r="AD22" t="n">
        <v>508979.4995280959</v>
      </c>
      <c r="AE22" t="n">
        <v>696408.2058450953</v>
      </c>
      <c r="AF22" t="n">
        <v>7.038998675492435e-06</v>
      </c>
      <c r="AG22" t="n">
        <v>23</v>
      </c>
      <c r="AH22" t="n">
        <v>629943.9840942943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  <c r="AA23" t="n">
        <v>508.0760067900339</v>
      </c>
      <c r="AB23" t="n">
        <v>695.1720072215925</v>
      </c>
      <c r="AC23" t="n">
        <v>628.8257665324028</v>
      </c>
      <c r="AD23" t="n">
        <v>508076.0067900339</v>
      </c>
      <c r="AE23" t="n">
        <v>695172.0072215925</v>
      </c>
      <c r="AF23" t="n">
        <v>7.056115221350368e-06</v>
      </c>
      <c r="AG23" t="n">
        <v>23</v>
      </c>
      <c r="AH23" t="n">
        <v>628825.7665324028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  <c r="AA24" t="n">
        <v>504.5708510255969</v>
      </c>
      <c r="AB24" t="n">
        <v>690.3760984681312</v>
      </c>
      <c r="AC24" t="n">
        <v>624.4875725792717</v>
      </c>
      <c r="AD24" t="n">
        <v>504570.8510255969</v>
      </c>
      <c r="AE24" t="n">
        <v>690376.0984681312</v>
      </c>
      <c r="AF24" t="n">
        <v>7.081669501081932e-06</v>
      </c>
      <c r="AG24" t="n">
        <v>23</v>
      </c>
      <c r="AH24" t="n">
        <v>624487.5725792717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  <c r="AA25" t="n">
        <v>501.4059179986975</v>
      </c>
      <c r="AB25" t="n">
        <v>686.0456974737365</v>
      </c>
      <c r="AC25" t="n">
        <v>620.5704589780263</v>
      </c>
      <c r="AD25" t="n">
        <v>501405.9179986975</v>
      </c>
      <c r="AE25" t="n">
        <v>686045.6974737365</v>
      </c>
      <c r="AF25" t="n">
        <v>7.098544968829191e-06</v>
      </c>
      <c r="AG25" t="n">
        <v>23</v>
      </c>
      <c r="AH25" t="n">
        <v>620570.4589780263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501.7482943700109</v>
      </c>
      <c r="AB26" t="n">
        <v>686.5141519295471</v>
      </c>
      <c r="AC26" t="n">
        <v>620.9942047980542</v>
      </c>
      <c r="AD26" t="n">
        <v>501748.2943700108</v>
      </c>
      <c r="AE26" t="n">
        <v>686514.1519295471</v>
      </c>
      <c r="AF26" t="n">
        <v>7.093241250394338e-06</v>
      </c>
      <c r="AG26" t="n">
        <v>23</v>
      </c>
      <c r="AH26" t="n">
        <v>620994.2047980542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  <c r="AA27" t="n">
        <v>499.4134638539988</v>
      </c>
      <c r="AB27" t="n">
        <v>683.3195338120868</v>
      </c>
      <c r="AC27" t="n">
        <v>618.1044765500496</v>
      </c>
      <c r="AD27" t="n">
        <v>499413.4638539989</v>
      </c>
      <c r="AE27" t="n">
        <v>683319.5338120868</v>
      </c>
      <c r="AF27" t="n">
        <v>7.094928797169064e-06</v>
      </c>
      <c r="AG27" t="n">
        <v>23</v>
      </c>
      <c r="AH27" t="n">
        <v>618104.4765500496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497.6591759282935</v>
      </c>
      <c r="AB28" t="n">
        <v>680.9192396784157</v>
      </c>
      <c r="AC28" t="n">
        <v>615.933263119662</v>
      </c>
      <c r="AD28" t="n">
        <v>497659.1759282935</v>
      </c>
      <c r="AE28" t="n">
        <v>680919.2396784157</v>
      </c>
      <c r="AF28" t="n">
        <v>7.111804264916323e-06</v>
      </c>
      <c r="AG28" t="n">
        <v>23</v>
      </c>
      <c r="AH28" t="n">
        <v>615933.2631196619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  <c r="AA29" t="n">
        <v>497.7186755014629</v>
      </c>
      <c r="AB29" t="n">
        <v>681.0006496193621</v>
      </c>
      <c r="AC29" t="n">
        <v>616.006903410104</v>
      </c>
      <c r="AD29" t="n">
        <v>497718.6755014629</v>
      </c>
      <c r="AE29" t="n">
        <v>681000.6496193621</v>
      </c>
      <c r="AF29" t="n">
        <v>7.110839952473623e-06</v>
      </c>
      <c r="AG29" t="n">
        <v>23</v>
      </c>
      <c r="AH29" t="n">
        <v>616006.903410104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  <c r="AA30" t="n">
        <v>494.2455635194959</v>
      </c>
      <c r="AB30" t="n">
        <v>676.2485845827479</v>
      </c>
      <c r="AC30" t="n">
        <v>611.7083687910192</v>
      </c>
      <c r="AD30" t="n">
        <v>494245.5635194959</v>
      </c>
      <c r="AE30" t="n">
        <v>676248.5845827479</v>
      </c>
      <c r="AF30" t="n">
        <v>7.12144738934333e-06</v>
      </c>
      <c r="AG30" t="n">
        <v>23</v>
      </c>
      <c r="AH30" t="n">
        <v>611708.3687910192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  <c r="AA31" t="n">
        <v>493.2018267501758</v>
      </c>
      <c r="AB31" t="n">
        <v>674.8204978885476</v>
      </c>
      <c r="AC31" t="n">
        <v>610.4165766865812</v>
      </c>
      <c r="AD31" t="n">
        <v>493201.8267501758</v>
      </c>
      <c r="AE31" t="n">
        <v>674820.4978885476</v>
      </c>
      <c r="AF31" t="n">
        <v>7.131813748102358e-06</v>
      </c>
      <c r="AG31" t="n">
        <v>23</v>
      </c>
      <c r="AH31" t="n">
        <v>610416.5766865811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  <c r="AA32" t="n">
        <v>494.4399882089465</v>
      </c>
      <c r="AB32" t="n">
        <v>676.5146050202662</v>
      </c>
      <c r="AC32" t="n">
        <v>611.9490006113427</v>
      </c>
      <c r="AD32" t="n">
        <v>494439.9882089465</v>
      </c>
      <c r="AE32" t="n">
        <v>676514.6050202663</v>
      </c>
      <c r="AF32" t="n">
        <v>7.117349061461851e-06</v>
      </c>
      <c r="AG32" t="n">
        <v>23</v>
      </c>
      <c r="AH32" t="n">
        <v>611949.0006113427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  <c r="AA33" t="n">
        <v>492.923760787</v>
      </c>
      <c r="AB33" t="n">
        <v>674.4400357703262</v>
      </c>
      <c r="AC33" t="n">
        <v>610.0724253389407</v>
      </c>
      <c r="AD33" t="n">
        <v>492923.760787</v>
      </c>
      <c r="AE33" t="n">
        <v>674440.0357703262</v>
      </c>
      <c r="AF33" t="n">
        <v>7.12144738934333e-06</v>
      </c>
      <c r="AG33" t="n">
        <v>23</v>
      </c>
      <c r="AH33" t="n">
        <v>610072.4253389407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  <c r="AA34" t="n">
        <v>480.8915539387192</v>
      </c>
      <c r="AB34" t="n">
        <v>657.9770395370058</v>
      </c>
      <c r="AC34" t="n">
        <v>595.1806343601683</v>
      </c>
      <c r="AD34" t="n">
        <v>480891.5539387192</v>
      </c>
      <c r="AE34" t="n">
        <v>657977.0395370058</v>
      </c>
      <c r="AF34" t="n">
        <v>7.143626575525441e-06</v>
      </c>
      <c r="AG34" t="n">
        <v>22</v>
      </c>
      <c r="AH34" t="n">
        <v>595180.6343601682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  <c r="AA35" t="n">
        <v>482.2568781843941</v>
      </c>
      <c r="AB35" t="n">
        <v>659.8451364037929</v>
      </c>
      <c r="AC35" t="n">
        <v>596.8704426838796</v>
      </c>
      <c r="AD35" t="n">
        <v>482256.8781843941</v>
      </c>
      <c r="AE35" t="n">
        <v>659845.1364037929</v>
      </c>
      <c r="AF35" t="n">
        <v>7.14121579441869e-06</v>
      </c>
      <c r="AG35" t="n">
        <v>22</v>
      </c>
      <c r="AH35" t="n">
        <v>596870.4426838795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1.5903</v>
      </c>
      <c r="E2" t="n">
        <v>62.88</v>
      </c>
      <c r="F2" t="n">
        <v>47.06</v>
      </c>
      <c r="G2" t="n">
        <v>6.74</v>
      </c>
      <c r="H2" t="n">
        <v>0.11</v>
      </c>
      <c r="I2" t="n">
        <v>419</v>
      </c>
      <c r="J2" t="n">
        <v>159.12</v>
      </c>
      <c r="K2" t="n">
        <v>50.28</v>
      </c>
      <c r="L2" t="n">
        <v>1</v>
      </c>
      <c r="M2" t="n">
        <v>417</v>
      </c>
      <c r="N2" t="n">
        <v>27.84</v>
      </c>
      <c r="O2" t="n">
        <v>19859.16</v>
      </c>
      <c r="P2" t="n">
        <v>573.87</v>
      </c>
      <c r="Q2" t="n">
        <v>793.51</v>
      </c>
      <c r="R2" t="n">
        <v>659.37</v>
      </c>
      <c r="S2" t="n">
        <v>86.27</v>
      </c>
      <c r="T2" t="n">
        <v>273993.38</v>
      </c>
      <c r="U2" t="n">
        <v>0.13</v>
      </c>
      <c r="V2" t="n">
        <v>0.52</v>
      </c>
      <c r="W2" t="n">
        <v>0.89</v>
      </c>
      <c r="X2" t="n">
        <v>16.45</v>
      </c>
      <c r="Y2" t="n">
        <v>1</v>
      </c>
      <c r="Z2" t="n">
        <v>10</v>
      </c>
      <c r="AA2" t="n">
        <v>1149.684467995922</v>
      </c>
      <c r="AB2" t="n">
        <v>1573.049009611076</v>
      </c>
      <c r="AC2" t="n">
        <v>1422.919419921946</v>
      </c>
      <c r="AD2" t="n">
        <v>1149684.467995922</v>
      </c>
      <c r="AE2" t="n">
        <v>1573049.009611076</v>
      </c>
      <c r="AF2" t="n">
        <v>4.194954332577939e-06</v>
      </c>
      <c r="AG2" t="n">
        <v>41</v>
      </c>
      <c r="AH2" t="n">
        <v>1422919.419921946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2.2655</v>
      </c>
      <c r="E3" t="n">
        <v>44.14</v>
      </c>
      <c r="F3" t="n">
        <v>36.63</v>
      </c>
      <c r="G3" t="n">
        <v>13.65</v>
      </c>
      <c r="H3" t="n">
        <v>0.22</v>
      </c>
      <c r="I3" t="n">
        <v>161</v>
      </c>
      <c r="J3" t="n">
        <v>160.54</v>
      </c>
      <c r="K3" t="n">
        <v>50.28</v>
      </c>
      <c r="L3" t="n">
        <v>2</v>
      </c>
      <c r="M3" t="n">
        <v>159</v>
      </c>
      <c r="N3" t="n">
        <v>28.26</v>
      </c>
      <c r="O3" t="n">
        <v>20034.4</v>
      </c>
      <c r="P3" t="n">
        <v>442.46</v>
      </c>
      <c r="Q3" t="n">
        <v>793.27</v>
      </c>
      <c r="R3" t="n">
        <v>309.58</v>
      </c>
      <c r="S3" t="n">
        <v>86.27</v>
      </c>
      <c r="T3" t="n">
        <v>100388.49</v>
      </c>
      <c r="U3" t="n">
        <v>0.28</v>
      </c>
      <c r="V3" t="n">
        <v>0.66</v>
      </c>
      <c r="W3" t="n">
        <v>0.47</v>
      </c>
      <c r="X3" t="n">
        <v>6.03</v>
      </c>
      <c r="Y3" t="n">
        <v>1</v>
      </c>
      <c r="Z3" t="n">
        <v>10</v>
      </c>
      <c r="AA3" t="n">
        <v>690.5679209540954</v>
      </c>
      <c r="AB3" t="n">
        <v>944.8654951559047</v>
      </c>
      <c r="AC3" t="n">
        <v>854.6888584252757</v>
      </c>
      <c r="AD3" t="n">
        <v>690567.9209540953</v>
      </c>
      <c r="AE3" t="n">
        <v>944865.4951559047</v>
      </c>
      <c r="AF3" t="n">
        <v>5.97602278843949e-06</v>
      </c>
      <c r="AG3" t="n">
        <v>29</v>
      </c>
      <c r="AH3" t="n">
        <v>854688.8584252758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2.5114</v>
      </c>
      <c r="E4" t="n">
        <v>39.82</v>
      </c>
      <c r="F4" t="n">
        <v>34.27</v>
      </c>
      <c r="G4" t="n">
        <v>20.56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410.42</v>
      </c>
      <c r="Q4" t="n">
        <v>793.25</v>
      </c>
      <c r="R4" t="n">
        <v>230.45</v>
      </c>
      <c r="S4" t="n">
        <v>86.27</v>
      </c>
      <c r="T4" t="n">
        <v>61129.5</v>
      </c>
      <c r="U4" t="n">
        <v>0.37</v>
      </c>
      <c r="V4" t="n">
        <v>0.71</v>
      </c>
      <c r="W4" t="n">
        <v>0.38</v>
      </c>
      <c r="X4" t="n">
        <v>3.67</v>
      </c>
      <c r="Y4" t="n">
        <v>1</v>
      </c>
      <c r="Z4" t="n">
        <v>10</v>
      </c>
      <c r="AA4" t="n">
        <v>595.9538216386419</v>
      </c>
      <c r="AB4" t="n">
        <v>815.4103103930314</v>
      </c>
      <c r="AC4" t="n">
        <v>737.5886948046781</v>
      </c>
      <c r="AD4" t="n">
        <v>595953.8216386419</v>
      </c>
      <c r="AE4" t="n">
        <v>815410.3103930315</v>
      </c>
      <c r="AF4" t="n">
        <v>6.624667239411581e-06</v>
      </c>
      <c r="AG4" t="n">
        <v>26</v>
      </c>
      <c r="AH4" t="n">
        <v>737588.6948046781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2.6741</v>
      </c>
      <c r="E5" t="n">
        <v>37.4</v>
      </c>
      <c r="F5" t="n">
        <v>32.78</v>
      </c>
      <c r="G5" t="n">
        <v>27.7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389.03</v>
      </c>
      <c r="Q5" t="n">
        <v>793.3099999999999</v>
      </c>
      <c r="R5" t="n">
        <v>180.35</v>
      </c>
      <c r="S5" t="n">
        <v>86.27</v>
      </c>
      <c r="T5" t="n">
        <v>36225.22</v>
      </c>
      <c r="U5" t="n">
        <v>0.48</v>
      </c>
      <c r="V5" t="n">
        <v>0.74</v>
      </c>
      <c r="W5" t="n">
        <v>0.32</v>
      </c>
      <c r="X5" t="n">
        <v>2.19</v>
      </c>
      <c r="Y5" t="n">
        <v>1</v>
      </c>
      <c r="Z5" t="n">
        <v>10</v>
      </c>
      <c r="AA5" t="n">
        <v>549.7200781761832</v>
      </c>
      <c r="AB5" t="n">
        <v>752.1512628988879</v>
      </c>
      <c r="AC5" t="n">
        <v>680.3670020187449</v>
      </c>
      <c r="AD5" t="n">
        <v>549720.0781761832</v>
      </c>
      <c r="AE5" t="n">
        <v>752151.262898888</v>
      </c>
      <c r="AF5" t="n">
        <v>7.053843539424429e-06</v>
      </c>
      <c r="AG5" t="n">
        <v>25</v>
      </c>
      <c r="AH5" t="n">
        <v>680367.0020187448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2.7098</v>
      </c>
      <c r="E6" t="n">
        <v>36.9</v>
      </c>
      <c r="F6" t="n">
        <v>32.74</v>
      </c>
      <c r="G6" t="n">
        <v>34.46</v>
      </c>
      <c r="H6" t="n">
        <v>0.54</v>
      </c>
      <c r="I6" t="n">
        <v>57</v>
      </c>
      <c r="J6" t="n">
        <v>164.83</v>
      </c>
      <c r="K6" t="n">
        <v>50.28</v>
      </c>
      <c r="L6" t="n">
        <v>5</v>
      </c>
      <c r="M6" t="n">
        <v>55</v>
      </c>
      <c r="N6" t="n">
        <v>29.55</v>
      </c>
      <c r="O6" t="n">
        <v>20563.61</v>
      </c>
      <c r="P6" t="n">
        <v>385.57</v>
      </c>
      <c r="Q6" t="n">
        <v>793.25</v>
      </c>
      <c r="R6" t="n">
        <v>179.69</v>
      </c>
      <c r="S6" t="n">
        <v>86.27</v>
      </c>
      <c r="T6" t="n">
        <v>35962.72</v>
      </c>
      <c r="U6" t="n">
        <v>0.48</v>
      </c>
      <c r="V6" t="n">
        <v>0.74</v>
      </c>
      <c r="W6" t="n">
        <v>0.31</v>
      </c>
      <c r="X6" t="n">
        <v>2.15</v>
      </c>
      <c r="Y6" t="n">
        <v>1</v>
      </c>
      <c r="Z6" t="n">
        <v>10</v>
      </c>
      <c r="AA6" t="n">
        <v>543.8455212606377</v>
      </c>
      <c r="AB6" t="n">
        <v>744.1134349598786</v>
      </c>
      <c r="AC6" t="n">
        <v>673.0962930970722</v>
      </c>
      <c r="AD6" t="n">
        <v>543845.5212606377</v>
      </c>
      <c r="AE6" t="n">
        <v>744113.4349598787</v>
      </c>
      <c r="AF6" t="n">
        <v>7.148014368622084e-06</v>
      </c>
      <c r="AG6" t="n">
        <v>25</v>
      </c>
      <c r="AH6" t="n">
        <v>673096.2930970723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2.7736</v>
      </c>
      <c r="E7" t="n">
        <v>36.05</v>
      </c>
      <c r="F7" t="n">
        <v>32.25</v>
      </c>
      <c r="G7" t="n">
        <v>42.06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376.03</v>
      </c>
      <c r="Q7" t="n">
        <v>793.2</v>
      </c>
      <c r="R7" t="n">
        <v>163.04</v>
      </c>
      <c r="S7" t="n">
        <v>86.27</v>
      </c>
      <c r="T7" t="n">
        <v>27695.65</v>
      </c>
      <c r="U7" t="n">
        <v>0.53</v>
      </c>
      <c r="V7" t="n">
        <v>0.75</v>
      </c>
      <c r="W7" t="n">
        <v>0.3</v>
      </c>
      <c r="X7" t="n">
        <v>1.65</v>
      </c>
      <c r="Y7" t="n">
        <v>1</v>
      </c>
      <c r="Z7" t="n">
        <v>10</v>
      </c>
      <c r="AA7" t="n">
        <v>520.9864486585326</v>
      </c>
      <c r="AB7" t="n">
        <v>712.8366433545693</v>
      </c>
      <c r="AC7" t="n">
        <v>644.804514585321</v>
      </c>
      <c r="AD7" t="n">
        <v>520986.4486585326</v>
      </c>
      <c r="AE7" t="n">
        <v>712836.6433545693</v>
      </c>
      <c r="AF7" t="n">
        <v>7.316308455535542e-06</v>
      </c>
      <c r="AG7" t="n">
        <v>24</v>
      </c>
      <c r="AH7" t="n">
        <v>644804.5145853211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2.813</v>
      </c>
      <c r="E8" t="n">
        <v>35.55</v>
      </c>
      <c r="F8" t="n">
        <v>31.97</v>
      </c>
      <c r="G8" t="n">
        <v>49.18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369.57</v>
      </c>
      <c r="Q8" t="n">
        <v>793.21</v>
      </c>
      <c r="R8" t="n">
        <v>153.71</v>
      </c>
      <c r="S8" t="n">
        <v>86.27</v>
      </c>
      <c r="T8" t="n">
        <v>23064.6</v>
      </c>
      <c r="U8" t="n">
        <v>0.5600000000000001</v>
      </c>
      <c r="V8" t="n">
        <v>0.76</v>
      </c>
      <c r="W8" t="n">
        <v>0.28</v>
      </c>
      <c r="X8" t="n">
        <v>1.37</v>
      </c>
      <c r="Y8" t="n">
        <v>1</v>
      </c>
      <c r="Z8" t="n">
        <v>10</v>
      </c>
      <c r="AA8" t="n">
        <v>513.0011095763226</v>
      </c>
      <c r="AB8" t="n">
        <v>701.9107501339927</v>
      </c>
      <c r="AC8" t="n">
        <v>634.9213732791287</v>
      </c>
      <c r="AD8" t="n">
        <v>513001.1095763226</v>
      </c>
      <c r="AE8" t="n">
        <v>701910.7501339926</v>
      </c>
      <c r="AF8" t="n">
        <v>7.420239286638838e-06</v>
      </c>
      <c r="AG8" t="n">
        <v>24</v>
      </c>
      <c r="AH8" t="n">
        <v>634921.3732791287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2.8258</v>
      </c>
      <c r="E9" t="n">
        <v>35.39</v>
      </c>
      <c r="F9" t="n">
        <v>31.97</v>
      </c>
      <c r="G9" t="n">
        <v>56.42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366.29</v>
      </c>
      <c r="Q9" t="n">
        <v>793.2</v>
      </c>
      <c r="R9" t="n">
        <v>154.33</v>
      </c>
      <c r="S9" t="n">
        <v>86.27</v>
      </c>
      <c r="T9" t="n">
        <v>23400.39</v>
      </c>
      <c r="U9" t="n">
        <v>0.5600000000000001</v>
      </c>
      <c r="V9" t="n">
        <v>0.76</v>
      </c>
      <c r="W9" t="n">
        <v>0.27</v>
      </c>
      <c r="X9" t="n">
        <v>1.37</v>
      </c>
      <c r="Y9" t="n">
        <v>1</v>
      </c>
      <c r="Z9" t="n">
        <v>10</v>
      </c>
      <c r="AA9" t="n">
        <v>510.1654681734523</v>
      </c>
      <c r="AB9" t="n">
        <v>698.0309004669157</v>
      </c>
      <c r="AC9" t="n">
        <v>631.4118110188746</v>
      </c>
      <c r="AD9" t="n">
        <v>510165.4681734522</v>
      </c>
      <c r="AE9" t="n">
        <v>698030.9004669157</v>
      </c>
      <c r="AF9" t="n">
        <v>7.454003617555645e-06</v>
      </c>
      <c r="AG9" t="n">
        <v>24</v>
      </c>
      <c r="AH9" t="n">
        <v>631411.8110188745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2.8595</v>
      </c>
      <c r="E10" t="n">
        <v>34.97</v>
      </c>
      <c r="F10" t="n">
        <v>31.68</v>
      </c>
      <c r="G10" t="n">
        <v>63.36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359.84</v>
      </c>
      <c r="Q10" t="n">
        <v>793.21</v>
      </c>
      <c r="R10" t="n">
        <v>144.31</v>
      </c>
      <c r="S10" t="n">
        <v>86.27</v>
      </c>
      <c r="T10" t="n">
        <v>18409.46</v>
      </c>
      <c r="U10" t="n">
        <v>0.6</v>
      </c>
      <c r="V10" t="n">
        <v>0.77</v>
      </c>
      <c r="W10" t="n">
        <v>0.27</v>
      </c>
      <c r="X10" t="n">
        <v>1.08</v>
      </c>
      <c r="Y10" t="n">
        <v>1</v>
      </c>
      <c r="Z10" t="n">
        <v>10</v>
      </c>
      <c r="AA10" t="n">
        <v>493.1997397339179</v>
      </c>
      <c r="AB10" t="n">
        <v>674.8176423408311</v>
      </c>
      <c r="AC10" t="n">
        <v>610.4139936683308</v>
      </c>
      <c r="AD10" t="n">
        <v>493199.7397339179</v>
      </c>
      <c r="AE10" t="n">
        <v>674817.6423408311</v>
      </c>
      <c r="AF10" t="n">
        <v>7.542898770047551e-06</v>
      </c>
      <c r="AG10" t="n">
        <v>23</v>
      </c>
      <c r="AH10" t="n">
        <v>610413.9936683308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2.8779</v>
      </c>
      <c r="E11" t="n">
        <v>34.75</v>
      </c>
      <c r="F11" t="n">
        <v>31.55</v>
      </c>
      <c r="G11" t="n">
        <v>70.12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355.21</v>
      </c>
      <c r="Q11" t="n">
        <v>793.2</v>
      </c>
      <c r="R11" t="n">
        <v>139.97</v>
      </c>
      <c r="S11" t="n">
        <v>86.27</v>
      </c>
      <c r="T11" t="n">
        <v>16256.52</v>
      </c>
      <c r="U11" t="n">
        <v>0.62</v>
      </c>
      <c r="V11" t="n">
        <v>0.77</v>
      </c>
      <c r="W11" t="n">
        <v>0.26</v>
      </c>
      <c r="X11" t="n">
        <v>0.96</v>
      </c>
      <c r="Y11" t="n">
        <v>1</v>
      </c>
      <c r="Z11" t="n">
        <v>10</v>
      </c>
      <c r="AA11" t="n">
        <v>488.909465963183</v>
      </c>
      <c r="AB11" t="n">
        <v>668.947500494191</v>
      </c>
      <c r="AC11" t="n">
        <v>605.1040899207383</v>
      </c>
      <c r="AD11" t="n">
        <v>488909.465963183</v>
      </c>
      <c r="AE11" t="n">
        <v>668947.500494191</v>
      </c>
      <c r="AF11" t="n">
        <v>7.591434995740459e-06</v>
      </c>
      <c r="AG11" t="n">
        <v>23</v>
      </c>
      <c r="AH11" t="n">
        <v>605104.0899207382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2.9083</v>
      </c>
      <c r="E12" t="n">
        <v>34.38</v>
      </c>
      <c r="F12" t="n">
        <v>31.29</v>
      </c>
      <c r="G12" t="n">
        <v>78.22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348.49</v>
      </c>
      <c r="Q12" t="n">
        <v>793.22</v>
      </c>
      <c r="R12" t="n">
        <v>130.55</v>
      </c>
      <c r="S12" t="n">
        <v>86.27</v>
      </c>
      <c r="T12" t="n">
        <v>11560.63</v>
      </c>
      <c r="U12" t="n">
        <v>0.66</v>
      </c>
      <c r="V12" t="n">
        <v>0.78</v>
      </c>
      <c r="W12" t="n">
        <v>0.26</v>
      </c>
      <c r="X12" t="n">
        <v>0.6899999999999999</v>
      </c>
      <c r="Y12" t="n">
        <v>1</v>
      </c>
      <c r="Z12" t="n">
        <v>10</v>
      </c>
      <c r="AA12" t="n">
        <v>482.2400215286827</v>
      </c>
      <c r="AB12" t="n">
        <v>659.8220723837854</v>
      </c>
      <c r="AC12" t="n">
        <v>596.8495798615711</v>
      </c>
      <c r="AD12" t="n">
        <v>482240.0215286827</v>
      </c>
      <c r="AE12" t="n">
        <v>659822.0723837854</v>
      </c>
      <c r="AF12" t="n">
        <v>7.671625281667875e-06</v>
      </c>
      <c r="AG12" t="n">
        <v>23</v>
      </c>
      <c r="AH12" t="n">
        <v>596849.5798615711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2.9063</v>
      </c>
      <c r="E13" t="n">
        <v>34.41</v>
      </c>
      <c r="F13" t="n">
        <v>31.38</v>
      </c>
      <c r="G13" t="n">
        <v>85.56999999999999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345.76</v>
      </c>
      <c r="Q13" t="n">
        <v>793.23</v>
      </c>
      <c r="R13" t="n">
        <v>133.98</v>
      </c>
      <c r="S13" t="n">
        <v>86.27</v>
      </c>
      <c r="T13" t="n">
        <v>13283.41</v>
      </c>
      <c r="U13" t="n">
        <v>0.64</v>
      </c>
      <c r="V13" t="n">
        <v>0.77</v>
      </c>
      <c r="W13" t="n">
        <v>0.26</v>
      </c>
      <c r="X13" t="n">
        <v>0.78</v>
      </c>
      <c r="Y13" t="n">
        <v>1</v>
      </c>
      <c r="Z13" t="n">
        <v>10</v>
      </c>
      <c r="AA13" t="n">
        <v>481.4072983715757</v>
      </c>
      <c r="AB13" t="n">
        <v>658.6827038230787</v>
      </c>
      <c r="AC13" t="n">
        <v>595.8189510371843</v>
      </c>
      <c r="AD13" t="n">
        <v>481407.2983715757</v>
      </c>
      <c r="AE13" t="n">
        <v>658682.7038230787</v>
      </c>
      <c r="AF13" t="n">
        <v>7.666349604962124e-06</v>
      </c>
      <c r="AG13" t="n">
        <v>23</v>
      </c>
      <c r="AH13" t="n">
        <v>595818.9510371843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2.9191</v>
      </c>
      <c r="E14" t="n">
        <v>34.26</v>
      </c>
      <c r="F14" t="n">
        <v>31.29</v>
      </c>
      <c r="G14" t="n">
        <v>93.86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341.06</v>
      </c>
      <c r="Q14" t="n">
        <v>793.21</v>
      </c>
      <c r="R14" t="n">
        <v>131.1</v>
      </c>
      <c r="S14" t="n">
        <v>86.27</v>
      </c>
      <c r="T14" t="n">
        <v>11855.04</v>
      </c>
      <c r="U14" t="n">
        <v>0.66</v>
      </c>
      <c r="V14" t="n">
        <v>0.78</v>
      </c>
      <c r="W14" t="n">
        <v>0.25</v>
      </c>
      <c r="X14" t="n">
        <v>0.6899999999999999</v>
      </c>
      <c r="Y14" t="n">
        <v>1</v>
      </c>
      <c r="Z14" t="n">
        <v>10</v>
      </c>
      <c r="AA14" t="n">
        <v>477.8285147495689</v>
      </c>
      <c r="AB14" t="n">
        <v>653.7860541866585</v>
      </c>
      <c r="AC14" t="n">
        <v>591.3896307695732</v>
      </c>
      <c r="AD14" t="n">
        <v>477828.5147495689</v>
      </c>
      <c r="AE14" t="n">
        <v>653786.0541866585</v>
      </c>
      <c r="AF14" t="n">
        <v>7.700113935878931e-06</v>
      </c>
      <c r="AG14" t="n">
        <v>23</v>
      </c>
      <c r="AH14" t="n">
        <v>591389.6307695732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2.9276</v>
      </c>
      <c r="E15" t="n">
        <v>34.16</v>
      </c>
      <c r="F15" t="n">
        <v>31.22</v>
      </c>
      <c r="G15" t="n">
        <v>98.59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337.15</v>
      </c>
      <c r="Q15" t="n">
        <v>793.21</v>
      </c>
      <c r="R15" t="n">
        <v>128.81</v>
      </c>
      <c r="S15" t="n">
        <v>86.27</v>
      </c>
      <c r="T15" t="n">
        <v>10712.59</v>
      </c>
      <c r="U15" t="n">
        <v>0.67</v>
      </c>
      <c r="V15" t="n">
        <v>0.78</v>
      </c>
      <c r="W15" t="n">
        <v>0.25</v>
      </c>
      <c r="X15" t="n">
        <v>0.63</v>
      </c>
      <c r="Y15" t="n">
        <v>1</v>
      </c>
      <c r="Z15" t="n">
        <v>10</v>
      </c>
      <c r="AA15" t="n">
        <v>475.0723125780385</v>
      </c>
      <c r="AB15" t="n">
        <v>650.0148967805126</v>
      </c>
      <c r="AC15" t="n">
        <v>587.9783873334171</v>
      </c>
      <c r="AD15" t="n">
        <v>475072.3125780385</v>
      </c>
      <c r="AE15" t="n">
        <v>650014.8967805125</v>
      </c>
      <c r="AF15" t="n">
        <v>7.722535561878372e-06</v>
      </c>
      <c r="AG15" t="n">
        <v>23</v>
      </c>
      <c r="AH15" t="n">
        <v>587978.3873334171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2.9343</v>
      </c>
      <c r="E16" t="n">
        <v>34.08</v>
      </c>
      <c r="F16" t="n">
        <v>31.21</v>
      </c>
      <c r="G16" t="n">
        <v>110.14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</v>
      </c>
      <c r="Q16" t="n">
        <v>793.2</v>
      </c>
      <c r="R16" t="n">
        <v>128.55</v>
      </c>
      <c r="S16" t="n">
        <v>86.27</v>
      </c>
      <c r="T16" t="n">
        <v>10595.39</v>
      </c>
      <c r="U16" t="n">
        <v>0.67</v>
      </c>
      <c r="V16" t="n">
        <v>0.78</v>
      </c>
      <c r="W16" t="n">
        <v>0.25</v>
      </c>
      <c r="X16" t="n">
        <v>0.61</v>
      </c>
      <c r="Y16" t="n">
        <v>1</v>
      </c>
      <c r="Z16" t="n">
        <v>10</v>
      </c>
      <c r="AA16" t="n">
        <v>472.5031208045212</v>
      </c>
      <c r="AB16" t="n">
        <v>646.4996152512446</v>
      </c>
      <c r="AC16" t="n">
        <v>584.7985993395739</v>
      </c>
      <c r="AD16" t="n">
        <v>472503.1208045213</v>
      </c>
      <c r="AE16" t="n">
        <v>646499.6152512445</v>
      </c>
      <c r="AF16" t="n">
        <v>7.740209078842639e-06</v>
      </c>
      <c r="AG16" t="n">
        <v>23</v>
      </c>
      <c r="AH16" t="n">
        <v>584798.5993395739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2.9432</v>
      </c>
      <c r="E17" t="n">
        <v>33.98</v>
      </c>
      <c r="F17" t="n">
        <v>31.14</v>
      </c>
      <c r="G17" t="n">
        <v>116.76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328.21</v>
      </c>
      <c r="Q17" t="n">
        <v>793.2</v>
      </c>
      <c r="R17" t="n">
        <v>126.09</v>
      </c>
      <c r="S17" t="n">
        <v>86.27</v>
      </c>
      <c r="T17" t="n">
        <v>9369.559999999999</v>
      </c>
      <c r="U17" t="n">
        <v>0.68</v>
      </c>
      <c r="V17" t="n">
        <v>0.78</v>
      </c>
      <c r="W17" t="n">
        <v>0.24</v>
      </c>
      <c r="X17" t="n">
        <v>0.54</v>
      </c>
      <c r="Y17" t="n">
        <v>1</v>
      </c>
      <c r="Z17" t="n">
        <v>10</v>
      </c>
      <c r="AA17" t="n">
        <v>469.3828294775369</v>
      </c>
      <c r="AB17" t="n">
        <v>642.2302950001268</v>
      </c>
      <c r="AC17" t="n">
        <v>580.9367370211941</v>
      </c>
      <c r="AD17" t="n">
        <v>469382.8294775369</v>
      </c>
      <c r="AE17" t="n">
        <v>642230.2950001268</v>
      </c>
      <c r="AF17" t="n">
        <v>7.763685840183231e-06</v>
      </c>
      <c r="AG17" t="n">
        <v>23</v>
      </c>
      <c r="AH17" t="n">
        <v>580936.7370211941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2.9523</v>
      </c>
      <c r="E18" t="n">
        <v>33.87</v>
      </c>
      <c r="F18" t="n">
        <v>31.06</v>
      </c>
      <c r="G18" t="n">
        <v>124.26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325.02</v>
      </c>
      <c r="Q18" t="n">
        <v>793.2</v>
      </c>
      <c r="R18" t="n">
        <v>123.5</v>
      </c>
      <c r="S18" t="n">
        <v>86.27</v>
      </c>
      <c r="T18" t="n">
        <v>8082.09</v>
      </c>
      <c r="U18" t="n">
        <v>0.7</v>
      </c>
      <c r="V18" t="n">
        <v>0.78</v>
      </c>
      <c r="W18" t="n">
        <v>0.24</v>
      </c>
      <c r="X18" t="n">
        <v>0.47</v>
      </c>
      <c r="Y18" t="n">
        <v>1</v>
      </c>
      <c r="Z18" t="n">
        <v>10</v>
      </c>
      <c r="AA18" t="n">
        <v>466.9268988266332</v>
      </c>
      <c r="AB18" t="n">
        <v>638.8699823355468</v>
      </c>
      <c r="AC18" t="n">
        <v>577.8971278810932</v>
      </c>
      <c r="AD18" t="n">
        <v>466926.8988266332</v>
      </c>
      <c r="AE18" t="n">
        <v>638869.9823355468</v>
      </c>
      <c r="AF18" t="n">
        <v>7.787690169194399e-06</v>
      </c>
      <c r="AG18" t="n">
        <v>23</v>
      </c>
      <c r="AH18" t="n">
        <v>577897.1278810932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2.9517</v>
      </c>
      <c r="E19" t="n">
        <v>33.88</v>
      </c>
      <c r="F19" t="n">
        <v>31.1</v>
      </c>
      <c r="G19" t="n">
        <v>133.3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320.67</v>
      </c>
      <c r="Q19" t="n">
        <v>793.2</v>
      </c>
      <c r="R19" t="n">
        <v>125.07</v>
      </c>
      <c r="S19" t="n">
        <v>86.27</v>
      </c>
      <c r="T19" t="n">
        <v>8867.52</v>
      </c>
      <c r="U19" t="n">
        <v>0.6899999999999999</v>
      </c>
      <c r="V19" t="n">
        <v>0.78</v>
      </c>
      <c r="W19" t="n">
        <v>0.24</v>
      </c>
      <c r="X19" t="n">
        <v>0.51</v>
      </c>
      <c r="Y19" t="n">
        <v>1</v>
      </c>
      <c r="Z19" t="n">
        <v>10</v>
      </c>
      <c r="AA19" t="n">
        <v>465.0885403709042</v>
      </c>
      <c r="AB19" t="n">
        <v>636.3546591937672</v>
      </c>
      <c r="AC19" t="n">
        <v>575.6218636496868</v>
      </c>
      <c r="AD19" t="n">
        <v>465088.5403709042</v>
      </c>
      <c r="AE19" t="n">
        <v>636354.6591937672</v>
      </c>
      <c r="AF19" t="n">
        <v>7.786107466182672e-06</v>
      </c>
      <c r="AG19" t="n">
        <v>23</v>
      </c>
      <c r="AH19" t="n">
        <v>575621.8636496868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2.9626</v>
      </c>
      <c r="E20" t="n">
        <v>33.75</v>
      </c>
      <c r="F20" t="n">
        <v>31.01</v>
      </c>
      <c r="G20" t="n">
        <v>143.13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315.92</v>
      </c>
      <c r="Q20" t="n">
        <v>793.2</v>
      </c>
      <c r="R20" t="n">
        <v>121.8</v>
      </c>
      <c r="S20" t="n">
        <v>86.27</v>
      </c>
      <c r="T20" t="n">
        <v>7239.53</v>
      </c>
      <c r="U20" t="n">
        <v>0.71</v>
      </c>
      <c r="V20" t="n">
        <v>0.78</v>
      </c>
      <c r="W20" t="n">
        <v>0.24</v>
      </c>
      <c r="X20" t="n">
        <v>0.42</v>
      </c>
      <c r="Y20" t="n">
        <v>1</v>
      </c>
      <c r="Z20" t="n">
        <v>10</v>
      </c>
      <c r="AA20" t="n">
        <v>451.9822666010164</v>
      </c>
      <c r="AB20" t="n">
        <v>618.4220772138158</v>
      </c>
      <c r="AC20" t="n">
        <v>559.4007421253652</v>
      </c>
      <c r="AD20" t="n">
        <v>451982.2666010164</v>
      </c>
      <c r="AE20" t="n">
        <v>618422.0772138158</v>
      </c>
      <c r="AF20" t="n">
        <v>7.814859904229016e-06</v>
      </c>
      <c r="AG20" t="n">
        <v>22</v>
      </c>
      <c r="AH20" t="n">
        <v>559400.7421253652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2.9604</v>
      </c>
      <c r="E21" t="n">
        <v>33.78</v>
      </c>
      <c r="F21" t="n">
        <v>31.04</v>
      </c>
      <c r="G21" t="n">
        <v>143.24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308.67</v>
      </c>
      <c r="Q21" t="n">
        <v>793.21</v>
      </c>
      <c r="R21" t="n">
        <v>122.8</v>
      </c>
      <c r="S21" t="n">
        <v>86.27</v>
      </c>
      <c r="T21" t="n">
        <v>7742.49</v>
      </c>
      <c r="U21" t="n">
        <v>0.7</v>
      </c>
      <c r="V21" t="n">
        <v>0.78</v>
      </c>
      <c r="W21" t="n">
        <v>0.24</v>
      </c>
      <c r="X21" t="n">
        <v>0.44</v>
      </c>
      <c r="Y21" t="n">
        <v>1</v>
      </c>
      <c r="Z21" t="n">
        <v>10</v>
      </c>
      <c r="AA21" t="n">
        <v>448.9137249271012</v>
      </c>
      <c r="AB21" t="n">
        <v>614.2235631210606</v>
      </c>
      <c r="AC21" t="n">
        <v>555.602928324971</v>
      </c>
      <c r="AD21" t="n">
        <v>448913.7249271012</v>
      </c>
      <c r="AE21" t="n">
        <v>614223.5631210606</v>
      </c>
      <c r="AF21" t="n">
        <v>7.809056659852689e-06</v>
      </c>
      <c r="AG21" t="n">
        <v>22</v>
      </c>
      <c r="AH21" t="n">
        <v>555602.928324971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2.9648</v>
      </c>
      <c r="E22" t="n">
        <v>33.73</v>
      </c>
      <c r="F22" t="n">
        <v>31.02</v>
      </c>
      <c r="G22" t="n">
        <v>155.09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7</v>
      </c>
      <c r="N22" t="n">
        <v>37.21</v>
      </c>
      <c r="O22" t="n">
        <v>23481.16</v>
      </c>
      <c r="P22" t="n">
        <v>308.88</v>
      </c>
      <c r="Q22" t="n">
        <v>793.2</v>
      </c>
      <c r="R22" t="n">
        <v>122.04</v>
      </c>
      <c r="S22" t="n">
        <v>86.27</v>
      </c>
      <c r="T22" t="n">
        <v>7363.37</v>
      </c>
      <c r="U22" t="n">
        <v>0.71</v>
      </c>
      <c r="V22" t="n">
        <v>0.78</v>
      </c>
      <c r="W22" t="n">
        <v>0.24</v>
      </c>
      <c r="X22" t="n">
        <v>0.42</v>
      </c>
      <c r="Y22" t="n">
        <v>1</v>
      </c>
      <c r="Z22" t="n">
        <v>10</v>
      </c>
      <c r="AA22" t="n">
        <v>448.6059528482176</v>
      </c>
      <c r="AB22" t="n">
        <v>613.8024557847864</v>
      </c>
      <c r="AC22" t="n">
        <v>555.2220108818429</v>
      </c>
      <c r="AD22" t="n">
        <v>448605.9528482176</v>
      </c>
      <c r="AE22" t="n">
        <v>613802.4557847864</v>
      </c>
      <c r="AF22" t="n">
        <v>7.820663148605342e-06</v>
      </c>
      <c r="AG22" t="n">
        <v>22</v>
      </c>
      <c r="AH22" t="n">
        <v>555222.0108818429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2.9646</v>
      </c>
      <c r="E23" t="n">
        <v>33.73</v>
      </c>
      <c r="F23" t="n">
        <v>31.02</v>
      </c>
      <c r="G23" t="n">
        <v>155.1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3</v>
      </c>
      <c r="N23" t="n">
        <v>37.74</v>
      </c>
      <c r="O23" t="n">
        <v>23669.2</v>
      </c>
      <c r="P23" t="n">
        <v>303.8</v>
      </c>
      <c r="Q23" t="n">
        <v>793.26</v>
      </c>
      <c r="R23" t="n">
        <v>121.88</v>
      </c>
      <c r="S23" t="n">
        <v>86.27</v>
      </c>
      <c r="T23" t="n">
        <v>7282.82</v>
      </c>
      <c r="U23" t="n">
        <v>0.71</v>
      </c>
      <c r="V23" t="n">
        <v>0.78</v>
      </c>
      <c r="W23" t="n">
        <v>0.25</v>
      </c>
      <c r="X23" t="n">
        <v>0.42</v>
      </c>
      <c r="Y23" t="n">
        <v>1</v>
      </c>
      <c r="Z23" t="n">
        <v>10</v>
      </c>
      <c r="AA23" t="n">
        <v>446.2903700826279</v>
      </c>
      <c r="AB23" t="n">
        <v>610.6341732886048</v>
      </c>
      <c r="AC23" t="n">
        <v>552.3561048203844</v>
      </c>
      <c r="AD23" t="n">
        <v>446290.3700826279</v>
      </c>
      <c r="AE23" t="n">
        <v>610634.1732886047</v>
      </c>
      <c r="AF23" t="n">
        <v>7.820135580934766e-06</v>
      </c>
      <c r="AG23" t="n">
        <v>22</v>
      </c>
      <c r="AH23" t="n">
        <v>552356.1048203844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2.9752</v>
      </c>
      <c r="E24" t="n">
        <v>33.61</v>
      </c>
      <c r="F24" t="n">
        <v>30.93</v>
      </c>
      <c r="G24" t="n">
        <v>168.72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303.06</v>
      </c>
      <c r="Q24" t="n">
        <v>793.21</v>
      </c>
      <c r="R24" t="n">
        <v>118.71</v>
      </c>
      <c r="S24" t="n">
        <v>86.27</v>
      </c>
      <c r="T24" t="n">
        <v>5703.59</v>
      </c>
      <c r="U24" t="n">
        <v>0.73</v>
      </c>
      <c r="V24" t="n">
        <v>0.79</v>
      </c>
      <c r="W24" t="n">
        <v>0.25</v>
      </c>
      <c r="X24" t="n">
        <v>0.34</v>
      </c>
      <c r="Y24" t="n">
        <v>1</v>
      </c>
      <c r="Z24" t="n">
        <v>10</v>
      </c>
      <c r="AA24" t="n">
        <v>444.869132806591</v>
      </c>
      <c r="AB24" t="n">
        <v>608.6895737469675</v>
      </c>
      <c r="AC24" t="n">
        <v>550.5970951297386</v>
      </c>
      <c r="AD24" t="n">
        <v>444869.132806591</v>
      </c>
      <c r="AE24" t="n">
        <v>608689.5737469676</v>
      </c>
      <c r="AF24" t="n">
        <v>7.848096667475247e-06</v>
      </c>
      <c r="AG24" t="n">
        <v>22</v>
      </c>
      <c r="AH24" t="n">
        <v>550597.0951297386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2.9747</v>
      </c>
      <c r="E25" t="n">
        <v>33.62</v>
      </c>
      <c r="F25" t="n">
        <v>30.94</v>
      </c>
      <c r="G25" t="n">
        <v>168.75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306.04</v>
      </c>
      <c r="Q25" t="n">
        <v>793.2</v>
      </c>
      <c r="R25" t="n">
        <v>118.93</v>
      </c>
      <c r="S25" t="n">
        <v>86.27</v>
      </c>
      <c r="T25" t="n">
        <v>5817.2</v>
      </c>
      <c r="U25" t="n">
        <v>0.73</v>
      </c>
      <c r="V25" t="n">
        <v>0.79</v>
      </c>
      <c r="W25" t="n">
        <v>0.25</v>
      </c>
      <c r="X25" t="n">
        <v>0.34</v>
      </c>
      <c r="Y25" t="n">
        <v>1</v>
      </c>
      <c r="Z25" t="n">
        <v>10</v>
      </c>
      <c r="AA25" t="n">
        <v>446.2996855695466</v>
      </c>
      <c r="AB25" t="n">
        <v>610.6469191487772</v>
      </c>
      <c r="AC25" t="n">
        <v>552.3676342335509</v>
      </c>
      <c r="AD25" t="n">
        <v>446299.6855695467</v>
      </c>
      <c r="AE25" t="n">
        <v>610646.9191487773</v>
      </c>
      <c r="AF25" t="n">
        <v>7.846777748298809e-06</v>
      </c>
      <c r="AG25" t="n">
        <v>22</v>
      </c>
      <c r="AH25" t="n">
        <v>552367.6342335509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2.2466</v>
      </c>
      <c r="E2" t="n">
        <v>44.51</v>
      </c>
      <c r="F2" t="n">
        <v>38.88</v>
      </c>
      <c r="G2" t="n">
        <v>10.75</v>
      </c>
      <c r="H2" t="n">
        <v>0.22</v>
      </c>
      <c r="I2" t="n">
        <v>217</v>
      </c>
      <c r="J2" t="n">
        <v>80.84</v>
      </c>
      <c r="K2" t="n">
        <v>35.1</v>
      </c>
      <c r="L2" t="n">
        <v>1</v>
      </c>
      <c r="M2" t="n">
        <v>215</v>
      </c>
      <c r="N2" t="n">
        <v>9.74</v>
      </c>
      <c r="O2" t="n">
        <v>10204.21</v>
      </c>
      <c r="P2" t="n">
        <v>297.95</v>
      </c>
      <c r="Q2" t="n">
        <v>793.35</v>
      </c>
      <c r="R2" t="n">
        <v>385.51</v>
      </c>
      <c r="S2" t="n">
        <v>86.27</v>
      </c>
      <c r="T2" t="n">
        <v>138075.5</v>
      </c>
      <c r="U2" t="n">
        <v>0.22</v>
      </c>
      <c r="V2" t="n">
        <v>0.63</v>
      </c>
      <c r="W2" t="n">
        <v>0.5600000000000001</v>
      </c>
      <c r="X2" t="n">
        <v>8.279999999999999</v>
      </c>
      <c r="Y2" t="n">
        <v>1</v>
      </c>
      <c r="Z2" t="n">
        <v>10</v>
      </c>
      <c r="AA2" t="n">
        <v>563.1438779403921</v>
      </c>
      <c r="AB2" t="n">
        <v>770.5182979525276</v>
      </c>
      <c r="AC2" t="n">
        <v>696.981113025161</v>
      </c>
      <c r="AD2" t="n">
        <v>563143.8779403921</v>
      </c>
      <c r="AE2" t="n">
        <v>770518.2979525276</v>
      </c>
      <c r="AF2" t="n">
        <v>8.271645237016109e-06</v>
      </c>
      <c r="AG2" t="n">
        <v>29</v>
      </c>
      <c r="AH2" t="n">
        <v>696981.113025161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2.6722</v>
      </c>
      <c r="E3" t="n">
        <v>37.42</v>
      </c>
      <c r="F3" t="n">
        <v>33.95</v>
      </c>
      <c r="G3" t="n">
        <v>22.14</v>
      </c>
      <c r="H3" t="n">
        <v>0.43</v>
      </c>
      <c r="I3" t="n">
        <v>92</v>
      </c>
      <c r="J3" t="n">
        <v>82.04000000000001</v>
      </c>
      <c r="K3" t="n">
        <v>35.1</v>
      </c>
      <c r="L3" t="n">
        <v>2</v>
      </c>
      <c r="M3" t="n">
        <v>90</v>
      </c>
      <c r="N3" t="n">
        <v>9.94</v>
      </c>
      <c r="O3" t="n">
        <v>10352.53</v>
      </c>
      <c r="P3" t="n">
        <v>251.89</v>
      </c>
      <c r="Q3" t="n">
        <v>793.3099999999999</v>
      </c>
      <c r="R3" t="n">
        <v>219.84</v>
      </c>
      <c r="S3" t="n">
        <v>86.27</v>
      </c>
      <c r="T3" t="n">
        <v>55864.12</v>
      </c>
      <c r="U3" t="n">
        <v>0.39</v>
      </c>
      <c r="V3" t="n">
        <v>0.72</v>
      </c>
      <c r="W3" t="n">
        <v>0.36</v>
      </c>
      <c r="X3" t="n">
        <v>3.35</v>
      </c>
      <c r="Y3" t="n">
        <v>1</v>
      </c>
      <c r="Z3" t="n">
        <v>10</v>
      </c>
      <c r="AA3" t="n">
        <v>444.5190871632313</v>
      </c>
      <c r="AB3" t="n">
        <v>608.2106258547991</v>
      </c>
      <c r="AC3" t="n">
        <v>550.1638573521909</v>
      </c>
      <c r="AD3" t="n">
        <v>444519.0871632313</v>
      </c>
      <c r="AE3" t="n">
        <v>608210.6258547991</v>
      </c>
      <c r="AF3" t="n">
        <v>9.838640791575915e-06</v>
      </c>
      <c r="AG3" t="n">
        <v>25</v>
      </c>
      <c r="AH3" t="n">
        <v>550163.8573521909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2.8025</v>
      </c>
      <c r="E4" t="n">
        <v>35.68</v>
      </c>
      <c r="F4" t="n">
        <v>32.79</v>
      </c>
      <c r="G4" t="n">
        <v>33.92</v>
      </c>
      <c r="H4" t="n">
        <v>0.63</v>
      </c>
      <c r="I4" t="n">
        <v>58</v>
      </c>
      <c r="J4" t="n">
        <v>83.25</v>
      </c>
      <c r="K4" t="n">
        <v>35.1</v>
      </c>
      <c r="L4" t="n">
        <v>3</v>
      </c>
      <c r="M4" t="n">
        <v>56</v>
      </c>
      <c r="N4" t="n">
        <v>10.15</v>
      </c>
      <c r="O4" t="n">
        <v>10501.19</v>
      </c>
      <c r="P4" t="n">
        <v>235.18</v>
      </c>
      <c r="Q4" t="n">
        <v>793.3099999999999</v>
      </c>
      <c r="R4" t="n">
        <v>181.46</v>
      </c>
      <c r="S4" t="n">
        <v>86.27</v>
      </c>
      <c r="T4" t="n">
        <v>36847.43</v>
      </c>
      <c r="U4" t="n">
        <v>0.48</v>
      </c>
      <c r="V4" t="n">
        <v>0.74</v>
      </c>
      <c r="W4" t="n">
        <v>0.31</v>
      </c>
      <c r="X4" t="n">
        <v>2.19</v>
      </c>
      <c r="Y4" t="n">
        <v>1</v>
      </c>
      <c r="Z4" t="n">
        <v>10</v>
      </c>
      <c r="AA4" t="n">
        <v>414.7412604651294</v>
      </c>
      <c r="AB4" t="n">
        <v>567.4672896614587</v>
      </c>
      <c r="AC4" t="n">
        <v>513.3090079815115</v>
      </c>
      <c r="AD4" t="n">
        <v>414741.2604651294</v>
      </c>
      <c r="AE4" t="n">
        <v>567467.2896614587</v>
      </c>
      <c r="AF4" t="n">
        <v>1.031838590614157e-05</v>
      </c>
      <c r="AG4" t="n">
        <v>24</v>
      </c>
      <c r="AH4" t="n">
        <v>513309.0079815115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2.8844</v>
      </c>
      <c r="E5" t="n">
        <v>34.67</v>
      </c>
      <c r="F5" t="n">
        <v>32.07</v>
      </c>
      <c r="G5" t="n">
        <v>46.93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221.13</v>
      </c>
      <c r="Q5" t="n">
        <v>793.21</v>
      </c>
      <c r="R5" t="n">
        <v>157.26</v>
      </c>
      <c r="S5" t="n">
        <v>86.27</v>
      </c>
      <c r="T5" t="n">
        <v>24829.37</v>
      </c>
      <c r="U5" t="n">
        <v>0.55</v>
      </c>
      <c r="V5" t="n">
        <v>0.76</v>
      </c>
      <c r="W5" t="n">
        <v>0.29</v>
      </c>
      <c r="X5" t="n">
        <v>1.47</v>
      </c>
      <c r="Y5" t="n">
        <v>1</v>
      </c>
      <c r="Z5" t="n">
        <v>10</v>
      </c>
      <c r="AA5" t="n">
        <v>391.7983777098175</v>
      </c>
      <c r="AB5" t="n">
        <v>536.0758253070892</v>
      </c>
      <c r="AC5" t="n">
        <v>484.9135009269261</v>
      </c>
      <c r="AD5" t="n">
        <v>391798.3777098175</v>
      </c>
      <c r="AE5" t="n">
        <v>536075.8253070891</v>
      </c>
      <c r="AF5" t="n">
        <v>1.061992945858153e-05</v>
      </c>
      <c r="AG5" t="n">
        <v>23</v>
      </c>
      <c r="AH5" t="n">
        <v>484913.5009269261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2.921</v>
      </c>
      <c r="E6" t="n">
        <v>34.24</v>
      </c>
      <c r="F6" t="n">
        <v>31.79</v>
      </c>
      <c r="G6" t="n">
        <v>59.61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210.48</v>
      </c>
      <c r="Q6" t="n">
        <v>793.21</v>
      </c>
      <c r="R6" t="n">
        <v>147.97</v>
      </c>
      <c r="S6" t="n">
        <v>86.27</v>
      </c>
      <c r="T6" t="n">
        <v>20231.52</v>
      </c>
      <c r="U6" t="n">
        <v>0.58</v>
      </c>
      <c r="V6" t="n">
        <v>0.76</v>
      </c>
      <c r="W6" t="n">
        <v>0.27</v>
      </c>
      <c r="X6" t="n">
        <v>1.2</v>
      </c>
      <c r="Y6" t="n">
        <v>1</v>
      </c>
      <c r="Z6" t="n">
        <v>10</v>
      </c>
      <c r="AA6" t="n">
        <v>384.0687047534572</v>
      </c>
      <c r="AB6" t="n">
        <v>525.4997457590933</v>
      </c>
      <c r="AC6" t="n">
        <v>475.3467875673701</v>
      </c>
      <c r="AD6" t="n">
        <v>384068.7047534572</v>
      </c>
      <c r="AE6" t="n">
        <v>525499.7457590933</v>
      </c>
      <c r="AF6" t="n">
        <v>1.075468518531294e-05</v>
      </c>
      <c r="AG6" t="n">
        <v>23</v>
      </c>
      <c r="AH6" t="n">
        <v>475346.7875673701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2.9529</v>
      </c>
      <c r="E7" t="n">
        <v>33.86</v>
      </c>
      <c r="F7" t="n">
        <v>31.53</v>
      </c>
      <c r="G7" t="n">
        <v>72.75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16</v>
      </c>
      <c r="N7" t="n">
        <v>10.78</v>
      </c>
      <c r="O7" t="n">
        <v>10949.33</v>
      </c>
      <c r="P7" t="n">
        <v>199.47</v>
      </c>
      <c r="Q7" t="n">
        <v>793.24</v>
      </c>
      <c r="R7" t="n">
        <v>138.61</v>
      </c>
      <c r="S7" t="n">
        <v>86.27</v>
      </c>
      <c r="T7" t="n">
        <v>15579.1</v>
      </c>
      <c r="U7" t="n">
        <v>0.62</v>
      </c>
      <c r="V7" t="n">
        <v>0.77</v>
      </c>
      <c r="W7" t="n">
        <v>0.27</v>
      </c>
      <c r="X7" t="n">
        <v>0.93</v>
      </c>
      <c r="Y7" t="n">
        <v>1</v>
      </c>
      <c r="Z7" t="n">
        <v>10</v>
      </c>
      <c r="AA7" t="n">
        <v>376.6583529591295</v>
      </c>
      <c r="AB7" t="n">
        <v>515.360575512446</v>
      </c>
      <c r="AC7" t="n">
        <v>466.175285498648</v>
      </c>
      <c r="AD7" t="n">
        <v>376658.3529591295</v>
      </c>
      <c r="AE7" t="n">
        <v>515360.5755124459</v>
      </c>
      <c r="AF7" t="n">
        <v>1.087213621489578e-05</v>
      </c>
      <c r="AG7" t="n">
        <v>23</v>
      </c>
      <c r="AH7" t="n">
        <v>466175.285498648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2.9688</v>
      </c>
      <c r="E8" t="n">
        <v>33.68</v>
      </c>
      <c r="F8" t="n">
        <v>31.38</v>
      </c>
      <c r="G8" t="n">
        <v>78.45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197.79</v>
      </c>
      <c r="Q8" t="n">
        <v>793.25</v>
      </c>
      <c r="R8" t="n">
        <v>133.09</v>
      </c>
      <c r="S8" t="n">
        <v>86.27</v>
      </c>
      <c r="T8" t="n">
        <v>12830.1</v>
      </c>
      <c r="U8" t="n">
        <v>0.65</v>
      </c>
      <c r="V8" t="n">
        <v>0.77</v>
      </c>
      <c r="W8" t="n">
        <v>0.28</v>
      </c>
      <c r="X8" t="n">
        <v>0.78</v>
      </c>
      <c r="Y8" t="n">
        <v>1</v>
      </c>
      <c r="Z8" t="n">
        <v>10</v>
      </c>
      <c r="AA8" t="n">
        <v>365.2705045735</v>
      </c>
      <c r="AB8" t="n">
        <v>499.7792189548143</v>
      </c>
      <c r="AC8" t="n">
        <v>452.0809917423053</v>
      </c>
      <c r="AD8" t="n">
        <v>365270.5045735</v>
      </c>
      <c r="AE8" t="n">
        <v>499779.2189548142</v>
      </c>
      <c r="AF8" t="n">
        <v>1.093067763716435e-05</v>
      </c>
      <c r="AG8" t="n">
        <v>22</v>
      </c>
      <c r="AH8" t="n">
        <v>452080.9917423053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2.9687</v>
      </c>
      <c r="E9" t="n">
        <v>33.69</v>
      </c>
      <c r="F9" t="n">
        <v>31.38</v>
      </c>
      <c r="G9" t="n">
        <v>78.45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200.36</v>
      </c>
      <c r="Q9" t="n">
        <v>793.24</v>
      </c>
      <c r="R9" t="n">
        <v>133.12</v>
      </c>
      <c r="S9" t="n">
        <v>86.27</v>
      </c>
      <c r="T9" t="n">
        <v>12845.99</v>
      </c>
      <c r="U9" t="n">
        <v>0.65</v>
      </c>
      <c r="V9" t="n">
        <v>0.77</v>
      </c>
      <c r="W9" t="n">
        <v>0.28</v>
      </c>
      <c r="X9" t="n">
        <v>0.78</v>
      </c>
      <c r="Y9" t="n">
        <v>1</v>
      </c>
      <c r="Z9" t="n">
        <v>10</v>
      </c>
      <c r="AA9" t="n">
        <v>366.4535460863949</v>
      </c>
      <c r="AB9" t="n">
        <v>501.3979085448651</v>
      </c>
      <c r="AC9" t="n">
        <v>453.5451958697269</v>
      </c>
      <c r="AD9" t="n">
        <v>366453.5460863949</v>
      </c>
      <c r="AE9" t="n">
        <v>501397.9085448651</v>
      </c>
      <c r="AF9" t="n">
        <v>1.093030945211864e-05</v>
      </c>
      <c r="AG9" t="n">
        <v>22</v>
      </c>
      <c r="AH9" t="n">
        <v>453545.1958697269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2.0115</v>
      </c>
      <c r="E2" t="n">
        <v>49.71</v>
      </c>
      <c r="F2" t="n">
        <v>41.41</v>
      </c>
      <c r="G2" t="n">
        <v>8.81</v>
      </c>
      <c r="H2" t="n">
        <v>0.16</v>
      </c>
      <c r="I2" t="n">
        <v>282</v>
      </c>
      <c r="J2" t="n">
        <v>107.41</v>
      </c>
      <c r="K2" t="n">
        <v>41.65</v>
      </c>
      <c r="L2" t="n">
        <v>1</v>
      </c>
      <c r="M2" t="n">
        <v>280</v>
      </c>
      <c r="N2" t="n">
        <v>14.77</v>
      </c>
      <c r="O2" t="n">
        <v>13481.73</v>
      </c>
      <c r="P2" t="n">
        <v>387.78</v>
      </c>
      <c r="Q2" t="n">
        <v>793.34</v>
      </c>
      <c r="R2" t="n">
        <v>469.86</v>
      </c>
      <c r="S2" t="n">
        <v>86.27</v>
      </c>
      <c r="T2" t="n">
        <v>179925.78</v>
      </c>
      <c r="U2" t="n">
        <v>0.18</v>
      </c>
      <c r="V2" t="n">
        <v>0.59</v>
      </c>
      <c r="W2" t="n">
        <v>0.67</v>
      </c>
      <c r="X2" t="n">
        <v>10.81</v>
      </c>
      <c r="Y2" t="n">
        <v>1</v>
      </c>
      <c r="Z2" t="n">
        <v>10</v>
      </c>
      <c r="AA2" t="n">
        <v>727.2161681297331</v>
      </c>
      <c r="AB2" t="n">
        <v>995.0092437481693</v>
      </c>
      <c r="AC2" t="n">
        <v>900.0469580290877</v>
      </c>
      <c r="AD2" t="n">
        <v>727216.1681297331</v>
      </c>
      <c r="AE2" t="n">
        <v>995009.2437481693</v>
      </c>
      <c r="AF2" t="n">
        <v>6.413626818796904e-06</v>
      </c>
      <c r="AG2" t="n">
        <v>33</v>
      </c>
      <c r="AH2" t="n">
        <v>900046.9580290877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2.5281</v>
      </c>
      <c r="E3" t="n">
        <v>39.56</v>
      </c>
      <c r="F3" t="n">
        <v>34.92</v>
      </c>
      <c r="G3" t="n">
        <v>17.91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115</v>
      </c>
      <c r="N3" t="n">
        <v>15.03</v>
      </c>
      <c r="O3" t="n">
        <v>13638.32</v>
      </c>
      <c r="P3" t="n">
        <v>320.85</v>
      </c>
      <c r="Q3" t="n">
        <v>793.29</v>
      </c>
      <c r="R3" t="n">
        <v>252.32</v>
      </c>
      <c r="S3" t="n">
        <v>86.27</v>
      </c>
      <c r="T3" t="n">
        <v>71979.98</v>
      </c>
      <c r="U3" t="n">
        <v>0.34</v>
      </c>
      <c r="V3" t="n">
        <v>0.7</v>
      </c>
      <c r="W3" t="n">
        <v>0.41</v>
      </c>
      <c r="X3" t="n">
        <v>4.32</v>
      </c>
      <c r="Y3" t="n">
        <v>1</v>
      </c>
      <c r="Z3" t="n">
        <v>10</v>
      </c>
      <c r="AA3" t="n">
        <v>521.8801683995471</v>
      </c>
      <c r="AB3" t="n">
        <v>714.0594701323579</v>
      </c>
      <c r="AC3" t="n">
        <v>645.9106364916856</v>
      </c>
      <c r="AD3" t="n">
        <v>521880.1683995471</v>
      </c>
      <c r="AE3" t="n">
        <v>714059.4701323579</v>
      </c>
      <c r="AF3" t="n">
        <v>8.060795406711635e-06</v>
      </c>
      <c r="AG3" t="n">
        <v>26</v>
      </c>
      <c r="AH3" t="n">
        <v>645910.6364916856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2.7427</v>
      </c>
      <c r="E4" t="n">
        <v>36.46</v>
      </c>
      <c r="F4" t="n">
        <v>32.82</v>
      </c>
      <c r="G4" t="n">
        <v>27.35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70</v>
      </c>
      <c r="N4" t="n">
        <v>15.31</v>
      </c>
      <c r="O4" t="n">
        <v>13795.21</v>
      </c>
      <c r="P4" t="n">
        <v>295.81</v>
      </c>
      <c r="Q4" t="n">
        <v>793.27</v>
      </c>
      <c r="R4" t="n">
        <v>181.5</v>
      </c>
      <c r="S4" t="n">
        <v>86.27</v>
      </c>
      <c r="T4" t="n">
        <v>36792.81</v>
      </c>
      <c r="U4" t="n">
        <v>0.48</v>
      </c>
      <c r="V4" t="n">
        <v>0.74</v>
      </c>
      <c r="W4" t="n">
        <v>0.33</v>
      </c>
      <c r="X4" t="n">
        <v>2.23</v>
      </c>
      <c r="Y4" t="n">
        <v>1</v>
      </c>
      <c r="Z4" t="n">
        <v>10</v>
      </c>
      <c r="AA4" t="n">
        <v>463.5243725198185</v>
      </c>
      <c r="AB4" t="n">
        <v>634.2144957336964</v>
      </c>
      <c r="AC4" t="n">
        <v>573.685954386507</v>
      </c>
      <c r="AD4" t="n">
        <v>463524.3725198185</v>
      </c>
      <c r="AE4" t="n">
        <v>634214.4957336964</v>
      </c>
      <c r="AF4" t="n">
        <v>8.745043139902697e-06</v>
      </c>
      <c r="AG4" t="n">
        <v>24</v>
      </c>
      <c r="AH4" t="n">
        <v>573685.9543865069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2.7966</v>
      </c>
      <c r="E5" t="n">
        <v>35.76</v>
      </c>
      <c r="F5" t="n">
        <v>32.54</v>
      </c>
      <c r="G5" t="n">
        <v>36.84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287.96</v>
      </c>
      <c r="Q5" t="n">
        <v>793.3200000000001</v>
      </c>
      <c r="R5" t="n">
        <v>172.92</v>
      </c>
      <c r="S5" t="n">
        <v>86.27</v>
      </c>
      <c r="T5" t="n">
        <v>32599.52</v>
      </c>
      <c r="U5" t="n">
        <v>0.5</v>
      </c>
      <c r="V5" t="n">
        <v>0.75</v>
      </c>
      <c r="W5" t="n">
        <v>0.31</v>
      </c>
      <c r="X5" t="n">
        <v>1.95</v>
      </c>
      <c r="Y5" t="n">
        <v>1</v>
      </c>
      <c r="Z5" t="n">
        <v>10</v>
      </c>
      <c r="AA5" t="n">
        <v>454.5023740412456</v>
      </c>
      <c r="AB5" t="n">
        <v>621.870199392831</v>
      </c>
      <c r="AC5" t="n">
        <v>562.5197803630851</v>
      </c>
      <c r="AD5" t="n">
        <v>454502.3740412456</v>
      </c>
      <c r="AE5" t="n">
        <v>621870.199392831</v>
      </c>
      <c r="AF5" t="n">
        <v>8.916902193113312e-06</v>
      </c>
      <c r="AG5" t="n">
        <v>24</v>
      </c>
      <c r="AH5" t="n">
        <v>562519.7803630851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2.8568</v>
      </c>
      <c r="E6" t="n">
        <v>35</v>
      </c>
      <c r="F6" t="n">
        <v>32.06</v>
      </c>
      <c r="G6" t="n">
        <v>46.91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277.17</v>
      </c>
      <c r="Q6" t="n">
        <v>793.25</v>
      </c>
      <c r="R6" t="n">
        <v>156.62</v>
      </c>
      <c r="S6" t="n">
        <v>86.27</v>
      </c>
      <c r="T6" t="n">
        <v>24512.32</v>
      </c>
      <c r="U6" t="n">
        <v>0.55</v>
      </c>
      <c r="V6" t="n">
        <v>0.76</v>
      </c>
      <c r="W6" t="n">
        <v>0.29</v>
      </c>
      <c r="X6" t="n">
        <v>1.46</v>
      </c>
      <c r="Y6" t="n">
        <v>1</v>
      </c>
      <c r="Z6" t="n">
        <v>10</v>
      </c>
      <c r="AA6" t="n">
        <v>433.8616551929621</v>
      </c>
      <c r="AB6" t="n">
        <v>593.6286572603614</v>
      </c>
      <c r="AC6" t="n">
        <v>536.9735713744848</v>
      </c>
      <c r="AD6" t="n">
        <v>433861.6551929621</v>
      </c>
      <c r="AE6" t="n">
        <v>593628.6572603614</v>
      </c>
      <c r="AF6" t="n">
        <v>9.108848668127765e-06</v>
      </c>
      <c r="AG6" t="n">
        <v>23</v>
      </c>
      <c r="AH6" t="n">
        <v>536973.5713744848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2.8774</v>
      </c>
      <c r="E7" t="n">
        <v>34.75</v>
      </c>
      <c r="F7" t="n">
        <v>31.96</v>
      </c>
      <c r="G7" t="n">
        <v>56.4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270.61</v>
      </c>
      <c r="Q7" t="n">
        <v>793.25</v>
      </c>
      <c r="R7" t="n">
        <v>154.04</v>
      </c>
      <c r="S7" t="n">
        <v>86.27</v>
      </c>
      <c r="T7" t="n">
        <v>23253.86</v>
      </c>
      <c r="U7" t="n">
        <v>0.5600000000000001</v>
      </c>
      <c r="V7" t="n">
        <v>0.76</v>
      </c>
      <c r="W7" t="n">
        <v>0.27</v>
      </c>
      <c r="X7" t="n">
        <v>1.37</v>
      </c>
      <c r="Y7" t="n">
        <v>1</v>
      </c>
      <c r="Z7" t="n">
        <v>10</v>
      </c>
      <c r="AA7" t="n">
        <v>428.9884790513229</v>
      </c>
      <c r="AB7" t="n">
        <v>586.9609626740124</v>
      </c>
      <c r="AC7" t="n">
        <v>530.942232201289</v>
      </c>
      <c r="AD7" t="n">
        <v>428988.479051323</v>
      </c>
      <c r="AE7" t="n">
        <v>586960.9626740124</v>
      </c>
      <c r="AF7" t="n">
        <v>9.174531348946664e-06</v>
      </c>
      <c r="AG7" t="n">
        <v>23</v>
      </c>
      <c r="AH7" t="n">
        <v>530942.232201289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2.9171</v>
      </c>
      <c r="E8" t="n">
        <v>34.28</v>
      </c>
      <c r="F8" t="n">
        <v>31.62</v>
      </c>
      <c r="G8" t="n">
        <v>67.76000000000001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261.03</v>
      </c>
      <c r="Q8" t="n">
        <v>793.21</v>
      </c>
      <c r="R8" t="n">
        <v>142.32</v>
      </c>
      <c r="S8" t="n">
        <v>86.27</v>
      </c>
      <c r="T8" t="n">
        <v>17426.66</v>
      </c>
      <c r="U8" t="n">
        <v>0.61</v>
      </c>
      <c r="V8" t="n">
        <v>0.77</v>
      </c>
      <c r="W8" t="n">
        <v>0.27</v>
      </c>
      <c r="X8" t="n">
        <v>1.03</v>
      </c>
      <c r="Y8" t="n">
        <v>1</v>
      </c>
      <c r="Z8" t="n">
        <v>10</v>
      </c>
      <c r="AA8" t="n">
        <v>420.8567742973024</v>
      </c>
      <c r="AB8" t="n">
        <v>575.8348054840666</v>
      </c>
      <c r="AC8" t="n">
        <v>520.877939837892</v>
      </c>
      <c r="AD8" t="n">
        <v>420856.7742973024</v>
      </c>
      <c r="AE8" t="n">
        <v>575834.8054840666</v>
      </c>
      <c r="AF8" t="n">
        <v>9.30111399110736e-06</v>
      </c>
      <c r="AG8" t="n">
        <v>23</v>
      </c>
      <c r="AH8" t="n">
        <v>520877.939837892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2.9574</v>
      </c>
      <c r="E9" t="n">
        <v>33.81</v>
      </c>
      <c r="F9" t="n">
        <v>31.24</v>
      </c>
      <c r="G9" t="n">
        <v>78.11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250.42</v>
      </c>
      <c r="Q9" t="n">
        <v>793.22</v>
      </c>
      <c r="R9" t="n">
        <v>129.58</v>
      </c>
      <c r="S9" t="n">
        <v>86.27</v>
      </c>
      <c r="T9" t="n">
        <v>11074.1</v>
      </c>
      <c r="U9" t="n">
        <v>0.67</v>
      </c>
      <c r="V9" t="n">
        <v>0.78</v>
      </c>
      <c r="W9" t="n">
        <v>0.24</v>
      </c>
      <c r="X9" t="n">
        <v>0.65</v>
      </c>
      <c r="Y9" t="n">
        <v>1</v>
      </c>
      <c r="Z9" t="n">
        <v>10</v>
      </c>
      <c r="AA9" t="n">
        <v>412.3335951570411</v>
      </c>
      <c r="AB9" t="n">
        <v>564.1730157682354</v>
      </c>
      <c r="AC9" t="n">
        <v>510.329134965115</v>
      </c>
      <c r="AD9" t="n">
        <v>412333.5951570411</v>
      </c>
      <c r="AE9" t="n">
        <v>564173.0157682353</v>
      </c>
      <c r="AF9" t="n">
        <v>9.429609721058895e-06</v>
      </c>
      <c r="AG9" t="n">
        <v>23</v>
      </c>
      <c r="AH9" t="n">
        <v>510329.134965115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2.9544</v>
      </c>
      <c r="E10" t="n">
        <v>33.85</v>
      </c>
      <c r="F10" t="n">
        <v>31.35</v>
      </c>
      <c r="G10" t="n">
        <v>89.56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244.82</v>
      </c>
      <c r="Q10" t="n">
        <v>793.2</v>
      </c>
      <c r="R10" t="n">
        <v>133.18</v>
      </c>
      <c r="S10" t="n">
        <v>86.27</v>
      </c>
      <c r="T10" t="n">
        <v>12890.83</v>
      </c>
      <c r="U10" t="n">
        <v>0.65</v>
      </c>
      <c r="V10" t="n">
        <v>0.78</v>
      </c>
      <c r="W10" t="n">
        <v>0.25</v>
      </c>
      <c r="X10" t="n">
        <v>0.75</v>
      </c>
      <c r="Y10" t="n">
        <v>1</v>
      </c>
      <c r="Z10" t="n">
        <v>10</v>
      </c>
      <c r="AA10" t="n">
        <v>410.2161797280502</v>
      </c>
      <c r="AB10" t="n">
        <v>561.2758745645143</v>
      </c>
      <c r="AC10" t="n">
        <v>507.7084928517138</v>
      </c>
      <c r="AD10" t="n">
        <v>410216.1797280503</v>
      </c>
      <c r="AE10" t="n">
        <v>561275.8745645143</v>
      </c>
      <c r="AF10" t="n">
        <v>9.420044282104687e-06</v>
      </c>
      <c r="AG10" t="n">
        <v>23</v>
      </c>
      <c r="AH10" t="n">
        <v>507708.4928517138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2.9724</v>
      </c>
      <c r="E11" t="n">
        <v>33.64</v>
      </c>
      <c r="F11" t="n">
        <v>31.18</v>
      </c>
      <c r="G11" t="n">
        <v>98.48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14</v>
      </c>
      <c r="N11" t="n">
        <v>17.31</v>
      </c>
      <c r="O11" t="n">
        <v>14905.25</v>
      </c>
      <c r="P11" t="n">
        <v>238.46</v>
      </c>
      <c r="Q11" t="n">
        <v>793.21</v>
      </c>
      <c r="R11" t="n">
        <v>127.26</v>
      </c>
      <c r="S11" t="n">
        <v>86.27</v>
      </c>
      <c r="T11" t="n">
        <v>9937.98</v>
      </c>
      <c r="U11" t="n">
        <v>0.68</v>
      </c>
      <c r="V11" t="n">
        <v>0.78</v>
      </c>
      <c r="W11" t="n">
        <v>0.26</v>
      </c>
      <c r="X11" t="n">
        <v>0.59</v>
      </c>
      <c r="Y11" t="n">
        <v>1</v>
      </c>
      <c r="Z11" t="n">
        <v>10</v>
      </c>
      <c r="AA11" t="n">
        <v>396.1672814013918</v>
      </c>
      <c r="AB11" t="n">
        <v>542.0535520803289</v>
      </c>
      <c r="AC11" t="n">
        <v>490.3207218467201</v>
      </c>
      <c r="AD11" t="n">
        <v>396167.2814013918</v>
      </c>
      <c r="AE11" t="n">
        <v>542053.5520803289</v>
      </c>
      <c r="AF11" t="n">
        <v>9.477436915829939e-06</v>
      </c>
      <c r="AG11" t="n">
        <v>22</v>
      </c>
      <c r="AH11" t="n">
        <v>490320.7218467201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2.9658</v>
      </c>
      <c r="E12" t="n">
        <v>33.72</v>
      </c>
      <c r="F12" t="n">
        <v>31.28</v>
      </c>
      <c r="G12" t="n">
        <v>104.27</v>
      </c>
      <c r="H12" t="n">
        <v>1.61</v>
      </c>
      <c r="I12" t="n">
        <v>18</v>
      </c>
      <c r="J12" t="n">
        <v>120.26</v>
      </c>
      <c r="K12" t="n">
        <v>41.65</v>
      </c>
      <c r="L12" t="n">
        <v>11</v>
      </c>
      <c r="M12" t="n">
        <v>3</v>
      </c>
      <c r="N12" t="n">
        <v>17.61</v>
      </c>
      <c r="O12" t="n">
        <v>15065.56</v>
      </c>
      <c r="P12" t="n">
        <v>234.88</v>
      </c>
      <c r="Q12" t="n">
        <v>793.21</v>
      </c>
      <c r="R12" t="n">
        <v>130.44</v>
      </c>
      <c r="S12" t="n">
        <v>86.27</v>
      </c>
      <c r="T12" t="n">
        <v>11536.86</v>
      </c>
      <c r="U12" t="n">
        <v>0.66</v>
      </c>
      <c r="V12" t="n">
        <v>0.78</v>
      </c>
      <c r="W12" t="n">
        <v>0.27</v>
      </c>
      <c r="X12" t="n">
        <v>0.6899999999999999</v>
      </c>
      <c r="Y12" t="n">
        <v>1</v>
      </c>
      <c r="Z12" t="n">
        <v>10</v>
      </c>
      <c r="AA12" t="n">
        <v>395.1776774548664</v>
      </c>
      <c r="AB12" t="n">
        <v>540.6995323024479</v>
      </c>
      <c r="AC12" t="n">
        <v>489.0959278160613</v>
      </c>
      <c r="AD12" t="n">
        <v>395177.6774548664</v>
      </c>
      <c r="AE12" t="n">
        <v>540699.5323024479</v>
      </c>
      <c r="AF12" t="n">
        <v>9.45639295013068e-06</v>
      </c>
      <c r="AG12" t="n">
        <v>22</v>
      </c>
      <c r="AH12" t="n">
        <v>489095.9278160613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2.9745</v>
      </c>
      <c r="E13" t="n">
        <v>33.62</v>
      </c>
      <c r="F13" t="n">
        <v>31.21</v>
      </c>
      <c r="G13" t="n">
        <v>110.14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235.77</v>
      </c>
      <c r="Q13" t="n">
        <v>793.27</v>
      </c>
      <c r="R13" t="n">
        <v>127.77</v>
      </c>
      <c r="S13" t="n">
        <v>86.27</v>
      </c>
      <c r="T13" t="n">
        <v>10205.81</v>
      </c>
      <c r="U13" t="n">
        <v>0.68</v>
      </c>
      <c r="V13" t="n">
        <v>0.78</v>
      </c>
      <c r="W13" t="n">
        <v>0.27</v>
      </c>
      <c r="X13" t="n">
        <v>0.61</v>
      </c>
      <c r="Y13" t="n">
        <v>1</v>
      </c>
      <c r="Z13" t="n">
        <v>10</v>
      </c>
      <c r="AA13" t="n">
        <v>394.8791049540629</v>
      </c>
      <c r="AB13" t="n">
        <v>540.2910122347595</v>
      </c>
      <c r="AC13" t="n">
        <v>488.7263963302716</v>
      </c>
      <c r="AD13" t="n">
        <v>394879.104954063</v>
      </c>
      <c r="AE13" t="n">
        <v>540291.0122347595</v>
      </c>
      <c r="AF13" t="n">
        <v>9.484132723097885e-06</v>
      </c>
      <c r="AG13" t="n">
        <v>22</v>
      </c>
      <c r="AH13" t="n">
        <v>488726.3963302716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2.4371</v>
      </c>
      <c r="E2" t="n">
        <v>41.03</v>
      </c>
      <c r="F2" t="n">
        <v>36.9</v>
      </c>
      <c r="G2" t="n">
        <v>13.18</v>
      </c>
      <c r="H2" t="n">
        <v>0.28</v>
      </c>
      <c r="I2" t="n">
        <v>168</v>
      </c>
      <c r="J2" t="n">
        <v>61.76</v>
      </c>
      <c r="K2" t="n">
        <v>28.92</v>
      </c>
      <c r="L2" t="n">
        <v>1</v>
      </c>
      <c r="M2" t="n">
        <v>166</v>
      </c>
      <c r="N2" t="n">
        <v>6.84</v>
      </c>
      <c r="O2" t="n">
        <v>7851.41</v>
      </c>
      <c r="P2" t="n">
        <v>231.18</v>
      </c>
      <c r="Q2" t="n">
        <v>793.29</v>
      </c>
      <c r="R2" t="n">
        <v>318.68</v>
      </c>
      <c r="S2" t="n">
        <v>86.27</v>
      </c>
      <c r="T2" t="n">
        <v>104902.7</v>
      </c>
      <c r="U2" t="n">
        <v>0.27</v>
      </c>
      <c r="V2" t="n">
        <v>0.66</v>
      </c>
      <c r="W2" t="n">
        <v>0.49</v>
      </c>
      <c r="X2" t="n">
        <v>6.3</v>
      </c>
      <c r="Y2" t="n">
        <v>1</v>
      </c>
      <c r="Z2" t="n">
        <v>10</v>
      </c>
      <c r="AA2" t="n">
        <v>464.6258520483191</v>
      </c>
      <c r="AB2" t="n">
        <v>635.721588618438</v>
      </c>
      <c r="AC2" t="n">
        <v>575.0492124415471</v>
      </c>
      <c r="AD2" t="n">
        <v>464625.8520483191</v>
      </c>
      <c r="AE2" t="n">
        <v>635721.588618438</v>
      </c>
      <c r="AF2" t="n">
        <v>1.027739077292495e-05</v>
      </c>
      <c r="AG2" t="n">
        <v>27</v>
      </c>
      <c r="AH2" t="n">
        <v>575049.2124415471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2.8087</v>
      </c>
      <c r="E3" t="n">
        <v>35.6</v>
      </c>
      <c r="F3" t="n">
        <v>32.82</v>
      </c>
      <c r="G3" t="n">
        <v>27.74</v>
      </c>
      <c r="H3" t="n">
        <v>0.55</v>
      </c>
      <c r="I3" t="n">
        <v>71</v>
      </c>
      <c r="J3" t="n">
        <v>62.92</v>
      </c>
      <c r="K3" t="n">
        <v>28.92</v>
      </c>
      <c r="L3" t="n">
        <v>2</v>
      </c>
      <c r="M3" t="n">
        <v>69</v>
      </c>
      <c r="N3" t="n">
        <v>7</v>
      </c>
      <c r="O3" t="n">
        <v>7994.37</v>
      </c>
      <c r="P3" t="n">
        <v>194.33</v>
      </c>
      <c r="Q3" t="n">
        <v>793.23</v>
      </c>
      <c r="R3" t="n">
        <v>181.52</v>
      </c>
      <c r="S3" t="n">
        <v>86.27</v>
      </c>
      <c r="T3" t="n">
        <v>36808.87</v>
      </c>
      <c r="U3" t="n">
        <v>0.48</v>
      </c>
      <c r="V3" t="n">
        <v>0.74</v>
      </c>
      <c r="W3" t="n">
        <v>0.33</v>
      </c>
      <c r="X3" t="n">
        <v>2.22</v>
      </c>
      <c r="Y3" t="n">
        <v>1</v>
      </c>
      <c r="Z3" t="n">
        <v>10</v>
      </c>
      <c r="AA3" t="n">
        <v>382.8839985245518</v>
      </c>
      <c r="AB3" t="n">
        <v>523.8787784311547</v>
      </c>
      <c r="AC3" t="n">
        <v>473.8805230861681</v>
      </c>
      <c r="AD3" t="n">
        <v>382883.9985245517</v>
      </c>
      <c r="AE3" t="n">
        <v>523878.7784311547</v>
      </c>
      <c r="AF3" t="n">
        <v>1.184444933072681e-05</v>
      </c>
      <c r="AG3" t="n">
        <v>24</v>
      </c>
      <c r="AH3" t="n">
        <v>473880.5230861681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2.889</v>
      </c>
      <c r="E4" t="n">
        <v>34.61</v>
      </c>
      <c r="F4" t="n">
        <v>32.21</v>
      </c>
      <c r="G4" t="n">
        <v>43.92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178.64</v>
      </c>
      <c r="Q4" t="n">
        <v>793.24</v>
      </c>
      <c r="R4" t="n">
        <v>161.72</v>
      </c>
      <c r="S4" t="n">
        <v>86.27</v>
      </c>
      <c r="T4" t="n">
        <v>27043.86</v>
      </c>
      <c r="U4" t="n">
        <v>0.53</v>
      </c>
      <c r="V4" t="n">
        <v>0.75</v>
      </c>
      <c r="W4" t="n">
        <v>0.29</v>
      </c>
      <c r="X4" t="n">
        <v>1.61</v>
      </c>
      <c r="Y4" t="n">
        <v>1</v>
      </c>
      <c r="Z4" t="n">
        <v>10</v>
      </c>
      <c r="AA4" t="n">
        <v>360.6174016298389</v>
      </c>
      <c r="AB4" t="n">
        <v>493.4126382268831</v>
      </c>
      <c r="AC4" t="n">
        <v>446.3220285434958</v>
      </c>
      <c r="AD4" t="n">
        <v>360617.4016298389</v>
      </c>
      <c r="AE4" t="n">
        <v>493412.6382268831</v>
      </c>
      <c r="AF4" t="n">
        <v>1.218307904598916e-05</v>
      </c>
      <c r="AG4" t="n">
        <v>23</v>
      </c>
      <c r="AH4" t="n">
        <v>446322.0285434958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2.9249</v>
      </c>
      <c r="E5" t="n">
        <v>34.19</v>
      </c>
      <c r="F5" t="n">
        <v>31.92</v>
      </c>
      <c r="G5" t="n">
        <v>56.33</v>
      </c>
      <c r="H5" t="n">
        <v>1.07</v>
      </c>
      <c r="I5" t="n">
        <v>34</v>
      </c>
      <c r="J5" t="n">
        <v>65.25</v>
      </c>
      <c r="K5" t="n">
        <v>28.92</v>
      </c>
      <c r="L5" t="n">
        <v>4</v>
      </c>
      <c r="M5" t="n">
        <v>5</v>
      </c>
      <c r="N5" t="n">
        <v>7.33</v>
      </c>
      <c r="O5" t="n">
        <v>8281.25</v>
      </c>
      <c r="P5" t="n">
        <v>168.33</v>
      </c>
      <c r="Q5" t="n">
        <v>793.22</v>
      </c>
      <c r="R5" t="n">
        <v>151.31</v>
      </c>
      <c r="S5" t="n">
        <v>86.27</v>
      </c>
      <c r="T5" t="n">
        <v>21890.7</v>
      </c>
      <c r="U5" t="n">
        <v>0.57</v>
      </c>
      <c r="V5" t="n">
        <v>0.76</v>
      </c>
      <c r="W5" t="n">
        <v>0.31</v>
      </c>
      <c r="X5" t="n">
        <v>1.32</v>
      </c>
      <c r="Y5" t="n">
        <v>1</v>
      </c>
      <c r="Z5" t="n">
        <v>10</v>
      </c>
      <c r="AA5" t="n">
        <v>353.507968411579</v>
      </c>
      <c r="AB5" t="n">
        <v>483.6851980516025</v>
      </c>
      <c r="AC5" t="n">
        <v>437.5229616059959</v>
      </c>
      <c r="AD5" t="n">
        <v>353507.968411579</v>
      </c>
      <c r="AE5" t="n">
        <v>483685.1980516025</v>
      </c>
      <c r="AF5" t="n">
        <v>1.233447140935053e-05</v>
      </c>
      <c r="AG5" t="n">
        <v>23</v>
      </c>
      <c r="AH5" t="n">
        <v>437522.9616059959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2.9355</v>
      </c>
      <c r="E6" t="n">
        <v>34.07</v>
      </c>
      <c r="F6" t="n">
        <v>31.81</v>
      </c>
      <c r="G6" t="n">
        <v>57.84</v>
      </c>
      <c r="H6" t="n">
        <v>1.31</v>
      </c>
      <c r="I6" t="n">
        <v>33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169.82</v>
      </c>
      <c r="Q6" t="n">
        <v>793.27</v>
      </c>
      <c r="R6" t="n">
        <v>147.27</v>
      </c>
      <c r="S6" t="n">
        <v>86.27</v>
      </c>
      <c r="T6" t="n">
        <v>19873.03</v>
      </c>
      <c r="U6" t="n">
        <v>0.59</v>
      </c>
      <c r="V6" t="n">
        <v>0.76</v>
      </c>
      <c r="W6" t="n">
        <v>0.31</v>
      </c>
      <c r="X6" t="n">
        <v>1.21</v>
      </c>
      <c r="Y6" t="n">
        <v>1</v>
      </c>
      <c r="Z6" t="n">
        <v>10</v>
      </c>
      <c r="AA6" t="n">
        <v>353.4983913732946</v>
      </c>
      <c r="AB6" t="n">
        <v>483.6720943253127</v>
      </c>
      <c r="AC6" t="n">
        <v>437.5111084809521</v>
      </c>
      <c r="AD6" t="n">
        <v>353498.3913732946</v>
      </c>
      <c r="AE6" t="n">
        <v>483672.0943253128</v>
      </c>
      <c r="AF6" t="n">
        <v>1.237917221858815e-05</v>
      </c>
      <c r="AG6" t="n">
        <v>23</v>
      </c>
      <c r="AH6" t="n">
        <v>437511.1084809521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1.5263</v>
      </c>
      <c r="E2" t="n">
        <v>65.52</v>
      </c>
      <c r="F2" t="n">
        <v>48.1</v>
      </c>
      <c r="G2" t="n">
        <v>6.5</v>
      </c>
      <c r="H2" t="n">
        <v>0.11</v>
      </c>
      <c r="I2" t="n">
        <v>444</v>
      </c>
      <c r="J2" t="n">
        <v>167.88</v>
      </c>
      <c r="K2" t="n">
        <v>51.39</v>
      </c>
      <c r="L2" t="n">
        <v>1</v>
      </c>
      <c r="M2" t="n">
        <v>442</v>
      </c>
      <c r="N2" t="n">
        <v>30.49</v>
      </c>
      <c r="O2" t="n">
        <v>20939.59</v>
      </c>
      <c r="P2" t="n">
        <v>607.51</v>
      </c>
      <c r="Q2" t="n">
        <v>793.51</v>
      </c>
      <c r="R2" t="n">
        <v>694.4400000000001</v>
      </c>
      <c r="S2" t="n">
        <v>86.27</v>
      </c>
      <c r="T2" t="n">
        <v>291403.48</v>
      </c>
      <c r="U2" t="n">
        <v>0.12</v>
      </c>
      <c r="V2" t="n">
        <v>0.51</v>
      </c>
      <c r="W2" t="n">
        <v>0.9399999999999999</v>
      </c>
      <c r="X2" t="n">
        <v>17.49</v>
      </c>
      <c r="Y2" t="n">
        <v>1</v>
      </c>
      <c r="Z2" t="n">
        <v>10</v>
      </c>
      <c r="AA2" t="n">
        <v>1244.494170926863</v>
      </c>
      <c r="AB2" t="n">
        <v>1702.771827870081</v>
      </c>
      <c r="AC2" t="n">
        <v>1540.26167447343</v>
      </c>
      <c r="AD2" t="n">
        <v>1244494.170926863</v>
      </c>
      <c r="AE2" t="n">
        <v>1702771.827870081</v>
      </c>
      <c r="AF2" t="n">
        <v>3.92887155640218e-06</v>
      </c>
      <c r="AG2" t="n">
        <v>43</v>
      </c>
      <c r="AH2" t="n">
        <v>1540261.67447343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2.2236</v>
      </c>
      <c r="E3" t="n">
        <v>44.97</v>
      </c>
      <c r="F3" t="n">
        <v>36.91</v>
      </c>
      <c r="G3" t="n">
        <v>13.18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462.15</v>
      </c>
      <c r="Q3" t="n">
        <v>793.4</v>
      </c>
      <c r="R3" t="n">
        <v>318.62</v>
      </c>
      <c r="S3" t="n">
        <v>86.27</v>
      </c>
      <c r="T3" t="n">
        <v>104875.6</v>
      </c>
      <c r="U3" t="n">
        <v>0.27</v>
      </c>
      <c r="V3" t="n">
        <v>0.66</v>
      </c>
      <c r="W3" t="n">
        <v>0.49</v>
      </c>
      <c r="X3" t="n">
        <v>6.3</v>
      </c>
      <c r="Y3" t="n">
        <v>1</v>
      </c>
      <c r="Z3" t="n">
        <v>10</v>
      </c>
      <c r="AA3" t="n">
        <v>725.5584606549411</v>
      </c>
      <c r="AB3" t="n">
        <v>992.7410952482664</v>
      </c>
      <c r="AC3" t="n">
        <v>897.9952784386494</v>
      </c>
      <c r="AD3" t="n">
        <v>725558.460654941</v>
      </c>
      <c r="AE3" t="n">
        <v>992741.0952482665</v>
      </c>
      <c r="AF3" t="n">
        <v>5.723801869105606e-06</v>
      </c>
      <c r="AG3" t="n">
        <v>30</v>
      </c>
      <c r="AH3" t="n">
        <v>897995.2784386494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2.4812</v>
      </c>
      <c r="E4" t="n">
        <v>40.3</v>
      </c>
      <c r="F4" t="n">
        <v>34.41</v>
      </c>
      <c r="G4" t="n">
        <v>19.85</v>
      </c>
      <c r="H4" t="n">
        <v>0.31</v>
      </c>
      <c r="I4" t="n">
        <v>104</v>
      </c>
      <c r="J4" t="n">
        <v>170.79</v>
      </c>
      <c r="K4" t="n">
        <v>51.39</v>
      </c>
      <c r="L4" t="n">
        <v>3</v>
      </c>
      <c r="M4" t="n">
        <v>102</v>
      </c>
      <c r="N4" t="n">
        <v>31.4</v>
      </c>
      <c r="O4" t="n">
        <v>21297.94</v>
      </c>
      <c r="P4" t="n">
        <v>427.49</v>
      </c>
      <c r="Q4" t="n">
        <v>793.28</v>
      </c>
      <c r="R4" t="n">
        <v>235.3</v>
      </c>
      <c r="S4" t="n">
        <v>86.27</v>
      </c>
      <c r="T4" t="n">
        <v>63533.03</v>
      </c>
      <c r="U4" t="n">
        <v>0.37</v>
      </c>
      <c r="V4" t="n">
        <v>0.71</v>
      </c>
      <c r="W4" t="n">
        <v>0.38</v>
      </c>
      <c r="X4" t="n">
        <v>3.81</v>
      </c>
      <c r="Y4" t="n">
        <v>1</v>
      </c>
      <c r="Z4" t="n">
        <v>10</v>
      </c>
      <c r="AA4" t="n">
        <v>623.4783433901119</v>
      </c>
      <c r="AB4" t="n">
        <v>853.0705753495914</v>
      </c>
      <c r="AC4" t="n">
        <v>771.6547169302982</v>
      </c>
      <c r="AD4" t="n">
        <v>623478.3433901119</v>
      </c>
      <c r="AE4" t="n">
        <v>853070.5753495914</v>
      </c>
      <c r="AF4" t="n">
        <v>6.386893864735038e-06</v>
      </c>
      <c r="AG4" t="n">
        <v>27</v>
      </c>
      <c r="AH4" t="n">
        <v>771654.7169302981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2.6278</v>
      </c>
      <c r="E5" t="n">
        <v>38.05</v>
      </c>
      <c r="F5" t="n">
        <v>33.14</v>
      </c>
      <c r="G5" t="n">
        <v>26.51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73</v>
      </c>
      <c r="N5" t="n">
        <v>31.86</v>
      </c>
      <c r="O5" t="n">
        <v>21478.05</v>
      </c>
      <c r="P5" t="n">
        <v>408.5</v>
      </c>
      <c r="Q5" t="n">
        <v>793.24</v>
      </c>
      <c r="R5" t="n">
        <v>192.21</v>
      </c>
      <c r="S5" t="n">
        <v>86.27</v>
      </c>
      <c r="T5" t="n">
        <v>42134.05</v>
      </c>
      <c r="U5" t="n">
        <v>0.45</v>
      </c>
      <c r="V5" t="n">
        <v>0.73</v>
      </c>
      <c r="W5" t="n">
        <v>0.35</v>
      </c>
      <c r="X5" t="n">
        <v>2.54</v>
      </c>
      <c r="Y5" t="n">
        <v>1</v>
      </c>
      <c r="Z5" t="n">
        <v>10</v>
      </c>
      <c r="AA5" t="n">
        <v>569.7706687590246</v>
      </c>
      <c r="AB5" t="n">
        <v>779.5853655039583</v>
      </c>
      <c r="AC5" t="n">
        <v>705.1828323751921</v>
      </c>
      <c r="AD5" t="n">
        <v>569770.6687590246</v>
      </c>
      <c r="AE5" t="n">
        <v>779585.3655039583</v>
      </c>
      <c r="AF5" t="n">
        <v>6.764259107589365e-06</v>
      </c>
      <c r="AG5" t="n">
        <v>25</v>
      </c>
      <c r="AH5" t="n">
        <v>705182.8323751921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2.689</v>
      </c>
      <c r="E6" t="n">
        <v>37.19</v>
      </c>
      <c r="F6" t="n">
        <v>32.82</v>
      </c>
      <c r="G6" t="n">
        <v>33.37</v>
      </c>
      <c r="H6" t="n">
        <v>0.51</v>
      </c>
      <c r="I6" t="n">
        <v>59</v>
      </c>
      <c r="J6" t="n">
        <v>173.71</v>
      </c>
      <c r="K6" t="n">
        <v>51.39</v>
      </c>
      <c r="L6" t="n">
        <v>5</v>
      </c>
      <c r="M6" t="n">
        <v>57</v>
      </c>
      <c r="N6" t="n">
        <v>32.32</v>
      </c>
      <c r="O6" t="n">
        <v>21658.78</v>
      </c>
      <c r="P6" t="n">
        <v>401.46</v>
      </c>
      <c r="Q6" t="n">
        <v>793.21</v>
      </c>
      <c r="R6" t="n">
        <v>182.33</v>
      </c>
      <c r="S6" t="n">
        <v>86.27</v>
      </c>
      <c r="T6" t="n">
        <v>37274.67</v>
      </c>
      <c r="U6" t="n">
        <v>0.47</v>
      </c>
      <c r="V6" t="n">
        <v>0.74</v>
      </c>
      <c r="W6" t="n">
        <v>0.31</v>
      </c>
      <c r="X6" t="n">
        <v>2.22</v>
      </c>
      <c r="Y6" t="n">
        <v>1</v>
      </c>
      <c r="Z6" t="n">
        <v>10</v>
      </c>
      <c r="AA6" t="n">
        <v>557.7838788835907</v>
      </c>
      <c r="AB6" t="n">
        <v>763.1845107765425</v>
      </c>
      <c r="AC6" t="n">
        <v>690.3472522042168</v>
      </c>
      <c r="AD6" t="n">
        <v>557783.8788835907</v>
      </c>
      <c r="AE6" t="n">
        <v>763184.5107765426</v>
      </c>
      <c r="AF6" t="n">
        <v>6.921794938849153e-06</v>
      </c>
      <c r="AG6" t="n">
        <v>25</v>
      </c>
      <c r="AH6" t="n">
        <v>690347.2522042168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2.7515</v>
      </c>
      <c r="E7" t="n">
        <v>36.34</v>
      </c>
      <c r="F7" t="n">
        <v>32.35</v>
      </c>
      <c r="G7" t="n">
        <v>40.43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392.67</v>
      </c>
      <c r="Q7" t="n">
        <v>793.23</v>
      </c>
      <c r="R7" t="n">
        <v>166.37</v>
      </c>
      <c r="S7" t="n">
        <v>86.27</v>
      </c>
      <c r="T7" t="n">
        <v>29348.53</v>
      </c>
      <c r="U7" t="n">
        <v>0.52</v>
      </c>
      <c r="V7" t="n">
        <v>0.75</v>
      </c>
      <c r="W7" t="n">
        <v>0.3</v>
      </c>
      <c r="X7" t="n">
        <v>1.75</v>
      </c>
      <c r="Y7" t="n">
        <v>1</v>
      </c>
      <c r="Z7" t="n">
        <v>10</v>
      </c>
      <c r="AA7" t="n">
        <v>535.0291284594448</v>
      </c>
      <c r="AB7" t="n">
        <v>732.0504573774869</v>
      </c>
      <c r="AC7" t="n">
        <v>662.1845891646486</v>
      </c>
      <c r="AD7" t="n">
        <v>535029.1284594447</v>
      </c>
      <c r="AE7" t="n">
        <v>732050.4573774869</v>
      </c>
      <c r="AF7" t="n">
        <v>7.082677119465765e-06</v>
      </c>
      <c r="AG7" t="n">
        <v>24</v>
      </c>
      <c r="AH7" t="n">
        <v>662184.5891646487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2.7899</v>
      </c>
      <c r="E8" t="n">
        <v>35.84</v>
      </c>
      <c r="F8" t="n">
        <v>32.08</v>
      </c>
      <c r="G8" t="n">
        <v>46.95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386.39</v>
      </c>
      <c r="Q8" t="n">
        <v>793.22</v>
      </c>
      <c r="R8" t="n">
        <v>157.64</v>
      </c>
      <c r="S8" t="n">
        <v>86.27</v>
      </c>
      <c r="T8" t="n">
        <v>25020.33</v>
      </c>
      <c r="U8" t="n">
        <v>0.55</v>
      </c>
      <c r="V8" t="n">
        <v>0.76</v>
      </c>
      <c r="W8" t="n">
        <v>0.28</v>
      </c>
      <c r="X8" t="n">
        <v>1.49</v>
      </c>
      <c r="Y8" t="n">
        <v>1</v>
      </c>
      <c r="Z8" t="n">
        <v>10</v>
      </c>
      <c r="AA8" t="n">
        <v>526.9941448811569</v>
      </c>
      <c r="AB8" t="n">
        <v>721.0566383672157</v>
      </c>
      <c r="AC8" t="n">
        <v>652.2400048107959</v>
      </c>
      <c r="AD8" t="n">
        <v>526994.1448811569</v>
      </c>
      <c r="AE8" t="n">
        <v>721056.6383672156</v>
      </c>
      <c r="AF8" t="n">
        <v>7.181523131236612e-06</v>
      </c>
      <c r="AG8" t="n">
        <v>24</v>
      </c>
      <c r="AH8" t="n">
        <v>652240.0048107959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2.8445</v>
      </c>
      <c r="E9" t="n">
        <v>35.16</v>
      </c>
      <c r="F9" t="n">
        <v>31.6</v>
      </c>
      <c r="G9" t="n">
        <v>54.17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377.52</v>
      </c>
      <c r="Q9" t="n">
        <v>793.21</v>
      </c>
      <c r="R9" t="n">
        <v>141.1</v>
      </c>
      <c r="S9" t="n">
        <v>86.27</v>
      </c>
      <c r="T9" t="n">
        <v>16778.83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505.8614444758831</v>
      </c>
      <c r="AB9" t="n">
        <v>692.1419453637773</v>
      </c>
      <c r="AC9" t="n">
        <v>626.084889525579</v>
      </c>
      <c r="AD9" t="n">
        <v>505861.4444758831</v>
      </c>
      <c r="AE9" t="n">
        <v>692141.9453637772</v>
      </c>
      <c r="AF9" t="n">
        <v>7.322069804223285e-06</v>
      </c>
      <c r="AG9" t="n">
        <v>23</v>
      </c>
      <c r="AH9" t="n">
        <v>626084.8895255791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2.8447</v>
      </c>
      <c r="E10" t="n">
        <v>35.15</v>
      </c>
      <c r="F10" t="n">
        <v>31.73</v>
      </c>
      <c r="G10" t="n">
        <v>61.41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376.26</v>
      </c>
      <c r="Q10" t="n">
        <v>793.2</v>
      </c>
      <c r="R10" t="n">
        <v>145.92</v>
      </c>
      <c r="S10" t="n">
        <v>86.27</v>
      </c>
      <c r="T10" t="n">
        <v>19207.97</v>
      </c>
      <c r="U10" t="n">
        <v>0.59</v>
      </c>
      <c r="V10" t="n">
        <v>0.77</v>
      </c>
      <c r="W10" t="n">
        <v>0.27</v>
      </c>
      <c r="X10" t="n">
        <v>1.14</v>
      </c>
      <c r="Y10" t="n">
        <v>1</v>
      </c>
      <c r="Z10" t="n">
        <v>10</v>
      </c>
      <c r="AA10" t="n">
        <v>505.6456792824831</v>
      </c>
      <c r="AB10" t="n">
        <v>691.8467259072787</v>
      </c>
      <c r="AC10" t="n">
        <v>625.8178453996658</v>
      </c>
      <c r="AD10" t="n">
        <v>505645.6792824831</v>
      </c>
      <c r="AE10" t="n">
        <v>691846.7259072787</v>
      </c>
      <c r="AF10" t="n">
        <v>7.322584627201259e-06</v>
      </c>
      <c r="AG10" t="n">
        <v>23</v>
      </c>
      <c r="AH10" t="n">
        <v>625817.8453996658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2.8635</v>
      </c>
      <c r="E11" t="n">
        <v>34.92</v>
      </c>
      <c r="F11" t="n">
        <v>31.6</v>
      </c>
      <c r="G11" t="n">
        <v>67.72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371.38</v>
      </c>
      <c r="Q11" t="n">
        <v>793.2</v>
      </c>
      <c r="R11" t="n">
        <v>141.6</v>
      </c>
      <c r="S11" t="n">
        <v>86.27</v>
      </c>
      <c r="T11" t="n">
        <v>17063.56</v>
      </c>
      <c r="U11" t="n">
        <v>0.61</v>
      </c>
      <c r="V11" t="n">
        <v>0.77</v>
      </c>
      <c r="W11" t="n">
        <v>0.27</v>
      </c>
      <c r="X11" t="n">
        <v>1.01</v>
      </c>
      <c r="Y11" t="n">
        <v>1</v>
      </c>
      <c r="Z11" t="n">
        <v>10</v>
      </c>
      <c r="AA11" t="n">
        <v>501.0905217638238</v>
      </c>
      <c r="AB11" t="n">
        <v>685.6141584308825</v>
      </c>
      <c r="AC11" t="n">
        <v>620.1801054157534</v>
      </c>
      <c r="AD11" t="n">
        <v>501090.5217638238</v>
      </c>
      <c r="AE11" t="n">
        <v>685614.1584308825</v>
      </c>
      <c r="AF11" t="n">
        <v>7.370977987130735e-06</v>
      </c>
      <c r="AG11" t="n">
        <v>23</v>
      </c>
      <c r="AH11" t="n">
        <v>620180.1054157533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2.8837</v>
      </c>
      <c r="E12" t="n">
        <v>34.68</v>
      </c>
      <c r="F12" t="n">
        <v>31.46</v>
      </c>
      <c r="G12" t="n">
        <v>75.5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366.97</v>
      </c>
      <c r="Q12" t="n">
        <v>793.21</v>
      </c>
      <c r="R12" t="n">
        <v>136.67</v>
      </c>
      <c r="S12" t="n">
        <v>86.27</v>
      </c>
      <c r="T12" t="n">
        <v>14617.48</v>
      </c>
      <c r="U12" t="n">
        <v>0.63</v>
      </c>
      <c r="V12" t="n">
        <v>0.77</v>
      </c>
      <c r="W12" t="n">
        <v>0.26</v>
      </c>
      <c r="X12" t="n">
        <v>0.86</v>
      </c>
      <c r="Y12" t="n">
        <v>1</v>
      </c>
      <c r="Z12" t="n">
        <v>10</v>
      </c>
      <c r="AA12" t="n">
        <v>496.6545474542476</v>
      </c>
      <c r="AB12" t="n">
        <v>679.5446626791459</v>
      </c>
      <c r="AC12" t="n">
        <v>614.6898738199715</v>
      </c>
      <c r="AD12" t="n">
        <v>496654.5474542476</v>
      </c>
      <c r="AE12" t="n">
        <v>679544.6626791458</v>
      </c>
      <c r="AF12" t="n">
        <v>7.422975107906025e-06</v>
      </c>
      <c r="AG12" t="n">
        <v>23</v>
      </c>
      <c r="AH12" t="n">
        <v>614689.8738199715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2.8909</v>
      </c>
      <c r="E13" t="n">
        <v>34.59</v>
      </c>
      <c r="F13" t="n">
        <v>31.44</v>
      </c>
      <c r="G13" t="n">
        <v>82.02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363.55</v>
      </c>
      <c r="Q13" t="n">
        <v>793.21</v>
      </c>
      <c r="R13" t="n">
        <v>136.21</v>
      </c>
      <c r="S13" t="n">
        <v>86.27</v>
      </c>
      <c r="T13" t="n">
        <v>14396.58</v>
      </c>
      <c r="U13" t="n">
        <v>0.63</v>
      </c>
      <c r="V13" t="n">
        <v>0.77</v>
      </c>
      <c r="W13" t="n">
        <v>0.26</v>
      </c>
      <c r="X13" t="n">
        <v>0.84</v>
      </c>
      <c r="Y13" t="n">
        <v>1</v>
      </c>
      <c r="Z13" t="n">
        <v>10</v>
      </c>
      <c r="AA13" t="n">
        <v>494.3106475790327</v>
      </c>
      <c r="AB13" t="n">
        <v>676.3376354643123</v>
      </c>
      <c r="AC13" t="n">
        <v>611.7889207814308</v>
      </c>
      <c r="AD13" t="n">
        <v>494310.6475790327</v>
      </c>
      <c r="AE13" t="n">
        <v>676337.6354643123</v>
      </c>
      <c r="AF13" t="n">
        <v>7.441508735113058e-06</v>
      </c>
      <c r="AG13" t="n">
        <v>23</v>
      </c>
      <c r="AH13" t="n">
        <v>611788.9207814308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2.905</v>
      </c>
      <c r="E14" t="n">
        <v>34.42</v>
      </c>
      <c r="F14" t="n">
        <v>31.34</v>
      </c>
      <c r="G14" t="n">
        <v>89.54000000000001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358.52</v>
      </c>
      <c r="Q14" t="n">
        <v>793.22</v>
      </c>
      <c r="R14" t="n">
        <v>132.83</v>
      </c>
      <c r="S14" t="n">
        <v>86.27</v>
      </c>
      <c r="T14" t="n">
        <v>12716.13</v>
      </c>
      <c r="U14" t="n">
        <v>0.65</v>
      </c>
      <c r="V14" t="n">
        <v>0.78</v>
      </c>
      <c r="W14" t="n">
        <v>0.26</v>
      </c>
      <c r="X14" t="n">
        <v>0.74</v>
      </c>
      <c r="Y14" t="n">
        <v>1</v>
      </c>
      <c r="Z14" t="n">
        <v>10</v>
      </c>
      <c r="AA14" t="n">
        <v>490.3488390908232</v>
      </c>
      <c r="AB14" t="n">
        <v>670.9169143080891</v>
      </c>
      <c r="AC14" t="n">
        <v>606.8855456443275</v>
      </c>
      <c r="AD14" t="n">
        <v>490348.8390908231</v>
      </c>
      <c r="AE14" t="n">
        <v>670916.9143080891</v>
      </c>
      <c r="AF14" t="n">
        <v>7.477803755060166e-06</v>
      </c>
      <c r="AG14" t="n">
        <v>23</v>
      </c>
      <c r="AH14" t="n">
        <v>606885.5456443275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2.9117</v>
      </c>
      <c r="E15" t="n">
        <v>34.34</v>
      </c>
      <c r="F15" t="n">
        <v>31.29</v>
      </c>
      <c r="G15" t="n">
        <v>93.88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354.43</v>
      </c>
      <c r="Q15" t="n">
        <v>793.2</v>
      </c>
      <c r="R15" t="n">
        <v>131.26</v>
      </c>
      <c r="S15" t="n">
        <v>86.27</v>
      </c>
      <c r="T15" t="n">
        <v>11935.9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487.6778855858849</v>
      </c>
      <c r="AB15" t="n">
        <v>667.2623978884802</v>
      </c>
      <c r="AC15" t="n">
        <v>603.5798111426602</v>
      </c>
      <c r="AD15" t="n">
        <v>487677.8855858849</v>
      </c>
      <c r="AE15" t="n">
        <v>667262.3978884802</v>
      </c>
      <c r="AF15" t="n">
        <v>7.495050324822268e-06</v>
      </c>
      <c r="AG15" t="n">
        <v>23</v>
      </c>
      <c r="AH15" t="n">
        <v>603579.8111426602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2.93</v>
      </c>
      <c r="E16" t="n">
        <v>34.13</v>
      </c>
      <c r="F16" t="n">
        <v>31.15</v>
      </c>
      <c r="G16" t="n">
        <v>103.82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350.84</v>
      </c>
      <c r="Q16" t="n">
        <v>793.2</v>
      </c>
      <c r="R16" t="n">
        <v>126.57</v>
      </c>
      <c r="S16" t="n">
        <v>86.27</v>
      </c>
      <c r="T16" t="n">
        <v>9599.780000000001</v>
      </c>
      <c r="U16" t="n">
        <v>0.68</v>
      </c>
      <c r="V16" t="n">
        <v>0.78</v>
      </c>
      <c r="W16" t="n">
        <v>0.24</v>
      </c>
      <c r="X16" t="n">
        <v>0.55</v>
      </c>
      <c r="Y16" t="n">
        <v>1</v>
      </c>
      <c r="Z16" t="n">
        <v>10</v>
      </c>
      <c r="AA16" t="n">
        <v>483.9546029774123</v>
      </c>
      <c r="AB16" t="n">
        <v>662.1680383639322</v>
      </c>
      <c r="AC16" t="n">
        <v>598.9716501411565</v>
      </c>
      <c r="AD16" t="n">
        <v>483954.6029774123</v>
      </c>
      <c r="AE16" t="n">
        <v>662168.0383639322</v>
      </c>
      <c r="AF16" t="n">
        <v>7.542156627306812e-06</v>
      </c>
      <c r="AG16" t="n">
        <v>23</v>
      </c>
      <c r="AH16" t="n">
        <v>598971.6501411565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2.9291</v>
      </c>
      <c r="E17" t="n">
        <v>34.14</v>
      </c>
      <c r="F17" t="n">
        <v>31.19</v>
      </c>
      <c r="G17" t="n">
        <v>110.09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347.13</v>
      </c>
      <c r="Q17" t="n">
        <v>793.22</v>
      </c>
      <c r="R17" t="n">
        <v>127.99</v>
      </c>
      <c r="S17" t="n">
        <v>86.27</v>
      </c>
      <c r="T17" t="n">
        <v>10317.01</v>
      </c>
      <c r="U17" t="n">
        <v>0.67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482.4319820791961</v>
      </c>
      <c r="AB17" t="n">
        <v>660.0847212776996</v>
      </c>
      <c r="AC17" t="n">
        <v>597.0871619136801</v>
      </c>
      <c r="AD17" t="n">
        <v>482431.9820791961</v>
      </c>
      <c r="AE17" t="n">
        <v>660084.7212776996</v>
      </c>
      <c r="AF17" t="n">
        <v>7.539839923905933e-06</v>
      </c>
      <c r="AG17" t="n">
        <v>23</v>
      </c>
      <c r="AH17" t="n">
        <v>597087.1619136801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2.9362</v>
      </c>
      <c r="E18" t="n">
        <v>34.06</v>
      </c>
      <c r="F18" t="n">
        <v>31.14</v>
      </c>
      <c r="G18" t="n">
        <v>116.79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343.46</v>
      </c>
      <c r="Q18" t="n">
        <v>793.2</v>
      </c>
      <c r="R18" t="n">
        <v>126.23</v>
      </c>
      <c r="S18" t="n">
        <v>86.27</v>
      </c>
      <c r="T18" t="n">
        <v>9439.23</v>
      </c>
      <c r="U18" t="n">
        <v>0.68</v>
      </c>
      <c r="V18" t="n">
        <v>0.78</v>
      </c>
      <c r="W18" t="n">
        <v>0.25</v>
      </c>
      <c r="X18" t="n">
        <v>0.55</v>
      </c>
      <c r="Y18" t="n">
        <v>1</v>
      </c>
      <c r="Z18" t="n">
        <v>10</v>
      </c>
      <c r="AA18" t="n">
        <v>479.9611200583306</v>
      </c>
      <c r="AB18" t="n">
        <v>656.7039788540122</v>
      </c>
      <c r="AC18" t="n">
        <v>594.0290728020077</v>
      </c>
      <c r="AD18" t="n">
        <v>479961.1200583306</v>
      </c>
      <c r="AE18" t="n">
        <v>656703.9788540122</v>
      </c>
      <c r="AF18" t="n">
        <v>7.558116139623979e-06</v>
      </c>
      <c r="AG18" t="n">
        <v>23</v>
      </c>
      <c r="AH18" t="n">
        <v>594029.0728020077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2.9522</v>
      </c>
      <c r="E19" t="n">
        <v>33.87</v>
      </c>
      <c r="F19" t="n">
        <v>30.99</v>
      </c>
      <c r="G19" t="n">
        <v>123.97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338.24</v>
      </c>
      <c r="Q19" t="n">
        <v>793.2</v>
      </c>
      <c r="R19" t="n">
        <v>121.26</v>
      </c>
      <c r="S19" t="n">
        <v>86.27</v>
      </c>
      <c r="T19" t="n">
        <v>6961.22</v>
      </c>
      <c r="U19" t="n">
        <v>0.71</v>
      </c>
      <c r="V19" t="n">
        <v>0.78</v>
      </c>
      <c r="W19" t="n">
        <v>0.24</v>
      </c>
      <c r="X19" t="n">
        <v>0.4</v>
      </c>
      <c r="Y19" t="n">
        <v>1</v>
      </c>
      <c r="Z19" t="n">
        <v>10</v>
      </c>
      <c r="AA19" t="n">
        <v>475.7298506945385</v>
      </c>
      <c r="AB19" t="n">
        <v>650.9145694400422</v>
      </c>
      <c r="AC19" t="n">
        <v>588.7921964970199</v>
      </c>
      <c r="AD19" t="n">
        <v>475729.8506945385</v>
      </c>
      <c r="AE19" t="n">
        <v>650914.5694400423</v>
      </c>
      <c r="AF19" t="n">
        <v>7.599301977861832e-06</v>
      </c>
      <c r="AG19" t="n">
        <v>23</v>
      </c>
      <c r="AH19" t="n">
        <v>588792.1964970198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2.9466</v>
      </c>
      <c r="E20" t="n">
        <v>33.94</v>
      </c>
      <c r="F20" t="n">
        <v>31.09</v>
      </c>
      <c r="G20" t="n">
        <v>133.25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336.66</v>
      </c>
      <c r="Q20" t="n">
        <v>793.26</v>
      </c>
      <c r="R20" t="n">
        <v>124.52</v>
      </c>
      <c r="S20" t="n">
        <v>86.27</v>
      </c>
      <c r="T20" t="n">
        <v>8596.360000000001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475.7758889586667</v>
      </c>
      <c r="AB20" t="n">
        <v>650.9775610240872</v>
      </c>
      <c r="AC20" t="n">
        <v>588.8491762526929</v>
      </c>
      <c r="AD20" t="n">
        <v>475775.8889586667</v>
      </c>
      <c r="AE20" t="n">
        <v>650977.5610240872</v>
      </c>
      <c r="AF20" t="n">
        <v>7.584886934478585e-06</v>
      </c>
      <c r="AG20" t="n">
        <v>23</v>
      </c>
      <c r="AH20" t="n">
        <v>588849.1762526929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2.9561</v>
      </c>
      <c r="E21" t="n">
        <v>33.83</v>
      </c>
      <c r="F21" t="n">
        <v>31.02</v>
      </c>
      <c r="G21" t="n">
        <v>143.15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331.8</v>
      </c>
      <c r="Q21" t="n">
        <v>793.21</v>
      </c>
      <c r="R21" t="n">
        <v>121.99</v>
      </c>
      <c r="S21" t="n">
        <v>86.27</v>
      </c>
      <c r="T21" t="n">
        <v>7337.1</v>
      </c>
      <c r="U21" t="n">
        <v>0.71</v>
      </c>
      <c r="V21" t="n">
        <v>0.78</v>
      </c>
      <c r="W21" t="n">
        <v>0.24</v>
      </c>
      <c r="X21" t="n">
        <v>0.42</v>
      </c>
      <c r="Y21" t="n">
        <v>1</v>
      </c>
      <c r="Z21" t="n">
        <v>10</v>
      </c>
      <c r="AA21" t="n">
        <v>472.5274000995777</v>
      </c>
      <c r="AB21" t="n">
        <v>646.5328352538678</v>
      </c>
      <c r="AC21" t="n">
        <v>584.8286488717713</v>
      </c>
      <c r="AD21" t="n">
        <v>472527.4000995777</v>
      </c>
      <c r="AE21" t="n">
        <v>646532.8352538678</v>
      </c>
      <c r="AF21" t="n">
        <v>7.60934102593231e-06</v>
      </c>
      <c r="AG21" t="n">
        <v>23</v>
      </c>
      <c r="AH21" t="n">
        <v>584828.6488717713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2.9551</v>
      </c>
      <c r="E22" t="n">
        <v>33.84</v>
      </c>
      <c r="F22" t="n">
        <v>31.03</v>
      </c>
      <c r="G22" t="n">
        <v>143.2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326.26</v>
      </c>
      <c r="Q22" t="n">
        <v>793.2</v>
      </c>
      <c r="R22" t="n">
        <v>122.5</v>
      </c>
      <c r="S22" t="n">
        <v>86.27</v>
      </c>
      <c r="T22" t="n">
        <v>7588.51</v>
      </c>
      <c r="U22" t="n">
        <v>0.7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470.0902152886378</v>
      </c>
      <c r="AB22" t="n">
        <v>643.1981714745343</v>
      </c>
      <c r="AC22" t="n">
        <v>581.8122407233074</v>
      </c>
      <c r="AD22" t="n">
        <v>470090.2152886377</v>
      </c>
      <c r="AE22" t="n">
        <v>643198.1714745343</v>
      </c>
      <c r="AF22" t="n">
        <v>7.606766911042443e-06</v>
      </c>
      <c r="AG22" t="n">
        <v>23</v>
      </c>
      <c r="AH22" t="n">
        <v>581812.2407233074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2.9601</v>
      </c>
      <c r="E23" t="n">
        <v>33.78</v>
      </c>
      <c r="F23" t="n">
        <v>31</v>
      </c>
      <c r="G23" t="n">
        <v>155.02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9</v>
      </c>
      <c r="N23" t="n">
        <v>41.07</v>
      </c>
      <c r="O23" t="n">
        <v>24834.62</v>
      </c>
      <c r="P23" t="n">
        <v>324.35</v>
      </c>
      <c r="Q23" t="n">
        <v>793.21</v>
      </c>
      <c r="R23" t="n">
        <v>121.58</v>
      </c>
      <c r="S23" t="n">
        <v>86.27</v>
      </c>
      <c r="T23" t="n">
        <v>7135.09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458.9013336075936</v>
      </c>
      <c r="AB23" t="n">
        <v>627.8890499399079</v>
      </c>
      <c r="AC23" t="n">
        <v>567.9642002614587</v>
      </c>
      <c r="AD23" t="n">
        <v>458901.3336075937</v>
      </c>
      <c r="AE23" t="n">
        <v>627889.0499399079</v>
      </c>
      <c r="AF23" t="n">
        <v>7.619637485491773e-06</v>
      </c>
      <c r="AG23" t="n">
        <v>22</v>
      </c>
      <c r="AH23" t="n">
        <v>567964.2002614588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2.966</v>
      </c>
      <c r="E24" t="n">
        <v>33.72</v>
      </c>
      <c r="F24" t="n">
        <v>30.97</v>
      </c>
      <c r="G24" t="n">
        <v>168.93</v>
      </c>
      <c r="H24" t="n">
        <v>2.03</v>
      </c>
      <c r="I24" t="n">
        <v>11</v>
      </c>
      <c r="J24" t="n">
        <v>201.03</v>
      </c>
      <c r="K24" t="n">
        <v>51.39</v>
      </c>
      <c r="L24" t="n">
        <v>23</v>
      </c>
      <c r="M24" t="n">
        <v>8</v>
      </c>
      <c r="N24" t="n">
        <v>41.64</v>
      </c>
      <c r="O24" t="n">
        <v>25027.94</v>
      </c>
      <c r="P24" t="n">
        <v>318.04</v>
      </c>
      <c r="Q24" t="n">
        <v>793.22</v>
      </c>
      <c r="R24" t="n">
        <v>120.44</v>
      </c>
      <c r="S24" t="n">
        <v>86.27</v>
      </c>
      <c r="T24" t="n">
        <v>6568.06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455.4351655968609</v>
      </c>
      <c r="AB24" t="n">
        <v>623.146485951083</v>
      </c>
      <c r="AC24" t="n">
        <v>563.6742599234969</v>
      </c>
      <c r="AD24" t="n">
        <v>455435.1655968609</v>
      </c>
      <c r="AE24" t="n">
        <v>623146.485951083</v>
      </c>
      <c r="AF24" t="n">
        <v>7.634824763341981e-06</v>
      </c>
      <c r="AG24" t="n">
        <v>22</v>
      </c>
      <c r="AH24" t="n">
        <v>563674.259923497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2.9627</v>
      </c>
      <c r="E25" t="n">
        <v>33.75</v>
      </c>
      <c r="F25" t="n">
        <v>31.01</v>
      </c>
      <c r="G25" t="n">
        <v>169.13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6</v>
      </c>
      <c r="N25" t="n">
        <v>42.21</v>
      </c>
      <c r="O25" t="n">
        <v>25222.04</v>
      </c>
      <c r="P25" t="n">
        <v>320.24</v>
      </c>
      <c r="Q25" t="n">
        <v>793.21</v>
      </c>
      <c r="R25" t="n">
        <v>121.76</v>
      </c>
      <c r="S25" t="n">
        <v>86.27</v>
      </c>
      <c r="T25" t="n">
        <v>7229.03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456.8314480780924</v>
      </c>
      <c r="AB25" t="n">
        <v>625.0569412415396</v>
      </c>
      <c r="AC25" t="n">
        <v>565.4023840423731</v>
      </c>
      <c r="AD25" t="n">
        <v>456831.4480780924</v>
      </c>
      <c r="AE25" t="n">
        <v>625056.9412415395</v>
      </c>
      <c r="AF25" t="n">
        <v>7.626330184205424e-06</v>
      </c>
      <c r="AG25" t="n">
        <v>22</v>
      </c>
      <c r="AH25" t="n">
        <v>565402.3840423732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2.9638</v>
      </c>
      <c r="E26" t="n">
        <v>33.74</v>
      </c>
      <c r="F26" t="n">
        <v>30.99</v>
      </c>
      <c r="G26" t="n">
        <v>169.06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2</v>
      </c>
      <c r="N26" t="n">
        <v>42.79</v>
      </c>
      <c r="O26" t="n">
        <v>25417.05</v>
      </c>
      <c r="P26" t="n">
        <v>319.24</v>
      </c>
      <c r="Q26" t="n">
        <v>793.23</v>
      </c>
      <c r="R26" t="n">
        <v>121.07</v>
      </c>
      <c r="S26" t="n">
        <v>86.27</v>
      </c>
      <c r="T26" t="n">
        <v>6883.77</v>
      </c>
      <c r="U26" t="n">
        <v>0.71</v>
      </c>
      <c r="V26" t="n">
        <v>0.78</v>
      </c>
      <c r="W26" t="n">
        <v>0.25</v>
      </c>
      <c r="X26" t="n">
        <v>0.4</v>
      </c>
      <c r="Y26" t="n">
        <v>1</v>
      </c>
      <c r="Z26" t="n">
        <v>10</v>
      </c>
      <c r="AA26" t="n">
        <v>456.2232582999569</v>
      </c>
      <c r="AB26" t="n">
        <v>624.2247891556551</v>
      </c>
      <c r="AC26" t="n">
        <v>564.6496513836328</v>
      </c>
      <c r="AD26" t="n">
        <v>456223.2582999569</v>
      </c>
      <c r="AE26" t="n">
        <v>624224.7891556551</v>
      </c>
      <c r="AF26" t="n">
        <v>7.629161710584276e-06</v>
      </c>
      <c r="AG26" t="n">
        <v>22</v>
      </c>
      <c r="AH26" t="n">
        <v>564649.6513836328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2.9636</v>
      </c>
      <c r="E27" t="n">
        <v>33.74</v>
      </c>
      <c r="F27" t="n">
        <v>31</v>
      </c>
      <c r="G27" t="n">
        <v>169.07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321.38</v>
      </c>
      <c r="Q27" t="n">
        <v>793.27</v>
      </c>
      <c r="R27" t="n">
        <v>121.06</v>
      </c>
      <c r="S27" t="n">
        <v>86.27</v>
      </c>
      <c r="T27" t="n">
        <v>6879.43</v>
      </c>
      <c r="U27" t="n">
        <v>0.71</v>
      </c>
      <c r="V27" t="n">
        <v>0.78</v>
      </c>
      <c r="W27" t="n">
        <v>0.25</v>
      </c>
      <c r="X27" t="n">
        <v>0.4</v>
      </c>
      <c r="Y27" t="n">
        <v>1</v>
      </c>
      <c r="Z27" t="n">
        <v>10</v>
      </c>
      <c r="AA27" t="n">
        <v>457.2518396394979</v>
      </c>
      <c r="AB27" t="n">
        <v>625.6321395222212</v>
      </c>
      <c r="AC27" t="n">
        <v>565.9226862064423</v>
      </c>
      <c r="AD27" t="n">
        <v>457251.8396394979</v>
      </c>
      <c r="AE27" t="n">
        <v>625632.1395222212</v>
      </c>
      <c r="AF27" t="n">
        <v>7.628646887606302e-06</v>
      </c>
      <c r="AG27" t="n">
        <v>22</v>
      </c>
      <c r="AH27" t="n">
        <v>565922.6862064423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2.5463</v>
      </c>
      <c r="E2" t="n">
        <v>39.27</v>
      </c>
      <c r="F2" t="n">
        <v>35.8</v>
      </c>
      <c r="G2" t="n">
        <v>15.23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139</v>
      </c>
      <c r="N2" t="n">
        <v>5.51</v>
      </c>
      <c r="O2" t="n">
        <v>6564.78</v>
      </c>
      <c r="P2" t="n">
        <v>193.3</v>
      </c>
      <c r="Q2" t="n">
        <v>793.23</v>
      </c>
      <c r="R2" t="n">
        <v>281.73</v>
      </c>
      <c r="S2" t="n">
        <v>86.27</v>
      </c>
      <c r="T2" t="n">
        <v>86562.86</v>
      </c>
      <c r="U2" t="n">
        <v>0.31</v>
      </c>
      <c r="V2" t="n">
        <v>0.68</v>
      </c>
      <c r="W2" t="n">
        <v>0.45</v>
      </c>
      <c r="X2" t="n">
        <v>5.2</v>
      </c>
      <c r="Y2" t="n">
        <v>1</v>
      </c>
      <c r="Z2" t="n">
        <v>10</v>
      </c>
      <c r="AA2" t="n">
        <v>415.4538356351564</v>
      </c>
      <c r="AB2" t="n">
        <v>568.4422664456873</v>
      </c>
      <c r="AC2" t="n">
        <v>514.1909343498419</v>
      </c>
      <c r="AD2" t="n">
        <v>415453.8356351564</v>
      </c>
      <c r="AE2" t="n">
        <v>568442.2664456873</v>
      </c>
      <c r="AF2" t="n">
        <v>1.174923226755258e-05</v>
      </c>
      <c r="AG2" t="n">
        <v>26</v>
      </c>
      <c r="AH2" t="n">
        <v>514190.9343498419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32.86</v>
      </c>
      <c r="G3" t="n">
        <v>32.86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163.83</v>
      </c>
      <c r="Q3" t="n">
        <v>793.26</v>
      </c>
      <c r="R3" t="n">
        <v>183.85</v>
      </c>
      <c r="S3" t="n">
        <v>86.27</v>
      </c>
      <c r="T3" t="n">
        <v>38030.74</v>
      </c>
      <c r="U3" t="n">
        <v>0.47</v>
      </c>
      <c r="V3" t="n">
        <v>0.74</v>
      </c>
      <c r="W3" t="n">
        <v>0.32</v>
      </c>
      <c r="X3" t="n">
        <v>2.27</v>
      </c>
      <c r="Y3" t="n">
        <v>1</v>
      </c>
      <c r="Z3" t="n">
        <v>10</v>
      </c>
      <c r="AA3" t="n">
        <v>360.2381410235027</v>
      </c>
      <c r="AB3" t="n">
        <v>492.893717133497</v>
      </c>
      <c r="AC3" t="n">
        <v>445.8526325509521</v>
      </c>
      <c r="AD3" t="n">
        <v>360238.1410235027</v>
      </c>
      <c r="AE3" t="n">
        <v>492893.717133497</v>
      </c>
      <c r="AF3" t="n">
        <v>1.305506140462102e-05</v>
      </c>
      <c r="AG3" t="n">
        <v>24</v>
      </c>
      <c r="AH3" t="n">
        <v>445852.6325509521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2.91</v>
      </c>
      <c r="E4" t="n">
        <v>34.36</v>
      </c>
      <c r="F4" t="n">
        <v>32.12</v>
      </c>
      <c r="G4" t="n">
        <v>47</v>
      </c>
      <c r="H4" t="n">
        <v>0.97</v>
      </c>
      <c r="I4" t="n">
        <v>41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149.68</v>
      </c>
      <c r="Q4" t="n">
        <v>793.2</v>
      </c>
      <c r="R4" t="n">
        <v>157.2</v>
      </c>
      <c r="S4" t="n">
        <v>86.27</v>
      </c>
      <c r="T4" t="n">
        <v>24801.27</v>
      </c>
      <c r="U4" t="n">
        <v>0.55</v>
      </c>
      <c r="V4" t="n">
        <v>0.76</v>
      </c>
      <c r="W4" t="n">
        <v>0.33</v>
      </c>
      <c r="X4" t="n">
        <v>1.52</v>
      </c>
      <c r="Y4" t="n">
        <v>1</v>
      </c>
      <c r="Z4" t="n">
        <v>10</v>
      </c>
      <c r="AA4" t="n">
        <v>339.2880206916001</v>
      </c>
      <c r="AB4" t="n">
        <v>464.2288382413094</v>
      </c>
      <c r="AC4" t="n">
        <v>419.9234894688247</v>
      </c>
      <c r="AD4" t="n">
        <v>339288.0206916002</v>
      </c>
      <c r="AE4" t="n">
        <v>464228.8382413094</v>
      </c>
      <c r="AF4" t="n">
        <v>1.342743034936103e-05</v>
      </c>
      <c r="AG4" t="n">
        <v>23</v>
      </c>
      <c r="AH4" t="n">
        <v>419923.4894688247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2.9095</v>
      </c>
      <c r="E5" t="n">
        <v>34.37</v>
      </c>
      <c r="F5" t="n">
        <v>32.12</v>
      </c>
      <c r="G5" t="n">
        <v>47.01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152.47</v>
      </c>
      <c r="Q5" t="n">
        <v>793.29</v>
      </c>
      <c r="R5" t="n">
        <v>157.11</v>
      </c>
      <c r="S5" t="n">
        <v>86.27</v>
      </c>
      <c r="T5" t="n">
        <v>24755.05</v>
      </c>
      <c r="U5" t="n">
        <v>0.55</v>
      </c>
      <c r="V5" t="n">
        <v>0.76</v>
      </c>
      <c r="W5" t="n">
        <v>0.34</v>
      </c>
      <c r="X5" t="n">
        <v>1.52</v>
      </c>
      <c r="Y5" t="n">
        <v>1</v>
      </c>
      <c r="Z5" t="n">
        <v>10</v>
      </c>
      <c r="AA5" t="n">
        <v>340.61406993019</v>
      </c>
      <c r="AB5" t="n">
        <v>466.0431973107116</v>
      </c>
      <c r="AC5" t="n">
        <v>421.5646886551121</v>
      </c>
      <c r="AD5" t="n">
        <v>340614.06993019</v>
      </c>
      <c r="AE5" t="n">
        <v>466043.1973107116</v>
      </c>
      <c r="AF5" t="n">
        <v>1.34251232307443e-05</v>
      </c>
      <c r="AG5" t="n">
        <v>23</v>
      </c>
      <c r="AH5" t="n">
        <v>421564.6886551121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1.791</v>
      </c>
      <c r="E2" t="n">
        <v>55.84</v>
      </c>
      <c r="F2" t="n">
        <v>44.15</v>
      </c>
      <c r="G2" t="n">
        <v>7.59</v>
      </c>
      <c r="H2" t="n">
        <v>0.13</v>
      </c>
      <c r="I2" t="n">
        <v>349</v>
      </c>
      <c r="J2" t="n">
        <v>133.21</v>
      </c>
      <c r="K2" t="n">
        <v>46.47</v>
      </c>
      <c r="L2" t="n">
        <v>1</v>
      </c>
      <c r="M2" t="n">
        <v>347</v>
      </c>
      <c r="N2" t="n">
        <v>20.75</v>
      </c>
      <c r="O2" t="n">
        <v>16663.42</v>
      </c>
      <c r="P2" t="n">
        <v>478.6</v>
      </c>
      <c r="Q2" t="n">
        <v>793.66</v>
      </c>
      <c r="R2" t="n">
        <v>561.9</v>
      </c>
      <c r="S2" t="n">
        <v>86.27</v>
      </c>
      <c r="T2" t="n">
        <v>225612.04</v>
      </c>
      <c r="U2" t="n">
        <v>0.15</v>
      </c>
      <c r="V2" t="n">
        <v>0.55</v>
      </c>
      <c r="W2" t="n">
        <v>0.77</v>
      </c>
      <c r="X2" t="n">
        <v>13.55</v>
      </c>
      <c r="Y2" t="n">
        <v>1</v>
      </c>
      <c r="Z2" t="n">
        <v>10</v>
      </c>
      <c r="AA2" t="n">
        <v>919.6914955175727</v>
      </c>
      <c r="AB2" t="n">
        <v>1258.362478092362</v>
      </c>
      <c r="AC2" t="n">
        <v>1138.266129306056</v>
      </c>
      <c r="AD2" t="n">
        <v>919691.4955175726</v>
      </c>
      <c r="AE2" t="n">
        <v>1258362.478092362</v>
      </c>
      <c r="AF2" t="n">
        <v>5.137101328788085e-06</v>
      </c>
      <c r="AG2" t="n">
        <v>37</v>
      </c>
      <c r="AH2" t="n">
        <v>1138266.129306057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35.78</v>
      </c>
      <c r="G3" t="n">
        <v>15.44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382.8</v>
      </c>
      <c r="Q3" t="n">
        <v>793.3099999999999</v>
      </c>
      <c r="R3" t="n">
        <v>280.9</v>
      </c>
      <c r="S3" t="n">
        <v>86.27</v>
      </c>
      <c r="T3" t="n">
        <v>86161.00999999999</v>
      </c>
      <c r="U3" t="n">
        <v>0.31</v>
      </c>
      <c r="V3" t="n">
        <v>0.68</v>
      </c>
      <c r="W3" t="n">
        <v>0.44</v>
      </c>
      <c r="X3" t="n">
        <v>5.18</v>
      </c>
      <c r="Y3" t="n">
        <v>1</v>
      </c>
      <c r="Z3" t="n">
        <v>10</v>
      </c>
      <c r="AA3" t="n">
        <v>608.779325541301</v>
      </c>
      <c r="AB3" t="n">
        <v>832.9587306539479</v>
      </c>
      <c r="AC3" t="n">
        <v>753.4623184652553</v>
      </c>
      <c r="AD3" t="n">
        <v>608779.3255413009</v>
      </c>
      <c r="AE3" t="n">
        <v>832958.7306539479</v>
      </c>
      <c r="AF3" t="n">
        <v>6.871267416663729e-06</v>
      </c>
      <c r="AG3" t="n">
        <v>28</v>
      </c>
      <c r="AH3" t="n">
        <v>753462.3184652553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2.6113</v>
      </c>
      <c r="E4" t="n">
        <v>38.3</v>
      </c>
      <c r="F4" t="n">
        <v>33.75</v>
      </c>
      <c r="G4" t="n">
        <v>23.27</v>
      </c>
      <c r="H4" t="n">
        <v>0.39</v>
      </c>
      <c r="I4" t="n">
        <v>87</v>
      </c>
      <c r="J4" t="n">
        <v>135.9</v>
      </c>
      <c r="K4" t="n">
        <v>46.47</v>
      </c>
      <c r="L4" t="n">
        <v>3</v>
      </c>
      <c r="M4" t="n">
        <v>85</v>
      </c>
      <c r="N4" t="n">
        <v>21.43</v>
      </c>
      <c r="O4" t="n">
        <v>16994.64</v>
      </c>
      <c r="P4" t="n">
        <v>356.67</v>
      </c>
      <c r="Q4" t="n">
        <v>793.29</v>
      </c>
      <c r="R4" t="n">
        <v>213.05</v>
      </c>
      <c r="S4" t="n">
        <v>86.27</v>
      </c>
      <c r="T4" t="n">
        <v>52492.84</v>
      </c>
      <c r="U4" t="n">
        <v>0.4</v>
      </c>
      <c r="V4" t="n">
        <v>0.72</v>
      </c>
      <c r="W4" t="n">
        <v>0.36</v>
      </c>
      <c r="X4" t="n">
        <v>3.15</v>
      </c>
      <c r="Y4" t="n">
        <v>1</v>
      </c>
      <c r="Z4" t="n">
        <v>10</v>
      </c>
      <c r="AA4" t="n">
        <v>532.0877188102586</v>
      </c>
      <c r="AB4" t="n">
        <v>728.0258909296349</v>
      </c>
      <c r="AC4" t="n">
        <v>658.5441216900651</v>
      </c>
      <c r="AD4" t="n">
        <v>532087.7188102585</v>
      </c>
      <c r="AE4" t="n">
        <v>728025.8909296349</v>
      </c>
      <c r="AF4" t="n">
        <v>7.489956839678576e-06</v>
      </c>
      <c r="AG4" t="n">
        <v>25</v>
      </c>
      <c r="AH4" t="n">
        <v>658544.1216900651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2.709</v>
      </c>
      <c r="E5" t="n">
        <v>36.91</v>
      </c>
      <c r="F5" t="n">
        <v>33.02</v>
      </c>
      <c r="G5" t="n">
        <v>31.45</v>
      </c>
      <c r="H5" t="n">
        <v>0.52</v>
      </c>
      <c r="I5" t="n">
        <v>63</v>
      </c>
      <c r="J5" t="n">
        <v>137.25</v>
      </c>
      <c r="K5" t="n">
        <v>46.47</v>
      </c>
      <c r="L5" t="n">
        <v>4</v>
      </c>
      <c r="M5" t="n">
        <v>61</v>
      </c>
      <c r="N5" t="n">
        <v>21.78</v>
      </c>
      <c r="O5" t="n">
        <v>17160.92</v>
      </c>
      <c r="P5" t="n">
        <v>344.45</v>
      </c>
      <c r="Q5" t="n">
        <v>793.24</v>
      </c>
      <c r="R5" t="n">
        <v>189.08</v>
      </c>
      <c r="S5" t="n">
        <v>86.27</v>
      </c>
      <c r="T5" t="n">
        <v>40631.8</v>
      </c>
      <c r="U5" t="n">
        <v>0.46</v>
      </c>
      <c r="V5" t="n">
        <v>0.74</v>
      </c>
      <c r="W5" t="n">
        <v>0.32</v>
      </c>
      <c r="X5" t="n">
        <v>2.42</v>
      </c>
      <c r="Y5" t="n">
        <v>1</v>
      </c>
      <c r="Z5" t="n">
        <v>10</v>
      </c>
      <c r="AA5" t="n">
        <v>513.3770697717501</v>
      </c>
      <c r="AB5" t="n">
        <v>702.4251554595699</v>
      </c>
      <c r="AC5" t="n">
        <v>635.3866844824051</v>
      </c>
      <c r="AD5" t="n">
        <v>513377.0697717501</v>
      </c>
      <c r="AE5" t="n">
        <v>702425.1554595699</v>
      </c>
      <c r="AF5" t="n">
        <v>7.770188442036252e-06</v>
      </c>
      <c r="AG5" t="n">
        <v>25</v>
      </c>
      <c r="AH5" t="n">
        <v>635386.6844824052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2.7852</v>
      </c>
      <c r="E6" t="n">
        <v>35.9</v>
      </c>
      <c r="F6" t="n">
        <v>32.39</v>
      </c>
      <c r="G6" t="n">
        <v>39.66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333.56</v>
      </c>
      <c r="Q6" t="n">
        <v>793.21</v>
      </c>
      <c r="R6" t="n">
        <v>167.95</v>
      </c>
      <c r="S6" t="n">
        <v>86.27</v>
      </c>
      <c r="T6" t="n">
        <v>30137.44</v>
      </c>
      <c r="U6" t="n">
        <v>0.51</v>
      </c>
      <c r="V6" t="n">
        <v>0.75</v>
      </c>
      <c r="W6" t="n">
        <v>0.3</v>
      </c>
      <c r="X6" t="n">
        <v>1.79</v>
      </c>
      <c r="Y6" t="n">
        <v>1</v>
      </c>
      <c r="Z6" t="n">
        <v>10</v>
      </c>
      <c r="AA6" t="n">
        <v>489.168435531138</v>
      </c>
      <c r="AB6" t="n">
        <v>669.3018340819981</v>
      </c>
      <c r="AC6" t="n">
        <v>605.4246064082354</v>
      </c>
      <c r="AD6" t="n">
        <v>489168.435531138</v>
      </c>
      <c r="AE6" t="n">
        <v>669301.8340819981</v>
      </c>
      <c r="AF6" t="n">
        <v>7.988751882155543e-06</v>
      </c>
      <c r="AG6" t="n">
        <v>24</v>
      </c>
      <c r="AH6" t="n">
        <v>605424.6064082354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2.8328</v>
      </c>
      <c r="E7" t="n">
        <v>35.3</v>
      </c>
      <c r="F7" t="n">
        <v>32.03</v>
      </c>
      <c r="G7" t="n">
        <v>48.05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325.59</v>
      </c>
      <c r="Q7" t="n">
        <v>793.2</v>
      </c>
      <c r="R7" t="n">
        <v>155.83</v>
      </c>
      <c r="S7" t="n">
        <v>86.27</v>
      </c>
      <c r="T7" t="n">
        <v>24118.29</v>
      </c>
      <c r="U7" t="n">
        <v>0.55</v>
      </c>
      <c r="V7" t="n">
        <v>0.76</v>
      </c>
      <c r="W7" t="n">
        <v>0.29</v>
      </c>
      <c r="X7" t="n">
        <v>1.44</v>
      </c>
      <c r="Y7" t="n">
        <v>1</v>
      </c>
      <c r="Z7" t="n">
        <v>10</v>
      </c>
      <c r="AA7" t="n">
        <v>470.3397393210922</v>
      </c>
      <c r="AB7" t="n">
        <v>643.5395812639617</v>
      </c>
      <c r="AC7" t="n">
        <v>582.1210668416035</v>
      </c>
      <c r="AD7" t="n">
        <v>470339.7393210921</v>
      </c>
      <c r="AE7" t="n">
        <v>643539.5812639617</v>
      </c>
      <c r="AF7" t="n">
        <v>8.125282325064708e-06</v>
      </c>
      <c r="AG7" t="n">
        <v>23</v>
      </c>
      <c r="AH7" t="n">
        <v>582121.0668416035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2.8514</v>
      </c>
      <c r="E8" t="n">
        <v>35.07</v>
      </c>
      <c r="F8" t="n">
        <v>31.96</v>
      </c>
      <c r="G8" t="n">
        <v>56.41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320.58</v>
      </c>
      <c r="Q8" t="n">
        <v>793.23</v>
      </c>
      <c r="R8" t="n">
        <v>154.15</v>
      </c>
      <c r="S8" t="n">
        <v>86.27</v>
      </c>
      <c r="T8" t="n">
        <v>23308.74</v>
      </c>
      <c r="U8" t="n">
        <v>0.5600000000000001</v>
      </c>
      <c r="V8" t="n">
        <v>0.76</v>
      </c>
      <c r="W8" t="n">
        <v>0.27</v>
      </c>
      <c r="X8" t="n">
        <v>1.37</v>
      </c>
      <c r="Y8" t="n">
        <v>1</v>
      </c>
      <c r="Z8" t="n">
        <v>10</v>
      </c>
      <c r="AA8" t="n">
        <v>466.1445921647158</v>
      </c>
      <c r="AB8" t="n">
        <v>637.7995958477774</v>
      </c>
      <c r="AC8" t="n">
        <v>576.9288975774195</v>
      </c>
      <c r="AD8" t="n">
        <v>466144.5921647159</v>
      </c>
      <c r="AE8" t="n">
        <v>637799.5958477773</v>
      </c>
      <c r="AF8" t="n">
        <v>8.178632456117448e-06</v>
      </c>
      <c r="AG8" t="n">
        <v>23</v>
      </c>
      <c r="AH8" t="n">
        <v>576928.8975774195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2.8891</v>
      </c>
      <c r="E9" t="n">
        <v>34.61</v>
      </c>
      <c r="F9" t="n">
        <v>31.64</v>
      </c>
      <c r="G9" t="n">
        <v>65.47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312.17</v>
      </c>
      <c r="Q9" t="n">
        <v>793.26</v>
      </c>
      <c r="R9" t="n">
        <v>143.03</v>
      </c>
      <c r="S9" t="n">
        <v>86.27</v>
      </c>
      <c r="T9" t="n">
        <v>17773.79</v>
      </c>
      <c r="U9" t="n">
        <v>0.6</v>
      </c>
      <c r="V9" t="n">
        <v>0.77</v>
      </c>
      <c r="W9" t="n">
        <v>0.27</v>
      </c>
      <c r="X9" t="n">
        <v>1.05</v>
      </c>
      <c r="Y9" t="n">
        <v>1</v>
      </c>
      <c r="Z9" t="n">
        <v>10</v>
      </c>
      <c r="AA9" t="n">
        <v>458.1366703060593</v>
      </c>
      <c r="AB9" t="n">
        <v>626.8428038761845</v>
      </c>
      <c r="AC9" t="n">
        <v>567.0178064536415</v>
      </c>
      <c r="AD9" t="n">
        <v>458136.6703060593</v>
      </c>
      <c r="AE9" t="n">
        <v>626842.8038761845</v>
      </c>
      <c r="AF9" t="n">
        <v>8.286766861530797e-06</v>
      </c>
      <c r="AG9" t="n">
        <v>23</v>
      </c>
      <c r="AH9" t="n">
        <v>567017.8064536415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2.9064</v>
      </c>
      <c r="E10" t="n">
        <v>34.41</v>
      </c>
      <c r="F10" t="n">
        <v>31.52</v>
      </c>
      <c r="G10" t="n">
        <v>72.73999999999999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307.03</v>
      </c>
      <c r="Q10" t="n">
        <v>793.25</v>
      </c>
      <c r="R10" t="n">
        <v>138.76</v>
      </c>
      <c r="S10" t="n">
        <v>86.27</v>
      </c>
      <c r="T10" t="n">
        <v>15654.58</v>
      </c>
      <c r="U10" t="n">
        <v>0.62</v>
      </c>
      <c r="V10" t="n">
        <v>0.77</v>
      </c>
      <c r="W10" t="n">
        <v>0.26</v>
      </c>
      <c r="X10" t="n">
        <v>0.92</v>
      </c>
      <c r="Y10" t="n">
        <v>1</v>
      </c>
      <c r="Z10" t="n">
        <v>10</v>
      </c>
      <c r="AA10" t="n">
        <v>454.0056829092642</v>
      </c>
      <c r="AB10" t="n">
        <v>621.1906046735879</v>
      </c>
      <c r="AC10" t="n">
        <v>561.9050452100292</v>
      </c>
      <c r="AD10" t="n">
        <v>454005.6829092642</v>
      </c>
      <c r="AE10" t="n">
        <v>621190.6046735879</v>
      </c>
      <c r="AF10" t="n">
        <v>8.336388219983078e-06</v>
      </c>
      <c r="AG10" t="n">
        <v>23</v>
      </c>
      <c r="AH10" t="n">
        <v>561905.0452100292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2.9205</v>
      </c>
      <c r="E11" t="n">
        <v>34.24</v>
      </c>
      <c r="F11" t="n">
        <v>31.43</v>
      </c>
      <c r="G11" t="n">
        <v>82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301.9</v>
      </c>
      <c r="Q11" t="n">
        <v>793.2</v>
      </c>
      <c r="R11" t="n">
        <v>136.18</v>
      </c>
      <c r="S11" t="n">
        <v>86.27</v>
      </c>
      <c r="T11" t="n">
        <v>14380.01</v>
      </c>
      <c r="U11" t="n">
        <v>0.63</v>
      </c>
      <c r="V11" t="n">
        <v>0.77</v>
      </c>
      <c r="W11" t="n">
        <v>0.26</v>
      </c>
      <c r="X11" t="n">
        <v>0.84</v>
      </c>
      <c r="Y11" t="n">
        <v>1</v>
      </c>
      <c r="Z11" t="n">
        <v>10</v>
      </c>
      <c r="AA11" t="n">
        <v>450.258095820659</v>
      </c>
      <c r="AB11" t="n">
        <v>616.0629906870844</v>
      </c>
      <c r="AC11" t="n">
        <v>557.2668035057462</v>
      </c>
      <c r="AD11" t="n">
        <v>450258.095820659</v>
      </c>
      <c r="AE11" t="n">
        <v>616062.9906870844</v>
      </c>
      <c r="AF11" t="n">
        <v>8.376831061264994e-06</v>
      </c>
      <c r="AG11" t="n">
        <v>23</v>
      </c>
      <c r="AH11" t="n">
        <v>557266.8035057462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2.9312</v>
      </c>
      <c r="E12" t="n">
        <v>34.12</v>
      </c>
      <c r="F12" t="n">
        <v>31.36</v>
      </c>
      <c r="G12" t="n">
        <v>89.61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296.26</v>
      </c>
      <c r="Q12" t="n">
        <v>793.2</v>
      </c>
      <c r="R12" t="n">
        <v>133.75</v>
      </c>
      <c r="S12" t="n">
        <v>86.27</v>
      </c>
      <c r="T12" t="n">
        <v>13174.69</v>
      </c>
      <c r="U12" t="n">
        <v>0.64</v>
      </c>
      <c r="V12" t="n">
        <v>0.77</v>
      </c>
      <c r="W12" t="n">
        <v>0.25</v>
      </c>
      <c r="X12" t="n">
        <v>0.77</v>
      </c>
      <c r="Y12" t="n">
        <v>1</v>
      </c>
      <c r="Z12" t="n">
        <v>10</v>
      </c>
      <c r="AA12" t="n">
        <v>446.6227444469812</v>
      </c>
      <c r="AB12" t="n">
        <v>611.088942557235</v>
      </c>
      <c r="AC12" t="n">
        <v>552.7674715482893</v>
      </c>
      <c r="AD12" t="n">
        <v>446622.7444469812</v>
      </c>
      <c r="AE12" t="n">
        <v>611088.942557235</v>
      </c>
      <c r="AF12" t="n">
        <v>8.4075217280534e-06</v>
      </c>
      <c r="AG12" t="n">
        <v>23</v>
      </c>
      <c r="AH12" t="n">
        <v>552767.4715482893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2.9464</v>
      </c>
      <c r="E13" t="n">
        <v>33.94</v>
      </c>
      <c r="F13" t="n">
        <v>31.24</v>
      </c>
      <c r="G13" t="n">
        <v>98.66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290.55</v>
      </c>
      <c r="Q13" t="n">
        <v>793.2</v>
      </c>
      <c r="R13" t="n">
        <v>129.52</v>
      </c>
      <c r="S13" t="n">
        <v>86.27</v>
      </c>
      <c r="T13" t="n">
        <v>11068.1</v>
      </c>
      <c r="U13" t="n">
        <v>0.67</v>
      </c>
      <c r="V13" t="n">
        <v>0.78</v>
      </c>
      <c r="W13" t="n">
        <v>0.25</v>
      </c>
      <c r="X13" t="n">
        <v>0.65</v>
      </c>
      <c r="Y13" t="n">
        <v>1</v>
      </c>
      <c r="Z13" t="n">
        <v>10</v>
      </c>
      <c r="AA13" t="n">
        <v>442.5111222444096</v>
      </c>
      <c r="AB13" t="n">
        <v>605.4632396677069</v>
      </c>
      <c r="AC13" t="n">
        <v>547.678677846814</v>
      </c>
      <c r="AD13" t="n">
        <v>442511.1222444096</v>
      </c>
      <c r="AE13" t="n">
        <v>605463.2396677069</v>
      </c>
      <c r="AF13" t="n">
        <v>8.451119684612628e-06</v>
      </c>
      <c r="AG13" t="n">
        <v>23</v>
      </c>
      <c r="AH13" t="n">
        <v>547678.677846814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2.9545</v>
      </c>
      <c r="E14" t="n">
        <v>33.85</v>
      </c>
      <c r="F14" t="n">
        <v>31.2</v>
      </c>
      <c r="G14" t="n">
        <v>110.13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283.46</v>
      </c>
      <c r="Q14" t="n">
        <v>793.21</v>
      </c>
      <c r="R14" t="n">
        <v>128.21</v>
      </c>
      <c r="S14" t="n">
        <v>86.27</v>
      </c>
      <c r="T14" t="n">
        <v>10425.51</v>
      </c>
      <c r="U14" t="n">
        <v>0.67</v>
      </c>
      <c r="V14" t="n">
        <v>0.78</v>
      </c>
      <c r="W14" t="n">
        <v>0.25</v>
      </c>
      <c r="X14" t="n">
        <v>0.61</v>
      </c>
      <c r="Y14" t="n">
        <v>1</v>
      </c>
      <c r="Z14" t="n">
        <v>10</v>
      </c>
      <c r="AA14" t="n">
        <v>438.5383969488554</v>
      </c>
      <c r="AB14" t="n">
        <v>600.027581654059</v>
      </c>
      <c r="AC14" t="n">
        <v>542.7617914049949</v>
      </c>
      <c r="AD14" t="n">
        <v>438538.3969488554</v>
      </c>
      <c r="AE14" t="n">
        <v>600027.581654059</v>
      </c>
      <c r="AF14" t="n">
        <v>8.474352806200111e-06</v>
      </c>
      <c r="AG14" t="n">
        <v>23</v>
      </c>
      <c r="AH14" t="n">
        <v>542761.7914049949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2.962</v>
      </c>
      <c r="E15" t="n">
        <v>33.76</v>
      </c>
      <c r="F15" t="n">
        <v>31.15</v>
      </c>
      <c r="G15" t="n">
        <v>116.79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13</v>
      </c>
      <c r="N15" t="n">
        <v>25.49</v>
      </c>
      <c r="O15" t="n">
        <v>18851.69</v>
      </c>
      <c r="P15" t="n">
        <v>277.16</v>
      </c>
      <c r="Q15" t="n">
        <v>793.2</v>
      </c>
      <c r="R15" t="n">
        <v>126.38</v>
      </c>
      <c r="S15" t="n">
        <v>86.27</v>
      </c>
      <c r="T15" t="n">
        <v>9515.49</v>
      </c>
      <c r="U15" t="n">
        <v>0.68</v>
      </c>
      <c r="V15" t="n">
        <v>0.78</v>
      </c>
      <c r="W15" t="n">
        <v>0.24</v>
      </c>
      <c r="X15" t="n">
        <v>0.55</v>
      </c>
      <c r="Y15" t="n">
        <v>1</v>
      </c>
      <c r="Z15" t="n">
        <v>10</v>
      </c>
      <c r="AA15" t="n">
        <v>425.2771018230469</v>
      </c>
      <c r="AB15" t="n">
        <v>581.8828926158777</v>
      </c>
      <c r="AC15" t="n">
        <v>526.3488060223865</v>
      </c>
      <c r="AD15" t="n">
        <v>425277.1018230469</v>
      </c>
      <c r="AE15" t="n">
        <v>581882.8926158777</v>
      </c>
      <c r="AF15" t="n">
        <v>8.495864955818154e-06</v>
      </c>
      <c r="AG15" t="n">
        <v>22</v>
      </c>
      <c r="AH15" t="n">
        <v>526348.8060223865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2.9741</v>
      </c>
      <c r="E16" t="n">
        <v>33.62</v>
      </c>
      <c r="F16" t="n">
        <v>31.06</v>
      </c>
      <c r="G16" t="n">
        <v>133.12</v>
      </c>
      <c r="H16" t="n">
        <v>1.74</v>
      </c>
      <c r="I16" t="n">
        <v>14</v>
      </c>
      <c r="J16" t="n">
        <v>152.35</v>
      </c>
      <c r="K16" t="n">
        <v>46.47</v>
      </c>
      <c r="L16" t="n">
        <v>15</v>
      </c>
      <c r="M16" t="n">
        <v>11</v>
      </c>
      <c r="N16" t="n">
        <v>25.88</v>
      </c>
      <c r="O16" t="n">
        <v>19023.66</v>
      </c>
      <c r="P16" t="n">
        <v>270.39</v>
      </c>
      <c r="Q16" t="n">
        <v>793.22</v>
      </c>
      <c r="R16" t="n">
        <v>123.58</v>
      </c>
      <c r="S16" t="n">
        <v>86.27</v>
      </c>
      <c r="T16" t="n">
        <v>8127.39</v>
      </c>
      <c r="U16" t="n">
        <v>0.7</v>
      </c>
      <c r="V16" t="n">
        <v>0.78</v>
      </c>
      <c r="W16" t="n">
        <v>0.24</v>
      </c>
      <c r="X16" t="n">
        <v>0.47</v>
      </c>
      <c r="Y16" t="n">
        <v>1</v>
      </c>
      <c r="Z16" t="n">
        <v>10</v>
      </c>
      <c r="AA16" t="n">
        <v>421.0791697464007</v>
      </c>
      <c r="AB16" t="n">
        <v>576.1390967489177</v>
      </c>
      <c r="AC16" t="n">
        <v>521.1531899715012</v>
      </c>
      <c r="AD16" t="n">
        <v>421079.1697464007</v>
      </c>
      <c r="AE16" t="n">
        <v>576139.0967489177</v>
      </c>
      <c r="AF16" t="n">
        <v>8.53057122386859e-06</v>
      </c>
      <c r="AG16" t="n">
        <v>22</v>
      </c>
      <c r="AH16" t="n">
        <v>521153.1899715012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2.9723</v>
      </c>
      <c r="E17" t="n">
        <v>33.64</v>
      </c>
      <c r="F17" t="n">
        <v>31.08</v>
      </c>
      <c r="G17" t="n">
        <v>133.21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5</v>
      </c>
      <c r="N17" t="n">
        <v>26.28</v>
      </c>
      <c r="O17" t="n">
        <v>19196.18</v>
      </c>
      <c r="P17" t="n">
        <v>271.51</v>
      </c>
      <c r="Q17" t="n">
        <v>793.2</v>
      </c>
      <c r="R17" t="n">
        <v>123.96</v>
      </c>
      <c r="S17" t="n">
        <v>86.27</v>
      </c>
      <c r="T17" t="n">
        <v>8316.219999999999</v>
      </c>
      <c r="U17" t="n">
        <v>0.7</v>
      </c>
      <c r="V17" t="n">
        <v>0.78</v>
      </c>
      <c r="W17" t="n">
        <v>0.25</v>
      </c>
      <c r="X17" t="n">
        <v>0.49</v>
      </c>
      <c r="Y17" t="n">
        <v>1</v>
      </c>
      <c r="Z17" t="n">
        <v>10</v>
      </c>
      <c r="AA17" t="n">
        <v>421.7709210147839</v>
      </c>
      <c r="AB17" t="n">
        <v>577.0855813522318</v>
      </c>
      <c r="AC17" t="n">
        <v>522.0093434126744</v>
      </c>
      <c r="AD17" t="n">
        <v>421770.921014784</v>
      </c>
      <c r="AE17" t="n">
        <v>577085.5813522318</v>
      </c>
      <c r="AF17" t="n">
        <v>8.525408307960261e-06</v>
      </c>
      <c r="AG17" t="n">
        <v>22</v>
      </c>
      <c r="AH17" t="n">
        <v>522009.3434126744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2.9713</v>
      </c>
      <c r="E18" t="n">
        <v>33.66</v>
      </c>
      <c r="F18" t="n">
        <v>31.09</v>
      </c>
      <c r="G18" t="n">
        <v>133.26</v>
      </c>
      <c r="H18" t="n">
        <v>1.94</v>
      </c>
      <c r="I18" t="n">
        <v>14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271.17</v>
      </c>
      <c r="Q18" t="n">
        <v>793.25</v>
      </c>
      <c r="R18" t="n">
        <v>124.07</v>
      </c>
      <c r="S18" t="n">
        <v>86.27</v>
      </c>
      <c r="T18" t="n">
        <v>8370.790000000001</v>
      </c>
      <c r="U18" t="n">
        <v>0.7</v>
      </c>
      <c r="V18" t="n">
        <v>0.78</v>
      </c>
      <c r="W18" t="n">
        <v>0.26</v>
      </c>
      <c r="X18" t="n">
        <v>0.5</v>
      </c>
      <c r="Y18" t="n">
        <v>1</v>
      </c>
      <c r="Z18" t="n">
        <v>10</v>
      </c>
      <c r="AA18" t="n">
        <v>421.7120250875103</v>
      </c>
      <c r="AB18" t="n">
        <v>577.0049973462311</v>
      </c>
      <c r="AC18" t="n">
        <v>521.9364502311061</v>
      </c>
      <c r="AD18" t="n">
        <v>421712.0250875102</v>
      </c>
      <c r="AE18" t="n">
        <v>577004.9973462311</v>
      </c>
      <c r="AF18" t="n">
        <v>8.522540021344522e-06</v>
      </c>
      <c r="AG18" t="n">
        <v>22</v>
      </c>
      <c r="AH18" t="n">
        <v>521936.450231106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1.6559</v>
      </c>
      <c r="E2" t="n">
        <v>60.39</v>
      </c>
      <c r="F2" t="n">
        <v>46.04</v>
      </c>
      <c r="G2" t="n">
        <v>6.99</v>
      </c>
      <c r="H2" t="n">
        <v>0.12</v>
      </c>
      <c r="I2" t="n">
        <v>395</v>
      </c>
      <c r="J2" t="n">
        <v>150.44</v>
      </c>
      <c r="K2" t="n">
        <v>49.1</v>
      </c>
      <c r="L2" t="n">
        <v>1</v>
      </c>
      <c r="M2" t="n">
        <v>393</v>
      </c>
      <c r="N2" t="n">
        <v>25.34</v>
      </c>
      <c r="O2" t="n">
        <v>18787.76</v>
      </c>
      <c r="P2" t="n">
        <v>541.09</v>
      </c>
      <c r="Q2" t="n">
        <v>793.64</v>
      </c>
      <c r="R2" t="n">
        <v>625.23</v>
      </c>
      <c r="S2" t="n">
        <v>86.27</v>
      </c>
      <c r="T2" t="n">
        <v>257046.69</v>
      </c>
      <c r="U2" t="n">
        <v>0.14</v>
      </c>
      <c r="V2" t="n">
        <v>0.53</v>
      </c>
      <c r="W2" t="n">
        <v>0.86</v>
      </c>
      <c r="X2" t="n">
        <v>15.43</v>
      </c>
      <c r="Y2" t="n">
        <v>1</v>
      </c>
      <c r="Z2" t="n">
        <v>10</v>
      </c>
      <c r="AA2" t="n">
        <v>1070.620548517026</v>
      </c>
      <c r="AB2" t="n">
        <v>1464.870266926097</v>
      </c>
      <c r="AC2" t="n">
        <v>1325.065104609002</v>
      </c>
      <c r="AD2" t="n">
        <v>1070620.548517026</v>
      </c>
      <c r="AE2" t="n">
        <v>1464870.266926097</v>
      </c>
      <c r="AF2" t="n">
        <v>4.483200633935147e-06</v>
      </c>
      <c r="AG2" t="n">
        <v>40</v>
      </c>
      <c r="AH2" t="n">
        <v>1325065.104609002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2.307</v>
      </c>
      <c r="E3" t="n">
        <v>43.35</v>
      </c>
      <c r="F3" t="n">
        <v>36.36</v>
      </c>
      <c r="G3" t="n">
        <v>14.17</v>
      </c>
      <c r="H3" t="n">
        <v>0.23</v>
      </c>
      <c r="I3" t="n">
        <v>154</v>
      </c>
      <c r="J3" t="n">
        <v>151.83</v>
      </c>
      <c r="K3" t="n">
        <v>49.1</v>
      </c>
      <c r="L3" t="n">
        <v>2</v>
      </c>
      <c r="M3" t="n">
        <v>152</v>
      </c>
      <c r="N3" t="n">
        <v>25.73</v>
      </c>
      <c r="O3" t="n">
        <v>18959.54</v>
      </c>
      <c r="P3" t="n">
        <v>422.87</v>
      </c>
      <c r="Q3" t="n">
        <v>793.39</v>
      </c>
      <c r="R3" t="n">
        <v>300.7</v>
      </c>
      <c r="S3" t="n">
        <v>86.27</v>
      </c>
      <c r="T3" t="n">
        <v>95987.33</v>
      </c>
      <c r="U3" t="n">
        <v>0.29</v>
      </c>
      <c r="V3" t="n">
        <v>0.67</v>
      </c>
      <c r="W3" t="n">
        <v>0.46</v>
      </c>
      <c r="X3" t="n">
        <v>5.76</v>
      </c>
      <c r="Y3" t="n">
        <v>1</v>
      </c>
      <c r="Z3" t="n">
        <v>10</v>
      </c>
      <c r="AA3" t="n">
        <v>666.3255030762479</v>
      </c>
      <c r="AB3" t="n">
        <v>911.6959495154387</v>
      </c>
      <c r="AC3" t="n">
        <v>824.6849676669859</v>
      </c>
      <c r="AD3" t="n">
        <v>666325.5030762479</v>
      </c>
      <c r="AE3" t="n">
        <v>911695.9495154386</v>
      </c>
      <c r="AF3" t="n">
        <v>6.245995448087676e-06</v>
      </c>
      <c r="AG3" t="n">
        <v>29</v>
      </c>
      <c r="AH3" t="n">
        <v>824684.9676669859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2.5485</v>
      </c>
      <c r="E4" t="n">
        <v>39.24</v>
      </c>
      <c r="F4" t="n">
        <v>34.06</v>
      </c>
      <c r="G4" t="n">
        <v>21.51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392.13</v>
      </c>
      <c r="Q4" t="n">
        <v>793.26</v>
      </c>
      <c r="R4" t="n">
        <v>223.39</v>
      </c>
      <c r="S4" t="n">
        <v>86.27</v>
      </c>
      <c r="T4" t="n">
        <v>57626.53</v>
      </c>
      <c r="U4" t="n">
        <v>0.39</v>
      </c>
      <c r="V4" t="n">
        <v>0.71</v>
      </c>
      <c r="W4" t="n">
        <v>0.37</v>
      </c>
      <c r="X4" t="n">
        <v>3.46</v>
      </c>
      <c r="Y4" t="n">
        <v>1</v>
      </c>
      <c r="Z4" t="n">
        <v>10</v>
      </c>
      <c r="AA4" t="n">
        <v>576.7669448755978</v>
      </c>
      <c r="AB4" t="n">
        <v>789.1579791405724</v>
      </c>
      <c r="AC4" t="n">
        <v>713.8418492015754</v>
      </c>
      <c r="AD4" t="n">
        <v>576766.9448755978</v>
      </c>
      <c r="AE4" t="n">
        <v>789157.9791405724</v>
      </c>
      <c r="AF4" t="n">
        <v>6.899835023602707e-06</v>
      </c>
      <c r="AG4" t="n">
        <v>26</v>
      </c>
      <c r="AH4" t="n">
        <v>713841.8492015754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2.6782</v>
      </c>
      <c r="E5" t="n">
        <v>37.34</v>
      </c>
      <c r="F5" t="n">
        <v>32.95</v>
      </c>
      <c r="G5" t="n">
        <v>28.66</v>
      </c>
      <c r="H5" t="n">
        <v>0.46</v>
      </c>
      <c r="I5" t="n">
        <v>69</v>
      </c>
      <c r="J5" t="n">
        <v>154.63</v>
      </c>
      <c r="K5" t="n">
        <v>49.1</v>
      </c>
      <c r="L5" t="n">
        <v>4</v>
      </c>
      <c r="M5" t="n">
        <v>67</v>
      </c>
      <c r="N5" t="n">
        <v>26.53</v>
      </c>
      <c r="O5" t="n">
        <v>19304.72</v>
      </c>
      <c r="P5" t="n">
        <v>375.73</v>
      </c>
      <c r="Q5" t="n">
        <v>793.27</v>
      </c>
      <c r="R5" t="n">
        <v>187.42</v>
      </c>
      <c r="S5" t="n">
        <v>86.27</v>
      </c>
      <c r="T5" t="n">
        <v>39769.1</v>
      </c>
      <c r="U5" t="n">
        <v>0.46</v>
      </c>
      <c r="V5" t="n">
        <v>0.74</v>
      </c>
      <c r="W5" t="n">
        <v>0.3</v>
      </c>
      <c r="X5" t="n">
        <v>2.36</v>
      </c>
      <c r="Y5" t="n">
        <v>1</v>
      </c>
      <c r="Z5" t="n">
        <v>10</v>
      </c>
      <c r="AA5" t="n">
        <v>539.5683516304977</v>
      </c>
      <c r="AB5" t="n">
        <v>738.2612227765145</v>
      </c>
      <c r="AC5" t="n">
        <v>667.8026078308569</v>
      </c>
      <c r="AD5" t="n">
        <v>539568.3516304976</v>
      </c>
      <c r="AE5" t="n">
        <v>738261.2227765145</v>
      </c>
      <c r="AF5" t="n">
        <v>7.25098613310291e-06</v>
      </c>
      <c r="AG5" t="n">
        <v>25</v>
      </c>
      <c r="AH5" t="n">
        <v>667802.6078308569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2.7383</v>
      </c>
      <c r="E6" t="n">
        <v>36.52</v>
      </c>
      <c r="F6" t="n">
        <v>32.59</v>
      </c>
      <c r="G6" t="n">
        <v>36.21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368.28</v>
      </c>
      <c r="Q6" t="n">
        <v>793.26</v>
      </c>
      <c r="R6" t="n">
        <v>174.72</v>
      </c>
      <c r="S6" t="n">
        <v>86.27</v>
      </c>
      <c r="T6" t="n">
        <v>33497.35</v>
      </c>
      <c r="U6" t="n">
        <v>0.49</v>
      </c>
      <c r="V6" t="n">
        <v>0.75</v>
      </c>
      <c r="W6" t="n">
        <v>0.31</v>
      </c>
      <c r="X6" t="n">
        <v>2</v>
      </c>
      <c r="Y6" t="n">
        <v>1</v>
      </c>
      <c r="Z6" t="n">
        <v>10</v>
      </c>
      <c r="AA6" t="n">
        <v>518.5309067792454</v>
      </c>
      <c r="AB6" t="n">
        <v>709.4768626244665</v>
      </c>
      <c r="AC6" t="n">
        <v>641.7653866126172</v>
      </c>
      <c r="AD6" t="n">
        <v>518530.9067792454</v>
      </c>
      <c r="AE6" t="n">
        <v>709476.8626244665</v>
      </c>
      <c r="AF6" t="n">
        <v>7.413701489162759e-06</v>
      </c>
      <c r="AG6" t="n">
        <v>24</v>
      </c>
      <c r="AH6" t="n">
        <v>641765.3866126173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2.7916</v>
      </c>
      <c r="E7" t="n">
        <v>35.82</v>
      </c>
      <c r="F7" t="n">
        <v>32.2</v>
      </c>
      <c r="G7" t="n">
        <v>43.91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359.97</v>
      </c>
      <c r="Q7" t="n">
        <v>793.25</v>
      </c>
      <c r="R7" t="n">
        <v>161.41</v>
      </c>
      <c r="S7" t="n">
        <v>86.27</v>
      </c>
      <c r="T7" t="n">
        <v>26889.46</v>
      </c>
      <c r="U7" t="n">
        <v>0.53</v>
      </c>
      <c r="V7" t="n">
        <v>0.75</v>
      </c>
      <c r="W7" t="n">
        <v>0.29</v>
      </c>
      <c r="X7" t="n">
        <v>1.6</v>
      </c>
      <c r="Y7" t="n">
        <v>1</v>
      </c>
      <c r="Z7" t="n">
        <v>10</v>
      </c>
      <c r="AA7" t="n">
        <v>507.8843499915962</v>
      </c>
      <c r="AB7" t="n">
        <v>694.9097739346688</v>
      </c>
      <c r="AC7" t="n">
        <v>628.5885604223365</v>
      </c>
      <c r="AD7" t="n">
        <v>507884.3499915962</v>
      </c>
      <c r="AE7" t="n">
        <v>694909.7739346689</v>
      </c>
      <c r="AF7" t="n">
        <v>7.558006455518663e-06</v>
      </c>
      <c r="AG7" t="n">
        <v>24</v>
      </c>
      <c r="AH7" t="n">
        <v>628588.5604223366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2.8291</v>
      </c>
      <c r="E8" t="n">
        <v>35.35</v>
      </c>
      <c r="F8" t="n">
        <v>31.91</v>
      </c>
      <c r="G8" t="n">
        <v>50.38</v>
      </c>
      <c r="H8" t="n">
        <v>0.78</v>
      </c>
      <c r="I8" t="n">
        <v>38</v>
      </c>
      <c r="J8" t="n">
        <v>158.86</v>
      </c>
      <c r="K8" t="n">
        <v>49.1</v>
      </c>
      <c r="L8" t="n">
        <v>7</v>
      </c>
      <c r="M8" t="n">
        <v>36</v>
      </c>
      <c r="N8" t="n">
        <v>27.77</v>
      </c>
      <c r="O8" t="n">
        <v>19826.68</v>
      </c>
      <c r="P8" t="n">
        <v>353.27</v>
      </c>
      <c r="Q8" t="n">
        <v>793.21</v>
      </c>
      <c r="R8" t="n">
        <v>151.57</v>
      </c>
      <c r="S8" t="n">
        <v>86.27</v>
      </c>
      <c r="T8" t="n">
        <v>22001.78</v>
      </c>
      <c r="U8" t="n">
        <v>0.57</v>
      </c>
      <c r="V8" t="n">
        <v>0.76</v>
      </c>
      <c r="W8" t="n">
        <v>0.28</v>
      </c>
      <c r="X8" t="n">
        <v>1.31</v>
      </c>
      <c r="Y8" t="n">
        <v>1</v>
      </c>
      <c r="Z8" t="n">
        <v>10</v>
      </c>
      <c r="AA8" t="n">
        <v>500.1771749135467</v>
      </c>
      <c r="AB8" t="n">
        <v>684.3644769763141</v>
      </c>
      <c r="AC8" t="n">
        <v>619.0496918052701</v>
      </c>
      <c r="AD8" t="n">
        <v>500177.1749135467</v>
      </c>
      <c r="AE8" t="n">
        <v>684364.4769763141</v>
      </c>
      <c r="AF8" t="n">
        <v>7.659534339915407e-06</v>
      </c>
      <c r="AG8" t="n">
        <v>24</v>
      </c>
      <c r="AH8" t="n">
        <v>619049.69180527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2.8464</v>
      </c>
      <c r="E9" t="n">
        <v>35.13</v>
      </c>
      <c r="F9" t="n">
        <v>31.85</v>
      </c>
      <c r="G9" t="n">
        <v>57.91</v>
      </c>
      <c r="H9" t="n">
        <v>0.88</v>
      </c>
      <c r="I9" t="n">
        <v>33</v>
      </c>
      <c r="J9" t="n">
        <v>160.28</v>
      </c>
      <c r="K9" t="n">
        <v>49.1</v>
      </c>
      <c r="L9" t="n">
        <v>8</v>
      </c>
      <c r="M9" t="n">
        <v>31</v>
      </c>
      <c r="N9" t="n">
        <v>28.19</v>
      </c>
      <c r="O9" t="n">
        <v>20001.93</v>
      </c>
      <c r="P9" t="n">
        <v>348.53</v>
      </c>
      <c r="Q9" t="n">
        <v>793.23</v>
      </c>
      <c r="R9" t="n">
        <v>149.88</v>
      </c>
      <c r="S9" t="n">
        <v>86.27</v>
      </c>
      <c r="T9" t="n">
        <v>21180.9</v>
      </c>
      <c r="U9" t="n">
        <v>0.58</v>
      </c>
      <c r="V9" t="n">
        <v>0.76</v>
      </c>
      <c r="W9" t="n">
        <v>0.28</v>
      </c>
      <c r="X9" t="n">
        <v>1.25</v>
      </c>
      <c r="Y9" t="n">
        <v>1</v>
      </c>
      <c r="Z9" t="n">
        <v>10</v>
      </c>
      <c r="AA9" t="n">
        <v>486.3695072061019</v>
      </c>
      <c r="AB9" t="n">
        <v>665.4722168676808</v>
      </c>
      <c r="AC9" t="n">
        <v>601.9604824859509</v>
      </c>
      <c r="AD9" t="n">
        <v>486369.5072061019</v>
      </c>
      <c r="AE9" t="n">
        <v>665472.2168676808</v>
      </c>
      <c r="AF9" t="n">
        <v>7.706372537250438e-06</v>
      </c>
      <c r="AG9" t="n">
        <v>23</v>
      </c>
      <c r="AH9" t="n">
        <v>601960.4824859509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2.8732</v>
      </c>
      <c r="E10" t="n">
        <v>34.8</v>
      </c>
      <c r="F10" t="n">
        <v>31.64</v>
      </c>
      <c r="G10" t="n">
        <v>65.47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343</v>
      </c>
      <c r="Q10" t="n">
        <v>793.22</v>
      </c>
      <c r="R10" t="n">
        <v>142.88</v>
      </c>
      <c r="S10" t="n">
        <v>86.27</v>
      </c>
      <c r="T10" t="n">
        <v>17698.08</v>
      </c>
      <c r="U10" t="n">
        <v>0.6</v>
      </c>
      <c r="V10" t="n">
        <v>0.77</v>
      </c>
      <c r="W10" t="n">
        <v>0.27</v>
      </c>
      <c r="X10" t="n">
        <v>1.05</v>
      </c>
      <c r="Y10" t="n">
        <v>1</v>
      </c>
      <c r="Z10" t="n">
        <v>10</v>
      </c>
      <c r="AA10" t="n">
        <v>480.696408145371</v>
      </c>
      <c r="AB10" t="n">
        <v>657.7100324533221</v>
      </c>
      <c r="AC10" t="n">
        <v>594.9391100578046</v>
      </c>
      <c r="AD10" t="n">
        <v>480696.408145371</v>
      </c>
      <c r="AE10" t="n">
        <v>657710.0324533221</v>
      </c>
      <c r="AF10" t="n">
        <v>7.778931131965979e-06</v>
      </c>
      <c r="AG10" t="n">
        <v>23</v>
      </c>
      <c r="AH10" t="n">
        <v>594939.1100578045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2.8921</v>
      </c>
      <c r="E11" t="n">
        <v>34.58</v>
      </c>
      <c r="F11" t="n">
        <v>31.51</v>
      </c>
      <c r="G11" t="n">
        <v>72.70999999999999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337.61</v>
      </c>
      <c r="Q11" t="n">
        <v>793.2</v>
      </c>
      <c r="R11" t="n">
        <v>138.21</v>
      </c>
      <c r="S11" t="n">
        <v>86.27</v>
      </c>
      <c r="T11" t="n">
        <v>15381.09</v>
      </c>
      <c r="U11" t="n">
        <v>0.62</v>
      </c>
      <c r="V11" t="n">
        <v>0.77</v>
      </c>
      <c r="W11" t="n">
        <v>0.27</v>
      </c>
      <c r="X11" t="n">
        <v>0.91</v>
      </c>
      <c r="Y11" t="n">
        <v>1</v>
      </c>
      <c r="Z11" t="n">
        <v>10</v>
      </c>
      <c r="AA11" t="n">
        <v>476.1107674927612</v>
      </c>
      <c r="AB11" t="n">
        <v>651.4357566082338</v>
      </c>
      <c r="AC11" t="n">
        <v>589.2636422933698</v>
      </c>
      <c r="AD11" t="n">
        <v>476110.7674927613</v>
      </c>
      <c r="AE11" t="n">
        <v>651435.7566082338</v>
      </c>
      <c r="AF11" t="n">
        <v>7.830101185701937e-06</v>
      </c>
      <c r="AG11" t="n">
        <v>23</v>
      </c>
      <c r="AH11" t="n">
        <v>589263.6422933697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2.9059</v>
      </c>
      <c r="E12" t="n">
        <v>34.41</v>
      </c>
      <c r="F12" t="n">
        <v>31.43</v>
      </c>
      <c r="G12" t="n">
        <v>82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333.07</v>
      </c>
      <c r="Q12" t="n">
        <v>793.21</v>
      </c>
      <c r="R12" t="n">
        <v>136.05</v>
      </c>
      <c r="S12" t="n">
        <v>86.27</v>
      </c>
      <c r="T12" t="n">
        <v>14316.94</v>
      </c>
      <c r="U12" t="n">
        <v>0.63</v>
      </c>
      <c r="V12" t="n">
        <v>0.77</v>
      </c>
      <c r="W12" t="n">
        <v>0.26</v>
      </c>
      <c r="X12" t="n">
        <v>0.84</v>
      </c>
      <c r="Y12" t="n">
        <v>1</v>
      </c>
      <c r="Z12" t="n">
        <v>10</v>
      </c>
      <c r="AA12" t="n">
        <v>472.5606316819707</v>
      </c>
      <c r="AB12" t="n">
        <v>646.5783041709717</v>
      </c>
      <c r="AC12" t="n">
        <v>584.8697782992429</v>
      </c>
      <c r="AD12" t="n">
        <v>472560.6316819707</v>
      </c>
      <c r="AE12" t="n">
        <v>646578.3041709717</v>
      </c>
      <c r="AF12" t="n">
        <v>7.867463447159939e-06</v>
      </c>
      <c r="AG12" t="n">
        <v>23</v>
      </c>
      <c r="AH12" t="n">
        <v>584869.7782992428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2.9193</v>
      </c>
      <c r="E13" t="n">
        <v>34.25</v>
      </c>
      <c r="F13" t="n">
        <v>31.34</v>
      </c>
      <c r="G13" t="n">
        <v>89.53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327.82</v>
      </c>
      <c r="Q13" t="n">
        <v>793.21</v>
      </c>
      <c r="R13" t="n">
        <v>132.78</v>
      </c>
      <c r="S13" t="n">
        <v>86.27</v>
      </c>
      <c r="T13" t="n">
        <v>12687.99</v>
      </c>
      <c r="U13" t="n">
        <v>0.65</v>
      </c>
      <c r="V13" t="n">
        <v>0.78</v>
      </c>
      <c r="W13" t="n">
        <v>0.25</v>
      </c>
      <c r="X13" t="n">
        <v>0.74</v>
      </c>
      <c r="Y13" t="n">
        <v>1</v>
      </c>
      <c r="Z13" t="n">
        <v>10</v>
      </c>
      <c r="AA13" t="n">
        <v>468.7176210682909</v>
      </c>
      <c r="AB13" t="n">
        <v>641.3201275076726</v>
      </c>
      <c r="AC13" t="n">
        <v>580.1134346367917</v>
      </c>
      <c r="AD13" t="n">
        <v>468717.6210682909</v>
      </c>
      <c r="AE13" t="n">
        <v>641320.1275076726</v>
      </c>
      <c r="AF13" t="n">
        <v>7.903742744517707e-06</v>
      </c>
      <c r="AG13" t="n">
        <v>23</v>
      </c>
      <c r="AH13" t="n">
        <v>580113.4346367917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2.9323</v>
      </c>
      <c r="E14" t="n">
        <v>34.1</v>
      </c>
      <c r="F14" t="n">
        <v>31.25</v>
      </c>
      <c r="G14" t="n">
        <v>98.67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322.8</v>
      </c>
      <c r="Q14" t="n">
        <v>793.2</v>
      </c>
      <c r="R14" t="n">
        <v>129.62</v>
      </c>
      <c r="S14" t="n">
        <v>86.27</v>
      </c>
      <c r="T14" t="n">
        <v>11121</v>
      </c>
      <c r="U14" t="n">
        <v>0.67</v>
      </c>
      <c r="V14" t="n">
        <v>0.78</v>
      </c>
      <c r="W14" t="n">
        <v>0.25</v>
      </c>
      <c r="X14" t="n">
        <v>0.65</v>
      </c>
      <c r="Y14" t="n">
        <v>1</v>
      </c>
      <c r="Z14" t="n">
        <v>10</v>
      </c>
      <c r="AA14" t="n">
        <v>465.0491467579514</v>
      </c>
      <c r="AB14" t="n">
        <v>636.3007591146016</v>
      </c>
      <c r="AC14" t="n">
        <v>575.5731077184275</v>
      </c>
      <c r="AD14" t="n">
        <v>465049.1467579514</v>
      </c>
      <c r="AE14" t="n">
        <v>636300.7591146016</v>
      </c>
      <c r="AF14" t="n">
        <v>7.938939077775247e-06</v>
      </c>
      <c r="AG14" t="n">
        <v>23</v>
      </c>
      <c r="AH14" t="n">
        <v>575573.1077184275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2.9357</v>
      </c>
      <c r="E15" t="n">
        <v>34.06</v>
      </c>
      <c r="F15" t="n">
        <v>31.24</v>
      </c>
      <c r="G15" t="n">
        <v>104.12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318.47</v>
      </c>
      <c r="Q15" t="n">
        <v>793.21</v>
      </c>
      <c r="R15" t="n">
        <v>129.47</v>
      </c>
      <c r="S15" t="n">
        <v>86.27</v>
      </c>
      <c r="T15" t="n">
        <v>11051.19</v>
      </c>
      <c r="U15" t="n">
        <v>0.67</v>
      </c>
      <c r="V15" t="n">
        <v>0.78</v>
      </c>
      <c r="W15" t="n">
        <v>0.25</v>
      </c>
      <c r="X15" t="n">
        <v>0.64</v>
      </c>
      <c r="Y15" t="n">
        <v>1</v>
      </c>
      <c r="Z15" t="n">
        <v>10</v>
      </c>
      <c r="AA15" t="n">
        <v>462.7358570166965</v>
      </c>
      <c r="AB15" t="n">
        <v>633.135614035476</v>
      </c>
      <c r="AC15" t="n">
        <v>572.7100396433447</v>
      </c>
      <c r="AD15" t="n">
        <v>462735.8570166965</v>
      </c>
      <c r="AE15" t="n">
        <v>633135.614035476</v>
      </c>
      <c r="AF15" t="n">
        <v>7.948144272627218e-06</v>
      </c>
      <c r="AG15" t="n">
        <v>23</v>
      </c>
      <c r="AH15" t="n">
        <v>572710.0396433447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2.9486</v>
      </c>
      <c r="E16" t="n">
        <v>33.91</v>
      </c>
      <c r="F16" t="n">
        <v>31.15</v>
      </c>
      <c r="G16" t="n">
        <v>116.81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313.85</v>
      </c>
      <c r="Q16" t="n">
        <v>793.2</v>
      </c>
      <c r="R16" t="n">
        <v>126.48</v>
      </c>
      <c r="S16" t="n">
        <v>86.27</v>
      </c>
      <c r="T16" t="n">
        <v>9563.67</v>
      </c>
      <c r="U16" t="n">
        <v>0.68</v>
      </c>
      <c r="V16" t="n">
        <v>0.78</v>
      </c>
      <c r="W16" t="n">
        <v>0.25</v>
      </c>
      <c r="X16" t="n">
        <v>0.55</v>
      </c>
      <c r="Y16" t="n">
        <v>1</v>
      </c>
      <c r="Z16" t="n">
        <v>10</v>
      </c>
      <c r="AA16" t="n">
        <v>459.3066531805958</v>
      </c>
      <c r="AB16" t="n">
        <v>628.443626061127</v>
      </c>
      <c r="AC16" t="n">
        <v>568.4658484160211</v>
      </c>
      <c r="AD16" t="n">
        <v>459306.6531805958</v>
      </c>
      <c r="AE16" t="n">
        <v>628443.6260611271</v>
      </c>
      <c r="AF16" t="n">
        <v>7.983069864859698e-06</v>
      </c>
      <c r="AG16" t="n">
        <v>23</v>
      </c>
      <c r="AH16" t="n">
        <v>568465.8484160211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2.9539</v>
      </c>
      <c r="E17" t="n">
        <v>33.85</v>
      </c>
      <c r="F17" t="n">
        <v>31.12</v>
      </c>
      <c r="G17" t="n">
        <v>124.48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309.6</v>
      </c>
      <c r="Q17" t="n">
        <v>793.22</v>
      </c>
      <c r="R17" t="n">
        <v>125.43</v>
      </c>
      <c r="S17" t="n">
        <v>86.27</v>
      </c>
      <c r="T17" t="n">
        <v>9044.530000000001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456.8432040829123</v>
      </c>
      <c r="AB17" t="n">
        <v>625.0730263259724</v>
      </c>
      <c r="AC17" t="n">
        <v>565.4169339889232</v>
      </c>
      <c r="AD17" t="n">
        <v>456843.2040829123</v>
      </c>
      <c r="AE17" t="n">
        <v>625073.0263259724</v>
      </c>
      <c r="AF17" t="n">
        <v>7.99741913918777e-06</v>
      </c>
      <c r="AG17" t="n">
        <v>23</v>
      </c>
      <c r="AH17" t="n">
        <v>565416.9339889232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2.96</v>
      </c>
      <c r="E18" t="n">
        <v>33.78</v>
      </c>
      <c r="F18" t="n">
        <v>31.08</v>
      </c>
      <c r="G18" t="n">
        <v>133.2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304.46</v>
      </c>
      <c r="Q18" t="n">
        <v>793.23</v>
      </c>
      <c r="R18" t="n">
        <v>124.15</v>
      </c>
      <c r="S18" t="n">
        <v>86.27</v>
      </c>
      <c r="T18" t="n">
        <v>8410.110000000001</v>
      </c>
      <c r="U18" t="n">
        <v>0.6899999999999999</v>
      </c>
      <c r="V18" t="n">
        <v>0.78</v>
      </c>
      <c r="W18" t="n">
        <v>0.24</v>
      </c>
      <c r="X18" t="n">
        <v>0.48</v>
      </c>
      <c r="Y18" t="n">
        <v>1</v>
      </c>
      <c r="Z18" t="n">
        <v>10</v>
      </c>
      <c r="AA18" t="n">
        <v>444.137423562592</v>
      </c>
      <c r="AB18" t="n">
        <v>607.6884168785947</v>
      </c>
      <c r="AC18" t="n">
        <v>549.6914872677506</v>
      </c>
      <c r="AD18" t="n">
        <v>444137.423562592</v>
      </c>
      <c r="AE18" t="n">
        <v>607688.4168785947</v>
      </c>
      <c r="AF18" t="n">
        <v>8.013934341716307e-06</v>
      </c>
      <c r="AG18" t="n">
        <v>22</v>
      </c>
      <c r="AH18" t="n">
        <v>549691.4872677507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2.9679</v>
      </c>
      <c r="E19" t="n">
        <v>33.69</v>
      </c>
      <c r="F19" t="n">
        <v>31.02</v>
      </c>
      <c r="G19" t="n">
        <v>143.17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10</v>
      </c>
      <c r="N19" t="n">
        <v>32.65</v>
      </c>
      <c r="O19" t="n">
        <v>21786.02</v>
      </c>
      <c r="P19" t="n">
        <v>299.44</v>
      </c>
      <c r="Q19" t="n">
        <v>793.2</v>
      </c>
      <c r="R19" t="n">
        <v>122.03</v>
      </c>
      <c r="S19" t="n">
        <v>86.27</v>
      </c>
      <c r="T19" t="n">
        <v>7356.41</v>
      </c>
      <c r="U19" t="n">
        <v>0.71</v>
      </c>
      <c r="V19" t="n">
        <v>0.78</v>
      </c>
      <c r="W19" t="n">
        <v>0.24</v>
      </c>
      <c r="X19" t="n">
        <v>0.42</v>
      </c>
      <c r="Y19" t="n">
        <v>1</v>
      </c>
      <c r="Z19" t="n">
        <v>10</v>
      </c>
      <c r="AA19" t="n">
        <v>441.0564390514315</v>
      </c>
      <c r="AB19" t="n">
        <v>603.4728779469812</v>
      </c>
      <c r="AC19" t="n">
        <v>545.8782734552242</v>
      </c>
      <c r="AD19" t="n">
        <v>441056.4390514315</v>
      </c>
      <c r="AE19" t="n">
        <v>603472.8779469811</v>
      </c>
      <c r="AF19" t="n">
        <v>8.03532288269589e-06</v>
      </c>
      <c r="AG19" t="n">
        <v>22</v>
      </c>
      <c r="AH19" t="n">
        <v>545878.2734552242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2.9618</v>
      </c>
      <c r="E20" t="n">
        <v>33.76</v>
      </c>
      <c r="F20" t="n">
        <v>31.09</v>
      </c>
      <c r="G20" t="n">
        <v>143.49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9</v>
      </c>
      <c r="N20" t="n">
        <v>33.13</v>
      </c>
      <c r="O20" t="n">
        <v>21967.84</v>
      </c>
      <c r="P20" t="n">
        <v>292.91</v>
      </c>
      <c r="Q20" t="n">
        <v>793.22</v>
      </c>
      <c r="R20" t="n">
        <v>124.54</v>
      </c>
      <c r="S20" t="n">
        <v>86.27</v>
      </c>
      <c r="T20" t="n">
        <v>8609.059999999999</v>
      </c>
      <c r="U20" t="n">
        <v>0.6899999999999999</v>
      </c>
      <c r="V20" t="n">
        <v>0.78</v>
      </c>
      <c r="W20" t="n">
        <v>0.24</v>
      </c>
      <c r="X20" t="n">
        <v>0.49</v>
      </c>
      <c r="Y20" t="n">
        <v>1</v>
      </c>
      <c r="Z20" t="n">
        <v>10</v>
      </c>
      <c r="AA20" t="n">
        <v>438.7215252494485</v>
      </c>
      <c r="AB20" t="n">
        <v>600.2781458739811</v>
      </c>
      <c r="AC20" t="n">
        <v>542.9884421274367</v>
      </c>
      <c r="AD20" t="n">
        <v>438721.5252494485</v>
      </c>
      <c r="AE20" t="n">
        <v>600278.1458739811</v>
      </c>
      <c r="AF20" t="n">
        <v>8.018807680167351e-06</v>
      </c>
      <c r="AG20" t="n">
        <v>22</v>
      </c>
      <c r="AH20" t="n">
        <v>542988.4421274366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2.9716</v>
      </c>
      <c r="E21" t="n">
        <v>33.65</v>
      </c>
      <c r="F21" t="n">
        <v>31.01</v>
      </c>
      <c r="G21" t="n">
        <v>155.05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6</v>
      </c>
      <c r="N21" t="n">
        <v>33.61</v>
      </c>
      <c r="O21" t="n">
        <v>22150.3</v>
      </c>
      <c r="P21" t="n">
        <v>293.83</v>
      </c>
      <c r="Q21" t="n">
        <v>793.2</v>
      </c>
      <c r="R21" t="n">
        <v>121.75</v>
      </c>
      <c r="S21" t="n">
        <v>86.27</v>
      </c>
      <c r="T21" t="n">
        <v>7221.43</v>
      </c>
      <c r="U21" t="n">
        <v>0.71</v>
      </c>
      <c r="V21" t="n">
        <v>0.78</v>
      </c>
      <c r="W21" t="n">
        <v>0.24</v>
      </c>
      <c r="X21" t="n">
        <v>0.41</v>
      </c>
      <c r="Y21" t="n">
        <v>1</v>
      </c>
      <c r="Z21" t="n">
        <v>10</v>
      </c>
      <c r="AA21" t="n">
        <v>438.1785863150218</v>
      </c>
      <c r="AB21" t="n">
        <v>599.5352728711233</v>
      </c>
      <c r="AC21" t="n">
        <v>542.3164678813428</v>
      </c>
      <c r="AD21" t="n">
        <v>438178.5863150219</v>
      </c>
      <c r="AE21" t="n">
        <v>599535.2728711233</v>
      </c>
      <c r="AF21" t="n">
        <v>8.045340300623033e-06</v>
      </c>
      <c r="AG21" t="n">
        <v>22</v>
      </c>
      <c r="AH21" t="n">
        <v>542316.4678813427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2.9727</v>
      </c>
      <c r="E22" t="n">
        <v>33.64</v>
      </c>
      <c r="F22" t="n">
        <v>31</v>
      </c>
      <c r="G22" t="n">
        <v>154.98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294.76</v>
      </c>
      <c r="Q22" t="n">
        <v>793.21</v>
      </c>
      <c r="R22" t="n">
        <v>121.05</v>
      </c>
      <c r="S22" t="n">
        <v>86.27</v>
      </c>
      <c r="T22" t="n">
        <v>6870.32</v>
      </c>
      <c r="U22" t="n">
        <v>0.71</v>
      </c>
      <c r="V22" t="n">
        <v>0.78</v>
      </c>
      <c r="W22" t="n">
        <v>0.25</v>
      </c>
      <c r="X22" t="n">
        <v>0.4</v>
      </c>
      <c r="Y22" t="n">
        <v>1</v>
      </c>
      <c r="Z22" t="n">
        <v>10</v>
      </c>
      <c r="AA22" t="n">
        <v>438.4933292347262</v>
      </c>
      <c r="AB22" t="n">
        <v>599.9659180193403</v>
      </c>
      <c r="AC22" t="n">
        <v>542.7060128610283</v>
      </c>
      <c r="AD22" t="n">
        <v>438493.3292347261</v>
      </c>
      <c r="AE22" t="n">
        <v>599965.9180193403</v>
      </c>
      <c r="AF22" t="n">
        <v>8.048318451898672e-06</v>
      </c>
      <c r="AG22" t="n">
        <v>22</v>
      </c>
      <c r="AH22" t="n">
        <v>542706.0128610283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2.9721</v>
      </c>
      <c r="E23" t="n">
        <v>33.65</v>
      </c>
      <c r="F23" t="n">
        <v>31</v>
      </c>
      <c r="G23" t="n">
        <v>155.02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296.92</v>
      </c>
      <c r="Q23" t="n">
        <v>793.21</v>
      </c>
      <c r="R23" t="n">
        <v>121.19</v>
      </c>
      <c r="S23" t="n">
        <v>86.27</v>
      </c>
      <c r="T23" t="n">
        <v>6937.85</v>
      </c>
      <c r="U23" t="n">
        <v>0.71</v>
      </c>
      <c r="V23" t="n">
        <v>0.78</v>
      </c>
      <c r="W23" t="n">
        <v>0.25</v>
      </c>
      <c r="X23" t="n">
        <v>0.41</v>
      </c>
      <c r="Y23" t="n">
        <v>1</v>
      </c>
      <c r="Z23" t="n">
        <v>10</v>
      </c>
      <c r="AA23" t="n">
        <v>439.527113779849</v>
      </c>
      <c r="AB23" t="n">
        <v>601.380387641333</v>
      </c>
      <c r="AC23" t="n">
        <v>543.9854874875184</v>
      </c>
      <c r="AD23" t="n">
        <v>439527.113779849</v>
      </c>
      <c r="AE23" t="n">
        <v>601380.3876413329</v>
      </c>
      <c r="AF23" t="n">
        <v>8.046694005748324e-06</v>
      </c>
      <c r="AG23" t="n">
        <v>22</v>
      </c>
      <c r="AH23" t="n">
        <v>543985.4874875185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1.402</v>
      </c>
      <c r="E2" t="n">
        <v>71.33</v>
      </c>
      <c r="F2" t="n">
        <v>50.36</v>
      </c>
      <c r="G2" t="n">
        <v>6.08</v>
      </c>
      <c r="H2" t="n">
        <v>0.1</v>
      </c>
      <c r="I2" t="n">
        <v>497</v>
      </c>
      <c r="J2" t="n">
        <v>185.69</v>
      </c>
      <c r="K2" t="n">
        <v>53.44</v>
      </c>
      <c r="L2" t="n">
        <v>1</v>
      </c>
      <c r="M2" t="n">
        <v>495</v>
      </c>
      <c r="N2" t="n">
        <v>36.26</v>
      </c>
      <c r="O2" t="n">
        <v>23136.14</v>
      </c>
      <c r="P2" t="n">
        <v>679.29</v>
      </c>
      <c r="Q2" t="n">
        <v>793.5599999999999</v>
      </c>
      <c r="R2" t="n">
        <v>770.12</v>
      </c>
      <c r="S2" t="n">
        <v>86.27</v>
      </c>
      <c r="T2" t="n">
        <v>328980.96</v>
      </c>
      <c r="U2" t="n">
        <v>0.11</v>
      </c>
      <c r="V2" t="n">
        <v>0.48</v>
      </c>
      <c r="W2" t="n">
        <v>1.03</v>
      </c>
      <c r="X2" t="n">
        <v>19.75</v>
      </c>
      <c r="Y2" t="n">
        <v>1</v>
      </c>
      <c r="Z2" t="n">
        <v>10</v>
      </c>
      <c r="AA2" t="n">
        <v>1457.780529399819</v>
      </c>
      <c r="AB2" t="n">
        <v>1994.599633062824</v>
      </c>
      <c r="AC2" t="n">
        <v>1804.237843521475</v>
      </c>
      <c r="AD2" t="n">
        <v>1457780.529399819</v>
      </c>
      <c r="AE2" t="n">
        <v>1994599.633062824</v>
      </c>
      <c r="AF2" t="n">
        <v>3.450574256656969e-06</v>
      </c>
      <c r="AG2" t="n">
        <v>47</v>
      </c>
      <c r="AH2" t="n">
        <v>1804237.843521475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2.1427</v>
      </c>
      <c r="E3" t="n">
        <v>46.67</v>
      </c>
      <c r="F3" t="n">
        <v>37.43</v>
      </c>
      <c r="G3" t="n">
        <v>12.34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501.06</v>
      </c>
      <c r="Q3" t="n">
        <v>793.24</v>
      </c>
      <c r="R3" t="n">
        <v>336.56</v>
      </c>
      <c r="S3" t="n">
        <v>86.27</v>
      </c>
      <c r="T3" t="n">
        <v>113773.28</v>
      </c>
      <c r="U3" t="n">
        <v>0.26</v>
      </c>
      <c r="V3" t="n">
        <v>0.65</v>
      </c>
      <c r="W3" t="n">
        <v>0.51</v>
      </c>
      <c r="X3" t="n">
        <v>6.83</v>
      </c>
      <c r="Y3" t="n">
        <v>1</v>
      </c>
      <c r="Z3" t="n">
        <v>10</v>
      </c>
      <c r="AA3" t="n">
        <v>787.2833264191175</v>
      </c>
      <c r="AB3" t="n">
        <v>1077.195779695703</v>
      </c>
      <c r="AC3" t="n">
        <v>974.3897263353164</v>
      </c>
      <c r="AD3" t="n">
        <v>787283.3264191175</v>
      </c>
      <c r="AE3" t="n">
        <v>1077195.779695703</v>
      </c>
      <c r="AF3" t="n">
        <v>5.273570228059122e-06</v>
      </c>
      <c r="AG3" t="n">
        <v>31</v>
      </c>
      <c r="AH3" t="n">
        <v>974389.7263353163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2.4171</v>
      </c>
      <c r="E4" t="n">
        <v>41.37</v>
      </c>
      <c r="F4" t="n">
        <v>34.73</v>
      </c>
      <c r="G4" t="n">
        <v>18.61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462.04</v>
      </c>
      <c r="Q4" t="n">
        <v>793.3099999999999</v>
      </c>
      <c r="R4" t="n">
        <v>245.94</v>
      </c>
      <c r="S4" t="n">
        <v>86.27</v>
      </c>
      <c r="T4" t="n">
        <v>68817.46000000001</v>
      </c>
      <c r="U4" t="n">
        <v>0.35</v>
      </c>
      <c r="V4" t="n">
        <v>0.7</v>
      </c>
      <c r="W4" t="n">
        <v>0.4</v>
      </c>
      <c r="X4" t="n">
        <v>4.13</v>
      </c>
      <c r="Y4" t="n">
        <v>1</v>
      </c>
      <c r="Z4" t="n">
        <v>10</v>
      </c>
      <c r="AA4" t="n">
        <v>660.9100388456785</v>
      </c>
      <c r="AB4" t="n">
        <v>904.2862724417537</v>
      </c>
      <c r="AC4" t="n">
        <v>817.9824597736665</v>
      </c>
      <c r="AD4" t="n">
        <v>660910.0388456786</v>
      </c>
      <c r="AE4" t="n">
        <v>904286.2724417537</v>
      </c>
      <c r="AF4" t="n">
        <v>5.948917999832782e-06</v>
      </c>
      <c r="AG4" t="n">
        <v>27</v>
      </c>
      <c r="AH4" t="n">
        <v>817982.4597736665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2.5658</v>
      </c>
      <c r="E5" t="n">
        <v>38.97</v>
      </c>
      <c r="F5" t="n">
        <v>33.49</v>
      </c>
      <c r="G5" t="n">
        <v>24.81</v>
      </c>
      <c r="H5" t="n">
        <v>0.37</v>
      </c>
      <c r="I5" t="n">
        <v>81</v>
      </c>
      <c r="J5" t="n">
        <v>190.25</v>
      </c>
      <c r="K5" t="n">
        <v>53.44</v>
      </c>
      <c r="L5" t="n">
        <v>4</v>
      </c>
      <c r="M5" t="n">
        <v>79</v>
      </c>
      <c r="N5" t="n">
        <v>37.82</v>
      </c>
      <c r="O5" t="n">
        <v>23698.48</v>
      </c>
      <c r="P5" t="n">
        <v>442.68</v>
      </c>
      <c r="Q5" t="n">
        <v>793.28</v>
      </c>
      <c r="R5" t="n">
        <v>204.28</v>
      </c>
      <c r="S5" t="n">
        <v>86.27</v>
      </c>
      <c r="T5" t="n">
        <v>48137.51</v>
      </c>
      <c r="U5" t="n">
        <v>0.42</v>
      </c>
      <c r="V5" t="n">
        <v>0.73</v>
      </c>
      <c r="W5" t="n">
        <v>0.35</v>
      </c>
      <c r="X5" t="n">
        <v>2.89</v>
      </c>
      <c r="Y5" t="n">
        <v>1</v>
      </c>
      <c r="Z5" t="n">
        <v>10</v>
      </c>
      <c r="AA5" t="n">
        <v>613.4669027787447</v>
      </c>
      <c r="AB5" t="n">
        <v>839.3724806315311</v>
      </c>
      <c r="AC5" t="n">
        <v>759.2639491467326</v>
      </c>
      <c r="AD5" t="n">
        <v>613466.9027787447</v>
      </c>
      <c r="AE5" t="n">
        <v>839372.4806315311</v>
      </c>
      <c r="AF5" t="n">
        <v>6.314895454871934e-06</v>
      </c>
      <c r="AG5" t="n">
        <v>26</v>
      </c>
      <c r="AH5" t="n">
        <v>759263.9491467326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2.6326</v>
      </c>
      <c r="E6" t="n">
        <v>37.99</v>
      </c>
      <c r="F6" t="n">
        <v>33.13</v>
      </c>
      <c r="G6" t="n">
        <v>31.06</v>
      </c>
      <c r="H6" t="n">
        <v>0.46</v>
      </c>
      <c r="I6" t="n">
        <v>64</v>
      </c>
      <c r="J6" t="n">
        <v>191.78</v>
      </c>
      <c r="K6" t="n">
        <v>53.44</v>
      </c>
      <c r="L6" t="n">
        <v>5</v>
      </c>
      <c r="M6" t="n">
        <v>62</v>
      </c>
      <c r="N6" t="n">
        <v>38.35</v>
      </c>
      <c r="O6" t="n">
        <v>23887.36</v>
      </c>
      <c r="P6" t="n">
        <v>435.76</v>
      </c>
      <c r="Q6" t="n">
        <v>793.23</v>
      </c>
      <c r="R6" t="n">
        <v>193.29</v>
      </c>
      <c r="S6" t="n">
        <v>86.27</v>
      </c>
      <c r="T6" t="n">
        <v>42728.75</v>
      </c>
      <c r="U6" t="n">
        <v>0.45</v>
      </c>
      <c r="V6" t="n">
        <v>0.73</v>
      </c>
      <c r="W6" t="n">
        <v>0.32</v>
      </c>
      <c r="X6" t="n">
        <v>2.54</v>
      </c>
      <c r="Y6" t="n">
        <v>1</v>
      </c>
      <c r="Z6" t="n">
        <v>10</v>
      </c>
      <c r="AA6" t="n">
        <v>589.7182782190703</v>
      </c>
      <c r="AB6" t="n">
        <v>806.878564793613</v>
      </c>
      <c r="AC6" t="n">
        <v>729.8712070308881</v>
      </c>
      <c r="AD6" t="n">
        <v>589718.2782190703</v>
      </c>
      <c r="AE6" t="n">
        <v>806878.564793613</v>
      </c>
      <c r="AF6" t="n">
        <v>6.47930227394803e-06</v>
      </c>
      <c r="AG6" t="n">
        <v>25</v>
      </c>
      <c r="AH6" t="n">
        <v>729871.2070308881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2.7095</v>
      </c>
      <c r="E7" t="n">
        <v>36.91</v>
      </c>
      <c r="F7" t="n">
        <v>32.5</v>
      </c>
      <c r="G7" t="n">
        <v>37.5</v>
      </c>
      <c r="H7" t="n">
        <v>0.55</v>
      </c>
      <c r="I7" t="n">
        <v>52</v>
      </c>
      <c r="J7" t="n">
        <v>193.32</v>
      </c>
      <c r="K7" t="n">
        <v>53.44</v>
      </c>
      <c r="L7" t="n">
        <v>6</v>
      </c>
      <c r="M7" t="n">
        <v>50</v>
      </c>
      <c r="N7" t="n">
        <v>38.89</v>
      </c>
      <c r="O7" t="n">
        <v>24076.95</v>
      </c>
      <c r="P7" t="n">
        <v>424.76</v>
      </c>
      <c r="Q7" t="n">
        <v>793.21</v>
      </c>
      <c r="R7" t="n">
        <v>171.99</v>
      </c>
      <c r="S7" t="n">
        <v>86.27</v>
      </c>
      <c r="T7" t="n">
        <v>32140.63</v>
      </c>
      <c r="U7" t="n">
        <v>0.5</v>
      </c>
      <c r="V7" t="n">
        <v>0.75</v>
      </c>
      <c r="W7" t="n">
        <v>0.3</v>
      </c>
      <c r="X7" t="n">
        <v>1.91</v>
      </c>
      <c r="Y7" t="n">
        <v>1</v>
      </c>
      <c r="Z7" t="n">
        <v>10</v>
      </c>
      <c r="AA7" t="n">
        <v>572.3178802272697</v>
      </c>
      <c r="AB7" t="n">
        <v>783.0705726098502</v>
      </c>
      <c r="AC7" t="n">
        <v>708.3354162064167</v>
      </c>
      <c r="AD7" t="n">
        <v>572317.8802272697</v>
      </c>
      <c r="AE7" t="n">
        <v>783070.5726098502</v>
      </c>
      <c r="AF7" t="n">
        <v>6.668567010279642e-06</v>
      </c>
      <c r="AG7" t="n">
        <v>25</v>
      </c>
      <c r="AH7" t="n">
        <v>708335.4162064167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2.7558</v>
      </c>
      <c r="E8" t="n">
        <v>36.29</v>
      </c>
      <c r="F8" t="n">
        <v>32.18</v>
      </c>
      <c r="G8" t="n">
        <v>43.88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417.7</v>
      </c>
      <c r="Q8" t="n">
        <v>793.2</v>
      </c>
      <c r="R8" t="n">
        <v>160.84</v>
      </c>
      <c r="S8" t="n">
        <v>86.27</v>
      </c>
      <c r="T8" t="n">
        <v>26605.54</v>
      </c>
      <c r="U8" t="n">
        <v>0.54</v>
      </c>
      <c r="V8" t="n">
        <v>0.76</v>
      </c>
      <c r="W8" t="n">
        <v>0.29</v>
      </c>
      <c r="X8" t="n">
        <v>1.59</v>
      </c>
      <c r="Y8" t="n">
        <v>1</v>
      </c>
      <c r="Z8" t="n">
        <v>10</v>
      </c>
      <c r="AA8" t="n">
        <v>552.4309067352592</v>
      </c>
      <c r="AB8" t="n">
        <v>755.8603381267313</v>
      </c>
      <c r="AC8" t="n">
        <v>683.7220883125627</v>
      </c>
      <c r="AD8" t="n">
        <v>552430.9067352592</v>
      </c>
      <c r="AE8" t="n">
        <v>755860.3381267313</v>
      </c>
      <c r="AF8" t="n">
        <v>6.782519640866816e-06</v>
      </c>
      <c r="AG8" t="n">
        <v>24</v>
      </c>
      <c r="AH8" t="n">
        <v>683722.0883125628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2.7914</v>
      </c>
      <c r="E9" t="n">
        <v>35.82</v>
      </c>
      <c r="F9" t="n">
        <v>31.94</v>
      </c>
      <c r="G9" t="n">
        <v>50.43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411.67</v>
      </c>
      <c r="Q9" t="n">
        <v>793.23</v>
      </c>
      <c r="R9" t="n">
        <v>152.71</v>
      </c>
      <c r="S9" t="n">
        <v>86.27</v>
      </c>
      <c r="T9" t="n">
        <v>22568.23</v>
      </c>
      <c r="U9" t="n">
        <v>0.5600000000000001</v>
      </c>
      <c r="V9" t="n">
        <v>0.76</v>
      </c>
      <c r="W9" t="n">
        <v>0.28</v>
      </c>
      <c r="X9" t="n">
        <v>1.34</v>
      </c>
      <c r="Y9" t="n">
        <v>1</v>
      </c>
      <c r="Z9" t="n">
        <v>10</v>
      </c>
      <c r="AA9" t="n">
        <v>544.6768101702058</v>
      </c>
      <c r="AB9" t="n">
        <v>745.2508411198281</v>
      </c>
      <c r="AC9" t="n">
        <v>674.1251468094757</v>
      </c>
      <c r="AD9" t="n">
        <v>544676.8101702059</v>
      </c>
      <c r="AE9" t="n">
        <v>745250.8411198282</v>
      </c>
      <c r="AF9" t="n">
        <v>6.870137646242699e-06</v>
      </c>
      <c r="AG9" t="n">
        <v>24</v>
      </c>
      <c r="AH9" t="n">
        <v>674125.1468094757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2.8021</v>
      </c>
      <c r="E10" t="n">
        <v>35.69</v>
      </c>
      <c r="F10" t="n">
        <v>31.95</v>
      </c>
      <c r="G10" t="n">
        <v>56.39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409.96</v>
      </c>
      <c r="Q10" t="n">
        <v>793.23</v>
      </c>
      <c r="R10" t="n">
        <v>153.62</v>
      </c>
      <c r="S10" t="n">
        <v>86.27</v>
      </c>
      <c r="T10" t="n">
        <v>23044.39</v>
      </c>
      <c r="U10" t="n">
        <v>0.5600000000000001</v>
      </c>
      <c r="V10" t="n">
        <v>0.76</v>
      </c>
      <c r="W10" t="n">
        <v>0.28</v>
      </c>
      <c r="X10" t="n">
        <v>1.36</v>
      </c>
      <c r="Y10" t="n">
        <v>1</v>
      </c>
      <c r="Z10" t="n">
        <v>10</v>
      </c>
      <c r="AA10" t="n">
        <v>542.7071282354088</v>
      </c>
      <c r="AB10" t="n">
        <v>742.5558354004044</v>
      </c>
      <c r="AC10" t="n">
        <v>671.6873486534497</v>
      </c>
      <c r="AD10" t="n">
        <v>542707.1282354088</v>
      </c>
      <c r="AE10" t="n">
        <v>742555.8354004044</v>
      </c>
      <c r="AF10" t="n">
        <v>6.896472271453989e-06</v>
      </c>
      <c r="AG10" t="n">
        <v>24</v>
      </c>
      <c r="AH10" t="n">
        <v>671687.3486534497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2.8365</v>
      </c>
      <c r="E11" t="n">
        <v>35.26</v>
      </c>
      <c r="F11" t="n">
        <v>31.67</v>
      </c>
      <c r="G11" t="n">
        <v>63.34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403.41</v>
      </c>
      <c r="Q11" t="n">
        <v>793.2</v>
      </c>
      <c r="R11" t="n">
        <v>143.95</v>
      </c>
      <c r="S11" t="n">
        <v>86.27</v>
      </c>
      <c r="T11" t="n">
        <v>18228.24</v>
      </c>
      <c r="U11" t="n">
        <v>0.6</v>
      </c>
      <c r="V11" t="n">
        <v>0.77</v>
      </c>
      <c r="W11" t="n">
        <v>0.27</v>
      </c>
      <c r="X11" t="n">
        <v>1.07</v>
      </c>
      <c r="Y11" t="n">
        <v>1</v>
      </c>
      <c r="Z11" t="n">
        <v>10</v>
      </c>
      <c r="AA11" t="n">
        <v>525.0835357153454</v>
      </c>
      <c r="AB11" t="n">
        <v>718.442458616425</v>
      </c>
      <c r="AC11" t="n">
        <v>649.8753187063962</v>
      </c>
      <c r="AD11" t="n">
        <v>525083.5357153454</v>
      </c>
      <c r="AE11" t="n">
        <v>718442.4586164251</v>
      </c>
      <c r="AF11" t="n">
        <v>6.981136860918326e-06</v>
      </c>
      <c r="AG11" t="n">
        <v>23</v>
      </c>
      <c r="AH11" t="n">
        <v>649875.3187063963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2.8542</v>
      </c>
      <c r="E12" t="n">
        <v>35.04</v>
      </c>
      <c r="F12" t="n">
        <v>31.56</v>
      </c>
      <c r="G12" t="n">
        <v>70.14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399.43</v>
      </c>
      <c r="Q12" t="n">
        <v>793.21</v>
      </c>
      <c r="R12" t="n">
        <v>140.24</v>
      </c>
      <c r="S12" t="n">
        <v>86.27</v>
      </c>
      <c r="T12" t="n">
        <v>16390.37</v>
      </c>
      <c r="U12" t="n">
        <v>0.62</v>
      </c>
      <c r="V12" t="n">
        <v>0.77</v>
      </c>
      <c r="W12" t="n">
        <v>0.27</v>
      </c>
      <c r="X12" t="n">
        <v>0.97</v>
      </c>
      <c r="Y12" t="n">
        <v>1</v>
      </c>
      <c r="Z12" t="n">
        <v>10</v>
      </c>
      <c r="AA12" t="n">
        <v>520.9838632823675</v>
      </c>
      <c r="AB12" t="n">
        <v>712.8331059288415</v>
      </c>
      <c r="AC12" t="n">
        <v>644.8013147665398</v>
      </c>
      <c r="AD12" t="n">
        <v>520983.8632823675</v>
      </c>
      <c r="AE12" t="n">
        <v>712833.1059288415</v>
      </c>
      <c r="AF12" t="n">
        <v>7.024699745613639e-06</v>
      </c>
      <c r="AG12" t="n">
        <v>23</v>
      </c>
      <c r="AH12" t="n">
        <v>644801.3147665398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2.8683</v>
      </c>
      <c r="E13" t="n">
        <v>34.86</v>
      </c>
      <c r="F13" t="n">
        <v>31.46</v>
      </c>
      <c r="G13" t="n">
        <v>75.51000000000001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395.74</v>
      </c>
      <c r="Q13" t="n">
        <v>793.2</v>
      </c>
      <c r="R13" t="n">
        <v>136.92</v>
      </c>
      <c r="S13" t="n">
        <v>86.27</v>
      </c>
      <c r="T13" t="n">
        <v>14741.44</v>
      </c>
      <c r="U13" t="n">
        <v>0.63</v>
      </c>
      <c r="V13" t="n">
        <v>0.77</v>
      </c>
      <c r="W13" t="n">
        <v>0.26</v>
      </c>
      <c r="X13" t="n">
        <v>0.87</v>
      </c>
      <c r="Y13" t="n">
        <v>1</v>
      </c>
      <c r="Z13" t="n">
        <v>10</v>
      </c>
      <c r="AA13" t="n">
        <v>517.4676960299895</v>
      </c>
      <c r="AB13" t="n">
        <v>708.0221307717869</v>
      </c>
      <c r="AC13" t="n">
        <v>640.4494923262284</v>
      </c>
      <c r="AD13" t="n">
        <v>517467.6960299895</v>
      </c>
      <c r="AE13" t="n">
        <v>708022.1307717869</v>
      </c>
      <c r="AF13" t="n">
        <v>7.059402382574312e-06</v>
      </c>
      <c r="AG13" t="n">
        <v>23</v>
      </c>
      <c r="AH13" t="n">
        <v>640449.4923262284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2.8773</v>
      </c>
      <c r="E14" t="n">
        <v>34.75</v>
      </c>
      <c r="F14" t="n">
        <v>31.43</v>
      </c>
      <c r="G14" t="n">
        <v>81.98999999999999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393.09</v>
      </c>
      <c r="Q14" t="n">
        <v>793.21</v>
      </c>
      <c r="R14" t="n">
        <v>135.92</v>
      </c>
      <c r="S14" t="n">
        <v>86.27</v>
      </c>
      <c r="T14" t="n">
        <v>14250.09</v>
      </c>
      <c r="U14" t="n">
        <v>0.63</v>
      </c>
      <c r="V14" t="n">
        <v>0.77</v>
      </c>
      <c r="W14" t="n">
        <v>0.26</v>
      </c>
      <c r="X14" t="n">
        <v>0.83</v>
      </c>
      <c r="Y14" t="n">
        <v>1</v>
      </c>
      <c r="Z14" t="n">
        <v>10</v>
      </c>
      <c r="AA14" t="n">
        <v>515.2113943397241</v>
      </c>
      <c r="AB14" t="n">
        <v>704.9349592581605</v>
      </c>
      <c r="AC14" t="n">
        <v>637.6569561289901</v>
      </c>
      <c r="AD14" t="n">
        <v>515211.3943397241</v>
      </c>
      <c r="AE14" t="n">
        <v>704934.9592581604</v>
      </c>
      <c r="AF14" t="n">
        <v>7.081553001910911e-06</v>
      </c>
      <c r="AG14" t="n">
        <v>23</v>
      </c>
      <c r="AH14" t="n">
        <v>637656.9561289902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2.8914</v>
      </c>
      <c r="E15" t="n">
        <v>34.59</v>
      </c>
      <c r="F15" t="n">
        <v>31.34</v>
      </c>
      <c r="G15" t="n">
        <v>89.53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388.37</v>
      </c>
      <c r="Q15" t="n">
        <v>793.26</v>
      </c>
      <c r="R15" t="n">
        <v>132.63</v>
      </c>
      <c r="S15" t="n">
        <v>86.27</v>
      </c>
      <c r="T15" t="n">
        <v>12613</v>
      </c>
      <c r="U15" t="n">
        <v>0.65</v>
      </c>
      <c r="V15" t="n">
        <v>0.78</v>
      </c>
      <c r="W15" t="n">
        <v>0.25</v>
      </c>
      <c r="X15" t="n">
        <v>0.74</v>
      </c>
      <c r="Y15" t="n">
        <v>1</v>
      </c>
      <c r="Z15" t="n">
        <v>10</v>
      </c>
      <c r="AA15" t="n">
        <v>511.2989965106511</v>
      </c>
      <c r="AB15" t="n">
        <v>699.5818439456121</v>
      </c>
      <c r="AC15" t="n">
        <v>632.8147346287269</v>
      </c>
      <c r="AD15" t="n">
        <v>511298.9965106511</v>
      </c>
      <c r="AE15" t="n">
        <v>699581.8439456122</v>
      </c>
      <c r="AF15" t="n">
        <v>7.116255638871584e-06</v>
      </c>
      <c r="AG15" t="n">
        <v>23</v>
      </c>
      <c r="AH15" t="n">
        <v>632814.734628727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2.8976</v>
      </c>
      <c r="E16" t="n">
        <v>34.51</v>
      </c>
      <c r="F16" t="n">
        <v>31.3</v>
      </c>
      <c r="G16" t="n">
        <v>93.89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386.23</v>
      </c>
      <c r="Q16" t="n">
        <v>793.22</v>
      </c>
      <c r="R16" t="n">
        <v>131.48</v>
      </c>
      <c r="S16" t="n">
        <v>86.27</v>
      </c>
      <c r="T16" t="n">
        <v>12043.07</v>
      </c>
      <c r="U16" t="n">
        <v>0.66</v>
      </c>
      <c r="V16" t="n">
        <v>0.78</v>
      </c>
      <c r="W16" t="n">
        <v>0.25</v>
      </c>
      <c r="X16" t="n">
        <v>0.7</v>
      </c>
      <c r="Y16" t="n">
        <v>1</v>
      </c>
      <c r="Z16" t="n">
        <v>10</v>
      </c>
      <c r="AA16" t="n">
        <v>509.5590350348344</v>
      </c>
      <c r="AB16" t="n">
        <v>697.2011518927172</v>
      </c>
      <c r="AC16" t="n">
        <v>630.6612524840378</v>
      </c>
      <c r="AD16" t="n">
        <v>509559.0350348344</v>
      </c>
      <c r="AE16" t="n">
        <v>697201.1518927172</v>
      </c>
      <c r="AF16" t="n">
        <v>7.131514954414575e-06</v>
      </c>
      <c r="AG16" t="n">
        <v>23</v>
      </c>
      <c r="AH16" t="n">
        <v>630661.2524840379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2.9096</v>
      </c>
      <c r="E17" t="n">
        <v>34.37</v>
      </c>
      <c r="F17" t="n">
        <v>31.19</v>
      </c>
      <c r="G17" t="n">
        <v>98.51000000000001</v>
      </c>
      <c r="H17" t="n">
        <v>1.36</v>
      </c>
      <c r="I17" t="n">
        <v>19</v>
      </c>
      <c r="J17" t="n">
        <v>209.03</v>
      </c>
      <c r="K17" t="n">
        <v>53.44</v>
      </c>
      <c r="L17" t="n">
        <v>16</v>
      </c>
      <c r="M17" t="n">
        <v>17</v>
      </c>
      <c r="N17" t="n">
        <v>44.6</v>
      </c>
      <c r="O17" t="n">
        <v>26014.91</v>
      </c>
      <c r="P17" t="n">
        <v>382.19</v>
      </c>
      <c r="Q17" t="n">
        <v>793.2</v>
      </c>
      <c r="R17" t="n">
        <v>127.72</v>
      </c>
      <c r="S17" t="n">
        <v>86.27</v>
      </c>
      <c r="T17" t="n">
        <v>10172.18</v>
      </c>
      <c r="U17" t="n">
        <v>0.68</v>
      </c>
      <c r="V17" t="n">
        <v>0.78</v>
      </c>
      <c r="W17" t="n">
        <v>0.25</v>
      </c>
      <c r="X17" t="n">
        <v>0.6</v>
      </c>
      <c r="Y17" t="n">
        <v>1</v>
      </c>
      <c r="Z17" t="n">
        <v>10</v>
      </c>
      <c r="AA17" t="n">
        <v>506.1559272585739</v>
      </c>
      <c r="AB17" t="n">
        <v>692.5448696987185</v>
      </c>
      <c r="AC17" t="n">
        <v>626.4493593275014</v>
      </c>
      <c r="AD17" t="n">
        <v>506155.9272585739</v>
      </c>
      <c r="AE17" t="n">
        <v>692544.8696987184</v>
      </c>
      <c r="AF17" t="n">
        <v>7.161049113530042e-06</v>
      </c>
      <c r="AG17" t="n">
        <v>23</v>
      </c>
      <c r="AH17" t="n">
        <v>626449.3593275014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2.9156</v>
      </c>
      <c r="E18" t="n">
        <v>34.3</v>
      </c>
      <c r="F18" t="n">
        <v>31.2</v>
      </c>
      <c r="G18" t="n">
        <v>110.1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378.81</v>
      </c>
      <c r="Q18" t="n">
        <v>793.21</v>
      </c>
      <c r="R18" t="n">
        <v>128.1</v>
      </c>
      <c r="S18" t="n">
        <v>86.27</v>
      </c>
      <c r="T18" t="n">
        <v>10371.45</v>
      </c>
      <c r="U18" t="n">
        <v>0.67</v>
      </c>
      <c r="V18" t="n">
        <v>0.78</v>
      </c>
      <c r="W18" t="n">
        <v>0.25</v>
      </c>
      <c r="X18" t="n">
        <v>0.6</v>
      </c>
      <c r="Y18" t="n">
        <v>1</v>
      </c>
      <c r="Z18" t="n">
        <v>10</v>
      </c>
      <c r="AA18" t="n">
        <v>504.0376645748833</v>
      </c>
      <c r="AB18" t="n">
        <v>689.6465692437387</v>
      </c>
      <c r="AC18" t="n">
        <v>623.8276686001545</v>
      </c>
      <c r="AD18" t="n">
        <v>504037.6645748833</v>
      </c>
      <c r="AE18" t="n">
        <v>689646.5692437387</v>
      </c>
      <c r="AF18" t="n">
        <v>7.175816193087774e-06</v>
      </c>
      <c r="AG18" t="n">
        <v>23</v>
      </c>
      <c r="AH18" t="n">
        <v>623827.6686001546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2.9222</v>
      </c>
      <c r="E19" t="n">
        <v>34.22</v>
      </c>
      <c r="F19" t="n">
        <v>31.16</v>
      </c>
      <c r="G19" t="n">
        <v>116.84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376.2</v>
      </c>
      <c r="Q19" t="n">
        <v>793.2</v>
      </c>
      <c r="R19" t="n">
        <v>126.74</v>
      </c>
      <c r="S19" t="n">
        <v>86.27</v>
      </c>
      <c r="T19" t="n">
        <v>9695.42</v>
      </c>
      <c r="U19" t="n">
        <v>0.68</v>
      </c>
      <c r="V19" t="n">
        <v>0.78</v>
      </c>
      <c r="W19" t="n">
        <v>0.25</v>
      </c>
      <c r="X19" t="n">
        <v>0.5600000000000001</v>
      </c>
      <c r="Y19" t="n">
        <v>1</v>
      </c>
      <c r="Z19" t="n">
        <v>10</v>
      </c>
      <c r="AA19" t="n">
        <v>502.0711164542791</v>
      </c>
      <c r="AB19" t="n">
        <v>686.9558513471482</v>
      </c>
      <c r="AC19" t="n">
        <v>621.3937490431683</v>
      </c>
      <c r="AD19" t="n">
        <v>502071.1164542792</v>
      </c>
      <c r="AE19" t="n">
        <v>686955.8513471482</v>
      </c>
      <c r="AF19" t="n">
        <v>7.192059980601281e-06</v>
      </c>
      <c r="AG19" t="n">
        <v>23</v>
      </c>
      <c r="AH19" t="n">
        <v>621393.7490431684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2.9222</v>
      </c>
      <c r="E20" t="n">
        <v>34.22</v>
      </c>
      <c r="F20" t="n">
        <v>31.16</v>
      </c>
      <c r="G20" t="n">
        <v>116.84</v>
      </c>
      <c r="H20" t="n">
        <v>1.58</v>
      </c>
      <c r="I20" t="n">
        <v>16</v>
      </c>
      <c r="J20" t="n">
        <v>213.87</v>
      </c>
      <c r="K20" t="n">
        <v>53.44</v>
      </c>
      <c r="L20" t="n">
        <v>19</v>
      </c>
      <c r="M20" t="n">
        <v>14</v>
      </c>
      <c r="N20" t="n">
        <v>46.44</v>
      </c>
      <c r="O20" t="n">
        <v>26611.98</v>
      </c>
      <c r="P20" t="n">
        <v>372.71</v>
      </c>
      <c r="Q20" t="n">
        <v>793.2</v>
      </c>
      <c r="R20" t="n">
        <v>126.73</v>
      </c>
      <c r="S20" t="n">
        <v>86.27</v>
      </c>
      <c r="T20" t="n">
        <v>9688.309999999999</v>
      </c>
      <c r="U20" t="n">
        <v>0.68</v>
      </c>
      <c r="V20" t="n">
        <v>0.78</v>
      </c>
      <c r="W20" t="n">
        <v>0.25</v>
      </c>
      <c r="X20" t="n">
        <v>0.5600000000000001</v>
      </c>
      <c r="Y20" t="n">
        <v>1</v>
      </c>
      <c r="Z20" t="n">
        <v>10</v>
      </c>
      <c r="AA20" t="n">
        <v>500.4462759746162</v>
      </c>
      <c r="AB20" t="n">
        <v>684.7326729199704</v>
      </c>
      <c r="AC20" t="n">
        <v>619.3827476448299</v>
      </c>
      <c r="AD20" t="n">
        <v>500446.2759746162</v>
      </c>
      <c r="AE20" t="n">
        <v>684732.6729199704</v>
      </c>
      <c r="AF20" t="n">
        <v>7.192059980601281e-06</v>
      </c>
      <c r="AG20" t="n">
        <v>23</v>
      </c>
      <c r="AH20" t="n">
        <v>619382.7476448299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2.9258</v>
      </c>
      <c r="E21" t="n">
        <v>34.18</v>
      </c>
      <c r="F21" t="n">
        <v>31.15</v>
      </c>
      <c r="G21" t="n">
        <v>124.61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370.29</v>
      </c>
      <c r="Q21" t="n">
        <v>793.2</v>
      </c>
      <c r="R21" t="n">
        <v>126.71</v>
      </c>
      <c r="S21" t="n">
        <v>86.27</v>
      </c>
      <c r="T21" t="n">
        <v>9687.1</v>
      </c>
      <c r="U21" t="n">
        <v>0.68</v>
      </c>
      <c r="V21" t="n">
        <v>0.78</v>
      </c>
      <c r="W21" t="n">
        <v>0.24</v>
      </c>
      <c r="X21" t="n">
        <v>0.5600000000000001</v>
      </c>
      <c r="Y21" t="n">
        <v>1</v>
      </c>
      <c r="Z21" t="n">
        <v>10</v>
      </c>
      <c r="AA21" t="n">
        <v>498.9536223589405</v>
      </c>
      <c r="AB21" t="n">
        <v>682.690358391773</v>
      </c>
      <c r="AC21" t="n">
        <v>617.5353487487973</v>
      </c>
      <c r="AD21" t="n">
        <v>498953.6223589405</v>
      </c>
      <c r="AE21" t="n">
        <v>682690.358391773</v>
      </c>
      <c r="AF21" t="n">
        <v>7.200920228335921e-06</v>
      </c>
      <c r="AG21" t="n">
        <v>23</v>
      </c>
      <c r="AH21" t="n">
        <v>617535.3487487973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2.9336</v>
      </c>
      <c r="E22" t="n">
        <v>34.09</v>
      </c>
      <c r="F22" t="n">
        <v>31.1</v>
      </c>
      <c r="G22" t="n">
        <v>133.28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368.43</v>
      </c>
      <c r="Q22" t="n">
        <v>793.2</v>
      </c>
      <c r="R22" t="n">
        <v>124.9</v>
      </c>
      <c r="S22" t="n">
        <v>86.27</v>
      </c>
      <c r="T22" t="n">
        <v>8783.49</v>
      </c>
      <c r="U22" t="n">
        <v>0.6899999999999999</v>
      </c>
      <c r="V22" t="n">
        <v>0.78</v>
      </c>
      <c r="W22" t="n">
        <v>0.24</v>
      </c>
      <c r="X22" t="n">
        <v>0.5</v>
      </c>
      <c r="Y22" t="n">
        <v>1</v>
      </c>
      <c r="Z22" t="n">
        <v>10</v>
      </c>
      <c r="AA22" t="n">
        <v>497.2113172936233</v>
      </c>
      <c r="AB22" t="n">
        <v>680.3064597363315</v>
      </c>
      <c r="AC22" t="n">
        <v>615.3789660352085</v>
      </c>
      <c r="AD22" t="n">
        <v>497211.3172936233</v>
      </c>
      <c r="AE22" t="n">
        <v>680306.4597363315</v>
      </c>
      <c r="AF22" t="n">
        <v>7.220117431760974e-06</v>
      </c>
      <c r="AG22" t="n">
        <v>23</v>
      </c>
      <c r="AH22" t="n">
        <v>615378.9660352084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2.943</v>
      </c>
      <c r="E23" t="n">
        <v>33.98</v>
      </c>
      <c r="F23" t="n">
        <v>31.03</v>
      </c>
      <c r="G23" t="n">
        <v>143.2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364.06</v>
      </c>
      <c r="Q23" t="n">
        <v>793.2</v>
      </c>
      <c r="R23" t="n">
        <v>122.29</v>
      </c>
      <c r="S23" t="n">
        <v>86.27</v>
      </c>
      <c r="T23" t="n">
        <v>7486.97</v>
      </c>
      <c r="U23" t="n">
        <v>0.71</v>
      </c>
      <c r="V23" t="n">
        <v>0.78</v>
      </c>
      <c r="W23" t="n">
        <v>0.24</v>
      </c>
      <c r="X23" t="n">
        <v>0.43</v>
      </c>
      <c r="Y23" t="n">
        <v>1</v>
      </c>
      <c r="Z23" t="n">
        <v>10</v>
      </c>
      <c r="AA23" t="n">
        <v>494.1091434487723</v>
      </c>
      <c r="AB23" t="n">
        <v>676.0619286235552</v>
      </c>
      <c r="AC23" t="n">
        <v>611.5395270145984</v>
      </c>
      <c r="AD23" t="n">
        <v>494109.1434487723</v>
      </c>
      <c r="AE23" t="n">
        <v>676061.9286235552</v>
      </c>
      <c r="AF23" t="n">
        <v>7.243252523068089e-06</v>
      </c>
      <c r="AG23" t="n">
        <v>23</v>
      </c>
      <c r="AH23" t="n">
        <v>611539.5270145985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2.9481</v>
      </c>
      <c r="E24" t="n">
        <v>33.92</v>
      </c>
      <c r="F24" t="n">
        <v>30.97</v>
      </c>
      <c r="G24" t="n">
        <v>142.93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358.7</v>
      </c>
      <c r="Q24" t="n">
        <v>793.2</v>
      </c>
      <c r="R24" t="n">
        <v>120.5</v>
      </c>
      <c r="S24" t="n">
        <v>86.27</v>
      </c>
      <c r="T24" t="n">
        <v>6589.4</v>
      </c>
      <c r="U24" t="n">
        <v>0.72</v>
      </c>
      <c r="V24" t="n">
        <v>0.78</v>
      </c>
      <c r="W24" t="n">
        <v>0.24</v>
      </c>
      <c r="X24" t="n">
        <v>0.37</v>
      </c>
      <c r="Y24" t="n">
        <v>1</v>
      </c>
      <c r="Z24" t="n">
        <v>10</v>
      </c>
      <c r="AA24" t="n">
        <v>490.9854548403216</v>
      </c>
      <c r="AB24" t="n">
        <v>671.7879600620574</v>
      </c>
      <c r="AC24" t="n">
        <v>607.6734600140576</v>
      </c>
      <c r="AD24" t="n">
        <v>490985.4548403216</v>
      </c>
      <c r="AE24" t="n">
        <v>671787.9600620575</v>
      </c>
      <c r="AF24" t="n">
        <v>7.255804540692163e-06</v>
      </c>
      <c r="AG24" t="n">
        <v>23</v>
      </c>
      <c r="AH24" t="n">
        <v>607673.4600140576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2.9477</v>
      </c>
      <c r="E25" t="n">
        <v>33.92</v>
      </c>
      <c r="F25" t="n">
        <v>31.01</v>
      </c>
      <c r="G25" t="n">
        <v>155.05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358.34</v>
      </c>
      <c r="Q25" t="n">
        <v>793.21</v>
      </c>
      <c r="R25" t="n">
        <v>121.82</v>
      </c>
      <c r="S25" t="n">
        <v>86.27</v>
      </c>
      <c r="T25" t="n">
        <v>7257.48</v>
      </c>
      <c r="U25" t="n">
        <v>0.71</v>
      </c>
      <c r="V25" t="n">
        <v>0.78</v>
      </c>
      <c r="W25" t="n">
        <v>0.24</v>
      </c>
      <c r="X25" t="n">
        <v>0.41</v>
      </c>
      <c r="Y25" t="n">
        <v>1</v>
      </c>
      <c r="Z25" t="n">
        <v>10</v>
      </c>
      <c r="AA25" t="n">
        <v>490.9812615305628</v>
      </c>
      <c r="AB25" t="n">
        <v>671.7822225906498</v>
      </c>
      <c r="AC25" t="n">
        <v>607.6682701188685</v>
      </c>
      <c r="AD25" t="n">
        <v>490981.2615305628</v>
      </c>
      <c r="AE25" t="n">
        <v>671782.2225906497</v>
      </c>
      <c r="AF25" t="n">
        <v>7.254820068721647e-06</v>
      </c>
      <c r="AG25" t="n">
        <v>23</v>
      </c>
      <c r="AH25" t="n">
        <v>607668.2701188684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2.9483</v>
      </c>
      <c r="E26" t="n">
        <v>33.92</v>
      </c>
      <c r="F26" t="n">
        <v>31</v>
      </c>
      <c r="G26" t="n">
        <v>155.02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352.17</v>
      </c>
      <c r="Q26" t="n">
        <v>793.2</v>
      </c>
      <c r="R26" t="n">
        <v>121.62</v>
      </c>
      <c r="S26" t="n">
        <v>86.27</v>
      </c>
      <c r="T26" t="n">
        <v>7154.73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  <c r="AA26" t="n">
        <v>488.0489947253695</v>
      </c>
      <c r="AB26" t="n">
        <v>667.7701657853029</v>
      </c>
      <c r="AC26" t="n">
        <v>604.0391183840667</v>
      </c>
      <c r="AD26" t="n">
        <v>488048.9947253695</v>
      </c>
      <c r="AE26" t="n">
        <v>667770.1657853029</v>
      </c>
      <c r="AF26" t="n">
        <v>7.25629677667742e-06</v>
      </c>
      <c r="AG26" t="n">
        <v>23</v>
      </c>
      <c r="AH26" t="n">
        <v>604039.1183840667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2.9632</v>
      </c>
      <c r="E27" t="n">
        <v>33.75</v>
      </c>
      <c r="F27" t="n">
        <v>30.87</v>
      </c>
      <c r="G27" t="n">
        <v>168.38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351.75</v>
      </c>
      <c r="Q27" t="n">
        <v>793.2</v>
      </c>
      <c r="R27" t="n">
        <v>116.9</v>
      </c>
      <c r="S27" t="n">
        <v>86.27</v>
      </c>
      <c r="T27" t="n">
        <v>4800.12</v>
      </c>
      <c r="U27" t="n">
        <v>0.74</v>
      </c>
      <c r="V27" t="n">
        <v>0.79</v>
      </c>
      <c r="W27" t="n">
        <v>0.24</v>
      </c>
      <c r="X27" t="n">
        <v>0.27</v>
      </c>
      <c r="Y27" t="n">
        <v>1</v>
      </c>
      <c r="Z27" t="n">
        <v>10</v>
      </c>
      <c r="AA27" t="n">
        <v>476.2757294029117</v>
      </c>
      <c r="AB27" t="n">
        <v>651.6614647713074</v>
      </c>
      <c r="AC27" t="n">
        <v>589.4678091861432</v>
      </c>
      <c r="AD27" t="n">
        <v>476275.7294029117</v>
      </c>
      <c r="AE27" t="n">
        <v>651661.4647713073</v>
      </c>
      <c r="AF27" t="n">
        <v>7.292968357579125e-06</v>
      </c>
      <c r="AG27" t="n">
        <v>22</v>
      </c>
      <c r="AH27" t="n">
        <v>589467.8091861432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2.9555</v>
      </c>
      <c r="E28" t="n">
        <v>33.84</v>
      </c>
      <c r="F28" t="n">
        <v>30.96</v>
      </c>
      <c r="G28" t="n">
        <v>168.86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8</v>
      </c>
      <c r="N28" t="n">
        <v>51.66</v>
      </c>
      <c r="O28" t="n">
        <v>28243</v>
      </c>
      <c r="P28" t="n">
        <v>349.79</v>
      </c>
      <c r="Q28" t="n">
        <v>793.22</v>
      </c>
      <c r="R28" t="n">
        <v>120.16</v>
      </c>
      <c r="S28" t="n">
        <v>86.27</v>
      </c>
      <c r="T28" t="n">
        <v>6428.98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  <c r="AA28" t="n">
        <v>486.1933348080485</v>
      </c>
      <c r="AB28" t="n">
        <v>665.2311700204865</v>
      </c>
      <c r="AC28" t="n">
        <v>601.7424408115414</v>
      </c>
      <c r="AD28" t="n">
        <v>486193.3348080484</v>
      </c>
      <c r="AE28" t="n">
        <v>665231.1700204865</v>
      </c>
      <c r="AF28" t="n">
        <v>7.274017272146699e-06</v>
      </c>
      <c r="AG28" t="n">
        <v>23</v>
      </c>
      <c r="AH28" t="n">
        <v>601742.4408115414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2.9605</v>
      </c>
      <c r="E29" t="n">
        <v>33.78</v>
      </c>
      <c r="F29" t="n">
        <v>30.94</v>
      </c>
      <c r="G29" t="n">
        <v>185.62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5</v>
      </c>
      <c r="N29" t="n">
        <v>52.35</v>
      </c>
      <c r="O29" t="n">
        <v>28451.04</v>
      </c>
      <c r="P29" t="n">
        <v>344.14</v>
      </c>
      <c r="Q29" t="n">
        <v>793.2</v>
      </c>
      <c r="R29" t="n">
        <v>119.34</v>
      </c>
      <c r="S29" t="n">
        <v>86.27</v>
      </c>
      <c r="T29" t="n">
        <v>6024.64</v>
      </c>
      <c r="U29" t="n">
        <v>0.72</v>
      </c>
      <c r="V29" t="n">
        <v>0.79</v>
      </c>
      <c r="W29" t="n">
        <v>0.24</v>
      </c>
      <c r="X29" t="n">
        <v>0.34</v>
      </c>
      <c r="Y29" t="n">
        <v>1</v>
      </c>
      <c r="Z29" t="n">
        <v>10</v>
      </c>
      <c r="AA29" t="n">
        <v>473.2342110222838</v>
      </c>
      <c r="AB29" t="n">
        <v>647.4999251406114</v>
      </c>
      <c r="AC29" t="n">
        <v>585.7034410570434</v>
      </c>
      <c r="AD29" t="n">
        <v>473234.2110222838</v>
      </c>
      <c r="AE29" t="n">
        <v>647499.9251406114</v>
      </c>
      <c r="AF29" t="n">
        <v>7.286323171778145e-06</v>
      </c>
      <c r="AG29" t="n">
        <v>22</v>
      </c>
      <c r="AH29" t="n">
        <v>585703.4410570434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2.9659</v>
      </c>
      <c r="E30" t="n">
        <v>33.72</v>
      </c>
      <c r="F30" t="n">
        <v>30.88</v>
      </c>
      <c r="G30" t="n">
        <v>185.26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4</v>
      </c>
      <c r="N30" t="n">
        <v>53.05</v>
      </c>
      <c r="O30" t="n">
        <v>28660.06</v>
      </c>
      <c r="P30" t="n">
        <v>342.86</v>
      </c>
      <c r="Q30" t="n">
        <v>793.2</v>
      </c>
      <c r="R30" t="n">
        <v>117.14</v>
      </c>
      <c r="S30" t="n">
        <v>86.27</v>
      </c>
      <c r="T30" t="n">
        <v>4926.8</v>
      </c>
      <c r="U30" t="n">
        <v>0.74</v>
      </c>
      <c r="V30" t="n">
        <v>0.79</v>
      </c>
      <c r="W30" t="n">
        <v>0.24</v>
      </c>
      <c r="X30" t="n">
        <v>0.28</v>
      </c>
      <c r="Y30" t="n">
        <v>1</v>
      </c>
      <c r="Z30" t="n">
        <v>10</v>
      </c>
      <c r="AA30" t="n">
        <v>471.9939126877358</v>
      </c>
      <c r="AB30" t="n">
        <v>645.8028942411821</v>
      </c>
      <c r="AC30" t="n">
        <v>584.1683724048578</v>
      </c>
      <c r="AD30" t="n">
        <v>471993.9126877357</v>
      </c>
      <c r="AE30" t="n">
        <v>645802.8942411821</v>
      </c>
      <c r="AF30" t="n">
        <v>7.299613543380104e-06</v>
      </c>
      <c r="AG30" t="n">
        <v>22</v>
      </c>
      <c r="AH30" t="n">
        <v>584168.3724048578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2.9607</v>
      </c>
      <c r="E31" t="n">
        <v>33.78</v>
      </c>
      <c r="F31" t="n">
        <v>30.93</v>
      </c>
      <c r="G31" t="n">
        <v>185.61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345.31</v>
      </c>
      <c r="Q31" t="n">
        <v>793.21</v>
      </c>
      <c r="R31" t="n">
        <v>118.98</v>
      </c>
      <c r="S31" t="n">
        <v>86.27</v>
      </c>
      <c r="T31" t="n">
        <v>5842.83</v>
      </c>
      <c r="U31" t="n">
        <v>0.73</v>
      </c>
      <c r="V31" t="n">
        <v>0.79</v>
      </c>
      <c r="W31" t="n">
        <v>0.25</v>
      </c>
      <c r="X31" t="n">
        <v>0.34</v>
      </c>
      <c r="Y31" t="n">
        <v>1</v>
      </c>
      <c r="Z31" t="n">
        <v>10</v>
      </c>
      <c r="AA31" t="n">
        <v>473.7231732973382</v>
      </c>
      <c r="AB31" t="n">
        <v>648.168944896834</v>
      </c>
      <c r="AC31" t="n">
        <v>586.3086105067071</v>
      </c>
      <c r="AD31" t="n">
        <v>473723.1732973382</v>
      </c>
      <c r="AE31" t="n">
        <v>648168.944896834</v>
      </c>
      <c r="AF31" t="n">
        <v>7.286815407763402e-06</v>
      </c>
      <c r="AG31" t="n">
        <v>22</v>
      </c>
      <c r="AH31" t="n">
        <v>586308.6105067071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2.9617</v>
      </c>
      <c r="E32" t="n">
        <v>33.76</v>
      </c>
      <c r="F32" t="n">
        <v>30.92</v>
      </c>
      <c r="G32" t="n">
        <v>185.54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347.27</v>
      </c>
      <c r="Q32" t="n">
        <v>793.22</v>
      </c>
      <c r="R32" t="n">
        <v>118.56</v>
      </c>
      <c r="S32" t="n">
        <v>86.27</v>
      </c>
      <c r="T32" t="n">
        <v>5636.41</v>
      </c>
      <c r="U32" t="n">
        <v>0.73</v>
      </c>
      <c r="V32" t="n">
        <v>0.79</v>
      </c>
      <c r="W32" t="n">
        <v>0.25</v>
      </c>
      <c r="X32" t="n">
        <v>0.33</v>
      </c>
      <c r="Y32" t="n">
        <v>1</v>
      </c>
      <c r="Z32" t="n">
        <v>10</v>
      </c>
      <c r="AA32" t="n">
        <v>474.5057208996554</v>
      </c>
      <c r="AB32" t="n">
        <v>649.239661049888</v>
      </c>
      <c r="AC32" t="n">
        <v>587.2771390128731</v>
      </c>
      <c r="AD32" t="n">
        <v>474505.7208996554</v>
      </c>
      <c r="AE32" t="n">
        <v>649239.661049888</v>
      </c>
      <c r="AF32" t="n">
        <v>7.28927658768969e-06</v>
      </c>
      <c r="AG32" t="n">
        <v>22</v>
      </c>
      <c r="AH32" t="n">
        <v>587277.1390128732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1.9326</v>
      </c>
      <c r="E2" t="n">
        <v>51.74</v>
      </c>
      <c r="F2" t="n">
        <v>42.37</v>
      </c>
      <c r="G2" t="n">
        <v>8.34</v>
      </c>
      <c r="H2" t="n">
        <v>0.15</v>
      </c>
      <c r="I2" t="n">
        <v>305</v>
      </c>
      <c r="J2" t="n">
        <v>116.05</v>
      </c>
      <c r="K2" t="n">
        <v>43.4</v>
      </c>
      <c r="L2" t="n">
        <v>1</v>
      </c>
      <c r="M2" t="n">
        <v>303</v>
      </c>
      <c r="N2" t="n">
        <v>16.65</v>
      </c>
      <c r="O2" t="n">
        <v>14546.17</v>
      </c>
      <c r="P2" t="n">
        <v>418.45</v>
      </c>
      <c r="Q2" t="n">
        <v>793.34</v>
      </c>
      <c r="R2" t="n">
        <v>501.8</v>
      </c>
      <c r="S2" t="n">
        <v>86.27</v>
      </c>
      <c r="T2" t="n">
        <v>195777.58</v>
      </c>
      <c r="U2" t="n">
        <v>0.17</v>
      </c>
      <c r="V2" t="n">
        <v>0.57</v>
      </c>
      <c r="W2" t="n">
        <v>0.72</v>
      </c>
      <c r="X2" t="n">
        <v>11.77</v>
      </c>
      <c r="Y2" t="n">
        <v>1</v>
      </c>
      <c r="Z2" t="n">
        <v>10</v>
      </c>
      <c r="AA2" t="n">
        <v>786.1339659789248</v>
      </c>
      <c r="AB2" t="n">
        <v>1075.623174035227</v>
      </c>
      <c r="AC2" t="n">
        <v>972.9672079519106</v>
      </c>
      <c r="AD2" t="n">
        <v>786133.9659789249</v>
      </c>
      <c r="AE2" t="n">
        <v>1075623.174035227</v>
      </c>
      <c r="AF2" t="n">
        <v>5.929651094085967e-06</v>
      </c>
      <c r="AG2" t="n">
        <v>34</v>
      </c>
      <c r="AH2" t="n">
        <v>972967.2079519106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35.25</v>
      </c>
      <c r="G3" t="n">
        <v>16.92</v>
      </c>
      <c r="H3" t="n">
        <v>0.3</v>
      </c>
      <c r="I3" t="n">
        <v>125</v>
      </c>
      <c r="J3" t="n">
        <v>117.34</v>
      </c>
      <c r="K3" t="n">
        <v>43.4</v>
      </c>
      <c r="L3" t="n">
        <v>2</v>
      </c>
      <c r="M3" t="n">
        <v>123</v>
      </c>
      <c r="N3" t="n">
        <v>16.94</v>
      </c>
      <c r="O3" t="n">
        <v>14705.49</v>
      </c>
      <c r="P3" t="n">
        <v>342.45</v>
      </c>
      <c r="Q3" t="n">
        <v>793.25</v>
      </c>
      <c r="R3" t="n">
        <v>263.59</v>
      </c>
      <c r="S3" t="n">
        <v>86.27</v>
      </c>
      <c r="T3" t="n">
        <v>77575.62</v>
      </c>
      <c r="U3" t="n">
        <v>0.33</v>
      </c>
      <c r="V3" t="n">
        <v>0.6899999999999999</v>
      </c>
      <c r="W3" t="n">
        <v>0.42</v>
      </c>
      <c r="X3" t="n">
        <v>4.65</v>
      </c>
      <c r="Y3" t="n">
        <v>1</v>
      </c>
      <c r="Z3" t="n">
        <v>10</v>
      </c>
      <c r="AA3" t="n">
        <v>554.5328701543649</v>
      </c>
      <c r="AB3" t="n">
        <v>758.7363372088329</v>
      </c>
      <c r="AC3" t="n">
        <v>686.3236060787586</v>
      </c>
      <c r="AD3" t="n">
        <v>554532.8701543648</v>
      </c>
      <c r="AE3" t="n">
        <v>758736.3372088328</v>
      </c>
      <c r="AF3" t="n">
        <v>7.609504128346583e-06</v>
      </c>
      <c r="AG3" t="n">
        <v>27</v>
      </c>
      <c r="AH3" t="n">
        <v>686323.6060787586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2.6816</v>
      </c>
      <c r="E4" t="n">
        <v>37.29</v>
      </c>
      <c r="F4" t="n">
        <v>33.34</v>
      </c>
      <c r="G4" t="n">
        <v>25.65</v>
      </c>
      <c r="H4" t="n">
        <v>0.45</v>
      </c>
      <c r="I4" t="n">
        <v>78</v>
      </c>
      <c r="J4" t="n">
        <v>118.63</v>
      </c>
      <c r="K4" t="n">
        <v>43.4</v>
      </c>
      <c r="L4" t="n">
        <v>3</v>
      </c>
      <c r="M4" t="n">
        <v>76</v>
      </c>
      <c r="N4" t="n">
        <v>17.23</v>
      </c>
      <c r="O4" t="n">
        <v>14865.24</v>
      </c>
      <c r="P4" t="n">
        <v>318.59</v>
      </c>
      <c r="Q4" t="n">
        <v>793.24</v>
      </c>
      <c r="R4" t="n">
        <v>199.34</v>
      </c>
      <c r="S4" t="n">
        <v>86.27</v>
      </c>
      <c r="T4" t="n">
        <v>45687.12</v>
      </c>
      <c r="U4" t="n">
        <v>0.43</v>
      </c>
      <c r="V4" t="n">
        <v>0.73</v>
      </c>
      <c r="W4" t="n">
        <v>0.35</v>
      </c>
      <c r="X4" t="n">
        <v>2.75</v>
      </c>
      <c r="Y4" t="n">
        <v>1</v>
      </c>
      <c r="Z4" t="n">
        <v>10</v>
      </c>
      <c r="AA4" t="n">
        <v>495.7867375481905</v>
      </c>
      <c r="AB4" t="n">
        <v>678.3572868806075</v>
      </c>
      <c r="AC4" t="n">
        <v>613.6158195011532</v>
      </c>
      <c r="AD4" t="n">
        <v>495786.7375481905</v>
      </c>
      <c r="AE4" t="n">
        <v>678357.2868806075</v>
      </c>
      <c r="AF4" t="n">
        <v>8.227751409448892e-06</v>
      </c>
      <c r="AG4" t="n">
        <v>25</v>
      </c>
      <c r="AH4" t="n">
        <v>613615.8195011532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2.7644</v>
      </c>
      <c r="E5" t="n">
        <v>36.17</v>
      </c>
      <c r="F5" t="n">
        <v>32.73</v>
      </c>
      <c r="G5" t="n">
        <v>34.45</v>
      </c>
      <c r="H5" t="n">
        <v>0.59</v>
      </c>
      <c r="I5" t="n">
        <v>57</v>
      </c>
      <c r="J5" t="n">
        <v>119.93</v>
      </c>
      <c r="K5" t="n">
        <v>43.4</v>
      </c>
      <c r="L5" t="n">
        <v>4</v>
      </c>
      <c r="M5" t="n">
        <v>55</v>
      </c>
      <c r="N5" t="n">
        <v>17.53</v>
      </c>
      <c r="O5" t="n">
        <v>15025.44</v>
      </c>
      <c r="P5" t="n">
        <v>307.73</v>
      </c>
      <c r="Q5" t="n">
        <v>793.21</v>
      </c>
      <c r="R5" t="n">
        <v>179.37</v>
      </c>
      <c r="S5" t="n">
        <v>86.27</v>
      </c>
      <c r="T5" t="n">
        <v>35803.19</v>
      </c>
      <c r="U5" t="n">
        <v>0.48</v>
      </c>
      <c r="V5" t="n">
        <v>0.74</v>
      </c>
      <c r="W5" t="n">
        <v>0.31</v>
      </c>
      <c r="X5" t="n">
        <v>2.13</v>
      </c>
      <c r="Y5" t="n">
        <v>1</v>
      </c>
      <c r="Z5" t="n">
        <v>10</v>
      </c>
      <c r="AA5" t="n">
        <v>471.5549752310906</v>
      </c>
      <c r="AB5" t="n">
        <v>645.2023206484462</v>
      </c>
      <c r="AC5" t="n">
        <v>583.6251167129022</v>
      </c>
      <c r="AD5" t="n">
        <v>471554.9752310906</v>
      </c>
      <c r="AE5" t="n">
        <v>645202.3206484462</v>
      </c>
      <c r="AF5" t="n">
        <v>8.48180041627406e-06</v>
      </c>
      <c r="AG5" t="n">
        <v>24</v>
      </c>
      <c r="AH5" t="n">
        <v>583625.1167129022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2.8308</v>
      </c>
      <c r="E6" t="n">
        <v>35.33</v>
      </c>
      <c r="F6" t="n">
        <v>32.19</v>
      </c>
      <c r="G6" t="n">
        <v>43.9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296.97</v>
      </c>
      <c r="Q6" t="n">
        <v>793.21</v>
      </c>
      <c r="R6" t="n">
        <v>161.25</v>
      </c>
      <c r="S6" t="n">
        <v>86.27</v>
      </c>
      <c r="T6" t="n">
        <v>26808.78</v>
      </c>
      <c r="U6" t="n">
        <v>0.54</v>
      </c>
      <c r="V6" t="n">
        <v>0.76</v>
      </c>
      <c r="W6" t="n">
        <v>0.29</v>
      </c>
      <c r="X6" t="n">
        <v>1.59</v>
      </c>
      <c r="Y6" t="n">
        <v>1</v>
      </c>
      <c r="Z6" t="n">
        <v>10</v>
      </c>
      <c r="AA6" t="n">
        <v>459.3353916696244</v>
      </c>
      <c r="AB6" t="n">
        <v>628.4829473296684</v>
      </c>
      <c r="AC6" t="n">
        <v>568.5014169178808</v>
      </c>
      <c r="AD6" t="n">
        <v>459335.3916696244</v>
      </c>
      <c r="AE6" t="n">
        <v>628482.9473296683</v>
      </c>
      <c r="AF6" t="n">
        <v>8.685530537689411e-06</v>
      </c>
      <c r="AG6" t="n">
        <v>24</v>
      </c>
      <c r="AH6" t="n">
        <v>568501.4169178808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2.8899</v>
      </c>
      <c r="E7" t="n">
        <v>34.6</v>
      </c>
      <c r="F7" t="n">
        <v>31.66</v>
      </c>
      <c r="G7" t="n">
        <v>52.77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286.35</v>
      </c>
      <c r="Q7" t="n">
        <v>793.24</v>
      </c>
      <c r="R7" t="n">
        <v>142.85</v>
      </c>
      <c r="S7" t="n">
        <v>86.27</v>
      </c>
      <c r="T7" t="n">
        <v>17650.52</v>
      </c>
      <c r="U7" t="n">
        <v>0.6</v>
      </c>
      <c r="V7" t="n">
        <v>0.77</v>
      </c>
      <c r="W7" t="n">
        <v>0.28</v>
      </c>
      <c r="X7" t="n">
        <v>1.06</v>
      </c>
      <c r="Y7" t="n">
        <v>1</v>
      </c>
      <c r="Z7" t="n">
        <v>10</v>
      </c>
      <c r="AA7" t="n">
        <v>438.6928600570747</v>
      </c>
      <c r="AB7" t="n">
        <v>600.2389248931562</v>
      </c>
      <c r="AC7" t="n">
        <v>542.9529643419747</v>
      </c>
      <c r="AD7" t="n">
        <v>438692.8600570747</v>
      </c>
      <c r="AE7" t="n">
        <v>600238.9248931562</v>
      </c>
      <c r="AF7" t="n">
        <v>8.866862618647954e-06</v>
      </c>
      <c r="AG7" t="n">
        <v>23</v>
      </c>
      <c r="AH7" t="n">
        <v>542952.9643419747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2.9002</v>
      </c>
      <c r="E8" t="n">
        <v>34.48</v>
      </c>
      <c r="F8" t="n">
        <v>31.68</v>
      </c>
      <c r="G8" t="n">
        <v>63.36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281.86</v>
      </c>
      <c r="Q8" t="n">
        <v>793.2</v>
      </c>
      <c r="R8" t="n">
        <v>144.41</v>
      </c>
      <c r="S8" t="n">
        <v>86.27</v>
      </c>
      <c r="T8" t="n">
        <v>18458.34</v>
      </c>
      <c r="U8" t="n">
        <v>0.6</v>
      </c>
      <c r="V8" t="n">
        <v>0.77</v>
      </c>
      <c r="W8" t="n">
        <v>0.26</v>
      </c>
      <c r="X8" t="n">
        <v>1.08</v>
      </c>
      <c r="Y8" t="n">
        <v>1</v>
      </c>
      <c r="Z8" t="n">
        <v>10</v>
      </c>
      <c r="AA8" t="n">
        <v>435.8689509942831</v>
      </c>
      <c r="AB8" t="n">
        <v>596.3751279313694</v>
      </c>
      <c r="AC8" t="n">
        <v>539.4579227393477</v>
      </c>
      <c r="AD8" t="n">
        <v>435868.9509942831</v>
      </c>
      <c r="AE8" t="n">
        <v>596375.1279313695</v>
      </c>
      <c r="AF8" t="n">
        <v>8.898465333265093e-06</v>
      </c>
      <c r="AG8" t="n">
        <v>23</v>
      </c>
      <c r="AH8" t="n">
        <v>539457.9227393478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2.9243</v>
      </c>
      <c r="E9" t="n">
        <v>34.2</v>
      </c>
      <c r="F9" t="n">
        <v>31.49</v>
      </c>
      <c r="G9" t="n">
        <v>72.67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274.18</v>
      </c>
      <c r="Q9" t="n">
        <v>793.2</v>
      </c>
      <c r="R9" t="n">
        <v>137.77</v>
      </c>
      <c r="S9" t="n">
        <v>86.27</v>
      </c>
      <c r="T9" t="n">
        <v>15160.13</v>
      </c>
      <c r="U9" t="n">
        <v>0.63</v>
      </c>
      <c r="V9" t="n">
        <v>0.77</v>
      </c>
      <c r="W9" t="n">
        <v>0.26</v>
      </c>
      <c r="X9" t="n">
        <v>0.9</v>
      </c>
      <c r="Y9" t="n">
        <v>1</v>
      </c>
      <c r="Z9" t="n">
        <v>10</v>
      </c>
      <c r="AA9" t="n">
        <v>430.0496507654786</v>
      </c>
      <c r="AB9" t="n">
        <v>588.412904628912</v>
      </c>
      <c r="AC9" t="n">
        <v>532.2556028538263</v>
      </c>
      <c r="AD9" t="n">
        <v>430049.6507654786</v>
      </c>
      <c r="AE9" t="n">
        <v>588412.904628912</v>
      </c>
      <c r="AF9" t="n">
        <v>8.972409549019762e-06</v>
      </c>
      <c r="AG9" t="n">
        <v>23</v>
      </c>
      <c r="AH9" t="n">
        <v>532255.6028538262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2.9352</v>
      </c>
      <c r="E10" t="n">
        <v>34.07</v>
      </c>
      <c r="F10" t="n">
        <v>31.44</v>
      </c>
      <c r="G10" t="n">
        <v>82.01000000000001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267.89</v>
      </c>
      <c r="Q10" t="n">
        <v>793.2</v>
      </c>
      <c r="R10" t="n">
        <v>136.27</v>
      </c>
      <c r="S10" t="n">
        <v>86.27</v>
      </c>
      <c r="T10" t="n">
        <v>14424.94</v>
      </c>
      <c r="U10" t="n">
        <v>0.63</v>
      </c>
      <c r="V10" t="n">
        <v>0.77</v>
      </c>
      <c r="W10" t="n">
        <v>0.25</v>
      </c>
      <c r="X10" t="n">
        <v>0.84</v>
      </c>
      <c r="Y10" t="n">
        <v>1</v>
      </c>
      <c r="Z10" t="n">
        <v>10</v>
      </c>
      <c r="AA10" t="n">
        <v>426.2349656802175</v>
      </c>
      <c r="AB10" t="n">
        <v>583.1934842032294</v>
      </c>
      <c r="AC10" t="n">
        <v>527.5343165880681</v>
      </c>
      <c r="AD10" t="n">
        <v>426234.9656802175</v>
      </c>
      <c r="AE10" t="n">
        <v>583193.4842032294</v>
      </c>
      <c r="AF10" t="n">
        <v>9.005853198468969e-06</v>
      </c>
      <c r="AG10" t="n">
        <v>23</v>
      </c>
      <c r="AH10" t="n">
        <v>527534.3165880681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2.9545</v>
      </c>
      <c r="E11" t="n">
        <v>33.85</v>
      </c>
      <c r="F11" t="n">
        <v>31.28</v>
      </c>
      <c r="G11" t="n">
        <v>93.84999999999999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260.86</v>
      </c>
      <c r="Q11" t="n">
        <v>793.2</v>
      </c>
      <c r="R11" t="n">
        <v>131.04</v>
      </c>
      <c r="S11" t="n">
        <v>86.27</v>
      </c>
      <c r="T11" t="n">
        <v>11822.83</v>
      </c>
      <c r="U11" t="n">
        <v>0.66</v>
      </c>
      <c r="V11" t="n">
        <v>0.78</v>
      </c>
      <c r="W11" t="n">
        <v>0.25</v>
      </c>
      <c r="X11" t="n">
        <v>0.6899999999999999</v>
      </c>
      <c r="Y11" t="n">
        <v>1</v>
      </c>
      <c r="Z11" t="n">
        <v>10</v>
      </c>
      <c r="AA11" t="n">
        <v>421.2604067681227</v>
      </c>
      <c r="AB11" t="n">
        <v>576.3870732376511</v>
      </c>
      <c r="AC11" t="n">
        <v>521.3774999321868</v>
      </c>
      <c r="AD11" t="n">
        <v>421260.4067681227</v>
      </c>
      <c r="AE11" t="n">
        <v>576387.073237651</v>
      </c>
      <c r="AF11" t="n">
        <v>9.065069935567105e-06</v>
      </c>
      <c r="AG11" t="n">
        <v>23</v>
      </c>
      <c r="AH11" t="n">
        <v>521377.4999321868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2.9599</v>
      </c>
      <c r="E12" t="n">
        <v>33.78</v>
      </c>
      <c r="F12" t="n">
        <v>31.27</v>
      </c>
      <c r="G12" t="n">
        <v>104.23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15</v>
      </c>
      <c r="N12" t="n">
        <v>19.73</v>
      </c>
      <c r="O12" t="n">
        <v>16159.39</v>
      </c>
      <c r="P12" t="n">
        <v>254.66</v>
      </c>
      <c r="Q12" t="n">
        <v>793.21</v>
      </c>
      <c r="R12" t="n">
        <v>130.61</v>
      </c>
      <c r="S12" t="n">
        <v>86.27</v>
      </c>
      <c r="T12" t="n">
        <v>11621.18</v>
      </c>
      <c r="U12" t="n">
        <v>0.66</v>
      </c>
      <c r="V12" t="n">
        <v>0.78</v>
      </c>
      <c r="W12" t="n">
        <v>0.25</v>
      </c>
      <c r="X12" t="n">
        <v>0.67</v>
      </c>
      <c r="Y12" t="n">
        <v>1</v>
      </c>
      <c r="Z12" t="n">
        <v>10</v>
      </c>
      <c r="AA12" t="n">
        <v>408.4019270271568</v>
      </c>
      <c r="AB12" t="n">
        <v>558.7935339799717</v>
      </c>
      <c r="AC12" t="n">
        <v>505.463063368573</v>
      </c>
      <c r="AD12" t="n">
        <v>408401.9270271568</v>
      </c>
      <c r="AE12" t="n">
        <v>558793.5339799717</v>
      </c>
      <c r="AF12" t="n">
        <v>9.081638349055705e-06</v>
      </c>
      <c r="AG12" t="n">
        <v>22</v>
      </c>
      <c r="AH12" t="n">
        <v>505463.063368573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2.9765</v>
      </c>
      <c r="E13" t="n">
        <v>33.6</v>
      </c>
      <c r="F13" t="n">
        <v>31.13</v>
      </c>
      <c r="G13" t="n">
        <v>116.74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246.78</v>
      </c>
      <c r="Q13" t="n">
        <v>793.2</v>
      </c>
      <c r="R13" t="n">
        <v>125.53</v>
      </c>
      <c r="S13" t="n">
        <v>86.27</v>
      </c>
      <c r="T13" t="n">
        <v>9089.4</v>
      </c>
      <c r="U13" t="n">
        <v>0.6899999999999999</v>
      </c>
      <c r="V13" t="n">
        <v>0.78</v>
      </c>
      <c r="W13" t="n">
        <v>0.26</v>
      </c>
      <c r="X13" t="n">
        <v>0.54</v>
      </c>
      <c r="Y13" t="n">
        <v>1</v>
      </c>
      <c r="Z13" t="n">
        <v>10</v>
      </c>
      <c r="AA13" t="n">
        <v>403.3567053411995</v>
      </c>
      <c r="AB13" t="n">
        <v>551.8904390897727</v>
      </c>
      <c r="AC13" t="n">
        <v>499.2187901661403</v>
      </c>
      <c r="AD13" t="n">
        <v>403356.7053411995</v>
      </c>
      <c r="AE13" t="n">
        <v>551890.4390897728</v>
      </c>
      <c r="AF13" t="n">
        <v>9.132570879409542e-06</v>
      </c>
      <c r="AG13" t="n">
        <v>22</v>
      </c>
      <c r="AH13" t="n">
        <v>499218.7901661402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2.972</v>
      </c>
      <c r="E14" t="n">
        <v>33.65</v>
      </c>
      <c r="F14" t="n">
        <v>31.18</v>
      </c>
      <c r="G14" t="n">
        <v>116.93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247.21</v>
      </c>
      <c r="Q14" t="n">
        <v>793.26</v>
      </c>
      <c r="R14" t="n">
        <v>126.9</v>
      </c>
      <c r="S14" t="n">
        <v>86.27</v>
      </c>
      <c r="T14" t="n">
        <v>9775.780000000001</v>
      </c>
      <c r="U14" t="n">
        <v>0.68</v>
      </c>
      <c r="V14" t="n">
        <v>0.78</v>
      </c>
      <c r="W14" t="n">
        <v>0.27</v>
      </c>
      <c r="X14" t="n">
        <v>0.58</v>
      </c>
      <c r="Y14" t="n">
        <v>1</v>
      </c>
      <c r="Z14" t="n">
        <v>10</v>
      </c>
      <c r="AA14" t="n">
        <v>403.9680486545623</v>
      </c>
      <c r="AB14" t="n">
        <v>552.7269059816792</v>
      </c>
      <c r="AC14" t="n">
        <v>499.9754258318718</v>
      </c>
      <c r="AD14" t="n">
        <v>403968.0486545623</v>
      </c>
      <c r="AE14" t="n">
        <v>552726.9059816792</v>
      </c>
      <c r="AF14" t="n">
        <v>9.118763868169042e-06</v>
      </c>
      <c r="AG14" t="n">
        <v>22</v>
      </c>
      <c r="AH14" t="n">
        <v>499975.4258318718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2.1657</v>
      </c>
      <c r="E2" t="n">
        <v>46.17</v>
      </c>
      <c r="F2" t="n">
        <v>39.72</v>
      </c>
      <c r="G2" t="n">
        <v>9.970000000000001</v>
      </c>
      <c r="H2" t="n">
        <v>0.2</v>
      </c>
      <c r="I2" t="n">
        <v>239</v>
      </c>
      <c r="J2" t="n">
        <v>89.87</v>
      </c>
      <c r="K2" t="n">
        <v>37.55</v>
      </c>
      <c r="L2" t="n">
        <v>1</v>
      </c>
      <c r="M2" t="n">
        <v>237</v>
      </c>
      <c r="N2" t="n">
        <v>11.32</v>
      </c>
      <c r="O2" t="n">
        <v>11317.98</v>
      </c>
      <c r="P2" t="n">
        <v>328.39</v>
      </c>
      <c r="Q2" t="n">
        <v>793.37</v>
      </c>
      <c r="R2" t="n">
        <v>412.95</v>
      </c>
      <c r="S2" t="n">
        <v>86.27</v>
      </c>
      <c r="T2" t="n">
        <v>151683.25</v>
      </c>
      <c r="U2" t="n">
        <v>0.21</v>
      </c>
      <c r="V2" t="n">
        <v>0.61</v>
      </c>
      <c r="W2" t="n">
        <v>0.6</v>
      </c>
      <c r="X2" t="n">
        <v>9.119999999999999</v>
      </c>
      <c r="Y2" t="n">
        <v>1</v>
      </c>
      <c r="Z2" t="n">
        <v>10</v>
      </c>
      <c r="AA2" t="n">
        <v>622.0708522615528</v>
      </c>
      <c r="AB2" t="n">
        <v>851.1447838933708</v>
      </c>
      <c r="AC2" t="n">
        <v>769.9127203077937</v>
      </c>
      <c r="AD2" t="n">
        <v>622070.8522615528</v>
      </c>
      <c r="AE2" t="n">
        <v>851144.7838933708</v>
      </c>
      <c r="AF2" t="n">
        <v>7.555658933051929e-06</v>
      </c>
      <c r="AG2" t="n">
        <v>31</v>
      </c>
      <c r="AH2" t="n">
        <v>769912.7203077937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2.6219</v>
      </c>
      <c r="E3" t="n">
        <v>38.14</v>
      </c>
      <c r="F3" t="n">
        <v>34.29</v>
      </c>
      <c r="G3" t="n">
        <v>20.37</v>
      </c>
      <c r="H3" t="n">
        <v>0.39</v>
      </c>
      <c r="I3" t="n">
        <v>101</v>
      </c>
      <c r="J3" t="n">
        <v>91.09999999999999</v>
      </c>
      <c r="K3" t="n">
        <v>37.55</v>
      </c>
      <c r="L3" t="n">
        <v>2</v>
      </c>
      <c r="M3" t="n">
        <v>99</v>
      </c>
      <c r="N3" t="n">
        <v>11.54</v>
      </c>
      <c r="O3" t="n">
        <v>11468.97</v>
      </c>
      <c r="P3" t="n">
        <v>276.32</v>
      </c>
      <c r="Q3" t="n">
        <v>793.25</v>
      </c>
      <c r="R3" t="n">
        <v>231.58</v>
      </c>
      <c r="S3" t="n">
        <v>86.27</v>
      </c>
      <c r="T3" t="n">
        <v>61689.05</v>
      </c>
      <c r="U3" t="n">
        <v>0.37</v>
      </c>
      <c r="V3" t="n">
        <v>0.71</v>
      </c>
      <c r="W3" t="n">
        <v>0.38</v>
      </c>
      <c r="X3" t="n">
        <v>3.69</v>
      </c>
      <c r="Y3" t="n">
        <v>1</v>
      </c>
      <c r="Z3" t="n">
        <v>10</v>
      </c>
      <c r="AA3" t="n">
        <v>467.6150363255507</v>
      </c>
      <c r="AB3" t="n">
        <v>639.8115224200495</v>
      </c>
      <c r="AC3" t="n">
        <v>578.7488087013909</v>
      </c>
      <c r="AD3" t="n">
        <v>467615.0363255507</v>
      </c>
      <c r="AE3" t="n">
        <v>639811.5224200495</v>
      </c>
      <c r="AF3" t="n">
        <v>9.147242072571848e-06</v>
      </c>
      <c r="AG3" t="n">
        <v>25</v>
      </c>
      <c r="AH3" t="n">
        <v>578748.8087013909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2.7667</v>
      </c>
      <c r="E4" t="n">
        <v>36.14</v>
      </c>
      <c r="F4" t="n">
        <v>33.01</v>
      </c>
      <c r="G4" t="n">
        <v>31.44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258.5</v>
      </c>
      <c r="Q4" t="n">
        <v>793.27</v>
      </c>
      <c r="R4" t="n">
        <v>188.87</v>
      </c>
      <c r="S4" t="n">
        <v>86.27</v>
      </c>
      <c r="T4" t="n">
        <v>40527.44</v>
      </c>
      <c r="U4" t="n">
        <v>0.46</v>
      </c>
      <c r="V4" t="n">
        <v>0.74</v>
      </c>
      <c r="W4" t="n">
        <v>0.32</v>
      </c>
      <c r="X4" t="n">
        <v>2.42</v>
      </c>
      <c r="Y4" t="n">
        <v>1</v>
      </c>
      <c r="Z4" t="n">
        <v>10</v>
      </c>
      <c r="AA4" t="n">
        <v>434.3185692278075</v>
      </c>
      <c r="AB4" t="n">
        <v>594.2538272004614</v>
      </c>
      <c r="AC4" t="n">
        <v>537.5390759729332</v>
      </c>
      <c r="AD4" t="n">
        <v>434318.5692278075</v>
      </c>
      <c r="AE4" t="n">
        <v>594253.8272004614</v>
      </c>
      <c r="AF4" t="n">
        <v>9.652417957276986e-06</v>
      </c>
      <c r="AG4" t="n">
        <v>24</v>
      </c>
      <c r="AH4" t="n">
        <v>537539.0759729332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2.8556</v>
      </c>
      <c r="E5" t="n">
        <v>35.02</v>
      </c>
      <c r="F5" t="n">
        <v>32.23</v>
      </c>
      <c r="G5" t="n">
        <v>42.97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245.19</v>
      </c>
      <c r="Q5" t="n">
        <v>793.2</v>
      </c>
      <c r="R5" t="n">
        <v>162.52</v>
      </c>
      <c r="S5" t="n">
        <v>86.27</v>
      </c>
      <c r="T5" t="n">
        <v>27438.12</v>
      </c>
      <c r="U5" t="n">
        <v>0.53</v>
      </c>
      <c r="V5" t="n">
        <v>0.75</v>
      </c>
      <c r="W5" t="n">
        <v>0.29</v>
      </c>
      <c r="X5" t="n">
        <v>1.63</v>
      </c>
      <c r="Y5" t="n">
        <v>1</v>
      </c>
      <c r="Z5" t="n">
        <v>10</v>
      </c>
      <c r="AA5" t="n">
        <v>410.2883717710245</v>
      </c>
      <c r="AB5" t="n">
        <v>561.3746509025998</v>
      </c>
      <c r="AC5" t="n">
        <v>507.7978421147259</v>
      </c>
      <c r="AD5" t="n">
        <v>410288.3717710245</v>
      </c>
      <c r="AE5" t="n">
        <v>561374.6509025998</v>
      </c>
      <c r="AF5" t="n">
        <v>9.962570831243055e-06</v>
      </c>
      <c r="AG5" t="n">
        <v>23</v>
      </c>
      <c r="AH5" t="n">
        <v>507797.8421147259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2.9083</v>
      </c>
      <c r="E6" t="n">
        <v>34.38</v>
      </c>
      <c r="F6" t="n">
        <v>31.78</v>
      </c>
      <c r="G6" t="n">
        <v>54.48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234.01</v>
      </c>
      <c r="Q6" t="n">
        <v>793.2</v>
      </c>
      <c r="R6" t="n">
        <v>148.2</v>
      </c>
      <c r="S6" t="n">
        <v>86.27</v>
      </c>
      <c r="T6" t="n">
        <v>20329.71</v>
      </c>
      <c r="U6" t="n">
        <v>0.58</v>
      </c>
      <c r="V6" t="n">
        <v>0.76</v>
      </c>
      <c r="W6" t="n">
        <v>0.26</v>
      </c>
      <c r="X6" t="n">
        <v>1.19</v>
      </c>
      <c r="Y6" t="n">
        <v>1</v>
      </c>
      <c r="Z6" t="n">
        <v>10</v>
      </c>
      <c r="AA6" t="n">
        <v>400.5840118654814</v>
      </c>
      <c r="AB6" t="n">
        <v>548.0967175536922</v>
      </c>
      <c r="AC6" t="n">
        <v>495.7871360889416</v>
      </c>
      <c r="AD6" t="n">
        <v>400584.0118654814</v>
      </c>
      <c r="AE6" t="n">
        <v>548096.7175536922</v>
      </c>
      <c r="AF6" t="n">
        <v>1.014642973403284e-05</v>
      </c>
      <c r="AG6" t="n">
        <v>23</v>
      </c>
      <c r="AH6" t="n">
        <v>495787.1360889416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2.9346</v>
      </c>
      <c r="E7" t="n">
        <v>34.08</v>
      </c>
      <c r="F7" t="n">
        <v>31.61</v>
      </c>
      <c r="G7" t="n">
        <v>67.73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224.03</v>
      </c>
      <c r="Q7" t="n">
        <v>793.22</v>
      </c>
      <c r="R7" t="n">
        <v>141.76</v>
      </c>
      <c r="S7" t="n">
        <v>86.27</v>
      </c>
      <c r="T7" t="n">
        <v>17145.12</v>
      </c>
      <c r="U7" t="n">
        <v>0.61</v>
      </c>
      <c r="V7" t="n">
        <v>0.77</v>
      </c>
      <c r="W7" t="n">
        <v>0.27</v>
      </c>
      <c r="X7" t="n">
        <v>1.01</v>
      </c>
      <c r="Y7" t="n">
        <v>1</v>
      </c>
      <c r="Z7" t="n">
        <v>10</v>
      </c>
      <c r="AA7" t="n">
        <v>393.9533205371053</v>
      </c>
      <c r="AB7" t="n">
        <v>539.024313152752</v>
      </c>
      <c r="AC7" t="n">
        <v>487.5805892308276</v>
      </c>
      <c r="AD7" t="n">
        <v>393953.3205371053</v>
      </c>
      <c r="AE7" t="n">
        <v>539024.313152752</v>
      </c>
      <c r="AF7" t="n">
        <v>1.023818474624102e-05</v>
      </c>
      <c r="AG7" t="n">
        <v>23</v>
      </c>
      <c r="AH7" t="n">
        <v>487580.5892308276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2.9568</v>
      </c>
      <c r="E8" t="n">
        <v>33.82</v>
      </c>
      <c r="F8" t="n">
        <v>31.45</v>
      </c>
      <c r="G8" t="n">
        <v>82.03</v>
      </c>
      <c r="H8" t="n">
        <v>1.27</v>
      </c>
      <c r="I8" t="n">
        <v>23</v>
      </c>
      <c r="J8" t="n">
        <v>97.26000000000001</v>
      </c>
      <c r="K8" t="n">
        <v>37.55</v>
      </c>
      <c r="L8" t="n">
        <v>7</v>
      </c>
      <c r="M8" t="n">
        <v>18</v>
      </c>
      <c r="N8" t="n">
        <v>12.71</v>
      </c>
      <c r="O8" t="n">
        <v>12229.54</v>
      </c>
      <c r="P8" t="n">
        <v>213.59</v>
      </c>
      <c r="Q8" t="n">
        <v>793.22</v>
      </c>
      <c r="R8" t="n">
        <v>136.39</v>
      </c>
      <c r="S8" t="n">
        <v>86.27</v>
      </c>
      <c r="T8" t="n">
        <v>14485.06</v>
      </c>
      <c r="U8" t="n">
        <v>0.63</v>
      </c>
      <c r="V8" t="n">
        <v>0.77</v>
      </c>
      <c r="W8" t="n">
        <v>0.26</v>
      </c>
      <c r="X8" t="n">
        <v>0.85</v>
      </c>
      <c r="Y8" t="n">
        <v>1</v>
      </c>
      <c r="Z8" t="n">
        <v>10</v>
      </c>
      <c r="AA8" t="n">
        <v>387.4839690821813</v>
      </c>
      <c r="AB8" t="n">
        <v>530.172661084482</v>
      </c>
      <c r="AC8" t="n">
        <v>479.5737264125815</v>
      </c>
      <c r="AD8" t="n">
        <v>387483.9690821813</v>
      </c>
      <c r="AE8" t="n">
        <v>530172.661084482</v>
      </c>
      <c r="AF8" t="n">
        <v>1.031563574513919e-05</v>
      </c>
      <c r="AG8" t="n">
        <v>23</v>
      </c>
      <c r="AH8" t="n">
        <v>479573.7264125815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2.9712</v>
      </c>
      <c r="E9" t="n">
        <v>33.66</v>
      </c>
      <c r="F9" t="n">
        <v>31.32</v>
      </c>
      <c r="G9" t="n">
        <v>89.48999999999999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209.16</v>
      </c>
      <c r="Q9" t="n">
        <v>793.35</v>
      </c>
      <c r="R9" t="n">
        <v>131.41</v>
      </c>
      <c r="S9" t="n">
        <v>86.27</v>
      </c>
      <c r="T9" t="n">
        <v>12005.89</v>
      </c>
      <c r="U9" t="n">
        <v>0.66</v>
      </c>
      <c r="V9" t="n">
        <v>0.78</v>
      </c>
      <c r="W9" t="n">
        <v>0.27</v>
      </c>
      <c r="X9" t="n">
        <v>0.72</v>
      </c>
      <c r="Y9" t="n">
        <v>1</v>
      </c>
      <c r="Z9" t="n">
        <v>10</v>
      </c>
      <c r="AA9" t="n">
        <v>374.8523456201079</v>
      </c>
      <c r="AB9" t="n">
        <v>512.8895165957762</v>
      </c>
      <c r="AC9" t="n">
        <v>463.9400609768321</v>
      </c>
      <c r="AD9" t="n">
        <v>374852.345620108</v>
      </c>
      <c r="AE9" t="n">
        <v>512889.5165957761</v>
      </c>
      <c r="AF9" t="n">
        <v>1.036587423091097e-05</v>
      </c>
      <c r="AG9" t="n">
        <v>22</v>
      </c>
      <c r="AH9" t="n">
        <v>463940.0609768321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2.97</v>
      </c>
      <c r="E10" t="n">
        <v>33.67</v>
      </c>
      <c r="F10" t="n">
        <v>31.33</v>
      </c>
      <c r="G10" t="n">
        <v>89.52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211.75</v>
      </c>
      <c r="Q10" t="n">
        <v>793.24</v>
      </c>
      <c r="R10" t="n">
        <v>131.88</v>
      </c>
      <c r="S10" t="n">
        <v>86.27</v>
      </c>
      <c r="T10" t="n">
        <v>12238.42</v>
      </c>
      <c r="U10" t="n">
        <v>0.65</v>
      </c>
      <c r="V10" t="n">
        <v>0.78</v>
      </c>
      <c r="W10" t="n">
        <v>0.28</v>
      </c>
      <c r="X10" t="n">
        <v>0.74</v>
      </c>
      <c r="Y10" t="n">
        <v>1</v>
      </c>
      <c r="Z10" t="n">
        <v>10</v>
      </c>
      <c r="AA10" t="n">
        <v>376.127509600815</v>
      </c>
      <c r="AB10" t="n">
        <v>514.6342522104439</v>
      </c>
      <c r="AC10" t="n">
        <v>465.5182814731879</v>
      </c>
      <c r="AD10" t="n">
        <v>376127.509600815</v>
      </c>
      <c r="AE10" t="n">
        <v>514634.252210444</v>
      </c>
      <c r="AF10" t="n">
        <v>1.036168769042999e-05</v>
      </c>
      <c r="AG10" t="n">
        <v>22</v>
      </c>
      <c r="AH10" t="n">
        <v>465518.2814731878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1.3427</v>
      </c>
      <c r="E2" t="n">
        <v>74.48</v>
      </c>
      <c r="F2" t="n">
        <v>51.55</v>
      </c>
      <c r="G2" t="n">
        <v>5.89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717.0700000000001</v>
      </c>
      <c r="Q2" t="n">
        <v>793.51</v>
      </c>
      <c r="R2" t="n">
        <v>810.4</v>
      </c>
      <c r="S2" t="n">
        <v>86.27</v>
      </c>
      <c r="T2" t="n">
        <v>348979.76</v>
      </c>
      <c r="U2" t="n">
        <v>0.11</v>
      </c>
      <c r="V2" t="n">
        <v>0.47</v>
      </c>
      <c r="W2" t="n">
        <v>1.07</v>
      </c>
      <c r="X2" t="n">
        <v>20.93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2.0972</v>
      </c>
      <c r="E3" t="n">
        <v>47.68</v>
      </c>
      <c r="F3" t="n">
        <v>37.78</v>
      </c>
      <c r="G3" t="n">
        <v>11.93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521.97</v>
      </c>
      <c r="Q3" t="n">
        <v>793.3099999999999</v>
      </c>
      <c r="R3" t="n">
        <v>347.82</v>
      </c>
      <c r="S3" t="n">
        <v>86.27</v>
      </c>
      <c r="T3" t="n">
        <v>119363.83</v>
      </c>
      <c r="U3" t="n">
        <v>0.25</v>
      </c>
      <c r="V3" t="n">
        <v>0.64</v>
      </c>
      <c r="W3" t="n">
        <v>0.53</v>
      </c>
      <c r="X3" t="n">
        <v>7.18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2.3853</v>
      </c>
      <c r="E4" t="n">
        <v>41.92</v>
      </c>
      <c r="F4" t="n">
        <v>34.9</v>
      </c>
      <c r="G4" t="n">
        <v>18.05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479.37</v>
      </c>
      <c r="Q4" t="n">
        <v>793.27</v>
      </c>
      <c r="R4" t="n">
        <v>251.46</v>
      </c>
      <c r="S4" t="n">
        <v>86.27</v>
      </c>
      <c r="T4" t="n">
        <v>71554.7</v>
      </c>
      <c r="U4" t="n">
        <v>0.34</v>
      </c>
      <c r="V4" t="n">
        <v>0.7</v>
      </c>
      <c r="W4" t="n">
        <v>0.4</v>
      </c>
      <c r="X4" t="n">
        <v>4.3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2.5379</v>
      </c>
      <c r="E5" t="n">
        <v>39.4</v>
      </c>
      <c r="F5" t="n">
        <v>33.62</v>
      </c>
      <c r="G5" t="n">
        <v>24.01</v>
      </c>
      <c r="H5" t="n">
        <v>0.36</v>
      </c>
      <c r="I5" t="n">
        <v>84</v>
      </c>
      <c r="J5" t="n">
        <v>199.44</v>
      </c>
      <c r="K5" t="n">
        <v>54.38</v>
      </c>
      <c r="L5" t="n">
        <v>4</v>
      </c>
      <c r="M5" t="n">
        <v>82</v>
      </c>
      <c r="N5" t="n">
        <v>41.06</v>
      </c>
      <c r="O5" t="n">
        <v>24831.54</v>
      </c>
      <c r="P5" t="n">
        <v>459.25</v>
      </c>
      <c r="Q5" t="n">
        <v>793.3</v>
      </c>
      <c r="R5" t="n">
        <v>208.69</v>
      </c>
      <c r="S5" t="n">
        <v>86.27</v>
      </c>
      <c r="T5" t="n">
        <v>50329.52</v>
      </c>
      <c r="U5" t="n">
        <v>0.41</v>
      </c>
      <c r="V5" t="n">
        <v>0.72</v>
      </c>
      <c r="W5" t="n">
        <v>0.35</v>
      </c>
      <c r="X5" t="n">
        <v>3.02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2.5822</v>
      </c>
      <c r="E6" t="n">
        <v>38.73</v>
      </c>
      <c r="F6" t="n">
        <v>33.6</v>
      </c>
      <c r="G6" t="n">
        <v>30.09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65</v>
      </c>
      <c r="N6" t="n">
        <v>41.63</v>
      </c>
      <c r="O6" t="n">
        <v>25024.84</v>
      </c>
      <c r="P6" t="n">
        <v>456.92</v>
      </c>
      <c r="Q6" t="n">
        <v>793.26</v>
      </c>
      <c r="R6" t="n">
        <v>210.57</v>
      </c>
      <c r="S6" t="n">
        <v>86.27</v>
      </c>
      <c r="T6" t="n">
        <v>51352.76</v>
      </c>
      <c r="U6" t="n">
        <v>0.41</v>
      </c>
      <c r="V6" t="n">
        <v>0.72</v>
      </c>
      <c r="W6" t="n">
        <v>0.31</v>
      </c>
      <c r="X6" t="n">
        <v>3.01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2.6873</v>
      </c>
      <c r="E7" t="n">
        <v>37.21</v>
      </c>
      <c r="F7" t="n">
        <v>32.59</v>
      </c>
      <c r="G7" t="n">
        <v>36.22</v>
      </c>
      <c r="H7" t="n">
        <v>0.53</v>
      </c>
      <c r="I7" t="n">
        <v>54</v>
      </c>
      <c r="J7" t="n">
        <v>202.58</v>
      </c>
      <c r="K7" t="n">
        <v>54.38</v>
      </c>
      <c r="L7" t="n">
        <v>6</v>
      </c>
      <c r="M7" t="n">
        <v>52</v>
      </c>
      <c r="N7" t="n">
        <v>42.2</v>
      </c>
      <c r="O7" t="n">
        <v>25218.93</v>
      </c>
      <c r="P7" t="n">
        <v>440.49</v>
      </c>
      <c r="Q7" t="n">
        <v>793.24</v>
      </c>
      <c r="R7" t="n">
        <v>174.87</v>
      </c>
      <c r="S7" t="n">
        <v>86.27</v>
      </c>
      <c r="T7" t="n">
        <v>33571.47</v>
      </c>
      <c r="U7" t="n">
        <v>0.49</v>
      </c>
      <c r="V7" t="n">
        <v>0.75</v>
      </c>
      <c r="W7" t="n">
        <v>0.3</v>
      </c>
      <c r="X7" t="n">
        <v>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2.7322</v>
      </c>
      <c r="E8" t="n">
        <v>36.6</v>
      </c>
      <c r="F8" t="n">
        <v>32.29</v>
      </c>
      <c r="G8" t="n">
        <v>42.12</v>
      </c>
      <c r="H8" t="n">
        <v>0.61</v>
      </c>
      <c r="I8" t="n">
        <v>46</v>
      </c>
      <c r="J8" t="n">
        <v>204.16</v>
      </c>
      <c r="K8" t="n">
        <v>54.38</v>
      </c>
      <c r="L8" t="n">
        <v>7</v>
      </c>
      <c r="M8" t="n">
        <v>44</v>
      </c>
      <c r="N8" t="n">
        <v>42.78</v>
      </c>
      <c r="O8" t="n">
        <v>25413.94</v>
      </c>
      <c r="P8" t="n">
        <v>434.17</v>
      </c>
      <c r="Q8" t="n">
        <v>793.26</v>
      </c>
      <c r="R8" t="n">
        <v>164.86</v>
      </c>
      <c r="S8" t="n">
        <v>86.27</v>
      </c>
      <c r="T8" t="n">
        <v>28605.45</v>
      </c>
      <c r="U8" t="n">
        <v>0.52</v>
      </c>
      <c r="V8" t="n">
        <v>0.75</v>
      </c>
      <c r="W8" t="n">
        <v>0.29</v>
      </c>
      <c r="X8" t="n">
        <v>1.7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2.769</v>
      </c>
      <c r="E9" t="n">
        <v>36.11</v>
      </c>
      <c r="F9" t="n">
        <v>32.04</v>
      </c>
      <c r="G9" t="n">
        <v>48.06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38</v>
      </c>
      <c r="N9" t="n">
        <v>43.37</v>
      </c>
      <c r="O9" t="n">
        <v>25609.61</v>
      </c>
      <c r="P9" t="n">
        <v>428.77</v>
      </c>
      <c r="Q9" t="n">
        <v>793.2</v>
      </c>
      <c r="R9" t="n">
        <v>156.26</v>
      </c>
      <c r="S9" t="n">
        <v>86.27</v>
      </c>
      <c r="T9" t="n">
        <v>24335.07</v>
      </c>
      <c r="U9" t="n">
        <v>0.55</v>
      </c>
      <c r="V9" t="n">
        <v>0.76</v>
      </c>
      <c r="W9" t="n">
        <v>0.28</v>
      </c>
      <c r="X9" t="n">
        <v>1.45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2.81</v>
      </c>
      <c r="E10" t="n">
        <v>35.59</v>
      </c>
      <c r="F10" t="n">
        <v>31.71</v>
      </c>
      <c r="G10" t="n">
        <v>54.36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421.72</v>
      </c>
      <c r="Q10" t="n">
        <v>793.21</v>
      </c>
      <c r="R10" t="n">
        <v>145.48</v>
      </c>
      <c r="S10" t="n">
        <v>86.27</v>
      </c>
      <c r="T10" t="n">
        <v>18968.19</v>
      </c>
      <c r="U10" t="n">
        <v>0.59</v>
      </c>
      <c r="V10" t="n">
        <v>0.77</v>
      </c>
      <c r="W10" t="n">
        <v>0.26</v>
      </c>
      <c r="X10" t="n">
        <v>1.11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2.813</v>
      </c>
      <c r="E11" t="n">
        <v>35.55</v>
      </c>
      <c r="F11" t="n">
        <v>31.79</v>
      </c>
      <c r="G11" t="n">
        <v>59.6</v>
      </c>
      <c r="H11" t="n">
        <v>0.85</v>
      </c>
      <c r="I11" t="n">
        <v>32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420.47</v>
      </c>
      <c r="Q11" t="n">
        <v>793.24</v>
      </c>
      <c r="R11" t="n">
        <v>147.85</v>
      </c>
      <c r="S11" t="n">
        <v>86.27</v>
      </c>
      <c r="T11" t="n">
        <v>20167.6</v>
      </c>
      <c r="U11" t="n">
        <v>0.58</v>
      </c>
      <c r="V11" t="n">
        <v>0.76</v>
      </c>
      <c r="W11" t="n">
        <v>0.27</v>
      </c>
      <c r="X11" t="n">
        <v>1.19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2.8332</v>
      </c>
      <c r="E12" t="n">
        <v>35.3</v>
      </c>
      <c r="F12" t="n">
        <v>31.65</v>
      </c>
      <c r="G12" t="n">
        <v>65.48999999999999</v>
      </c>
      <c r="H12" t="n">
        <v>0.93</v>
      </c>
      <c r="I12" t="n">
        <v>29</v>
      </c>
      <c r="J12" t="n">
        <v>210.55</v>
      </c>
      <c r="K12" t="n">
        <v>54.38</v>
      </c>
      <c r="L12" t="n">
        <v>11</v>
      </c>
      <c r="M12" t="n">
        <v>27</v>
      </c>
      <c r="N12" t="n">
        <v>45.17</v>
      </c>
      <c r="O12" t="n">
        <v>26201.54</v>
      </c>
      <c r="P12" t="n">
        <v>415.93</v>
      </c>
      <c r="Q12" t="n">
        <v>793.21</v>
      </c>
      <c r="R12" t="n">
        <v>143.39</v>
      </c>
      <c r="S12" t="n">
        <v>86.27</v>
      </c>
      <c r="T12" t="n">
        <v>17954.75</v>
      </c>
      <c r="U12" t="n">
        <v>0.6</v>
      </c>
      <c r="V12" t="n">
        <v>0.77</v>
      </c>
      <c r="W12" t="n">
        <v>0.26</v>
      </c>
      <c r="X12" t="n">
        <v>1.06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2.8534</v>
      </c>
      <c r="E13" t="n">
        <v>35.05</v>
      </c>
      <c r="F13" t="n">
        <v>31.52</v>
      </c>
      <c r="G13" t="n">
        <v>72.73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412.51</v>
      </c>
      <c r="Q13" t="n">
        <v>793.22</v>
      </c>
      <c r="R13" t="n">
        <v>138.66</v>
      </c>
      <c r="S13" t="n">
        <v>86.27</v>
      </c>
      <c r="T13" t="n">
        <v>15607.22</v>
      </c>
      <c r="U13" t="n">
        <v>0.62</v>
      </c>
      <c r="V13" t="n">
        <v>0.77</v>
      </c>
      <c r="W13" t="n">
        <v>0.26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2.8775</v>
      </c>
      <c r="E14" t="n">
        <v>34.75</v>
      </c>
      <c r="F14" t="n">
        <v>31.3</v>
      </c>
      <c r="G14" t="n">
        <v>78.25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406.33</v>
      </c>
      <c r="Q14" t="n">
        <v>793.24</v>
      </c>
      <c r="R14" t="n">
        <v>131.69</v>
      </c>
      <c r="S14" t="n">
        <v>86.27</v>
      </c>
      <c r="T14" t="n">
        <v>12130.19</v>
      </c>
      <c r="U14" t="n">
        <v>0.66</v>
      </c>
      <c r="V14" t="n">
        <v>0.78</v>
      </c>
      <c r="W14" t="n">
        <v>0.24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2.8752</v>
      </c>
      <c r="E15" t="n">
        <v>34.78</v>
      </c>
      <c r="F15" t="n">
        <v>31.41</v>
      </c>
      <c r="G15" t="n">
        <v>85.66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406.41</v>
      </c>
      <c r="Q15" t="n">
        <v>793.25</v>
      </c>
      <c r="R15" t="n">
        <v>135.15</v>
      </c>
      <c r="S15" t="n">
        <v>86.27</v>
      </c>
      <c r="T15" t="n">
        <v>13872.41</v>
      </c>
      <c r="U15" t="n">
        <v>0.64</v>
      </c>
      <c r="V15" t="n">
        <v>0.77</v>
      </c>
      <c r="W15" t="n">
        <v>0.26</v>
      </c>
      <c r="X15" t="n">
        <v>0.8100000000000001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2.8816</v>
      </c>
      <c r="E16" t="n">
        <v>34.7</v>
      </c>
      <c r="F16" t="n">
        <v>31.37</v>
      </c>
      <c r="G16" t="n">
        <v>89.63</v>
      </c>
      <c r="H16" t="n">
        <v>1.23</v>
      </c>
      <c r="I16" t="n">
        <v>21</v>
      </c>
      <c r="J16" t="n">
        <v>217.04</v>
      </c>
      <c r="K16" t="n">
        <v>54.38</v>
      </c>
      <c r="L16" t="n">
        <v>15</v>
      </c>
      <c r="M16" t="n">
        <v>19</v>
      </c>
      <c r="N16" t="n">
        <v>47.66</v>
      </c>
      <c r="O16" t="n">
        <v>27002.55</v>
      </c>
      <c r="P16" t="n">
        <v>403.57</v>
      </c>
      <c r="Q16" t="n">
        <v>793.2</v>
      </c>
      <c r="R16" t="n">
        <v>133.93</v>
      </c>
      <c r="S16" t="n">
        <v>86.27</v>
      </c>
      <c r="T16" t="n">
        <v>13265.33</v>
      </c>
      <c r="U16" t="n">
        <v>0.64</v>
      </c>
      <c r="V16" t="n">
        <v>0.77</v>
      </c>
      <c r="W16" t="n">
        <v>0.25</v>
      </c>
      <c r="X16" t="n">
        <v>0.77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2.8985</v>
      </c>
      <c r="E17" t="n">
        <v>34.5</v>
      </c>
      <c r="F17" t="n">
        <v>31.25</v>
      </c>
      <c r="G17" t="n">
        <v>98.67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399.18</v>
      </c>
      <c r="Q17" t="n">
        <v>793.22</v>
      </c>
      <c r="R17" t="n">
        <v>129.59</v>
      </c>
      <c r="S17" t="n">
        <v>86.27</v>
      </c>
      <c r="T17" t="n">
        <v>11106.15</v>
      </c>
      <c r="U17" t="n">
        <v>0.67</v>
      </c>
      <c r="V17" t="n">
        <v>0.78</v>
      </c>
      <c r="W17" t="n">
        <v>0.25</v>
      </c>
      <c r="X17" t="n">
        <v>0.65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2.9051</v>
      </c>
      <c r="E18" t="n">
        <v>34.42</v>
      </c>
      <c r="F18" t="n">
        <v>31.21</v>
      </c>
      <c r="G18" t="n">
        <v>104.02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397.05</v>
      </c>
      <c r="Q18" t="n">
        <v>793.2</v>
      </c>
      <c r="R18" t="n">
        <v>128.65</v>
      </c>
      <c r="S18" t="n">
        <v>86.27</v>
      </c>
      <c r="T18" t="n">
        <v>10640.19</v>
      </c>
      <c r="U18" t="n">
        <v>0.67</v>
      </c>
      <c r="V18" t="n">
        <v>0.78</v>
      </c>
      <c r="W18" t="n">
        <v>0.24</v>
      </c>
      <c r="X18" t="n">
        <v>0.61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2.9078</v>
      </c>
      <c r="E19" t="n">
        <v>34.39</v>
      </c>
      <c r="F19" t="n">
        <v>31.21</v>
      </c>
      <c r="G19" t="n">
        <v>110.16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393.4</v>
      </c>
      <c r="Q19" t="n">
        <v>793.2</v>
      </c>
      <c r="R19" t="n">
        <v>128.68</v>
      </c>
      <c r="S19" t="n">
        <v>86.27</v>
      </c>
      <c r="T19" t="n">
        <v>10658.05</v>
      </c>
      <c r="U19" t="n">
        <v>0.67</v>
      </c>
      <c r="V19" t="n">
        <v>0.78</v>
      </c>
      <c r="W19" t="n">
        <v>0.25</v>
      </c>
      <c r="X19" t="n">
        <v>0.62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2.9177</v>
      </c>
      <c r="E20" t="n">
        <v>34.27</v>
      </c>
      <c r="F20" t="n">
        <v>31.13</v>
      </c>
      <c r="G20" t="n">
        <v>116.75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390.45</v>
      </c>
      <c r="Q20" t="n">
        <v>793.2</v>
      </c>
      <c r="R20" t="n">
        <v>125.9</v>
      </c>
      <c r="S20" t="n">
        <v>86.27</v>
      </c>
      <c r="T20" t="n">
        <v>9272.77</v>
      </c>
      <c r="U20" t="n">
        <v>0.6899999999999999</v>
      </c>
      <c r="V20" t="n">
        <v>0.78</v>
      </c>
      <c r="W20" t="n">
        <v>0.25</v>
      </c>
      <c r="X20" t="n">
        <v>0.54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2.924</v>
      </c>
      <c r="E21" t="n">
        <v>34.2</v>
      </c>
      <c r="F21" t="n">
        <v>31.1</v>
      </c>
      <c r="G21" t="n">
        <v>124.4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388.23</v>
      </c>
      <c r="Q21" t="n">
        <v>793.2</v>
      </c>
      <c r="R21" t="n">
        <v>124.79</v>
      </c>
      <c r="S21" t="n">
        <v>86.27</v>
      </c>
      <c r="T21" t="n">
        <v>8723.99</v>
      </c>
      <c r="U21" t="n">
        <v>0.6899999999999999</v>
      </c>
      <c r="V21" t="n">
        <v>0.78</v>
      </c>
      <c r="W21" t="n">
        <v>0.25</v>
      </c>
      <c r="X21" t="n">
        <v>0.5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2.9198</v>
      </c>
      <c r="E22" t="n">
        <v>34.25</v>
      </c>
      <c r="F22" t="n">
        <v>31.15</v>
      </c>
      <c r="G22" t="n">
        <v>124.6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384.89</v>
      </c>
      <c r="Q22" t="n">
        <v>793.2</v>
      </c>
      <c r="R22" t="n">
        <v>126.54</v>
      </c>
      <c r="S22" t="n">
        <v>86.27</v>
      </c>
      <c r="T22" t="n">
        <v>9599.16</v>
      </c>
      <c r="U22" t="n">
        <v>0.68</v>
      </c>
      <c r="V22" t="n">
        <v>0.78</v>
      </c>
      <c r="W22" t="n">
        <v>0.25</v>
      </c>
      <c r="X22" t="n">
        <v>0.55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2.9269</v>
      </c>
      <c r="E23" t="n">
        <v>34.17</v>
      </c>
      <c r="F23" t="n">
        <v>31.1</v>
      </c>
      <c r="G23" t="n">
        <v>133.31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384.76</v>
      </c>
      <c r="Q23" t="n">
        <v>793.2</v>
      </c>
      <c r="R23" t="n">
        <v>125.03</v>
      </c>
      <c r="S23" t="n">
        <v>86.27</v>
      </c>
      <c r="T23" t="n">
        <v>8848.41</v>
      </c>
      <c r="U23" t="n">
        <v>0.6899999999999999</v>
      </c>
      <c r="V23" t="n">
        <v>0.78</v>
      </c>
      <c r="W23" t="n">
        <v>0.24</v>
      </c>
      <c r="X23" t="n">
        <v>0.51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2.9375</v>
      </c>
      <c r="E24" t="n">
        <v>34.04</v>
      </c>
      <c r="F24" t="n">
        <v>31.02</v>
      </c>
      <c r="G24" t="n">
        <v>143.17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379.93</v>
      </c>
      <c r="Q24" t="n">
        <v>793.23</v>
      </c>
      <c r="R24" t="n">
        <v>122.17</v>
      </c>
      <c r="S24" t="n">
        <v>86.27</v>
      </c>
      <c r="T24" t="n">
        <v>7425.05</v>
      </c>
      <c r="U24" t="n">
        <v>0.71</v>
      </c>
      <c r="V24" t="n">
        <v>0.78</v>
      </c>
      <c r="W24" t="n">
        <v>0.24</v>
      </c>
      <c r="X24" t="n">
        <v>0.42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2.9445</v>
      </c>
      <c r="E25" t="n">
        <v>33.96</v>
      </c>
      <c r="F25" t="n">
        <v>30.94</v>
      </c>
      <c r="G25" t="n">
        <v>142.8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375.06</v>
      </c>
      <c r="Q25" t="n">
        <v>793.21</v>
      </c>
      <c r="R25" t="n">
        <v>119.51</v>
      </c>
      <c r="S25" t="n">
        <v>86.27</v>
      </c>
      <c r="T25" t="n">
        <v>6096.15</v>
      </c>
      <c r="U25" t="n">
        <v>0.72</v>
      </c>
      <c r="V25" t="n">
        <v>0.79</v>
      </c>
      <c r="W25" t="n">
        <v>0.23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31</v>
      </c>
      <c r="G26" t="n">
        <v>155.02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374.94</v>
      </c>
      <c r="Q26" t="n">
        <v>793.2</v>
      </c>
      <c r="R26" t="n">
        <v>121.61</v>
      </c>
      <c r="S26" t="n">
        <v>86.27</v>
      </c>
      <c r="T26" t="n">
        <v>7150.92</v>
      </c>
      <c r="U26" t="n">
        <v>0.71</v>
      </c>
      <c r="V26" t="n">
        <v>0.78</v>
      </c>
      <c r="W26" t="n">
        <v>0.24</v>
      </c>
      <c r="X26" t="n">
        <v>0.41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2.943</v>
      </c>
      <c r="E27" t="n">
        <v>33.98</v>
      </c>
      <c r="F27" t="n">
        <v>31</v>
      </c>
      <c r="G27" t="n">
        <v>154.98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370.03</v>
      </c>
      <c r="Q27" t="n">
        <v>793.2</v>
      </c>
      <c r="R27" t="n">
        <v>121.29</v>
      </c>
      <c r="S27" t="n">
        <v>86.27</v>
      </c>
      <c r="T27" t="n">
        <v>6990.16</v>
      </c>
      <c r="U27" t="n">
        <v>0.71</v>
      </c>
      <c r="V27" t="n">
        <v>0.78</v>
      </c>
      <c r="W27" t="n">
        <v>0.24</v>
      </c>
      <c r="X27" t="n">
        <v>0.4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2.95</v>
      </c>
      <c r="E28" t="n">
        <v>33.9</v>
      </c>
      <c r="F28" t="n">
        <v>30.95</v>
      </c>
      <c r="G28" t="n">
        <v>168.84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367.97</v>
      </c>
      <c r="Q28" t="n">
        <v>793.2</v>
      </c>
      <c r="R28" t="n">
        <v>119.91</v>
      </c>
      <c r="S28" t="n">
        <v>86.27</v>
      </c>
      <c r="T28" t="n">
        <v>6305.26</v>
      </c>
      <c r="U28" t="n">
        <v>0.72</v>
      </c>
      <c r="V28" t="n">
        <v>0.79</v>
      </c>
      <c r="W28" t="n">
        <v>0.24</v>
      </c>
      <c r="X28" t="n">
        <v>0.36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2.9496</v>
      </c>
      <c r="E29" t="n">
        <v>33.9</v>
      </c>
      <c r="F29" t="n">
        <v>30.96</v>
      </c>
      <c r="G29" t="n">
        <v>168.86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367.95</v>
      </c>
      <c r="Q29" t="n">
        <v>793.2</v>
      </c>
      <c r="R29" t="n">
        <v>120.05</v>
      </c>
      <c r="S29" t="n">
        <v>86.27</v>
      </c>
      <c r="T29" t="n">
        <v>6373.6</v>
      </c>
      <c r="U29" t="n">
        <v>0.72</v>
      </c>
      <c r="V29" t="n">
        <v>0.79</v>
      </c>
      <c r="W29" t="n">
        <v>0.24</v>
      </c>
      <c r="X29" t="n">
        <v>0.36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2.954</v>
      </c>
      <c r="E30" t="n">
        <v>33.85</v>
      </c>
      <c r="F30" t="n">
        <v>30.95</v>
      </c>
      <c r="G30" t="n">
        <v>185.68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361.35</v>
      </c>
      <c r="Q30" t="n">
        <v>793.2</v>
      </c>
      <c r="R30" t="n">
        <v>119.8</v>
      </c>
      <c r="S30" t="n">
        <v>86.27</v>
      </c>
      <c r="T30" t="n">
        <v>6255.9</v>
      </c>
      <c r="U30" t="n">
        <v>0.72</v>
      </c>
      <c r="V30" t="n">
        <v>0.79</v>
      </c>
      <c r="W30" t="n">
        <v>0.24</v>
      </c>
      <c r="X30" t="n">
        <v>0.35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2.9583</v>
      </c>
      <c r="E31" t="n">
        <v>33.8</v>
      </c>
      <c r="F31" t="n">
        <v>30.9</v>
      </c>
      <c r="G31" t="n">
        <v>185.38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7</v>
      </c>
      <c r="N31" t="n">
        <v>58.1</v>
      </c>
      <c r="O31" t="n">
        <v>30139.04</v>
      </c>
      <c r="P31" t="n">
        <v>360.27</v>
      </c>
      <c r="Q31" t="n">
        <v>793.2</v>
      </c>
      <c r="R31" t="n">
        <v>118.05</v>
      </c>
      <c r="S31" t="n">
        <v>86.27</v>
      </c>
      <c r="T31" t="n">
        <v>5380.22</v>
      </c>
      <c r="U31" t="n">
        <v>0.73</v>
      </c>
      <c r="V31" t="n">
        <v>0.79</v>
      </c>
      <c r="W31" t="n">
        <v>0.24</v>
      </c>
      <c r="X31" t="n">
        <v>0.3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2.9523</v>
      </c>
      <c r="E32" t="n">
        <v>33.87</v>
      </c>
      <c r="F32" t="n">
        <v>30.97</v>
      </c>
      <c r="G32" t="n">
        <v>185.8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7</v>
      </c>
      <c r="N32" t="n">
        <v>58.86</v>
      </c>
      <c r="O32" t="n">
        <v>30356.28</v>
      </c>
      <c r="P32" t="n">
        <v>361.3</v>
      </c>
      <c r="Q32" t="n">
        <v>793.22</v>
      </c>
      <c r="R32" t="n">
        <v>120.38</v>
      </c>
      <c r="S32" t="n">
        <v>86.27</v>
      </c>
      <c r="T32" t="n">
        <v>6544.9</v>
      </c>
      <c r="U32" t="n">
        <v>0.72</v>
      </c>
      <c r="V32" t="n">
        <v>0.78</v>
      </c>
      <c r="W32" t="n">
        <v>0.24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2.954</v>
      </c>
      <c r="E33" t="n">
        <v>33.85</v>
      </c>
      <c r="F33" t="n">
        <v>30.95</v>
      </c>
      <c r="G33" t="n">
        <v>185.68</v>
      </c>
      <c r="H33" t="n">
        <v>2.31</v>
      </c>
      <c r="I33" t="n">
        <v>10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358.48</v>
      </c>
      <c r="Q33" t="n">
        <v>793.21</v>
      </c>
      <c r="R33" t="n">
        <v>119.69</v>
      </c>
      <c r="S33" t="n">
        <v>86.27</v>
      </c>
      <c r="T33" t="n">
        <v>6202.18</v>
      </c>
      <c r="U33" t="n">
        <v>0.72</v>
      </c>
      <c r="V33" t="n">
        <v>0.79</v>
      </c>
      <c r="W33" t="n">
        <v>0.24</v>
      </c>
      <c r="X33" t="n">
        <v>0.35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2.9632</v>
      </c>
      <c r="E34" t="n">
        <v>33.75</v>
      </c>
      <c r="F34" t="n">
        <v>30.88</v>
      </c>
      <c r="G34" t="n">
        <v>205.87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356.09</v>
      </c>
      <c r="Q34" t="n">
        <v>793.21</v>
      </c>
      <c r="R34" t="n">
        <v>117.25</v>
      </c>
      <c r="S34" t="n">
        <v>86.27</v>
      </c>
      <c r="T34" t="n">
        <v>4987.02</v>
      </c>
      <c r="U34" t="n">
        <v>0.74</v>
      </c>
      <c r="V34" t="n">
        <v>0.79</v>
      </c>
      <c r="W34" t="n">
        <v>0.24</v>
      </c>
      <c r="X34" t="n">
        <v>0.28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2.9622</v>
      </c>
      <c r="E35" t="n">
        <v>33.76</v>
      </c>
      <c r="F35" t="n">
        <v>30.89</v>
      </c>
      <c r="G35" t="n">
        <v>205.94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358.8</v>
      </c>
      <c r="Q35" t="n">
        <v>793.26</v>
      </c>
      <c r="R35" t="n">
        <v>117.57</v>
      </c>
      <c r="S35" t="n">
        <v>86.27</v>
      </c>
      <c r="T35" t="n">
        <v>5144.89</v>
      </c>
      <c r="U35" t="n">
        <v>0.73</v>
      </c>
      <c r="V35" t="n">
        <v>0.79</v>
      </c>
      <c r="W35" t="n">
        <v>0.24</v>
      </c>
      <c r="X35" t="n">
        <v>0.3</v>
      </c>
      <c r="Y35" t="n">
        <v>1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2.1657</v>
      </c>
      <c r="E36" t="n">
        <v>46.17</v>
      </c>
      <c r="F36" t="n">
        <v>39.72</v>
      </c>
      <c r="G36" t="n">
        <v>9.970000000000001</v>
      </c>
      <c r="H36" t="n">
        <v>0.2</v>
      </c>
      <c r="I36" t="n">
        <v>239</v>
      </c>
      <c r="J36" t="n">
        <v>89.87</v>
      </c>
      <c r="K36" t="n">
        <v>37.55</v>
      </c>
      <c r="L36" t="n">
        <v>1</v>
      </c>
      <c r="M36" t="n">
        <v>237</v>
      </c>
      <c r="N36" t="n">
        <v>11.32</v>
      </c>
      <c r="O36" t="n">
        <v>11317.98</v>
      </c>
      <c r="P36" t="n">
        <v>328.39</v>
      </c>
      <c r="Q36" t="n">
        <v>793.37</v>
      </c>
      <c r="R36" t="n">
        <v>412.95</v>
      </c>
      <c r="S36" t="n">
        <v>86.27</v>
      </c>
      <c r="T36" t="n">
        <v>151683.25</v>
      </c>
      <c r="U36" t="n">
        <v>0.21</v>
      </c>
      <c r="V36" t="n">
        <v>0.61</v>
      </c>
      <c r="W36" t="n">
        <v>0.6</v>
      </c>
      <c r="X36" t="n">
        <v>9.119999999999999</v>
      </c>
      <c r="Y36" t="n">
        <v>1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2.6219</v>
      </c>
      <c r="E37" t="n">
        <v>38.14</v>
      </c>
      <c r="F37" t="n">
        <v>34.29</v>
      </c>
      <c r="G37" t="n">
        <v>20.37</v>
      </c>
      <c r="H37" t="n">
        <v>0.39</v>
      </c>
      <c r="I37" t="n">
        <v>101</v>
      </c>
      <c r="J37" t="n">
        <v>91.09999999999999</v>
      </c>
      <c r="K37" t="n">
        <v>37.55</v>
      </c>
      <c r="L37" t="n">
        <v>2</v>
      </c>
      <c r="M37" t="n">
        <v>99</v>
      </c>
      <c r="N37" t="n">
        <v>11.54</v>
      </c>
      <c r="O37" t="n">
        <v>11468.97</v>
      </c>
      <c r="P37" t="n">
        <v>276.32</v>
      </c>
      <c r="Q37" t="n">
        <v>793.25</v>
      </c>
      <c r="R37" t="n">
        <v>231.58</v>
      </c>
      <c r="S37" t="n">
        <v>86.27</v>
      </c>
      <c r="T37" t="n">
        <v>61689.05</v>
      </c>
      <c r="U37" t="n">
        <v>0.37</v>
      </c>
      <c r="V37" t="n">
        <v>0.71</v>
      </c>
      <c r="W37" t="n">
        <v>0.38</v>
      </c>
      <c r="X37" t="n">
        <v>3.69</v>
      </c>
      <c r="Y37" t="n">
        <v>1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2.7667</v>
      </c>
      <c r="E38" t="n">
        <v>36.14</v>
      </c>
      <c r="F38" t="n">
        <v>33.01</v>
      </c>
      <c r="G38" t="n">
        <v>31.44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258.5</v>
      </c>
      <c r="Q38" t="n">
        <v>793.27</v>
      </c>
      <c r="R38" t="n">
        <v>188.87</v>
      </c>
      <c r="S38" t="n">
        <v>86.27</v>
      </c>
      <c r="T38" t="n">
        <v>40527.44</v>
      </c>
      <c r="U38" t="n">
        <v>0.46</v>
      </c>
      <c r="V38" t="n">
        <v>0.74</v>
      </c>
      <c r="W38" t="n">
        <v>0.32</v>
      </c>
      <c r="X38" t="n">
        <v>2.42</v>
      </c>
      <c r="Y38" t="n">
        <v>1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2.8556</v>
      </c>
      <c r="E39" t="n">
        <v>35.02</v>
      </c>
      <c r="F39" t="n">
        <v>32.23</v>
      </c>
      <c r="G39" t="n">
        <v>42.97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245.19</v>
      </c>
      <c r="Q39" t="n">
        <v>793.2</v>
      </c>
      <c r="R39" t="n">
        <v>162.52</v>
      </c>
      <c r="S39" t="n">
        <v>86.27</v>
      </c>
      <c r="T39" t="n">
        <v>27438.12</v>
      </c>
      <c r="U39" t="n">
        <v>0.53</v>
      </c>
      <c r="V39" t="n">
        <v>0.75</v>
      </c>
      <c r="W39" t="n">
        <v>0.29</v>
      </c>
      <c r="X39" t="n">
        <v>1.63</v>
      </c>
      <c r="Y39" t="n">
        <v>1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2.9083</v>
      </c>
      <c r="E40" t="n">
        <v>34.38</v>
      </c>
      <c r="F40" t="n">
        <v>31.78</v>
      </c>
      <c r="G40" t="n">
        <v>54.48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234.01</v>
      </c>
      <c r="Q40" t="n">
        <v>793.2</v>
      </c>
      <c r="R40" t="n">
        <v>148.2</v>
      </c>
      <c r="S40" t="n">
        <v>86.27</v>
      </c>
      <c r="T40" t="n">
        <v>20329.71</v>
      </c>
      <c r="U40" t="n">
        <v>0.58</v>
      </c>
      <c r="V40" t="n">
        <v>0.76</v>
      </c>
      <c r="W40" t="n">
        <v>0.26</v>
      </c>
      <c r="X40" t="n">
        <v>1.19</v>
      </c>
      <c r="Y40" t="n">
        <v>1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2.9346</v>
      </c>
      <c r="E41" t="n">
        <v>34.08</v>
      </c>
      <c r="F41" t="n">
        <v>31.61</v>
      </c>
      <c r="G41" t="n">
        <v>67.73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224.03</v>
      </c>
      <c r="Q41" t="n">
        <v>793.22</v>
      </c>
      <c r="R41" t="n">
        <v>141.76</v>
      </c>
      <c r="S41" t="n">
        <v>86.27</v>
      </c>
      <c r="T41" t="n">
        <v>17145.12</v>
      </c>
      <c r="U41" t="n">
        <v>0.61</v>
      </c>
      <c r="V41" t="n">
        <v>0.77</v>
      </c>
      <c r="W41" t="n">
        <v>0.27</v>
      </c>
      <c r="X41" t="n">
        <v>1.01</v>
      </c>
      <c r="Y41" t="n">
        <v>1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2.9568</v>
      </c>
      <c r="E42" t="n">
        <v>33.82</v>
      </c>
      <c r="F42" t="n">
        <v>31.45</v>
      </c>
      <c r="G42" t="n">
        <v>82.03</v>
      </c>
      <c r="H42" t="n">
        <v>1.27</v>
      </c>
      <c r="I42" t="n">
        <v>23</v>
      </c>
      <c r="J42" t="n">
        <v>97.26000000000001</v>
      </c>
      <c r="K42" t="n">
        <v>37.55</v>
      </c>
      <c r="L42" t="n">
        <v>7</v>
      </c>
      <c r="M42" t="n">
        <v>18</v>
      </c>
      <c r="N42" t="n">
        <v>12.71</v>
      </c>
      <c r="O42" t="n">
        <v>12229.54</v>
      </c>
      <c r="P42" t="n">
        <v>213.59</v>
      </c>
      <c r="Q42" t="n">
        <v>793.22</v>
      </c>
      <c r="R42" t="n">
        <v>136.39</v>
      </c>
      <c r="S42" t="n">
        <v>86.27</v>
      </c>
      <c r="T42" t="n">
        <v>14485.06</v>
      </c>
      <c r="U42" t="n">
        <v>0.63</v>
      </c>
      <c r="V42" t="n">
        <v>0.77</v>
      </c>
      <c r="W42" t="n">
        <v>0.26</v>
      </c>
      <c r="X42" t="n">
        <v>0.85</v>
      </c>
      <c r="Y42" t="n">
        <v>1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2.9712</v>
      </c>
      <c r="E43" t="n">
        <v>33.66</v>
      </c>
      <c r="F43" t="n">
        <v>31.32</v>
      </c>
      <c r="G43" t="n">
        <v>89.48999999999999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4</v>
      </c>
      <c r="N43" t="n">
        <v>12.95</v>
      </c>
      <c r="O43" t="n">
        <v>12382.79</v>
      </c>
      <c r="P43" t="n">
        <v>209.16</v>
      </c>
      <c r="Q43" t="n">
        <v>793.35</v>
      </c>
      <c r="R43" t="n">
        <v>131.41</v>
      </c>
      <c r="S43" t="n">
        <v>86.27</v>
      </c>
      <c r="T43" t="n">
        <v>12005.89</v>
      </c>
      <c r="U43" t="n">
        <v>0.66</v>
      </c>
      <c r="V43" t="n">
        <v>0.78</v>
      </c>
      <c r="W43" t="n">
        <v>0.27</v>
      </c>
      <c r="X43" t="n">
        <v>0.72</v>
      </c>
      <c r="Y43" t="n">
        <v>1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2.97</v>
      </c>
      <c r="E44" t="n">
        <v>33.67</v>
      </c>
      <c r="F44" t="n">
        <v>31.33</v>
      </c>
      <c r="G44" t="n">
        <v>89.52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211.75</v>
      </c>
      <c r="Q44" t="n">
        <v>793.24</v>
      </c>
      <c r="R44" t="n">
        <v>131.88</v>
      </c>
      <c r="S44" t="n">
        <v>86.27</v>
      </c>
      <c r="T44" t="n">
        <v>12238.42</v>
      </c>
      <c r="U44" t="n">
        <v>0.65</v>
      </c>
      <c r="V44" t="n">
        <v>0.78</v>
      </c>
      <c r="W44" t="n">
        <v>0.28</v>
      </c>
      <c r="X44" t="n">
        <v>0.74</v>
      </c>
      <c r="Y44" t="n">
        <v>1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2.3398</v>
      </c>
      <c r="E45" t="n">
        <v>42.74</v>
      </c>
      <c r="F45" t="n">
        <v>37.89</v>
      </c>
      <c r="G45" t="n">
        <v>11.78</v>
      </c>
      <c r="H45" t="n">
        <v>0.24</v>
      </c>
      <c r="I45" t="n">
        <v>193</v>
      </c>
      <c r="J45" t="n">
        <v>71.52</v>
      </c>
      <c r="K45" t="n">
        <v>32.27</v>
      </c>
      <c r="L45" t="n">
        <v>1</v>
      </c>
      <c r="M45" t="n">
        <v>191</v>
      </c>
      <c r="N45" t="n">
        <v>8.25</v>
      </c>
      <c r="O45" t="n">
        <v>9054.6</v>
      </c>
      <c r="P45" t="n">
        <v>265.31</v>
      </c>
      <c r="Q45" t="n">
        <v>793.42</v>
      </c>
      <c r="R45" t="n">
        <v>352.1</v>
      </c>
      <c r="S45" t="n">
        <v>86.27</v>
      </c>
      <c r="T45" t="n">
        <v>121487.86</v>
      </c>
      <c r="U45" t="n">
        <v>0.25</v>
      </c>
      <c r="V45" t="n">
        <v>0.64</v>
      </c>
      <c r="W45" t="n">
        <v>0.52</v>
      </c>
      <c r="X45" t="n">
        <v>7.29</v>
      </c>
      <c r="Y45" t="n">
        <v>1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2.7285</v>
      </c>
      <c r="E46" t="n">
        <v>36.65</v>
      </c>
      <c r="F46" t="n">
        <v>33.53</v>
      </c>
      <c r="G46" t="n">
        <v>24.54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225.29</v>
      </c>
      <c r="Q46" t="n">
        <v>793.26</v>
      </c>
      <c r="R46" t="n">
        <v>205.72</v>
      </c>
      <c r="S46" t="n">
        <v>86.27</v>
      </c>
      <c r="T46" t="n">
        <v>48857.4</v>
      </c>
      <c r="U46" t="n">
        <v>0.42</v>
      </c>
      <c r="V46" t="n">
        <v>0.72</v>
      </c>
      <c r="W46" t="n">
        <v>0.35</v>
      </c>
      <c r="X46" t="n">
        <v>2.93</v>
      </c>
      <c r="Y46" t="n">
        <v>1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2.8472</v>
      </c>
      <c r="E47" t="n">
        <v>35.12</v>
      </c>
      <c r="F47" t="n">
        <v>32.48</v>
      </c>
      <c r="G47" t="n">
        <v>38.22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209.18</v>
      </c>
      <c r="Q47" t="n">
        <v>793.21</v>
      </c>
      <c r="R47" t="n">
        <v>171.17</v>
      </c>
      <c r="S47" t="n">
        <v>86.27</v>
      </c>
      <c r="T47" t="n">
        <v>31735.94</v>
      </c>
      <c r="U47" t="n">
        <v>0.5</v>
      </c>
      <c r="V47" t="n">
        <v>0.75</v>
      </c>
      <c r="W47" t="n">
        <v>0.3</v>
      </c>
      <c r="X47" t="n">
        <v>1.89</v>
      </c>
      <c r="Y47" t="n">
        <v>1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2.9323</v>
      </c>
      <c r="E48" t="n">
        <v>34.1</v>
      </c>
      <c r="F48" t="n">
        <v>31.7</v>
      </c>
      <c r="G48" t="n">
        <v>52.83</v>
      </c>
      <c r="H48" t="n">
        <v>0.93</v>
      </c>
      <c r="I48" t="n">
        <v>36</v>
      </c>
      <c r="J48" t="n">
        <v>75.06999999999999</v>
      </c>
      <c r="K48" t="n">
        <v>32.27</v>
      </c>
      <c r="L48" t="n">
        <v>4</v>
      </c>
      <c r="M48" t="n">
        <v>34</v>
      </c>
      <c r="N48" t="n">
        <v>8.800000000000001</v>
      </c>
      <c r="O48" t="n">
        <v>9492.549999999999</v>
      </c>
      <c r="P48" t="n">
        <v>192.92</v>
      </c>
      <c r="Q48" t="n">
        <v>793.2</v>
      </c>
      <c r="R48" t="n">
        <v>144.26</v>
      </c>
      <c r="S48" t="n">
        <v>86.27</v>
      </c>
      <c r="T48" t="n">
        <v>18356.87</v>
      </c>
      <c r="U48" t="n">
        <v>0.6</v>
      </c>
      <c r="V48" t="n">
        <v>0.77</v>
      </c>
      <c r="W48" t="n">
        <v>0.28</v>
      </c>
      <c r="X48" t="n">
        <v>1.1</v>
      </c>
      <c r="Y48" t="n">
        <v>1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2.9453</v>
      </c>
      <c r="E49" t="n">
        <v>33.95</v>
      </c>
      <c r="F49" t="n">
        <v>31.66</v>
      </c>
      <c r="G49" t="n">
        <v>65.5</v>
      </c>
      <c r="H49" t="n">
        <v>1.15</v>
      </c>
      <c r="I49" t="n">
        <v>29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184.33</v>
      </c>
      <c r="Q49" t="n">
        <v>793.21</v>
      </c>
      <c r="R49" t="n">
        <v>142.7</v>
      </c>
      <c r="S49" t="n">
        <v>86.27</v>
      </c>
      <c r="T49" t="n">
        <v>17609.94</v>
      </c>
      <c r="U49" t="n">
        <v>0.6</v>
      </c>
      <c r="V49" t="n">
        <v>0.77</v>
      </c>
      <c r="W49" t="n">
        <v>0.29</v>
      </c>
      <c r="X49" t="n">
        <v>1.06</v>
      </c>
      <c r="Y49" t="n">
        <v>1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2.9492</v>
      </c>
      <c r="E50" t="n">
        <v>33.91</v>
      </c>
      <c r="F50" t="n">
        <v>31.63</v>
      </c>
      <c r="G50" t="n">
        <v>67.78</v>
      </c>
      <c r="H50" t="n">
        <v>1.36</v>
      </c>
      <c r="I50" t="n">
        <v>28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185.19</v>
      </c>
      <c r="Q50" t="n">
        <v>793.24</v>
      </c>
      <c r="R50" t="n">
        <v>141.33</v>
      </c>
      <c r="S50" t="n">
        <v>86.27</v>
      </c>
      <c r="T50" t="n">
        <v>16931.54</v>
      </c>
      <c r="U50" t="n">
        <v>0.61</v>
      </c>
      <c r="V50" t="n">
        <v>0.77</v>
      </c>
      <c r="W50" t="n">
        <v>0.3</v>
      </c>
      <c r="X50" t="n">
        <v>1.03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2.665</v>
      </c>
      <c r="E51" t="n">
        <v>37.52</v>
      </c>
      <c r="F51" t="n">
        <v>34.61</v>
      </c>
      <c r="G51" t="n">
        <v>19.05</v>
      </c>
      <c r="H51" t="n">
        <v>0.43</v>
      </c>
      <c r="I51" t="n">
        <v>109</v>
      </c>
      <c r="J51" t="n">
        <v>39.78</v>
      </c>
      <c r="K51" t="n">
        <v>19.54</v>
      </c>
      <c r="L51" t="n">
        <v>1</v>
      </c>
      <c r="M51" t="n">
        <v>107</v>
      </c>
      <c r="N51" t="n">
        <v>4.24</v>
      </c>
      <c r="O51" t="n">
        <v>5140</v>
      </c>
      <c r="P51" t="n">
        <v>149.62</v>
      </c>
      <c r="Q51" t="n">
        <v>793.27</v>
      </c>
      <c r="R51" t="n">
        <v>241.98</v>
      </c>
      <c r="S51" t="n">
        <v>86.27</v>
      </c>
      <c r="T51" t="n">
        <v>66848.42</v>
      </c>
      <c r="U51" t="n">
        <v>0.36</v>
      </c>
      <c r="V51" t="n">
        <v>0.7</v>
      </c>
      <c r="W51" t="n">
        <v>0.4</v>
      </c>
      <c r="X51" t="n">
        <v>4.02</v>
      </c>
      <c r="Y51" t="n">
        <v>1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2.8572</v>
      </c>
      <c r="E52" t="n">
        <v>35</v>
      </c>
      <c r="F52" t="n">
        <v>32.69</v>
      </c>
      <c r="G52" t="n">
        <v>35.66</v>
      </c>
      <c r="H52" t="n">
        <v>0.84</v>
      </c>
      <c r="I52" t="n">
        <v>55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128.31</v>
      </c>
      <c r="Q52" t="n">
        <v>793.29</v>
      </c>
      <c r="R52" t="n">
        <v>175.77</v>
      </c>
      <c r="S52" t="n">
        <v>86.27</v>
      </c>
      <c r="T52" t="n">
        <v>34015.33</v>
      </c>
      <c r="U52" t="n">
        <v>0.49</v>
      </c>
      <c r="V52" t="n">
        <v>0.74</v>
      </c>
      <c r="W52" t="n">
        <v>0.37</v>
      </c>
      <c r="X52" t="n">
        <v>2.09</v>
      </c>
      <c r="Y52" t="n">
        <v>1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2.863</v>
      </c>
      <c r="E53" t="n">
        <v>34.93</v>
      </c>
      <c r="F53" t="n">
        <v>32.63</v>
      </c>
      <c r="G53" t="n">
        <v>36.25</v>
      </c>
      <c r="H53" t="n">
        <v>1.22</v>
      </c>
      <c r="I53" t="n">
        <v>54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130.76</v>
      </c>
      <c r="Q53" t="n">
        <v>793.25</v>
      </c>
      <c r="R53" t="n">
        <v>173.38</v>
      </c>
      <c r="S53" t="n">
        <v>86.27</v>
      </c>
      <c r="T53" t="n">
        <v>32824.79</v>
      </c>
      <c r="U53" t="n">
        <v>0.5</v>
      </c>
      <c r="V53" t="n">
        <v>0.74</v>
      </c>
      <c r="W53" t="n">
        <v>0.38</v>
      </c>
      <c r="X53" t="n">
        <v>2.03</v>
      </c>
      <c r="Y53" t="n">
        <v>1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1.7218</v>
      </c>
      <c r="E54" t="n">
        <v>58.08</v>
      </c>
      <c r="F54" t="n">
        <v>45.1</v>
      </c>
      <c r="G54" t="n">
        <v>7.27</v>
      </c>
      <c r="H54" t="n">
        <v>0.12</v>
      </c>
      <c r="I54" t="n">
        <v>372</v>
      </c>
      <c r="J54" t="n">
        <v>141.81</v>
      </c>
      <c r="K54" t="n">
        <v>47.83</v>
      </c>
      <c r="L54" t="n">
        <v>1</v>
      </c>
      <c r="M54" t="n">
        <v>370</v>
      </c>
      <c r="N54" t="n">
        <v>22.98</v>
      </c>
      <c r="O54" t="n">
        <v>17723.39</v>
      </c>
      <c r="P54" t="n">
        <v>509.74</v>
      </c>
      <c r="Q54" t="n">
        <v>793.49</v>
      </c>
      <c r="R54" t="n">
        <v>594.1900000000001</v>
      </c>
      <c r="S54" t="n">
        <v>86.27</v>
      </c>
      <c r="T54" t="n">
        <v>241640.78</v>
      </c>
      <c r="U54" t="n">
        <v>0.15</v>
      </c>
      <c r="V54" t="n">
        <v>0.54</v>
      </c>
      <c r="W54" t="n">
        <v>0.8100000000000001</v>
      </c>
      <c r="X54" t="n">
        <v>14.5</v>
      </c>
      <c r="Y54" t="n">
        <v>1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2.3547</v>
      </c>
      <c r="E55" t="n">
        <v>42.47</v>
      </c>
      <c r="F55" t="n">
        <v>36.02</v>
      </c>
      <c r="G55" t="n">
        <v>14.8</v>
      </c>
      <c r="H55" t="n">
        <v>0.25</v>
      </c>
      <c r="I55" t="n">
        <v>146</v>
      </c>
      <c r="J55" t="n">
        <v>143.17</v>
      </c>
      <c r="K55" t="n">
        <v>47.83</v>
      </c>
      <c r="L55" t="n">
        <v>2</v>
      </c>
      <c r="M55" t="n">
        <v>144</v>
      </c>
      <c r="N55" t="n">
        <v>23.34</v>
      </c>
      <c r="O55" t="n">
        <v>17891.86</v>
      </c>
      <c r="P55" t="n">
        <v>402.3</v>
      </c>
      <c r="Q55" t="n">
        <v>793.36</v>
      </c>
      <c r="R55" t="n">
        <v>289.36</v>
      </c>
      <c r="S55" t="n">
        <v>86.27</v>
      </c>
      <c r="T55" t="n">
        <v>90356.03</v>
      </c>
      <c r="U55" t="n">
        <v>0.3</v>
      </c>
      <c r="V55" t="n">
        <v>0.67</v>
      </c>
      <c r="W55" t="n">
        <v>0.45</v>
      </c>
      <c r="X55" t="n">
        <v>5.42</v>
      </c>
      <c r="Y55" t="n">
        <v>1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2.5792</v>
      </c>
      <c r="E56" t="n">
        <v>38.77</v>
      </c>
      <c r="F56" t="n">
        <v>33.91</v>
      </c>
      <c r="G56" t="n">
        <v>22.36</v>
      </c>
      <c r="H56" t="n">
        <v>0.37</v>
      </c>
      <c r="I56" t="n">
        <v>91</v>
      </c>
      <c r="J56" t="n">
        <v>144.54</v>
      </c>
      <c r="K56" t="n">
        <v>47.83</v>
      </c>
      <c r="L56" t="n">
        <v>3</v>
      </c>
      <c r="M56" t="n">
        <v>89</v>
      </c>
      <c r="N56" t="n">
        <v>23.71</v>
      </c>
      <c r="O56" t="n">
        <v>18060.85</v>
      </c>
      <c r="P56" t="n">
        <v>374.65</v>
      </c>
      <c r="Q56" t="n">
        <v>793.24</v>
      </c>
      <c r="R56" t="n">
        <v>218.72</v>
      </c>
      <c r="S56" t="n">
        <v>86.27</v>
      </c>
      <c r="T56" t="n">
        <v>55311.15</v>
      </c>
      <c r="U56" t="n">
        <v>0.39</v>
      </c>
      <c r="V56" t="n">
        <v>0.72</v>
      </c>
      <c r="W56" t="n">
        <v>0.37</v>
      </c>
      <c r="X56" t="n">
        <v>3.32</v>
      </c>
      <c r="Y56" t="n">
        <v>1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2.6583</v>
      </c>
      <c r="E57" t="n">
        <v>37.62</v>
      </c>
      <c r="F57" t="n">
        <v>33.45</v>
      </c>
      <c r="G57" t="n">
        <v>29.96</v>
      </c>
      <c r="H57" t="n">
        <v>0.49</v>
      </c>
      <c r="I57" t="n">
        <v>67</v>
      </c>
      <c r="J57" t="n">
        <v>145.92</v>
      </c>
      <c r="K57" t="n">
        <v>47.83</v>
      </c>
      <c r="L57" t="n">
        <v>4</v>
      </c>
      <c r="M57" t="n">
        <v>65</v>
      </c>
      <c r="N57" t="n">
        <v>24.09</v>
      </c>
      <c r="O57" t="n">
        <v>18230.35</v>
      </c>
      <c r="P57" t="n">
        <v>365.95</v>
      </c>
      <c r="Q57" t="n">
        <v>793.21</v>
      </c>
      <c r="R57" t="n">
        <v>205.11</v>
      </c>
      <c r="S57" t="n">
        <v>86.27</v>
      </c>
      <c r="T57" t="n">
        <v>48625.94</v>
      </c>
      <c r="U57" t="n">
        <v>0.42</v>
      </c>
      <c r="V57" t="n">
        <v>0.73</v>
      </c>
      <c r="W57" t="n">
        <v>0.31</v>
      </c>
      <c r="X57" t="n">
        <v>2.86</v>
      </c>
      <c r="Y57" t="n">
        <v>1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2.7585</v>
      </c>
      <c r="E58" t="n">
        <v>36.25</v>
      </c>
      <c r="F58" t="n">
        <v>32.52</v>
      </c>
      <c r="G58" t="n">
        <v>37.52</v>
      </c>
      <c r="H58" t="n">
        <v>0.6</v>
      </c>
      <c r="I58" t="n">
        <v>52</v>
      </c>
      <c r="J58" t="n">
        <v>147.3</v>
      </c>
      <c r="K58" t="n">
        <v>47.83</v>
      </c>
      <c r="L58" t="n">
        <v>5</v>
      </c>
      <c r="M58" t="n">
        <v>50</v>
      </c>
      <c r="N58" t="n">
        <v>24.47</v>
      </c>
      <c r="O58" t="n">
        <v>18400.38</v>
      </c>
      <c r="P58" t="n">
        <v>351.66</v>
      </c>
      <c r="Q58" t="n">
        <v>793.24</v>
      </c>
      <c r="R58" t="n">
        <v>172.34</v>
      </c>
      <c r="S58" t="n">
        <v>86.27</v>
      </c>
      <c r="T58" t="n">
        <v>32314.64</v>
      </c>
      <c r="U58" t="n">
        <v>0.5</v>
      </c>
      <c r="V58" t="n">
        <v>0.75</v>
      </c>
      <c r="W58" t="n">
        <v>0.31</v>
      </c>
      <c r="X58" t="n">
        <v>1.93</v>
      </c>
      <c r="Y58" t="n">
        <v>1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2.8137</v>
      </c>
      <c r="E59" t="n">
        <v>35.54</v>
      </c>
      <c r="F59" t="n">
        <v>32.1</v>
      </c>
      <c r="G59" t="n">
        <v>45.85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342.8</v>
      </c>
      <c r="Q59" t="n">
        <v>793.21</v>
      </c>
      <c r="R59" t="n">
        <v>157.96</v>
      </c>
      <c r="S59" t="n">
        <v>86.27</v>
      </c>
      <c r="T59" t="n">
        <v>25176.09</v>
      </c>
      <c r="U59" t="n">
        <v>0.55</v>
      </c>
      <c r="V59" t="n">
        <v>0.76</v>
      </c>
      <c r="W59" t="n">
        <v>0.29</v>
      </c>
      <c r="X59" t="n">
        <v>1.5</v>
      </c>
      <c r="Y59" t="n">
        <v>1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2.8638</v>
      </c>
      <c r="E60" t="n">
        <v>34.92</v>
      </c>
      <c r="F60" t="n">
        <v>31.65</v>
      </c>
      <c r="G60" t="n">
        <v>52.75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333.45</v>
      </c>
      <c r="Q60" t="n">
        <v>793.23</v>
      </c>
      <c r="R60" t="n">
        <v>142.75</v>
      </c>
      <c r="S60" t="n">
        <v>86.27</v>
      </c>
      <c r="T60" t="n">
        <v>17598.32</v>
      </c>
      <c r="U60" t="n">
        <v>0.6</v>
      </c>
      <c r="V60" t="n">
        <v>0.77</v>
      </c>
      <c r="W60" t="n">
        <v>0.27</v>
      </c>
      <c r="X60" t="n">
        <v>1.05</v>
      </c>
      <c r="Y60" t="n">
        <v>1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2.8693</v>
      </c>
      <c r="E61" t="n">
        <v>34.85</v>
      </c>
      <c r="F61" t="n">
        <v>31.73</v>
      </c>
      <c r="G61" t="n">
        <v>61.41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330.81</v>
      </c>
      <c r="Q61" t="n">
        <v>793.2</v>
      </c>
      <c r="R61" t="n">
        <v>145.93</v>
      </c>
      <c r="S61" t="n">
        <v>86.27</v>
      </c>
      <c r="T61" t="n">
        <v>19213.4</v>
      </c>
      <c r="U61" t="n">
        <v>0.59</v>
      </c>
      <c r="V61" t="n">
        <v>0.77</v>
      </c>
      <c r="W61" t="n">
        <v>0.27</v>
      </c>
      <c r="X61" t="n">
        <v>1.13</v>
      </c>
      <c r="Y61" t="n">
        <v>1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2.894</v>
      </c>
      <c r="E62" t="n">
        <v>34.55</v>
      </c>
      <c r="F62" t="n">
        <v>31.55</v>
      </c>
      <c r="G62" t="n">
        <v>70.09999999999999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324.92</v>
      </c>
      <c r="Q62" t="n">
        <v>793.2</v>
      </c>
      <c r="R62" t="n">
        <v>139.74</v>
      </c>
      <c r="S62" t="n">
        <v>86.27</v>
      </c>
      <c r="T62" t="n">
        <v>16139.61</v>
      </c>
      <c r="U62" t="n">
        <v>0.62</v>
      </c>
      <c r="V62" t="n">
        <v>0.77</v>
      </c>
      <c r="W62" t="n">
        <v>0.26</v>
      </c>
      <c r="X62" t="n">
        <v>0.95</v>
      </c>
      <c r="Y62" t="n">
        <v>1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2.9227</v>
      </c>
      <c r="E63" t="n">
        <v>34.21</v>
      </c>
      <c r="F63" t="n">
        <v>31.29</v>
      </c>
      <c r="G63" t="n">
        <v>78.23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318</v>
      </c>
      <c r="Q63" t="n">
        <v>793.2</v>
      </c>
      <c r="R63" t="n">
        <v>130.95</v>
      </c>
      <c r="S63" t="n">
        <v>86.27</v>
      </c>
      <c r="T63" t="n">
        <v>11760.18</v>
      </c>
      <c r="U63" t="n">
        <v>0.66</v>
      </c>
      <c r="V63" t="n">
        <v>0.78</v>
      </c>
      <c r="W63" t="n">
        <v>0.26</v>
      </c>
      <c r="X63" t="n">
        <v>0.7</v>
      </c>
      <c r="Y63" t="n">
        <v>1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2.92</v>
      </c>
      <c r="E64" t="n">
        <v>34.25</v>
      </c>
      <c r="F64" t="n">
        <v>31.38</v>
      </c>
      <c r="G64" t="n">
        <v>85.59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314.99</v>
      </c>
      <c r="Q64" t="n">
        <v>793.2</v>
      </c>
      <c r="R64" t="n">
        <v>134.33</v>
      </c>
      <c r="S64" t="n">
        <v>86.27</v>
      </c>
      <c r="T64" t="n">
        <v>13459.13</v>
      </c>
      <c r="U64" t="n">
        <v>0.64</v>
      </c>
      <c r="V64" t="n">
        <v>0.77</v>
      </c>
      <c r="W64" t="n">
        <v>0.26</v>
      </c>
      <c r="X64" t="n">
        <v>0.79</v>
      </c>
      <c r="Y64" t="n">
        <v>1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2.932</v>
      </c>
      <c r="E65" t="n">
        <v>34.11</v>
      </c>
      <c r="F65" t="n">
        <v>31.3</v>
      </c>
      <c r="G65" t="n">
        <v>93.90000000000001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310.34</v>
      </c>
      <c r="Q65" t="n">
        <v>793.2</v>
      </c>
      <c r="R65" t="n">
        <v>131.54</v>
      </c>
      <c r="S65" t="n">
        <v>86.27</v>
      </c>
      <c r="T65" t="n">
        <v>12074.37</v>
      </c>
      <c r="U65" t="n">
        <v>0.66</v>
      </c>
      <c r="V65" t="n">
        <v>0.78</v>
      </c>
      <c r="W65" t="n">
        <v>0.25</v>
      </c>
      <c r="X65" t="n">
        <v>0.7</v>
      </c>
      <c r="Y65" t="n">
        <v>1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2.9496</v>
      </c>
      <c r="E66" t="n">
        <v>33.9</v>
      </c>
      <c r="F66" t="n">
        <v>31.15</v>
      </c>
      <c r="G66" t="n">
        <v>103.85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304.14</v>
      </c>
      <c r="Q66" t="n">
        <v>793.23</v>
      </c>
      <c r="R66" t="n">
        <v>126.79</v>
      </c>
      <c r="S66" t="n">
        <v>86.27</v>
      </c>
      <c r="T66" t="n">
        <v>9711.91</v>
      </c>
      <c r="U66" t="n">
        <v>0.68</v>
      </c>
      <c r="V66" t="n">
        <v>0.78</v>
      </c>
      <c r="W66" t="n">
        <v>0.24</v>
      </c>
      <c r="X66" t="n">
        <v>0.5600000000000001</v>
      </c>
      <c r="Y66" t="n">
        <v>1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2.9484</v>
      </c>
      <c r="E67" t="n">
        <v>33.92</v>
      </c>
      <c r="F67" t="n">
        <v>31.2</v>
      </c>
      <c r="G67" t="n">
        <v>110.11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299.2</v>
      </c>
      <c r="Q67" t="n">
        <v>793.2</v>
      </c>
      <c r="R67" t="n">
        <v>128.16</v>
      </c>
      <c r="S67" t="n">
        <v>86.27</v>
      </c>
      <c r="T67" t="n">
        <v>10398.51</v>
      </c>
      <c r="U67" t="n">
        <v>0.67</v>
      </c>
      <c r="V67" t="n">
        <v>0.78</v>
      </c>
      <c r="W67" t="n">
        <v>0.25</v>
      </c>
      <c r="X67" t="n">
        <v>0.6</v>
      </c>
      <c r="Y67" t="n">
        <v>1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2.9612</v>
      </c>
      <c r="E68" t="n">
        <v>33.77</v>
      </c>
      <c r="F68" t="n">
        <v>31.11</v>
      </c>
      <c r="G68" t="n">
        <v>124.43</v>
      </c>
      <c r="H68" t="n">
        <v>1.65</v>
      </c>
      <c r="I68" t="n">
        <v>15</v>
      </c>
      <c r="J68" t="n">
        <v>161.32</v>
      </c>
      <c r="K68" t="n">
        <v>47.83</v>
      </c>
      <c r="L68" t="n">
        <v>15</v>
      </c>
      <c r="M68" t="n">
        <v>13</v>
      </c>
      <c r="N68" t="n">
        <v>28.5</v>
      </c>
      <c r="O68" t="n">
        <v>20130.71</v>
      </c>
      <c r="P68" t="n">
        <v>292.84</v>
      </c>
      <c r="Q68" t="n">
        <v>793.2</v>
      </c>
      <c r="R68" t="n">
        <v>125.03</v>
      </c>
      <c r="S68" t="n">
        <v>86.27</v>
      </c>
      <c r="T68" t="n">
        <v>8846.639999999999</v>
      </c>
      <c r="U68" t="n">
        <v>0.6899999999999999</v>
      </c>
      <c r="V68" t="n">
        <v>0.78</v>
      </c>
      <c r="W68" t="n">
        <v>0.25</v>
      </c>
      <c r="X68" t="n">
        <v>0.51</v>
      </c>
      <c r="Y68" t="n">
        <v>1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2.9632</v>
      </c>
      <c r="E69" t="n">
        <v>33.75</v>
      </c>
      <c r="F69" t="n">
        <v>31.11</v>
      </c>
      <c r="G69" t="n">
        <v>133.35</v>
      </c>
      <c r="H69" t="n">
        <v>1.74</v>
      </c>
      <c r="I69" t="n">
        <v>14</v>
      </c>
      <c r="J69" t="n">
        <v>162.75</v>
      </c>
      <c r="K69" t="n">
        <v>47.83</v>
      </c>
      <c r="L69" t="n">
        <v>16</v>
      </c>
      <c r="M69" t="n">
        <v>11</v>
      </c>
      <c r="N69" t="n">
        <v>28.92</v>
      </c>
      <c r="O69" t="n">
        <v>20306.85</v>
      </c>
      <c r="P69" t="n">
        <v>288.07</v>
      </c>
      <c r="Q69" t="n">
        <v>793.2</v>
      </c>
      <c r="R69" t="n">
        <v>125.36</v>
      </c>
      <c r="S69" t="n">
        <v>86.27</v>
      </c>
      <c r="T69" t="n">
        <v>9015.41</v>
      </c>
      <c r="U69" t="n">
        <v>0.6899999999999999</v>
      </c>
      <c r="V69" t="n">
        <v>0.78</v>
      </c>
      <c r="W69" t="n">
        <v>0.25</v>
      </c>
      <c r="X69" t="n">
        <v>0.52</v>
      </c>
      <c r="Y69" t="n">
        <v>1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2.9662</v>
      </c>
      <c r="E70" t="n">
        <v>33.71</v>
      </c>
      <c r="F70" t="n">
        <v>31.08</v>
      </c>
      <c r="G70" t="n">
        <v>133.2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10</v>
      </c>
      <c r="N70" t="n">
        <v>29.36</v>
      </c>
      <c r="O70" t="n">
        <v>20483.57</v>
      </c>
      <c r="P70" t="n">
        <v>283.73</v>
      </c>
      <c r="Q70" t="n">
        <v>793.2</v>
      </c>
      <c r="R70" t="n">
        <v>123.98</v>
      </c>
      <c r="S70" t="n">
        <v>86.27</v>
      </c>
      <c r="T70" t="n">
        <v>8326.73</v>
      </c>
      <c r="U70" t="n">
        <v>0.7</v>
      </c>
      <c r="V70" t="n">
        <v>0.78</v>
      </c>
      <c r="W70" t="n">
        <v>0.25</v>
      </c>
      <c r="X70" t="n">
        <v>0.48</v>
      </c>
      <c r="Y70" t="n">
        <v>1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2.9764</v>
      </c>
      <c r="E71" t="n">
        <v>33.6</v>
      </c>
      <c r="F71" t="n">
        <v>30.99</v>
      </c>
      <c r="G71" t="n">
        <v>143.05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3</v>
      </c>
      <c r="N71" t="n">
        <v>29.8</v>
      </c>
      <c r="O71" t="n">
        <v>20660.89</v>
      </c>
      <c r="P71" t="n">
        <v>281.64</v>
      </c>
      <c r="Q71" t="n">
        <v>793.21</v>
      </c>
      <c r="R71" t="n">
        <v>120.88</v>
      </c>
      <c r="S71" t="n">
        <v>86.27</v>
      </c>
      <c r="T71" t="n">
        <v>6780.53</v>
      </c>
      <c r="U71" t="n">
        <v>0.71</v>
      </c>
      <c r="V71" t="n">
        <v>0.78</v>
      </c>
      <c r="W71" t="n">
        <v>0.25</v>
      </c>
      <c r="X71" t="n">
        <v>0.4</v>
      </c>
      <c r="Y71" t="n">
        <v>1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2.9756</v>
      </c>
      <c r="E72" t="n">
        <v>33.61</v>
      </c>
      <c r="F72" t="n">
        <v>31</v>
      </c>
      <c r="G72" t="n">
        <v>143.09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283.34</v>
      </c>
      <c r="Q72" t="n">
        <v>793.24</v>
      </c>
      <c r="R72" t="n">
        <v>121.08</v>
      </c>
      <c r="S72" t="n">
        <v>86.27</v>
      </c>
      <c r="T72" t="n">
        <v>6881.94</v>
      </c>
      <c r="U72" t="n">
        <v>0.71</v>
      </c>
      <c r="V72" t="n">
        <v>0.78</v>
      </c>
      <c r="W72" t="n">
        <v>0.25</v>
      </c>
      <c r="X72" t="n">
        <v>0.41</v>
      </c>
      <c r="Y72" t="n">
        <v>1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1.4633</v>
      </c>
      <c r="E73" t="n">
        <v>68.34</v>
      </c>
      <c r="F73" t="n">
        <v>49.21</v>
      </c>
      <c r="G73" t="n">
        <v>6.28</v>
      </c>
      <c r="H73" t="n">
        <v>0.1</v>
      </c>
      <c r="I73" t="n">
        <v>470</v>
      </c>
      <c r="J73" t="n">
        <v>176.73</v>
      </c>
      <c r="K73" t="n">
        <v>52.44</v>
      </c>
      <c r="L73" t="n">
        <v>1</v>
      </c>
      <c r="M73" t="n">
        <v>468</v>
      </c>
      <c r="N73" t="n">
        <v>33.29</v>
      </c>
      <c r="O73" t="n">
        <v>22031.19</v>
      </c>
      <c r="P73" t="n">
        <v>642.79</v>
      </c>
      <c r="Q73" t="n">
        <v>793.42</v>
      </c>
      <c r="R73" t="n">
        <v>732.1900000000001</v>
      </c>
      <c r="S73" t="n">
        <v>86.27</v>
      </c>
      <c r="T73" t="n">
        <v>310147.62</v>
      </c>
      <c r="U73" t="n">
        <v>0.12</v>
      </c>
      <c r="V73" t="n">
        <v>0.49</v>
      </c>
      <c r="W73" t="n">
        <v>0.97</v>
      </c>
      <c r="X73" t="n">
        <v>18.6</v>
      </c>
      <c r="Y73" t="n">
        <v>1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2.1822</v>
      </c>
      <c r="E74" t="n">
        <v>45.82</v>
      </c>
      <c r="F74" t="n">
        <v>37.18</v>
      </c>
      <c r="G74" t="n">
        <v>12.75</v>
      </c>
      <c r="H74" t="n">
        <v>0.2</v>
      </c>
      <c r="I74" t="n">
        <v>175</v>
      </c>
      <c r="J74" t="n">
        <v>178.21</v>
      </c>
      <c r="K74" t="n">
        <v>52.44</v>
      </c>
      <c r="L74" t="n">
        <v>2</v>
      </c>
      <c r="M74" t="n">
        <v>173</v>
      </c>
      <c r="N74" t="n">
        <v>33.77</v>
      </c>
      <c r="O74" t="n">
        <v>22213.89</v>
      </c>
      <c r="P74" t="n">
        <v>481.69</v>
      </c>
      <c r="Q74" t="n">
        <v>793.3</v>
      </c>
      <c r="R74" t="n">
        <v>327.96</v>
      </c>
      <c r="S74" t="n">
        <v>86.27</v>
      </c>
      <c r="T74" t="n">
        <v>109510.7</v>
      </c>
      <c r="U74" t="n">
        <v>0.26</v>
      </c>
      <c r="V74" t="n">
        <v>0.65</v>
      </c>
      <c r="W74" t="n">
        <v>0.5</v>
      </c>
      <c r="X74" t="n">
        <v>6.58</v>
      </c>
      <c r="Y74" t="n">
        <v>1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2.4501</v>
      </c>
      <c r="E75" t="n">
        <v>40.82</v>
      </c>
      <c r="F75" t="n">
        <v>34.55</v>
      </c>
      <c r="G75" t="n">
        <v>19.2</v>
      </c>
      <c r="H75" t="n">
        <v>0.3</v>
      </c>
      <c r="I75" t="n">
        <v>108</v>
      </c>
      <c r="J75" t="n">
        <v>179.7</v>
      </c>
      <c r="K75" t="n">
        <v>52.44</v>
      </c>
      <c r="L75" t="n">
        <v>3</v>
      </c>
      <c r="M75" t="n">
        <v>106</v>
      </c>
      <c r="N75" t="n">
        <v>34.26</v>
      </c>
      <c r="O75" t="n">
        <v>22397.24</v>
      </c>
      <c r="P75" t="n">
        <v>444.49</v>
      </c>
      <c r="Q75" t="n">
        <v>793.23</v>
      </c>
      <c r="R75" t="n">
        <v>239.93</v>
      </c>
      <c r="S75" t="n">
        <v>86.27</v>
      </c>
      <c r="T75" t="n">
        <v>65830.44</v>
      </c>
      <c r="U75" t="n">
        <v>0.36</v>
      </c>
      <c r="V75" t="n">
        <v>0.7</v>
      </c>
      <c r="W75" t="n">
        <v>0.4</v>
      </c>
      <c r="X75" t="n">
        <v>3.96</v>
      </c>
      <c r="Y75" t="n">
        <v>1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2.5949</v>
      </c>
      <c r="E76" t="n">
        <v>38.54</v>
      </c>
      <c r="F76" t="n">
        <v>33.34</v>
      </c>
      <c r="G76" t="n">
        <v>25.65</v>
      </c>
      <c r="H76" t="n">
        <v>0.39</v>
      </c>
      <c r="I76" t="n">
        <v>78</v>
      </c>
      <c r="J76" t="n">
        <v>181.19</v>
      </c>
      <c r="K76" t="n">
        <v>52.44</v>
      </c>
      <c r="L76" t="n">
        <v>4</v>
      </c>
      <c r="M76" t="n">
        <v>76</v>
      </c>
      <c r="N76" t="n">
        <v>34.75</v>
      </c>
      <c r="O76" t="n">
        <v>22581.25</v>
      </c>
      <c r="P76" t="n">
        <v>426.15</v>
      </c>
      <c r="Q76" t="n">
        <v>793.24</v>
      </c>
      <c r="R76" t="n">
        <v>199.27</v>
      </c>
      <c r="S76" t="n">
        <v>86.27</v>
      </c>
      <c r="T76" t="n">
        <v>45652.35</v>
      </c>
      <c r="U76" t="n">
        <v>0.43</v>
      </c>
      <c r="V76" t="n">
        <v>0.73</v>
      </c>
      <c r="W76" t="n">
        <v>0.35</v>
      </c>
      <c r="X76" t="n">
        <v>2.75</v>
      </c>
      <c r="Y76" t="n">
        <v>1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2.6652</v>
      </c>
      <c r="E77" t="n">
        <v>37.52</v>
      </c>
      <c r="F77" t="n">
        <v>32.93</v>
      </c>
      <c r="G77" t="n">
        <v>32.39</v>
      </c>
      <c r="H77" t="n">
        <v>0.49</v>
      </c>
      <c r="I77" t="n">
        <v>61</v>
      </c>
      <c r="J77" t="n">
        <v>182.69</v>
      </c>
      <c r="K77" t="n">
        <v>52.44</v>
      </c>
      <c r="L77" t="n">
        <v>5</v>
      </c>
      <c r="M77" t="n">
        <v>59</v>
      </c>
      <c r="N77" t="n">
        <v>35.25</v>
      </c>
      <c r="O77" t="n">
        <v>22766.06</v>
      </c>
      <c r="P77" t="n">
        <v>417.94</v>
      </c>
      <c r="Q77" t="n">
        <v>793.21</v>
      </c>
      <c r="R77" t="n">
        <v>186.12</v>
      </c>
      <c r="S77" t="n">
        <v>86.27</v>
      </c>
      <c r="T77" t="n">
        <v>39157.54</v>
      </c>
      <c r="U77" t="n">
        <v>0.46</v>
      </c>
      <c r="V77" t="n">
        <v>0.74</v>
      </c>
      <c r="W77" t="n">
        <v>0.32</v>
      </c>
      <c r="X77" t="n">
        <v>2.33</v>
      </c>
      <c r="Y77" t="n">
        <v>1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2.7298</v>
      </c>
      <c r="E78" t="n">
        <v>36.63</v>
      </c>
      <c r="F78" t="n">
        <v>32.43</v>
      </c>
      <c r="G78" t="n">
        <v>38.92</v>
      </c>
      <c r="H78" t="n">
        <v>0.58</v>
      </c>
      <c r="I78" t="n">
        <v>50</v>
      </c>
      <c r="J78" t="n">
        <v>184.19</v>
      </c>
      <c r="K78" t="n">
        <v>52.44</v>
      </c>
      <c r="L78" t="n">
        <v>6</v>
      </c>
      <c r="M78" t="n">
        <v>48</v>
      </c>
      <c r="N78" t="n">
        <v>35.75</v>
      </c>
      <c r="O78" t="n">
        <v>22951.43</v>
      </c>
      <c r="P78" t="n">
        <v>408.84</v>
      </c>
      <c r="Q78" t="n">
        <v>793.27</v>
      </c>
      <c r="R78" t="n">
        <v>169.27</v>
      </c>
      <c r="S78" t="n">
        <v>86.27</v>
      </c>
      <c r="T78" t="n">
        <v>30787.66</v>
      </c>
      <c r="U78" t="n">
        <v>0.51</v>
      </c>
      <c r="V78" t="n">
        <v>0.75</v>
      </c>
      <c r="W78" t="n">
        <v>0.3</v>
      </c>
      <c r="X78" t="n">
        <v>1.84</v>
      </c>
      <c r="Y78" t="n">
        <v>1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2.7704</v>
      </c>
      <c r="E79" t="n">
        <v>36.1</v>
      </c>
      <c r="F79" t="n">
        <v>32.15</v>
      </c>
      <c r="G79" t="n">
        <v>44.86</v>
      </c>
      <c r="H79" t="n">
        <v>0.67</v>
      </c>
      <c r="I79" t="n">
        <v>43</v>
      </c>
      <c r="J79" t="n">
        <v>185.7</v>
      </c>
      <c r="K79" t="n">
        <v>52.44</v>
      </c>
      <c r="L79" t="n">
        <v>7</v>
      </c>
      <c r="M79" t="n">
        <v>41</v>
      </c>
      <c r="N79" t="n">
        <v>36.26</v>
      </c>
      <c r="O79" t="n">
        <v>23137.49</v>
      </c>
      <c r="P79" t="n">
        <v>402.51</v>
      </c>
      <c r="Q79" t="n">
        <v>793.21</v>
      </c>
      <c r="R79" t="n">
        <v>159.58</v>
      </c>
      <c r="S79" t="n">
        <v>86.27</v>
      </c>
      <c r="T79" t="n">
        <v>25979.96</v>
      </c>
      <c r="U79" t="n">
        <v>0.54</v>
      </c>
      <c r="V79" t="n">
        <v>0.76</v>
      </c>
      <c r="W79" t="n">
        <v>0.29</v>
      </c>
      <c r="X79" t="n">
        <v>1.55</v>
      </c>
      <c r="Y79" t="n">
        <v>1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2.8078</v>
      </c>
      <c r="E80" t="n">
        <v>35.61</v>
      </c>
      <c r="F80" t="n">
        <v>31.88</v>
      </c>
      <c r="G80" t="n">
        <v>51.69</v>
      </c>
      <c r="H80" t="n">
        <v>0.76</v>
      </c>
      <c r="I80" t="n">
        <v>37</v>
      </c>
      <c r="J80" t="n">
        <v>187.22</v>
      </c>
      <c r="K80" t="n">
        <v>52.44</v>
      </c>
      <c r="L80" t="n">
        <v>8</v>
      </c>
      <c r="M80" t="n">
        <v>35</v>
      </c>
      <c r="N80" t="n">
        <v>36.78</v>
      </c>
      <c r="O80" t="n">
        <v>23324.24</v>
      </c>
      <c r="P80" t="n">
        <v>396.26</v>
      </c>
      <c r="Q80" t="n">
        <v>793.25</v>
      </c>
      <c r="R80" t="n">
        <v>150.63</v>
      </c>
      <c r="S80" t="n">
        <v>86.27</v>
      </c>
      <c r="T80" t="n">
        <v>21537.49</v>
      </c>
      <c r="U80" t="n">
        <v>0.57</v>
      </c>
      <c r="V80" t="n">
        <v>0.76</v>
      </c>
      <c r="W80" t="n">
        <v>0.28</v>
      </c>
      <c r="X80" t="n">
        <v>1.28</v>
      </c>
      <c r="Y80" t="n">
        <v>1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2.8215</v>
      </c>
      <c r="E81" t="n">
        <v>35.44</v>
      </c>
      <c r="F81" t="n">
        <v>31.85</v>
      </c>
      <c r="G81" t="n">
        <v>57.91</v>
      </c>
      <c r="H81" t="n">
        <v>0.85</v>
      </c>
      <c r="I81" t="n">
        <v>33</v>
      </c>
      <c r="J81" t="n">
        <v>188.74</v>
      </c>
      <c r="K81" t="n">
        <v>52.44</v>
      </c>
      <c r="L81" t="n">
        <v>9</v>
      </c>
      <c r="M81" t="n">
        <v>31</v>
      </c>
      <c r="N81" t="n">
        <v>37.3</v>
      </c>
      <c r="O81" t="n">
        <v>23511.69</v>
      </c>
      <c r="P81" t="n">
        <v>392.72</v>
      </c>
      <c r="Q81" t="n">
        <v>793.22</v>
      </c>
      <c r="R81" t="n">
        <v>150.04</v>
      </c>
      <c r="S81" t="n">
        <v>86.27</v>
      </c>
      <c r="T81" t="n">
        <v>21259.45</v>
      </c>
      <c r="U81" t="n">
        <v>0.57</v>
      </c>
      <c r="V81" t="n">
        <v>0.76</v>
      </c>
      <c r="W81" t="n">
        <v>0.27</v>
      </c>
      <c r="X81" t="n">
        <v>1.25</v>
      </c>
      <c r="Y81" t="n">
        <v>1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2.8498</v>
      </c>
      <c r="E82" t="n">
        <v>35.09</v>
      </c>
      <c r="F82" t="n">
        <v>31.64</v>
      </c>
      <c r="G82" t="n">
        <v>65.45999999999999</v>
      </c>
      <c r="H82" t="n">
        <v>0.93</v>
      </c>
      <c r="I82" t="n">
        <v>29</v>
      </c>
      <c r="J82" t="n">
        <v>190.26</v>
      </c>
      <c r="K82" t="n">
        <v>52.44</v>
      </c>
      <c r="L82" t="n">
        <v>10</v>
      </c>
      <c r="M82" t="n">
        <v>27</v>
      </c>
      <c r="N82" t="n">
        <v>37.82</v>
      </c>
      <c r="O82" t="n">
        <v>23699.85</v>
      </c>
      <c r="P82" t="n">
        <v>387.79</v>
      </c>
      <c r="Q82" t="n">
        <v>793.24</v>
      </c>
      <c r="R82" t="n">
        <v>142.79</v>
      </c>
      <c r="S82" t="n">
        <v>86.27</v>
      </c>
      <c r="T82" t="n">
        <v>17652.86</v>
      </c>
      <c r="U82" t="n">
        <v>0.6</v>
      </c>
      <c r="V82" t="n">
        <v>0.77</v>
      </c>
      <c r="W82" t="n">
        <v>0.27</v>
      </c>
      <c r="X82" t="n">
        <v>1.04</v>
      </c>
      <c r="Y82" t="n">
        <v>1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2.8682</v>
      </c>
      <c r="E83" t="n">
        <v>34.86</v>
      </c>
      <c r="F83" t="n">
        <v>31.52</v>
      </c>
      <c r="G83" t="n">
        <v>72.73999999999999</v>
      </c>
      <c r="H83" t="n">
        <v>1.02</v>
      </c>
      <c r="I83" t="n">
        <v>26</v>
      </c>
      <c r="J83" t="n">
        <v>191.79</v>
      </c>
      <c r="K83" t="n">
        <v>52.44</v>
      </c>
      <c r="L83" t="n">
        <v>11</v>
      </c>
      <c r="M83" t="n">
        <v>24</v>
      </c>
      <c r="N83" t="n">
        <v>38.35</v>
      </c>
      <c r="O83" t="n">
        <v>23888.73</v>
      </c>
      <c r="P83" t="n">
        <v>383.49</v>
      </c>
      <c r="Q83" t="n">
        <v>793.21</v>
      </c>
      <c r="R83" t="n">
        <v>138.9</v>
      </c>
      <c r="S83" t="n">
        <v>86.27</v>
      </c>
      <c r="T83" t="n">
        <v>15726.44</v>
      </c>
      <c r="U83" t="n">
        <v>0.62</v>
      </c>
      <c r="V83" t="n">
        <v>0.77</v>
      </c>
      <c r="W83" t="n">
        <v>0.26</v>
      </c>
      <c r="X83" t="n">
        <v>0.92</v>
      </c>
      <c r="Y83" t="n">
        <v>1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2.8982</v>
      </c>
      <c r="E84" t="n">
        <v>34.5</v>
      </c>
      <c r="F84" t="n">
        <v>31.23</v>
      </c>
      <c r="G84" t="n">
        <v>78.08</v>
      </c>
      <c r="H84" t="n">
        <v>1.1</v>
      </c>
      <c r="I84" t="n">
        <v>24</v>
      </c>
      <c r="J84" t="n">
        <v>193.33</v>
      </c>
      <c r="K84" t="n">
        <v>52.44</v>
      </c>
      <c r="L84" t="n">
        <v>12</v>
      </c>
      <c r="M84" t="n">
        <v>22</v>
      </c>
      <c r="N84" t="n">
        <v>38.89</v>
      </c>
      <c r="O84" t="n">
        <v>24078.33</v>
      </c>
      <c r="P84" t="n">
        <v>376.5</v>
      </c>
      <c r="Q84" t="n">
        <v>793.2</v>
      </c>
      <c r="R84" t="n">
        <v>129.06</v>
      </c>
      <c r="S84" t="n">
        <v>86.27</v>
      </c>
      <c r="T84" t="n">
        <v>10815.1</v>
      </c>
      <c r="U84" t="n">
        <v>0.67</v>
      </c>
      <c r="V84" t="n">
        <v>0.78</v>
      </c>
      <c r="W84" t="n">
        <v>0.25</v>
      </c>
      <c r="X84" t="n">
        <v>0.63</v>
      </c>
      <c r="Y84" t="n">
        <v>1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2.8896</v>
      </c>
      <c r="E85" t="n">
        <v>34.61</v>
      </c>
      <c r="F85" t="n">
        <v>31.4</v>
      </c>
      <c r="G85" t="n">
        <v>85.65000000000001</v>
      </c>
      <c r="H85" t="n">
        <v>1.18</v>
      </c>
      <c r="I85" t="n">
        <v>22</v>
      </c>
      <c r="J85" t="n">
        <v>194.88</v>
      </c>
      <c r="K85" t="n">
        <v>52.44</v>
      </c>
      <c r="L85" t="n">
        <v>13</v>
      </c>
      <c r="M85" t="n">
        <v>20</v>
      </c>
      <c r="N85" t="n">
        <v>39.43</v>
      </c>
      <c r="O85" t="n">
        <v>24268.67</v>
      </c>
      <c r="P85" t="n">
        <v>376.59</v>
      </c>
      <c r="Q85" t="n">
        <v>793.21</v>
      </c>
      <c r="R85" t="n">
        <v>134.99</v>
      </c>
      <c r="S85" t="n">
        <v>86.27</v>
      </c>
      <c r="T85" t="n">
        <v>13788.74</v>
      </c>
      <c r="U85" t="n">
        <v>0.64</v>
      </c>
      <c r="V85" t="n">
        <v>0.77</v>
      </c>
      <c r="W85" t="n">
        <v>0.26</v>
      </c>
      <c r="X85" t="n">
        <v>0.8100000000000001</v>
      </c>
      <c r="Y85" t="n">
        <v>1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2.9043</v>
      </c>
      <c r="E86" t="n">
        <v>34.43</v>
      </c>
      <c r="F86" t="n">
        <v>31.3</v>
      </c>
      <c r="G86" t="n">
        <v>93.90000000000001</v>
      </c>
      <c r="H86" t="n">
        <v>1.27</v>
      </c>
      <c r="I86" t="n">
        <v>20</v>
      </c>
      <c r="J86" t="n">
        <v>196.42</v>
      </c>
      <c r="K86" t="n">
        <v>52.44</v>
      </c>
      <c r="L86" t="n">
        <v>14</v>
      </c>
      <c r="M86" t="n">
        <v>18</v>
      </c>
      <c r="N86" t="n">
        <v>39.98</v>
      </c>
      <c r="O86" t="n">
        <v>24459.75</v>
      </c>
      <c r="P86" t="n">
        <v>371.39</v>
      </c>
      <c r="Q86" t="n">
        <v>793.21</v>
      </c>
      <c r="R86" t="n">
        <v>131.59</v>
      </c>
      <c r="S86" t="n">
        <v>86.27</v>
      </c>
      <c r="T86" t="n">
        <v>12099.12</v>
      </c>
      <c r="U86" t="n">
        <v>0.66</v>
      </c>
      <c r="V86" t="n">
        <v>0.78</v>
      </c>
      <c r="W86" t="n">
        <v>0.25</v>
      </c>
      <c r="X86" t="n">
        <v>0.7</v>
      </c>
      <c r="Y86" t="n">
        <v>1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2.9112</v>
      </c>
      <c r="E87" t="n">
        <v>34.35</v>
      </c>
      <c r="F87" t="n">
        <v>31.25</v>
      </c>
      <c r="G87" t="n">
        <v>98.7</v>
      </c>
      <c r="H87" t="n">
        <v>1.35</v>
      </c>
      <c r="I87" t="n">
        <v>19</v>
      </c>
      <c r="J87" t="n">
        <v>197.98</v>
      </c>
      <c r="K87" t="n">
        <v>52.44</v>
      </c>
      <c r="L87" t="n">
        <v>15</v>
      </c>
      <c r="M87" t="n">
        <v>17</v>
      </c>
      <c r="N87" t="n">
        <v>40.54</v>
      </c>
      <c r="O87" t="n">
        <v>24651.58</v>
      </c>
      <c r="P87" t="n">
        <v>369.11</v>
      </c>
      <c r="Q87" t="n">
        <v>793.2</v>
      </c>
      <c r="R87" t="n">
        <v>130.06</v>
      </c>
      <c r="S87" t="n">
        <v>86.27</v>
      </c>
      <c r="T87" t="n">
        <v>11338.3</v>
      </c>
      <c r="U87" t="n">
        <v>0.66</v>
      </c>
      <c r="V87" t="n">
        <v>0.78</v>
      </c>
      <c r="W87" t="n">
        <v>0.25</v>
      </c>
      <c r="X87" t="n">
        <v>0.66</v>
      </c>
      <c r="Y87" t="n">
        <v>1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2.9136</v>
      </c>
      <c r="E88" t="n">
        <v>34.32</v>
      </c>
      <c r="F88" t="n">
        <v>31.26</v>
      </c>
      <c r="G88" t="n">
        <v>104.2</v>
      </c>
      <c r="H88" t="n">
        <v>1.42</v>
      </c>
      <c r="I88" t="n">
        <v>18</v>
      </c>
      <c r="J88" t="n">
        <v>199.54</v>
      </c>
      <c r="K88" t="n">
        <v>52.44</v>
      </c>
      <c r="L88" t="n">
        <v>16</v>
      </c>
      <c r="M88" t="n">
        <v>16</v>
      </c>
      <c r="N88" t="n">
        <v>41.1</v>
      </c>
      <c r="O88" t="n">
        <v>24844.17</v>
      </c>
      <c r="P88" t="n">
        <v>365.82</v>
      </c>
      <c r="Q88" t="n">
        <v>793.2</v>
      </c>
      <c r="R88" t="n">
        <v>130.28</v>
      </c>
      <c r="S88" t="n">
        <v>86.27</v>
      </c>
      <c r="T88" t="n">
        <v>11454.84</v>
      </c>
      <c r="U88" t="n">
        <v>0.66</v>
      </c>
      <c r="V88" t="n">
        <v>0.78</v>
      </c>
      <c r="W88" t="n">
        <v>0.25</v>
      </c>
      <c r="X88" t="n">
        <v>0.66</v>
      </c>
      <c r="Y88" t="n">
        <v>1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2.9214</v>
      </c>
      <c r="E89" t="n">
        <v>34.23</v>
      </c>
      <c r="F89" t="n">
        <v>31.21</v>
      </c>
      <c r="G89" t="n">
        <v>110.14</v>
      </c>
      <c r="H89" t="n">
        <v>1.5</v>
      </c>
      <c r="I89" t="n">
        <v>17</v>
      </c>
      <c r="J89" t="n">
        <v>201.11</v>
      </c>
      <c r="K89" t="n">
        <v>52.44</v>
      </c>
      <c r="L89" t="n">
        <v>17</v>
      </c>
      <c r="M89" t="n">
        <v>15</v>
      </c>
      <c r="N89" t="n">
        <v>41.67</v>
      </c>
      <c r="O89" t="n">
        <v>25037.53</v>
      </c>
      <c r="P89" t="n">
        <v>362.68</v>
      </c>
      <c r="Q89" t="n">
        <v>793.21</v>
      </c>
      <c r="R89" t="n">
        <v>128.5</v>
      </c>
      <c r="S89" t="n">
        <v>86.27</v>
      </c>
      <c r="T89" t="n">
        <v>10569.91</v>
      </c>
      <c r="U89" t="n">
        <v>0.67</v>
      </c>
      <c r="V89" t="n">
        <v>0.78</v>
      </c>
      <c r="W89" t="n">
        <v>0.25</v>
      </c>
      <c r="X89" t="n">
        <v>0.61</v>
      </c>
      <c r="Y89" t="n">
        <v>1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2.9299</v>
      </c>
      <c r="E90" t="n">
        <v>34.13</v>
      </c>
      <c r="F90" t="n">
        <v>31.14</v>
      </c>
      <c r="G90" t="n">
        <v>116.78</v>
      </c>
      <c r="H90" t="n">
        <v>1.58</v>
      </c>
      <c r="I90" t="n">
        <v>16</v>
      </c>
      <c r="J90" t="n">
        <v>202.68</v>
      </c>
      <c r="K90" t="n">
        <v>52.44</v>
      </c>
      <c r="L90" t="n">
        <v>18</v>
      </c>
      <c r="M90" t="n">
        <v>14</v>
      </c>
      <c r="N90" t="n">
        <v>42.24</v>
      </c>
      <c r="O90" t="n">
        <v>25231.66</v>
      </c>
      <c r="P90" t="n">
        <v>358.11</v>
      </c>
      <c r="Q90" t="n">
        <v>793.2</v>
      </c>
      <c r="R90" t="n">
        <v>126.2</v>
      </c>
      <c r="S90" t="n">
        <v>86.27</v>
      </c>
      <c r="T90" t="n">
        <v>9425.84</v>
      </c>
      <c r="U90" t="n">
        <v>0.68</v>
      </c>
      <c r="V90" t="n">
        <v>0.78</v>
      </c>
      <c r="W90" t="n">
        <v>0.25</v>
      </c>
      <c r="X90" t="n">
        <v>0.55</v>
      </c>
      <c r="Y90" t="n">
        <v>1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2.9329</v>
      </c>
      <c r="E91" t="n">
        <v>34.1</v>
      </c>
      <c r="F91" t="n">
        <v>31.14</v>
      </c>
      <c r="G91" t="n">
        <v>124.57</v>
      </c>
      <c r="H91" t="n">
        <v>1.65</v>
      </c>
      <c r="I91" t="n">
        <v>15</v>
      </c>
      <c r="J91" t="n">
        <v>204.26</v>
      </c>
      <c r="K91" t="n">
        <v>52.44</v>
      </c>
      <c r="L91" t="n">
        <v>19</v>
      </c>
      <c r="M91" t="n">
        <v>13</v>
      </c>
      <c r="N91" t="n">
        <v>42.82</v>
      </c>
      <c r="O91" t="n">
        <v>25426.72</v>
      </c>
      <c r="P91" t="n">
        <v>354.88</v>
      </c>
      <c r="Q91" t="n">
        <v>793.2</v>
      </c>
      <c r="R91" t="n">
        <v>126.53</v>
      </c>
      <c r="S91" t="n">
        <v>86.27</v>
      </c>
      <c r="T91" t="n">
        <v>9595.559999999999</v>
      </c>
      <c r="U91" t="n">
        <v>0.68</v>
      </c>
      <c r="V91" t="n">
        <v>0.78</v>
      </c>
      <c r="W91" t="n">
        <v>0.24</v>
      </c>
      <c r="X91" t="n">
        <v>0.55</v>
      </c>
      <c r="Y91" t="n">
        <v>1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2.9411</v>
      </c>
      <c r="E92" t="n">
        <v>34</v>
      </c>
      <c r="F92" t="n">
        <v>31.08</v>
      </c>
      <c r="G92" t="n">
        <v>133.21</v>
      </c>
      <c r="H92" t="n">
        <v>1.73</v>
      </c>
      <c r="I92" t="n">
        <v>14</v>
      </c>
      <c r="J92" t="n">
        <v>205.85</v>
      </c>
      <c r="K92" t="n">
        <v>52.44</v>
      </c>
      <c r="L92" t="n">
        <v>20</v>
      </c>
      <c r="M92" t="n">
        <v>12</v>
      </c>
      <c r="N92" t="n">
        <v>43.41</v>
      </c>
      <c r="O92" t="n">
        <v>25622.45</v>
      </c>
      <c r="P92" t="n">
        <v>352.12</v>
      </c>
      <c r="Q92" t="n">
        <v>793.21</v>
      </c>
      <c r="R92" t="n">
        <v>124.27</v>
      </c>
      <c r="S92" t="n">
        <v>86.27</v>
      </c>
      <c r="T92" t="n">
        <v>8470.610000000001</v>
      </c>
      <c r="U92" t="n">
        <v>0.6899999999999999</v>
      </c>
      <c r="V92" t="n">
        <v>0.78</v>
      </c>
      <c r="W92" t="n">
        <v>0.24</v>
      </c>
      <c r="X92" t="n">
        <v>0.49</v>
      </c>
      <c r="Y92" t="n">
        <v>1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2.949</v>
      </c>
      <c r="E93" t="n">
        <v>33.91</v>
      </c>
      <c r="F93" t="n">
        <v>31.03</v>
      </c>
      <c r="G93" t="n">
        <v>143.2</v>
      </c>
      <c r="H93" t="n">
        <v>1.8</v>
      </c>
      <c r="I93" t="n">
        <v>13</v>
      </c>
      <c r="J93" t="n">
        <v>207.45</v>
      </c>
      <c r="K93" t="n">
        <v>52.44</v>
      </c>
      <c r="L93" t="n">
        <v>21</v>
      </c>
      <c r="M93" t="n">
        <v>11</v>
      </c>
      <c r="N93" t="n">
        <v>44</v>
      </c>
      <c r="O93" t="n">
        <v>25818.99</v>
      </c>
      <c r="P93" t="n">
        <v>347.71</v>
      </c>
      <c r="Q93" t="n">
        <v>793.2</v>
      </c>
      <c r="R93" t="n">
        <v>122.3</v>
      </c>
      <c r="S93" t="n">
        <v>86.27</v>
      </c>
      <c r="T93" t="n">
        <v>7491.87</v>
      </c>
      <c r="U93" t="n">
        <v>0.71</v>
      </c>
      <c r="V93" t="n">
        <v>0.78</v>
      </c>
      <c r="W93" t="n">
        <v>0.24</v>
      </c>
      <c r="X93" t="n">
        <v>0.43</v>
      </c>
      <c r="Y93" t="n">
        <v>1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2.951</v>
      </c>
      <c r="E94" t="n">
        <v>33.89</v>
      </c>
      <c r="F94" t="n">
        <v>31</v>
      </c>
      <c r="G94" t="n">
        <v>143.1</v>
      </c>
      <c r="H94" t="n">
        <v>1.87</v>
      </c>
      <c r="I94" t="n">
        <v>13</v>
      </c>
      <c r="J94" t="n">
        <v>209.05</v>
      </c>
      <c r="K94" t="n">
        <v>52.44</v>
      </c>
      <c r="L94" t="n">
        <v>22</v>
      </c>
      <c r="M94" t="n">
        <v>11</v>
      </c>
      <c r="N94" t="n">
        <v>44.6</v>
      </c>
      <c r="O94" t="n">
        <v>26016.35</v>
      </c>
      <c r="P94" t="n">
        <v>342.65</v>
      </c>
      <c r="Q94" t="n">
        <v>793.21</v>
      </c>
      <c r="R94" t="n">
        <v>121.74</v>
      </c>
      <c r="S94" t="n">
        <v>86.27</v>
      </c>
      <c r="T94" t="n">
        <v>7211.49</v>
      </c>
      <c r="U94" t="n">
        <v>0.71</v>
      </c>
      <c r="V94" t="n">
        <v>0.78</v>
      </c>
      <c r="W94" t="n">
        <v>0.24</v>
      </c>
      <c r="X94" t="n">
        <v>0.41</v>
      </c>
      <c r="Y94" t="n">
        <v>1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2.9536</v>
      </c>
      <c r="E95" t="n">
        <v>33.86</v>
      </c>
      <c r="F95" t="n">
        <v>31.01</v>
      </c>
      <c r="G95" t="n">
        <v>155.05</v>
      </c>
      <c r="H95" t="n">
        <v>1.94</v>
      </c>
      <c r="I95" t="n">
        <v>12</v>
      </c>
      <c r="J95" t="n">
        <v>210.65</v>
      </c>
      <c r="K95" t="n">
        <v>52.44</v>
      </c>
      <c r="L95" t="n">
        <v>23</v>
      </c>
      <c r="M95" t="n">
        <v>10</v>
      </c>
      <c r="N95" t="n">
        <v>45.21</v>
      </c>
      <c r="O95" t="n">
        <v>26214.54</v>
      </c>
      <c r="P95" t="n">
        <v>341.7</v>
      </c>
      <c r="Q95" t="n">
        <v>793.22</v>
      </c>
      <c r="R95" t="n">
        <v>121.84</v>
      </c>
      <c r="S95" t="n">
        <v>86.27</v>
      </c>
      <c r="T95" t="n">
        <v>7266.07</v>
      </c>
      <c r="U95" t="n">
        <v>0.71</v>
      </c>
      <c r="V95" t="n">
        <v>0.78</v>
      </c>
      <c r="W95" t="n">
        <v>0.24</v>
      </c>
      <c r="X95" t="n">
        <v>0.41</v>
      </c>
      <c r="Y95" t="n">
        <v>1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2.9607</v>
      </c>
      <c r="E96" t="n">
        <v>33.78</v>
      </c>
      <c r="F96" t="n">
        <v>30.96</v>
      </c>
      <c r="G96" t="n">
        <v>168.9</v>
      </c>
      <c r="H96" t="n">
        <v>2.01</v>
      </c>
      <c r="I96" t="n">
        <v>11</v>
      </c>
      <c r="J96" t="n">
        <v>212.27</v>
      </c>
      <c r="K96" t="n">
        <v>52.44</v>
      </c>
      <c r="L96" t="n">
        <v>24</v>
      </c>
      <c r="M96" t="n">
        <v>9</v>
      </c>
      <c r="N96" t="n">
        <v>45.82</v>
      </c>
      <c r="O96" t="n">
        <v>26413.56</v>
      </c>
      <c r="P96" t="n">
        <v>334.59</v>
      </c>
      <c r="Q96" t="n">
        <v>793.21</v>
      </c>
      <c r="R96" t="n">
        <v>120.27</v>
      </c>
      <c r="S96" t="n">
        <v>86.27</v>
      </c>
      <c r="T96" t="n">
        <v>6485.99</v>
      </c>
      <c r="U96" t="n">
        <v>0.72</v>
      </c>
      <c r="V96" t="n">
        <v>0.78</v>
      </c>
      <c r="W96" t="n">
        <v>0.24</v>
      </c>
      <c r="X96" t="n">
        <v>0.37</v>
      </c>
      <c r="Y96" t="n">
        <v>1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2.9618</v>
      </c>
      <c r="E97" t="n">
        <v>33.76</v>
      </c>
      <c r="F97" t="n">
        <v>30.95</v>
      </c>
      <c r="G97" t="n">
        <v>168.83</v>
      </c>
      <c r="H97" t="n">
        <v>2.08</v>
      </c>
      <c r="I97" t="n">
        <v>11</v>
      </c>
      <c r="J97" t="n">
        <v>213.89</v>
      </c>
      <c r="K97" t="n">
        <v>52.44</v>
      </c>
      <c r="L97" t="n">
        <v>25</v>
      </c>
      <c r="M97" t="n">
        <v>8</v>
      </c>
      <c r="N97" t="n">
        <v>46.44</v>
      </c>
      <c r="O97" t="n">
        <v>26613.43</v>
      </c>
      <c r="P97" t="n">
        <v>335.84</v>
      </c>
      <c r="Q97" t="n">
        <v>793.26</v>
      </c>
      <c r="R97" t="n">
        <v>119.92</v>
      </c>
      <c r="S97" t="n">
        <v>86.27</v>
      </c>
      <c r="T97" t="n">
        <v>6311.75</v>
      </c>
      <c r="U97" t="n">
        <v>0.72</v>
      </c>
      <c r="V97" t="n">
        <v>0.79</v>
      </c>
      <c r="W97" t="n">
        <v>0.24</v>
      </c>
      <c r="X97" t="n">
        <v>0.36</v>
      </c>
      <c r="Y97" t="n">
        <v>1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2.9592</v>
      </c>
      <c r="E98" t="n">
        <v>33.79</v>
      </c>
      <c r="F98" t="n">
        <v>30.98</v>
      </c>
      <c r="G98" t="n">
        <v>168.99</v>
      </c>
      <c r="H98" t="n">
        <v>2.14</v>
      </c>
      <c r="I98" t="n">
        <v>11</v>
      </c>
      <c r="J98" t="n">
        <v>215.51</v>
      </c>
      <c r="K98" t="n">
        <v>52.44</v>
      </c>
      <c r="L98" t="n">
        <v>26</v>
      </c>
      <c r="M98" t="n">
        <v>6</v>
      </c>
      <c r="N98" t="n">
        <v>47.07</v>
      </c>
      <c r="O98" t="n">
        <v>26814.17</v>
      </c>
      <c r="P98" t="n">
        <v>333.35</v>
      </c>
      <c r="Q98" t="n">
        <v>793.24</v>
      </c>
      <c r="R98" t="n">
        <v>120.8</v>
      </c>
      <c r="S98" t="n">
        <v>86.27</v>
      </c>
      <c r="T98" t="n">
        <v>6751.54</v>
      </c>
      <c r="U98" t="n">
        <v>0.71</v>
      </c>
      <c r="V98" t="n">
        <v>0.78</v>
      </c>
      <c r="W98" t="n">
        <v>0.24</v>
      </c>
      <c r="X98" t="n">
        <v>0.39</v>
      </c>
      <c r="Y98" t="n">
        <v>1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2.9662</v>
      </c>
      <c r="E99" t="n">
        <v>33.71</v>
      </c>
      <c r="F99" t="n">
        <v>30.94</v>
      </c>
      <c r="G99" t="n">
        <v>185.62</v>
      </c>
      <c r="H99" t="n">
        <v>2.21</v>
      </c>
      <c r="I99" t="n">
        <v>10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328.69</v>
      </c>
      <c r="Q99" t="n">
        <v>793.23</v>
      </c>
      <c r="R99" t="n">
        <v>119.19</v>
      </c>
      <c r="S99" t="n">
        <v>86.27</v>
      </c>
      <c r="T99" t="n">
        <v>5948.66</v>
      </c>
      <c r="U99" t="n">
        <v>0.72</v>
      </c>
      <c r="V99" t="n">
        <v>0.79</v>
      </c>
      <c r="W99" t="n">
        <v>0.24</v>
      </c>
      <c r="X99" t="n">
        <v>0.34</v>
      </c>
      <c r="Y99" t="n">
        <v>1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2.9691</v>
      </c>
      <c r="E100" t="n">
        <v>33.68</v>
      </c>
      <c r="F100" t="n">
        <v>30.9</v>
      </c>
      <c r="G100" t="n">
        <v>185.42</v>
      </c>
      <c r="H100" t="n">
        <v>2.27</v>
      </c>
      <c r="I100" t="n">
        <v>10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330.52</v>
      </c>
      <c r="Q100" t="n">
        <v>793.2</v>
      </c>
      <c r="R100" t="n">
        <v>117.9</v>
      </c>
      <c r="S100" t="n">
        <v>86.27</v>
      </c>
      <c r="T100" t="n">
        <v>5307.44</v>
      </c>
      <c r="U100" t="n">
        <v>0.73</v>
      </c>
      <c r="V100" t="n">
        <v>0.79</v>
      </c>
      <c r="W100" t="n">
        <v>0.25</v>
      </c>
      <c r="X100" t="n">
        <v>0.31</v>
      </c>
      <c r="Y100" t="n">
        <v>1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2.9681</v>
      </c>
      <c r="E101" t="n">
        <v>33.69</v>
      </c>
      <c r="F101" t="n">
        <v>30.92</v>
      </c>
      <c r="G101" t="n">
        <v>185.49</v>
      </c>
      <c r="H101" t="n">
        <v>2.34</v>
      </c>
      <c r="I101" t="n">
        <v>10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332.78</v>
      </c>
      <c r="Q101" t="n">
        <v>793.21</v>
      </c>
      <c r="R101" t="n">
        <v>118.25</v>
      </c>
      <c r="S101" t="n">
        <v>86.27</v>
      </c>
      <c r="T101" t="n">
        <v>5478.26</v>
      </c>
      <c r="U101" t="n">
        <v>0.73</v>
      </c>
      <c r="V101" t="n">
        <v>0.79</v>
      </c>
      <c r="W101" t="n">
        <v>0.25</v>
      </c>
      <c r="X101" t="n">
        <v>0.32</v>
      </c>
      <c r="Y101" t="n">
        <v>1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2.7669</v>
      </c>
      <c r="E102" t="n">
        <v>36.14</v>
      </c>
      <c r="F102" t="n">
        <v>33.59</v>
      </c>
      <c r="G102" t="n">
        <v>24.88</v>
      </c>
      <c r="H102" t="n">
        <v>0.64</v>
      </c>
      <c r="I102" t="n">
        <v>81</v>
      </c>
      <c r="J102" t="n">
        <v>26.11</v>
      </c>
      <c r="K102" t="n">
        <v>12.1</v>
      </c>
      <c r="L102" t="n">
        <v>1</v>
      </c>
      <c r="M102" t="n">
        <v>5</v>
      </c>
      <c r="N102" t="n">
        <v>3.01</v>
      </c>
      <c r="O102" t="n">
        <v>3454.41</v>
      </c>
      <c r="P102" t="n">
        <v>95.89</v>
      </c>
      <c r="Q102" t="n">
        <v>793.35</v>
      </c>
      <c r="R102" t="n">
        <v>204.73</v>
      </c>
      <c r="S102" t="n">
        <v>86.27</v>
      </c>
      <c r="T102" t="n">
        <v>48364.38</v>
      </c>
      <c r="U102" t="n">
        <v>0.42</v>
      </c>
      <c r="V102" t="n">
        <v>0.72</v>
      </c>
      <c r="W102" t="n">
        <v>0.45</v>
      </c>
      <c r="X102" t="n">
        <v>3</v>
      </c>
      <c r="Y102" t="n">
        <v>1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2.762</v>
      </c>
      <c r="E103" t="n">
        <v>36.21</v>
      </c>
      <c r="F103" t="n">
        <v>33.66</v>
      </c>
      <c r="G103" t="n">
        <v>24.93</v>
      </c>
      <c r="H103" t="n">
        <v>1.23</v>
      </c>
      <c r="I103" t="n">
        <v>81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99.69</v>
      </c>
      <c r="Q103" t="n">
        <v>793.35</v>
      </c>
      <c r="R103" t="n">
        <v>206.66</v>
      </c>
      <c r="S103" t="n">
        <v>86.27</v>
      </c>
      <c r="T103" t="n">
        <v>49329.16</v>
      </c>
      <c r="U103" t="n">
        <v>0.42</v>
      </c>
      <c r="V103" t="n">
        <v>0.72</v>
      </c>
      <c r="W103" t="n">
        <v>0.45</v>
      </c>
      <c r="X103" t="n">
        <v>3.06</v>
      </c>
      <c r="Y103" t="n">
        <v>1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2.086</v>
      </c>
      <c r="E104" t="n">
        <v>47.94</v>
      </c>
      <c r="F104" t="n">
        <v>40.59</v>
      </c>
      <c r="G104" t="n">
        <v>9.33</v>
      </c>
      <c r="H104" t="n">
        <v>0.18</v>
      </c>
      <c r="I104" t="n">
        <v>261</v>
      </c>
      <c r="J104" t="n">
        <v>98.70999999999999</v>
      </c>
      <c r="K104" t="n">
        <v>39.72</v>
      </c>
      <c r="L104" t="n">
        <v>1</v>
      </c>
      <c r="M104" t="n">
        <v>259</v>
      </c>
      <c r="N104" t="n">
        <v>12.99</v>
      </c>
      <c r="O104" t="n">
        <v>12407.75</v>
      </c>
      <c r="P104" t="n">
        <v>358.46</v>
      </c>
      <c r="Q104" t="n">
        <v>793.46</v>
      </c>
      <c r="R104" t="n">
        <v>442.15</v>
      </c>
      <c r="S104" t="n">
        <v>86.27</v>
      </c>
      <c r="T104" t="n">
        <v>166173.84</v>
      </c>
      <c r="U104" t="n">
        <v>0.2</v>
      </c>
      <c r="V104" t="n">
        <v>0.6</v>
      </c>
      <c r="W104" t="n">
        <v>0.64</v>
      </c>
      <c r="X104" t="n">
        <v>9.98</v>
      </c>
      <c r="Y104" t="n">
        <v>1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2.5748</v>
      </c>
      <c r="E105" t="n">
        <v>38.84</v>
      </c>
      <c r="F105" t="n">
        <v>34.61</v>
      </c>
      <c r="G105" t="n">
        <v>19.05</v>
      </c>
      <c r="H105" t="n">
        <v>0.35</v>
      </c>
      <c r="I105" t="n">
        <v>109</v>
      </c>
      <c r="J105" t="n">
        <v>99.95</v>
      </c>
      <c r="K105" t="n">
        <v>39.72</v>
      </c>
      <c r="L105" t="n">
        <v>2</v>
      </c>
      <c r="M105" t="n">
        <v>107</v>
      </c>
      <c r="N105" t="n">
        <v>13.24</v>
      </c>
      <c r="O105" t="n">
        <v>12561.45</v>
      </c>
      <c r="P105" t="n">
        <v>299.07</v>
      </c>
      <c r="Q105" t="n">
        <v>793.22</v>
      </c>
      <c r="R105" t="n">
        <v>241.83</v>
      </c>
      <c r="S105" t="n">
        <v>86.27</v>
      </c>
      <c r="T105" t="n">
        <v>66772.63</v>
      </c>
      <c r="U105" t="n">
        <v>0.36</v>
      </c>
      <c r="V105" t="n">
        <v>0.7</v>
      </c>
      <c r="W105" t="n">
        <v>0.4</v>
      </c>
      <c r="X105" t="n">
        <v>4.01</v>
      </c>
      <c r="Y105" t="n">
        <v>1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2.7368</v>
      </c>
      <c r="E106" t="n">
        <v>36.54</v>
      </c>
      <c r="F106" t="n">
        <v>33.15</v>
      </c>
      <c r="G106" t="n">
        <v>29.25</v>
      </c>
      <c r="H106" t="n">
        <v>0.52</v>
      </c>
      <c r="I106" t="n">
        <v>68</v>
      </c>
      <c r="J106" t="n">
        <v>101.2</v>
      </c>
      <c r="K106" t="n">
        <v>39.72</v>
      </c>
      <c r="L106" t="n">
        <v>3</v>
      </c>
      <c r="M106" t="n">
        <v>66</v>
      </c>
      <c r="N106" t="n">
        <v>13.49</v>
      </c>
      <c r="O106" t="n">
        <v>12715.54</v>
      </c>
      <c r="P106" t="n">
        <v>279.91</v>
      </c>
      <c r="Q106" t="n">
        <v>793.24</v>
      </c>
      <c r="R106" t="n">
        <v>194.99</v>
      </c>
      <c r="S106" t="n">
        <v>86.27</v>
      </c>
      <c r="T106" t="n">
        <v>43561.9</v>
      </c>
      <c r="U106" t="n">
        <v>0.44</v>
      </c>
      <c r="V106" t="n">
        <v>0.73</v>
      </c>
      <c r="W106" t="n">
        <v>0.29</v>
      </c>
      <c r="X106" t="n">
        <v>2.56</v>
      </c>
      <c r="Y106" t="n">
        <v>1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2.826</v>
      </c>
      <c r="E107" t="n">
        <v>35.39</v>
      </c>
      <c r="F107" t="n">
        <v>32.39</v>
      </c>
      <c r="G107" t="n">
        <v>39.66</v>
      </c>
      <c r="H107" t="n">
        <v>0.6899999999999999</v>
      </c>
      <c r="I107" t="n">
        <v>49</v>
      </c>
      <c r="J107" t="n">
        <v>102.45</v>
      </c>
      <c r="K107" t="n">
        <v>39.72</v>
      </c>
      <c r="L107" t="n">
        <v>4</v>
      </c>
      <c r="M107" t="n">
        <v>47</v>
      </c>
      <c r="N107" t="n">
        <v>13.74</v>
      </c>
      <c r="O107" t="n">
        <v>12870.03</v>
      </c>
      <c r="P107" t="n">
        <v>266.91</v>
      </c>
      <c r="Q107" t="n">
        <v>793.24</v>
      </c>
      <c r="R107" t="n">
        <v>167.94</v>
      </c>
      <c r="S107" t="n">
        <v>86.27</v>
      </c>
      <c r="T107" t="n">
        <v>30128.9</v>
      </c>
      <c r="U107" t="n">
        <v>0.51</v>
      </c>
      <c r="V107" t="n">
        <v>0.75</v>
      </c>
      <c r="W107" t="n">
        <v>0.3</v>
      </c>
      <c r="X107" t="n">
        <v>1.79</v>
      </c>
      <c r="Y107" t="n">
        <v>1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2.8822</v>
      </c>
      <c r="E108" t="n">
        <v>34.7</v>
      </c>
      <c r="F108" t="n">
        <v>31.93</v>
      </c>
      <c r="G108" t="n">
        <v>50.41</v>
      </c>
      <c r="H108" t="n">
        <v>0.85</v>
      </c>
      <c r="I108" t="n">
        <v>38</v>
      </c>
      <c r="J108" t="n">
        <v>103.71</v>
      </c>
      <c r="K108" t="n">
        <v>39.72</v>
      </c>
      <c r="L108" t="n">
        <v>5</v>
      </c>
      <c r="M108" t="n">
        <v>36</v>
      </c>
      <c r="N108" t="n">
        <v>14</v>
      </c>
      <c r="O108" t="n">
        <v>13024.91</v>
      </c>
      <c r="P108" t="n">
        <v>255.97</v>
      </c>
      <c r="Q108" t="n">
        <v>793.28</v>
      </c>
      <c r="R108" t="n">
        <v>152.29</v>
      </c>
      <c r="S108" t="n">
        <v>86.27</v>
      </c>
      <c r="T108" t="n">
        <v>22362.25</v>
      </c>
      <c r="U108" t="n">
        <v>0.57</v>
      </c>
      <c r="V108" t="n">
        <v>0.76</v>
      </c>
      <c r="W108" t="n">
        <v>0.28</v>
      </c>
      <c r="X108" t="n">
        <v>1.33</v>
      </c>
      <c r="Y108" t="n">
        <v>1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2.9108</v>
      </c>
      <c r="E109" t="n">
        <v>34.35</v>
      </c>
      <c r="F109" t="n">
        <v>31.73</v>
      </c>
      <c r="G109" t="n">
        <v>61.41</v>
      </c>
      <c r="H109" t="n">
        <v>1.01</v>
      </c>
      <c r="I109" t="n">
        <v>31</v>
      </c>
      <c r="J109" t="n">
        <v>104.97</v>
      </c>
      <c r="K109" t="n">
        <v>39.72</v>
      </c>
      <c r="L109" t="n">
        <v>6</v>
      </c>
      <c r="M109" t="n">
        <v>29</v>
      </c>
      <c r="N109" t="n">
        <v>14.25</v>
      </c>
      <c r="O109" t="n">
        <v>13180.19</v>
      </c>
      <c r="P109" t="n">
        <v>247.98</v>
      </c>
      <c r="Q109" t="n">
        <v>793.23</v>
      </c>
      <c r="R109" t="n">
        <v>145.89</v>
      </c>
      <c r="S109" t="n">
        <v>86.27</v>
      </c>
      <c r="T109" t="n">
        <v>19193.61</v>
      </c>
      <c r="U109" t="n">
        <v>0.59</v>
      </c>
      <c r="V109" t="n">
        <v>0.77</v>
      </c>
      <c r="W109" t="n">
        <v>0.27</v>
      </c>
      <c r="X109" t="n">
        <v>1.13</v>
      </c>
      <c r="Y109" t="n">
        <v>1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2.9376</v>
      </c>
      <c r="E110" t="n">
        <v>34.04</v>
      </c>
      <c r="F110" t="n">
        <v>31.52</v>
      </c>
      <c r="G110" t="n">
        <v>72.73999999999999</v>
      </c>
      <c r="H110" t="n">
        <v>1.16</v>
      </c>
      <c r="I110" t="n">
        <v>26</v>
      </c>
      <c r="J110" t="n">
        <v>106.23</v>
      </c>
      <c r="K110" t="n">
        <v>39.72</v>
      </c>
      <c r="L110" t="n">
        <v>7</v>
      </c>
      <c r="M110" t="n">
        <v>24</v>
      </c>
      <c r="N110" t="n">
        <v>14.52</v>
      </c>
      <c r="O110" t="n">
        <v>13335.87</v>
      </c>
      <c r="P110" t="n">
        <v>239.05</v>
      </c>
      <c r="Q110" t="n">
        <v>793.23</v>
      </c>
      <c r="R110" t="n">
        <v>138.85</v>
      </c>
      <c r="S110" t="n">
        <v>86.27</v>
      </c>
      <c r="T110" t="n">
        <v>15698.9</v>
      </c>
      <c r="U110" t="n">
        <v>0.62</v>
      </c>
      <c r="V110" t="n">
        <v>0.77</v>
      </c>
      <c r="W110" t="n">
        <v>0.26</v>
      </c>
      <c r="X110" t="n">
        <v>0.92</v>
      </c>
      <c r="Y110" t="n">
        <v>1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2.9577</v>
      </c>
      <c r="E111" t="n">
        <v>33.81</v>
      </c>
      <c r="F111" t="n">
        <v>31.37</v>
      </c>
      <c r="G111" t="n">
        <v>85.55</v>
      </c>
      <c r="H111" t="n">
        <v>1.31</v>
      </c>
      <c r="I111" t="n">
        <v>22</v>
      </c>
      <c r="J111" t="n">
        <v>107.5</v>
      </c>
      <c r="K111" t="n">
        <v>39.72</v>
      </c>
      <c r="L111" t="n">
        <v>8</v>
      </c>
      <c r="M111" t="n">
        <v>19</v>
      </c>
      <c r="N111" t="n">
        <v>14.78</v>
      </c>
      <c r="O111" t="n">
        <v>13491.96</v>
      </c>
      <c r="P111" t="n">
        <v>230.18</v>
      </c>
      <c r="Q111" t="n">
        <v>793.21</v>
      </c>
      <c r="R111" t="n">
        <v>133.9</v>
      </c>
      <c r="S111" t="n">
        <v>86.27</v>
      </c>
      <c r="T111" t="n">
        <v>13246.06</v>
      </c>
      <c r="U111" t="n">
        <v>0.64</v>
      </c>
      <c r="V111" t="n">
        <v>0.77</v>
      </c>
      <c r="W111" t="n">
        <v>0.25</v>
      </c>
      <c r="X111" t="n">
        <v>0.77</v>
      </c>
      <c r="Y111" t="n">
        <v>1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2.9666</v>
      </c>
      <c r="E112" t="n">
        <v>33.71</v>
      </c>
      <c r="F112" t="n">
        <v>31.31</v>
      </c>
      <c r="G112" t="n">
        <v>93.93000000000001</v>
      </c>
      <c r="H112" t="n">
        <v>1.46</v>
      </c>
      <c r="I112" t="n">
        <v>20</v>
      </c>
      <c r="J112" t="n">
        <v>108.77</v>
      </c>
      <c r="K112" t="n">
        <v>39.72</v>
      </c>
      <c r="L112" t="n">
        <v>9</v>
      </c>
      <c r="M112" t="n">
        <v>6</v>
      </c>
      <c r="N112" t="n">
        <v>15.05</v>
      </c>
      <c r="O112" t="n">
        <v>13648.58</v>
      </c>
      <c r="P112" t="n">
        <v>224.51</v>
      </c>
      <c r="Q112" t="n">
        <v>793.2</v>
      </c>
      <c r="R112" t="n">
        <v>131.32</v>
      </c>
      <c r="S112" t="n">
        <v>86.27</v>
      </c>
      <c r="T112" t="n">
        <v>11966.61</v>
      </c>
      <c r="U112" t="n">
        <v>0.66</v>
      </c>
      <c r="V112" t="n">
        <v>0.78</v>
      </c>
      <c r="W112" t="n">
        <v>0.27</v>
      </c>
      <c r="X112" t="n">
        <v>0.71</v>
      </c>
      <c r="Y112" t="n">
        <v>1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2.9734</v>
      </c>
      <c r="E113" t="n">
        <v>33.63</v>
      </c>
      <c r="F113" t="n">
        <v>31.25</v>
      </c>
      <c r="G113" t="n">
        <v>98.69</v>
      </c>
      <c r="H113" t="n">
        <v>1.6</v>
      </c>
      <c r="I113" t="n">
        <v>19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224.6</v>
      </c>
      <c r="Q113" t="n">
        <v>793.22</v>
      </c>
      <c r="R113" t="n">
        <v>129.08</v>
      </c>
      <c r="S113" t="n">
        <v>86.27</v>
      </c>
      <c r="T113" t="n">
        <v>10848.79</v>
      </c>
      <c r="U113" t="n">
        <v>0.67</v>
      </c>
      <c r="V113" t="n">
        <v>0.78</v>
      </c>
      <c r="W113" t="n">
        <v>0.28</v>
      </c>
      <c r="X113" t="n">
        <v>0.66</v>
      </c>
      <c r="Y113" t="n">
        <v>1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2.9729</v>
      </c>
      <c r="E114" t="n">
        <v>33.64</v>
      </c>
      <c r="F114" t="n">
        <v>31.26</v>
      </c>
      <c r="G114" t="n">
        <v>98.70999999999999</v>
      </c>
      <c r="H114" t="n">
        <v>1.74</v>
      </c>
      <c r="I114" t="n">
        <v>19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226.34</v>
      </c>
      <c r="Q114" t="n">
        <v>793.22</v>
      </c>
      <c r="R114" t="n">
        <v>129.23</v>
      </c>
      <c r="S114" t="n">
        <v>86.27</v>
      </c>
      <c r="T114" t="n">
        <v>10924.22</v>
      </c>
      <c r="U114" t="n">
        <v>0.67</v>
      </c>
      <c r="V114" t="n">
        <v>0.78</v>
      </c>
      <c r="W114" t="n">
        <v>0.28</v>
      </c>
      <c r="X114" t="n">
        <v>0.66</v>
      </c>
      <c r="Y114" t="n">
        <v>1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1.8601</v>
      </c>
      <c r="E115" t="n">
        <v>53.76</v>
      </c>
      <c r="F115" t="n">
        <v>43.27</v>
      </c>
      <c r="G115" t="n">
        <v>7.94</v>
      </c>
      <c r="H115" t="n">
        <v>0.14</v>
      </c>
      <c r="I115" t="n">
        <v>327</v>
      </c>
      <c r="J115" t="n">
        <v>124.63</v>
      </c>
      <c r="K115" t="n">
        <v>45</v>
      </c>
      <c r="L115" t="n">
        <v>1</v>
      </c>
      <c r="M115" t="n">
        <v>325</v>
      </c>
      <c r="N115" t="n">
        <v>18.64</v>
      </c>
      <c r="O115" t="n">
        <v>15605.44</v>
      </c>
      <c r="P115" t="n">
        <v>448.45</v>
      </c>
      <c r="Q115" t="n">
        <v>793.5</v>
      </c>
      <c r="R115" t="n">
        <v>532.0700000000001</v>
      </c>
      <c r="S115" t="n">
        <v>86.27</v>
      </c>
      <c r="T115" t="n">
        <v>210806.98</v>
      </c>
      <c r="U115" t="n">
        <v>0.16</v>
      </c>
      <c r="V115" t="n">
        <v>0.5600000000000001</v>
      </c>
      <c r="W115" t="n">
        <v>0.75</v>
      </c>
      <c r="X115" t="n">
        <v>12.66</v>
      </c>
      <c r="Y115" t="n">
        <v>1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2.4406</v>
      </c>
      <c r="E116" t="n">
        <v>40.97</v>
      </c>
      <c r="F116" t="n">
        <v>35.47</v>
      </c>
      <c r="G116" t="n">
        <v>16.12</v>
      </c>
      <c r="H116" t="n">
        <v>0.28</v>
      </c>
      <c r="I116" t="n">
        <v>132</v>
      </c>
      <c r="J116" t="n">
        <v>125.95</v>
      </c>
      <c r="K116" t="n">
        <v>45</v>
      </c>
      <c r="L116" t="n">
        <v>2</v>
      </c>
      <c r="M116" t="n">
        <v>130</v>
      </c>
      <c r="N116" t="n">
        <v>18.95</v>
      </c>
      <c r="O116" t="n">
        <v>15767.7</v>
      </c>
      <c r="P116" t="n">
        <v>362.25</v>
      </c>
      <c r="Q116" t="n">
        <v>793.33</v>
      </c>
      <c r="R116" t="n">
        <v>270.72</v>
      </c>
      <c r="S116" t="n">
        <v>86.27</v>
      </c>
      <c r="T116" t="n">
        <v>81105.62</v>
      </c>
      <c r="U116" t="n">
        <v>0.32</v>
      </c>
      <c r="V116" t="n">
        <v>0.6899999999999999</v>
      </c>
      <c r="W116" t="n">
        <v>0.43</v>
      </c>
      <c r="X116" t="n">
        <v>4.87</v>
      </c>
      <c r="Y116" t="n">
        <v>1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2.6478</v>
      </c>
      <c r="E117" t="n">
        <v>37.77</v>
      </c>
      <c r="F117" t="n">
        <v>33.54</v>
      </c>
      <c r="G117" t="n">
        <v>24.54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337.74</v>
      </c>
      <c r="Q117" t="n">
        <v>793.26</v>
      </c>
      <c r="R117" t="n">
        <v>206.02</v>
      </c>
      <c r="S117" t="n">
        <v>86.27</v>
      </c>
      <c r="T117" t="n">
        <v>49006.16</v>
      </c>
      <c r="U117" t="n">
        <v>0.42</v>
      </c>
      <c r="V117" t="n">
        <v>0.72</v>
      </c>
      <c r="W117" t="n">
        <v>0.35</v>
      </c>
      <c r="X117" t="n">
        <v>2.94</v>
      </c>
      <c r="Y117" t="n">
        <v>1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2.7369</v>
      </c>
      <c r="E118" t="n">
        <v>36.54</v>
      </c>
      <c r="F118" t="n">
        <v>32.87</v>
      </c>
      <c r="G118" t="n">
        <v>32.87</v>
      </c>
      <c r="H118" t="n">
        <v>0.55</v>
      </c>
      <c r="I118" t="n">
        <v>60</v>
      </c>
      <c r="J118" t="n">
        <v>128.59</v>
      </c>
      <c r="K118" t="n">
        <v>45</v>
      </c>
      <c r="L118" t="n">
        <v>4</v>
      </c>
      <c r="M118" t="n">
        <v>58</v>
      </c>
      <c r="N118" t="n">
        <v>19.59</v>
      </c>
      <c r="O118" t="n">
        <v>16093.6</v>
      </c>
      <c r="P118" t="n">
        <v>326.47</v>
      </c>
      <c r="Q118" t="n">
        <v>793.21</v>
      </c>
      <c r="R118" t="n">
        <v>184.28</v>
      </c>
      <c r="S118" t="n">
        <v>86.27</v>
      </c>
      <c r="T118" t="n">
        <v>38243.75</v>
      </c>
      <c r="U118" t="n">
        <v>0.47</v>
      </c>
      <c r="V118" t="n">
        <v>0.74</v>
      </c>
      <c r="W118" t="n">
        <v>0.31</v>
      </c>
      <c r="X118" t="n">
        <v>2.28</v>
      </c>
      <c r="Y118" t="n">
        <v>1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2.8034</v>
      </c>
      <c r="E119" t="n">
        <v>35.67</v>
      </c>
      <c r="F119" t="n">
        <v>32.34</v>
      </c>
      <c r="G119" t="n">
        <v>41.28</v>
      </c>
      <c r="H119" t="n">
        <v>0.68</v>
      </c>
      <c r="I119" t="n">
        <v>47</v>
      </c>
      <c r="J119" t="n">
        <v>129.92</v>
      </c>
      <c r="K119" t="n">
        <v>45</v>
      </c>
      <c r="L119" t="n">
        <v>5</v>
      </c>
      <c r="M119" t="n">
        <v>45</v>
      </c>
      <c r="N119" t="n">
        <v>19.92</v>
      </c>
      <c r="O119" t="n">
        <v>16257.24</v>
      </c>
      <c r="P119" t="n">
        <v>316.38</v>
      </c>
      <c r="Q119" t="n">
        <v>793.22</v>
      </c>
      <c r="R119" t="n">
        <v>166.1</v>
      </c>
      <c r="S119" t="n">
        <v>86.27</v>
      </c>
      <c r="T119" t="n">
        <v>29219.78</v>
      </c>
      <c r="U119" t="n">
        <v>0.52</v>
      </c>
      <c r="V119" t="n">
        <v>0.75</v>
      </c>
      <c r="W119" t="n">
        <v>0.3</v>
      </c>
      <c r="X119" t="n">
        <v>1.74</v>
      </c>
      <c r="Y119" t="n">
        <v>1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2.8547</v>
      </c>
      <c r="E120" t="n">
        <v>35.03</v>
      </c>
      <c r="F120" t="n">
        <v>31.93</v>
      </c>
      <c r="G120" t="n">
        <v>50.41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306.91</v>
      </c>
      <c r="Q120" t="n">
        <v>793.2</v>
      </c>
      <c r="R120" t="n">
        <v>152.33</v>
      </c>
      <c r="S120" t="n">
        <v>86.27</v>
      </c>
      <c r="T120" t="n">
        <v>22377.77</v>
      </c>
      <c r="U120" t="n">
        <v>0.57</v>
      </c>
      <c r="V120" t="n">
        <v>0.76</v>
      </c>
      <c r="W120" t="n">
        <v>0.28</v>
      </c>
      <c r="X120" t="n">
        <v>1.33</v>
      </c>
      <c r="Y120" t="n">
        <v>1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2.8812</v>
      </c>
      <c r="E121" t="n">
        <v>34.71</v>
      </c>
      <c r="F121" t="n">
        <v>31.76</v>
      </c>
      <c r="G121" t="n">
        <v>59.54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300.9</v>
      </c>
      <c r="Q121" t="n">
        <v>793.23</v>
      </c>
      <c r="R121" t="n">
        <v>146.88</v>
      </c>
      <c r="S121" t="n">
        <v>86.27</v>
      </c>
      <c r="T121" t="n">
        <v>19685.42</v>
      </c>
      <c r="U121" t="n">
        <v>0.59</v>
      </c>
      <c r="V121" t="n">
        <v>0.77</v>
      </c>
      <c r="W121" t="n">
        <v>0.27</v>
      </c>
      <c r="X121" t="n">
        <v>1.16</v>
      </c>
      <c r="Y121" t="n">
        <v>1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2.9035</v>
      </c>
      <c r="E122" t="n">
        <v>34.44</v>
      </c>
      <c r="F122" t="n">
        <v>31.59</v>
      </c>
      <c r="G122" t="n">
        <v>67.7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294.16</v>
      </c>
      <c r="Q122" t="n">
        <v>793.25</v>
      </c>
      <c r="R122" t="n">
        <v>141.28</v>
      </c>
      <c r="S122" t="n">
        <v>86.27</v>
      </c>
      <c r="T122" t="n">
        <v>16907</v>
      </c>
      <c r="U122" t="n">
        <v>0.61</v>
      </c>
      <c r="V122" t="n">
        <v>0.77</v>
      </c>
      <c r="W122" t="n">
        <v>0.27</v>
      </c>
      <c r="X122" t="n">
        <v>1</v>
      </c>
      <c r="Y122" t="n">
        <v>1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2.9374</v>
      </c>
      <c r="E123" t="n">
        <v>34.04</v>
      </c>
      <c r="F123" t="n">
        <v>31.3</v>
      </c>
      <c r="G123" t="n">
        <v>78.25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286.29</v>
      </c>
      <c r="Q123" t="n">
        <v>793.22</v>
      </c>
      <c r="R123" t="n">
        <v>131.14</v>
      </c>
      <c r="S123" t="n">
        <v>86.27</v>
      </c>
      <c r="T123" t="n">
        <v>11856.77</v>
      </c>
      <c r="U123" t="n">
        <v>0.66</v>
      </c>
      <c r="V123" t="n">
        <v>0.78</v>
      </c>
      <c r="W123" t="n">
        <v>0.26</v>
      </c>
      <c r="X123" t="n">
        <v>0.7</v>
      </c>
      <c r="Y123" t="n">
        <v>1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2.933</v>
      </c>
      <c r="E124" t="n">
        <v>34.09</v>
      </c>
      <c r="F124" t="n">
        <v>31.4</v>
      </c>
      <c r="G124" t="n">
        <v>85.64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281.59</v>
      </c>
      <c r="Q124" t="n">
        <v>793.2</v>
      </c>
      <c r="R124" t="n">
        <v>135.02</v>
      </c>
      <c r="S124" t="n">
        <v>86.27</v>
      </c>
      <c r="T124" t="n">
        <v>13803</v>
      </c>
      <c r="U124" t="n">
        <v>0.64</v>
      </c>
      <c r="V124" t="n">
        <v>0.77</v>
      </c>
      <c r="W124" t="n">
        <v>0.25</v>
      </c>
      <c r="X124" t="n">
        <v>0.8</v>
      </c>
      <c r="Y124" t="n">
        <v>1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2.9525</v>
      </c>
      <c r="E125" t="n">
        <v>33.87</v>
      </c>
      <c r="F125" t="n">
        <v>31.25</v>
      </c>
      <c r="G125" t="n">
        <v>98.69</v>
      </c>
      <c r="H125" t="n">
        <v>1.41</v>
      </c>
      <c r="I125" t="n">
        <v>19</v>
      </c>
      <c r="J125" t="n">
        <v>137.96</v>
      </c>
      <c r="K125" t="n">
        <v>45</v>
      </c>
      <c r="L125" t="n">
        <v>11</v>
      </c>
      <c r="M125" t="n">
        <v>17</v>
      </c>
      <c r="N125" t="n">
        <v>21.96</v>
      </c>
      <c r="O125" t="n">
        <v>17249.3</v>
      </c>
      <c r="P125" t="n">
        <v>274.58</v>
      </c>
      <c r="Q125" t="n">
        <v>793.21</v>
      </c>
      <c r="R125" t="n">
        <v>129.82</v>
      </c>
      <c r="S125" t="n">
        <v>86.27</v>
      </c>
      <c r="T125" t="n">
        <v>11220.37</v>
      </c>
      <c r="U125" t="n">
        <v>0.66</v>
      </c>
      <c r="V125" t="n">
        <v>0.78</v>
      </c>
      <c r="W125" t="n">
        <v>0.25</v>
      </c>
      <c r="X125" t="n">
        <v>0.66</v>
      </c>
      <c r="Y125" t="n">
        <v>1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2.962</v>
      </c>
      <c r="E126" t="n">
        <v>33.76</v>
      </c>
      <c r="F126" t="n">
        <v>31.19</v>
      </c>
      <c r="G126" t="n">
        <v>110.1</v>
      </c>
      <c r="H126" t="n">
        <v>1.52</v>
      </c>
      <c r="I126" t="n">
        <v>17</v>
      </c>
      <c r="J126" t="n">
        <v>139.32</v>
      </c>
      <c r="K126" t="n">
        <v>45</v>
      </c>
      <c r="L126" t="n">
        <v>12</v>
      </c>
      <c r="M126" t="n">
        <v>15</v>
      </c>
      <c r="N126" t="n">
        <v>22.32</v>
      </c>
      <c r="O126" t="n">
        <v>17416.34</v>
      </c>
      <c r="P126" t="n">
        <v>267.65</v>
      </c>
      <c r="Q126" t="n">
        <v>793.2</v>
      </c>
      <c r="R126" t="n">
        <v>128.1</v>
      </c>
      <c r="S126" t="n">
        <v>86.27</v>
      </c>
      <c r="T126" t="n">
        <v>10371.73</v>
      </c>
      <c r="U126" t="n">
        <v>0.67</v>
      </c>
      <c r="V126" t="n">
        <v>0.78</v>
      </c>
      <c r="W126" t="n">
        <v>0.25</v>
      </c>
      <c r="X126" t="n">
        <v>0.6</v>
      </c>
      <c r="Y126" t="n">
        <v>1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2.9686</v>
      </c>
      <c r="E127" t="n">
        <v>33.69</v>
      </c>
      <c r="F127" t="n">
        <v>31.14</v>
      </c>
      <c r="G127" t="n">
        <v>116.79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12</v>
      </c>
      <c r="N127" t="n">
        <v>22.68</v>
      </c>
      <c r="O127" t="n">
        <v>17583.88</v>
      </c>
      <c r="P127" t="n">
        <v>262.33</v>
      </c>
      <c r="Q127" t="n">
        <v>793.2</v>
      </c>
      <c r="R127" t="n">
        <v>126.16</v>
      </c>
      <c r="S127" t="n">
        <v>86.27</v>
      </c>
      <c r="T127" t="n">
        <v>9403.51</v>
      </c>
      <c r="U127" t="n">
        <v>0.68</v>
      </c>
      <c r="V127" t="n">
        <v>0.78</v>
      </c>
      <c r="W127" t="n">
        <v>0.25</v>
      </c>
      <c r="X127" t="n">
        <v>0.55</v>
      </c>
      <c r="Y127" t="n">
        <v>1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2.9713</v>
      </c>
      <c r="E128" t="n">
        <v>33.66</v>
      </c>
      <c r="F128" t="n">
        <v>31.14</v>
      </c>
      <c r="G128" t="n">
        <v>124.56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5</v>
      </c>
      <c r="N128" t="n">
        <v>23.04</v>
      </c>
      <c r="O128" t="n">
        <v>17751.93</v>
      </c>
      <c r="P128" t="n">
        <v>259.67</v>
      </c>
      <c r="Q128" t="n">
        <v>793.29</v>
      </c>
      <c r="R128" t="n">
        <v>126.06</v>
      </c>
      <c r="S128" t="n">
        <v>86.27</v>
      </c>
      <c r="T128" t="n">
        <v>9360.459999999999</v>
      </c>
      <c r="U128" t="n">
        <v>0.68</v>
      </c>
      <c r="V128" t="n">
        <v>0.78</v>
      </c>
      <c r="W128" t="n">
        <v>0.25</v>
      </c>
      <c r="X128" t="n">
        <v>0.54</v>
      </c>
      <c r="Y128" t="n">
        <v>1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2.9734</v>
      </c>
      <c r="E129" t="n">
        <v>33.63</v>
      </c>
      <c r="F129" t="n">
        <v>31.12</v>
      </c>
      <c r="G129" t="n">
        <v>124.46</v>
      </c>
      <c r="H129" t="n">
        <v>1.85</v>
      </c>
      <c r="I129" t="n">
        <v>15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258.98</v>
      </c>
      <c r="Q129" t="n">
        <v>793.24</v>
      </c>
      <c r="R129" t="n">
        <v>124.88</v>
      </c>
      <c r="S129" t="n">
        <v>86.27</v>
      </c>
      <c r="T129" t="n">
        <v>8769.84</v>
      </c>
      <c r="U129" t="n">
        <v>0.6899999999999999</v>
      </c>
      <c r="V129" t="n">
        <v>0.78</v>
      </c>
      <c r="W129" t="n">
        <v>0.26</v>
      </c>
      <c r="X129" t="n">
        <v>0.52</v>
      </c>
      <c r="Y129" t="n">
        <v>1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2.9722</v>
      </c>
      <c r="E130" t="n">
        <v>33.65</v>
      </c>
      <c r="F130" t="n">
        <v>31.13</v>
      </c>
      <c r="G130" t="n">
        <v>124.52</v>
      </c>
      <c r="H130" t="n">
        <v>1.96</v>
      </c>
      <c r="I130" t="n">
        <v>15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261.2</v>
      </c>
      <c r="Q130" t="n">
        <v>793.24</v>
      </c>
      <c r="R130" t="n">
        <v>125.33</v>
      </c>
      <c r="S130" t="n">
        <v>86.27</v>
      </c>
      <c r="T130" t="n">
        <v>8995.719999999999</v>
      </c>
      <c r="U130" t="n">
        <v>0.6899999999999999</v>
      </c>
      <c r="V130" t="n">
        <v>0.78</v>
      </c>
      <c r="W130" t="n">
        <v>0.26</v>
      </c>
      <c r="X130" t="n">
        <v>0.53</v>
      </c>
      <c r="Y130" t="n">
        <v>1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1.5903</v>
      </c>
      <c r="E131" t="n">
        <v>62.88</v>
      </c>
      <c r="F131" t="n">
        <v>47.06</v>
      </c>
      <c r="G131" t="n">
        <v>6.74</v>
      </c>
      <c r="H131" t="n">
        <v>0.11</v>
      </c>
      <c r="I131" t="n">
        <v>419</v>
      </c>
      <c r="J131" t="n">
        <v>159.12</v>
      </c>
      <c r="K131" t="n">
        <v>50.28</v>
      </c>
      <c r="L131" t="n">
        <v>1</v>
      </c>
      <c r="M131" t="n">
        <v>417</v>
      </c>
      <c r="N131" t="n">
        <v>27.84</v>
      </c>
      <c r="O131" t="n">
        <v>19859.16</v>
      </c>
      <c r="P131" t="n">
        <v>573.87</v>
      </c>
      <c r="Q131" t="n">
        <v>793.51</v>
      </c>
      <c r="R131" t="n">
        <v>659.37</v>
      </c>
      <c r="S131" t="n">
        <v>86.27</v>
      </c>
      <c r="T131" t="n">
        <v>273993.38</v>
      </c>
      <c r="U131" t="n">
        <v>0.13</v>
      </c>
      <c r="V131" t="n">
        <v>0.52</v>
      </c>
      <c r="W131" t="n">
        <v>0.89</v>
      </c>
      <c r="X131" t="n">
        <v>16.45</v>
      </c>
      <c r="Y131" t="n">
        <v>1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2.2655</v>
      </c>
      <c r="E132" t="n">
        <v>44.14</v>
      </c>
      <c r="F132" t="n">
        <v>36.63</v>
      </c>
      <c r="G132" t="n">
        <v>13.65</v>
      </c>
      <c r="H132" t="n">
        <v>0.22</v>
      </c>
      <c r="I132" t="n">
        <v>161</v>
      </c>
      <c r="J132" t="n">
        <v>160.54</v>
      </c>
      <c r="K132" t="n">
        <v>50.28</v>
      </c>
      <c r="L132" t="n">
        <v>2</v>
      </c>
      <c r="M132" t="n">
        <v>159</v>
      </c>
      <c r="N132" t="n">
        <v>28.26</v>
      </c>
      <c r="O132" t="n">
        <v>20034.4</v>
      </c>
      <c r="P132" t="n">
        <v>442.46</v>
      </c>
      <c r="Q132" t="n">
        <v>793.27</v>
      </c>
      <c r="R132" t="n">
        <v>309.58</v>
      </c>
      <c r="S132" t="n">
        <v>86.27</v>
      </c>
      <c r="T132" t="n">
        <v>100388.49</v>
      </c>
      <c r="U132" t="n">
        <v>0.28</v>
      </c>
      <c r="V132" t="n">
        <v>0.66</v>
      </c>
      <c r="W132" t="n">
        <v>0.47</v>
      </c>
      <c r="X132" t="n">
        <v>6.03</v>
      </c>
      <c r="Y132" t="n">
        <v>1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2.5114</v>
      </c>
      <c r="E133" t="n">
        <v>39.82</v>
      </c>
      <c r="F133" t="n">
        <v>34.27</v>
      </c>
      <c r="G133" t="n">
        <v>20.56</v>
      </c>
      <c r="H133" t="n">
        <v>0.33</v>
      </c>
      <c r="I133" t="n">
        <v>100</v>
      </c>
      <c r="J133" t="n">
        <v>161.97</v>
      </c>
      <c r="K133" t="n">
        <v>50.28</v>
      </c>
      <c r="L133" t="n">
        <v>3</v>
      </c>
      <c r="M133" t="n">
        <v>98</v>
      </c>
      <c r="N133" t="n">
        <v>28.69</v>
      </c>
      <c r="O133" t="n">
        <v>20210.21</v>
      </c>
      <c r="P133" t="n">
        <v>410.42</v>
      </c>
      <c r="Q133" t="n">
        <v>793.25</v>
      </c>
      <c r="R133" t="n">
        <v>230.45</v>
      </c>
      <c r="S133" t="n">
        <v>86.27</v>
      </c>
      <c r="T133" t="n">
        <v>61129.5</v>
      </c>
      <c r="U133" t="n">
        <v>0.37</v>
      </c>
      <c r="V133" t="n">
        <v>0.71</v>
      </c>
      <c r="W133" t="n">
        <v>0.38</v>
      </c>
      <c r="X133" t="n">
        <v>3.67</v>
      </c>
      <c r="Y133" t="n">
        <v>1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2.6741</v>
      </c>
      <c r="E134" t="n">
        <v>37.4</v>
      </c>
      <c r="F134" t="n">
        <v>32.78</v>
      </c>
      <c r="G134" t="n">
        <v>27.7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389.03</v>
      </c>
      <c r="Q134" t="n">
        <v>793.3099999999999</v>
      </c>
      <c r="R134" t="n">
        <v>180.35</v>
      </c>
      <c r="S134" t="n">
        <v>86.27</v>
      </c>
      <c r="T134" t="n">
        <v>36225.22</v>
      </c>
      <c r="U134" t="n">
        <v>0.48</v>
      </c>
      <c r="V134" t="n">
        <v>0.74</v>
      </c>
      <c r="W134" t="n">
        <v>0.32</v>
      </c>
      <c r="X134" t="n">
        <v>2.19</v>
      </c>
      <c r="Y134" t="n">
        <v>1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2.7098</v>
      </c>
      <c r="E135" t="n">
        <v>36.9</v>
      </c>
      <c r="F135" t="n">
        <v>32.74</v>
      </c>
      <c r="G135" t="n">
        <v>34.46</v>
      </c>
      <c r="H135" t="n">
        <v>0.54</v>
      </c>
      <c r="I135" t="n">
        <v>57</v>
      </c>
      <c r="J135" t="n">
        <v>164.83</v>
      </c>
      <c r="K135" t="n">
        <v>50.28</v>
      </c>
      <c r="L135" t="n">
        <v>5</v>
      </c>
      <c r="M135" t="n">
        <v>55</v>
      </c>
      <c r="N135" t="n">
        <v>29.55</v>
      </c>
      <c r="O135" t="n">
        <v>20563.61</v>
      </c>
      <c r="P135" t="n">
        <v>385.57</v>
      </c>
      <c r="Q135" t="n">
        <v>793.25</v>
      </c>
      <c r="R135" t="n">
        <v>179.69</v>
      </c>
      <c r="S135" t="n">
        <v>86.27</v>
      </c>
      <c r="T135" t="n">
        <v>35962.72</v>
      </c>
      <c r="U135" t="n">
        <v>0.48</v>
      </c>
      <c r="V135" t="n">
        <v>0.74</v>
      </c>
      <c r="W135" t="n">
        <v>0.31</v>
      </c>
      <c r="X135" t="n">
        <v>2.15</v>
      </c>
      <c r="Y135" t="n">
        <v>1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2.7736</v>
      </c>
      <c r="E136" t="n">
        <v>36.05</v>
      </c>
      <c r="F136" t="n">
        <v>32.25</v>
      </c>
      <c r="G136" t="n">
        <v>42.06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376.03</v>
      </c>
      <c r="Q136" t="n">
        <v>793.2</v>
      </c>
      <c r="R136" t="n">
        <v>163.04</v>
      </c>
      <c r="S136" t="n">
        <v>86.27</v>
      </c>
      <c r="T136" t="n">
        <v>27695.65</v>
      </c>
      <c r="U136" t="n">
        <v>0.53</v>
      </c>
      <c r="V136" t="n">
        <v>0.75</v>
      </c>
      <c r="W136" t="n">
        <v>0.3</v>
      </c>
      <c r="X136" t="n">
        <v>1.65</v>
      </c>
      <c r="Y136" t="n">
        <v>1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2.813</v>
      </c>
      <c r="E137" t="n">
        <v>35.55</v>
      </c>
      <c r="F137" t="n">
        <v>31.97</v>
      </c>
      <c r="G137" t="n">
        <v>49.18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369.57</v>
      </c>
      <c r="Q137" t="n">
        <v>793.21</v>
      </c>
      <c r="R137" t="n">
        <v>153.71</v>
      </c>
      <c r="S137" t="n">
        <v>86.27</v>
      </c>
      <c r="T137" t="n">
        <v>23064.6</v>
      </c>
      <c r="U137" t="n">
        <v>0.5600000000000001</v>
      </c>
      <c r="V137" t="n">
        <v>0.76</v>
      </c>
      <c r="W137" t="n">
        <v>0.28</v>
      </c>
      <c r="X137" t="n">
        <v>1.37</v>
      </c>
      <c r="Y137" t="n">
        <v>1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2.8258</v>
      </c>
      <c r="E138" t="n">
        <v>35.39</v>
      </c>
      <c r="F138" t="n">
        <v>31.97</v>
      </c>
      <c r="G138" t="n">
        <v>56.42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366.29</v>
      </c>
      <c r="Q138" t="n">
        <v>793.2</v>
      </c>
      <c r="R138" t="n">
        <v>154.33</v>
      </c>
      <c r="S138" t="n">
        <v>86.27</v>
      </c>
      <c r="T138" t="n">
        <v>23400.39</v>
      </c>
      <c r="U138" t="n">
        <v>0.5600000000000001</v>
      </c>
      <c r="V138" t="n">
        <v>0.76</v>
      </c>
      <c r="W138" t="n">
        <v>0.27</v>
      </c>
      <c r="X138" t="n">
        <v>1.37</v>
      </c>
      <c r="Y138" t="n">
        <v>1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2.8595</v>
      </c>
      <c r="E139" t="n">
        <v>34.97</v>
      </c>
      <c r="F139" t="n">
        <v>31.68</v>
      </c>
      <c r="G139" t="n">
        <v>63.36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359.84</v>
      </c>
      <c r="Q139" t="n">
        <v>793.21</v>
      </c>
      <c r="R139" t="n">
        <v>144.31</v>
      </c>
      <c r="S139" t="n">
        <v>86.27</v>
      </c>
      <c r="T139" t="n">
        <v>18409.46</v>
      </c>
      <c r="U139" t="n">
        <v>0.6</v>
      </c>
      <c r="V139" t="n">
        <v>0.77</v>
      </c>
      <c r="W139" t="n">
        <v>0.27</v>
      </c>
      <c r="X139" t="n">
        <v>1.08</v>
      </c>
      <c r="Y139" t="n">
        <v>1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2.8779</v>
      </c>
      <c r="E140" t="n">
        <v>34.75</v>
      </c>
      <c r="F140" t="n">
        <v>31.55</v>
      </c>
      <c r="G140" t="n">
        <v>70.12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355.21</v>
      </c>
      <c r="Q140" t="n">
        <v>793.2</v>
      </c>
      <c r="R140" t="n">
        <v>139.97</v>
      </c>
      <c r="S140" t="n">
        <v>86.27</v>
      </c>
      <c r="T140" t="n">
        <v>16256.52</v>
      </c>
      <c r="U140" t="n">
        <v>0.62</v>
      </c>
      <c r="V140" t="n">
        <v>0.77</v>
      </c>
      <c r="W140" t="n">
        <v>0.26</v>
      </c>
      <c r="X140" t="n">
        <v>0.96</v>
      </c>
      <c r="Y140" t="n">
        <v>1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2.9083</v>
      </c>
      <c r="E141" t="n">
        <v>34.38</v>
      </c>
      <c r="F141" t="n">
        <v>31.29</v>
      </c>
      <c r="G141" t="n">
        <v>78.22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348.49</v>
      </c>
      <c r="Q141" t="n">
        <v>793.22</v>
      </c>
      <c r="R141" t="n">
        <v>130.55</v>
      </c>
      <c r="S141" t="n">
        <v>86.27</v>
      </c>
      <c r="T141" t="n">
        <v>11560.63</v>
      </c>
      <c r="U141" t="n">
        <v>0.66</v>
      </c>
      <c r="V141" t="n">
        <v>0.78</v>
      </c>
      <c r="W141" t="n">
        <v>0.26</v>
      </c>
      <c r="X141" t="n">
        <v>0.6899999999999999</v>
      </c>
      <c r="Y141" t="n">
        <v>1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2.9063</v>
      </c>
      <c r="E142" t="n">
        <v>34.41</v>
      </c>
      <c r="F142" t="n">
        <v>31.38</v>
      </c>
      <c r="G142" t="n">
        <v>85.56999999999999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345.76</v>
      </c>
      <c r="Q142" t="n">
        <v>793.23</v>
      </c>
      <c r="R142" t="n">
        <v>133.98</v>
      </c>
      <c r="S142" t="n">
        <v>86.27</v>
      </c>
      <c r="T142" t="n">
        <v>13283.41</v>
      </c>
      <c r="U142" t="n">
        <v>0.64</v>
      </c>
      <c r="V142" t="n">
        <v>0.77</v>
      </c>
      <c r="W142" t="n">
        <v>0.26</v>
      </c>
      <c r="X142" t="n">
        <v>0.78</v>
      </c>
      <c r="Y142" t="n">
        <v>1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2.9191</v>
      </c>
      <c r="E143" t="n">
        <v>34.26</v>
      </c>
      <c r="F143" t="n">
        <v>31.29</v>
      </c>
      <c r="G143" t="n">
        <v>93.86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341.06</v>
      </c>
      <c r="Q143" t="n">
        <v>793.21</v>
      </c>
      <c r="R143" t="n">
        <v>131.1</v>
      </c>
      <c r="S143" t="n">
        <v>86.27</v>
      </c>
      <c r="T143" t="n">
        <v>11855.04</v>
      </c>
      <c r="U143" t="n">
        <v>0.66</v>
      </c>
      <c r="V143" t="n">
        <v>0.78</v>
      </c>
      <c r="W143" t="n">
        <v>0.25</v>
      </c>
      <c r="X143" t="n">
        <v>0.6899999999999999</v>
      </c>
      <c r="Y143" t="n">
        <v>1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2.9276</v>
      </c>
      <c r="E144" t="n">
        <v>34.16</v>
      </c>
      <c r="F144" t="n">
        <v>31.22</v>
      </c>
      <c r="G144" t="n">
        <v>98.59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337.15</v>
      </c>
      <c r="Q144" t="n">
        <v>793.21</v>
      </c>
      <c r="R144" t="n">
        <v>128.81</v>
      </c>
      <c r="S144" t="n">
        <v>86.27</v>
      </c>
      <c r="T144" t="n">
        <v>10712.59</v>
      </c>
      <c r="U144" t="n">
        <v>0.67</v>
      </c>
      <c r="V144" t="n">
        <v>0.78</v>
      </c>
      <c r="W144" t="n">
        <v>0.25</v>
      </c>
      <c r="X144" t="n">
        <v>0.63</v>
      </c>
      <c r="Y144" t="n">
        <v>1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2.9343</v>
      </c>
      <c r="E145" t="n">
        <v>34.08</v>
      </c>
      <c r="F145" t="n">
        <v>31.21</v>
      </c>
      <c r="G145" t="n">
        <v>110.14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</v>
      </c>
      <c r="Q145" t="n">
        <v>793.2</v>
      </c>
      <c r="R145" t="n">
        <v>128.55</v>
      </c>
      <c r="S145" t="n">
        <v>86.27</v>
      </c>
      <c r="T145" t="n">
        <v>10595.39</v>
      </c>
      <c r="U145" t="n">
        <v>0.67</v>
      </c>
      <c r="V145" t="n">
        <v>0.78</v>
      </c>
      <c r="W145" t="n">
        <v>0.25</v>
      </c>
      <c r="X145" t="n">
        <v>0.61</v>
      </c>
      <c r="Y145" t="n">
        <v>1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2.9432</v>
      </c>
      <c r="E146" t="n">
        <v>33.98</v>
      </c>
      <c r="F146" t="n">
        <v>31.14</v>
      </c>
      <c r="G146" t="n">
        <v>116.76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328.21</v>
      </c>
      <c r="Q146" t="n">
        <v>793.2</v>
      </c>
      <c r="R146" t="n">
        <v>126.09</v>
      </c>
      <c r="S146" t="n">
        <v>86.27</v>
      </c>
      <c r="T146" t="n">
        <v>9369.559999999999</v>
      </c>
      <c r="U146" t="n">
        <v>0.68</v>
      </c>
      <c r="V146" t="n">
        <v>0.78</v>
      </c>
      <c r="W146" t="n">
        <v>0.24</v>
      </c>
      <c r="X146" t="n">
        <v>0.54</v>
      </c>
      <c r="Y146" t="n">
        <v>1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2.9523</v>
      </c>
      <c r="E147" t="n">
        <v>33.87</v>
      </c>
      <c r="F147" t="n">
        <v>31.06</v>
      </c>
      <c r="G147" t="n">
        <v>124.26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325.02</v>
      </c>
      <c r="Q147" t="n">
        <v>793.2</v>
      </c>
      <c r="R147" t="n">
        <v>123.5</v>
      </c>
      <c r="S147" t="n">
        <v>86.27</v>
      </c>
      <c r="T147" t="n">
        <v>8082.09</v>
      </c>
      <c r="U147" t="n">
        <v>0.7</v>
      </c>
      <c r="V147" t="n">
        <v>0.78</v>
      </c>
      <c r="W147" t="n">
        <v>0.24</v>
      </c>
      <c r="X147" t="n">
        <v>0.47</v>
      </c>
      <c r="Y147" t="n">
        <v>1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2.9517</v>
      </c>
      <c r="E148" t="n">
        <v>33.88</v>
      </c>
      <c r="F148" t="n">
        <v>31.1</v>
      </c>
      <c r="G148" t="n">
        <v>133.3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320.67</v>
      </c>
      <c r="Q148" t="n">
        <v>793.2</v>
      </c>
      <c r="R148" t="n">
        <v>125.07</v>
      </c>
      <c r="S148" t="n">
        <v>86.27</v>
      </c>
      <c r="T148" t="n">
        <v>8867.52</v>
      </c>
      <c r="U148" t="n">
        <v>0.6899999999999999</v>
      </c>
      <c r="V148" t="n">
        <v>0.78</v>
      </c>
      <c r="W148" t="n">
        <v>0.24</v>
      </c>
      <c r="X148" t="n">
        <v>0.51</v>
      </c>
      <c r="Y148" t="n">
        <v>1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2.9626</v>
      </c>
      <c r="E149" t="n">
        <v>33.75</v>
      </c>
      <c r="F149" t="n">
        <v>31.01</v>
      </c>
      <c r="G149" t="n">
        <v>143.13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315.92</v>
      </c>
      <c r="Q149" t="n">
        <v>793.2</v>
      </c>
      <c r="R149" t="n">
        <v>121.8</v>
      </c>
      <c r="S149" t="n">
        <v>86.27</v>
      </c>
      <c r="T149" t="n">
        <v>7239.53</v>
      </c>
      <c r="U149" t="n">
        <v>0.71</v>
      </c>
      <c r="V149" t="n">
        <v>0.78</v>
      </c>
      <c r="W149" t="n">
        <v>0.24</v>
      </c>
      <c r="X149" t="n">
        <v>0.42</v>
      </c>
      <c r="Y149" t="n">
        <v>1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2.9604</v>
      </c>
      <c r="E150" t="n">
        <v>33.78</v>
      </c>
      <c r="F150" t="n">
        <v>31.04</v>
      </c>
      <c r="G150" t="n">
        <v>143.24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308.67</v>
      </c>
      <c r="Q150" t="n">
        <v>793.21</v>
      </c>
      <c r="R150" t="n">
        <v>122.8</v>
      </c>
      <c r="S150" t="n">
        <v>86.27</v>
      </c>
      <c r="T150" t="n">
        <v>7742.49</v>
      </c>
      <c r="U150" t="n">
        <v>0.7</v>
      </c>
      <c r="V150" t="n">
        <v>0.78</v>
      </c>
      <c r="W150" t="n">
        <v>0.24</v>
      </c>
      <c r="X150" t="n">
        <v>0.44</v>
      </c>
      <c r="Y150" t="n">
        <v>1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2.9648</v>
      </c>
      <c r="E151" t="n">
        <v>33.73</v>
      </c>
      <c r="F151" t="n">
        <v>31.02</v>
      </c>
      <c r="G151" t="n">
        <v>155.09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7</v>
      </c>
      <c r="N151" t="n">
        <v>37.21</v>
      </c>
      <c r="O151" t="n">
        <v>23481.16</v>
      </c>
      <c r="P151" t="n">
        <v>308.88</v>
      </c>
      <c r="Q151" t="n">
        <v>793.2</v>
      </c>
      <c r="R151" t="n">
        <v>122.04</v>
      </c>
      <c r="S151" t="n">
        <v>86.27</v>
      </c>
      <c r="T151" t="n">
        <v>7363.37</v>
      </c>
      <c r="U151" t="n">
        <v>0.71</v>
      </c>
      <c r="V151" t="n">
        <v>0.78</v>
      </c>
      <c r="W151" t="n">
        <v>0.24</v>
      </c>
      <c r="X151" t="n">
        <v>0.42</v>
      </c>
      <c r="Y151" t="n">
        <v>1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2.9646</v>
      </c>
      <c r="E152" t="n">
        <v>33.73</v>
      </c>
      <c r="F152" t="n">
        <v>31.02</v>
      </c>
      <c r="G152" t="n">
        <v>155.1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3</v>
      </c>
      <c r="N152" t="n">
        <v>37.74</v>
      </c>
      <c r="O152" t="n">
        <v>23669.2</v>
      </c>
      <c r="P152" t="n">
        <v>303.8</v>
      </c>
      <c r="Q152" t="n">
        <v>793.26</v>
      </c>
      <c r="R152" t="n">
        <v>121.88</v>
      </c>
      <c r="S152" t="n">
        <v>86.27</v>
      </c>
      <c r="T152" t="n">
        <v>7282.82</v>
      </c>
      <c r="U152" t="n">
        <v>0.71</v>
      </c>
      <c r="V152" t="n">
        <v>0.78</v>
      </c>
      <c r="W152" t="n">
        <v>0.25</v>
      </c>
      <c r="X152" t="n">
        <v>0.42</v>
      </c>
      <c r="Y152" t="n">
        <v>1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2.9752</v>
      </c>
      <c r="E153" t="n">
        <v>33.61</v>
      </c>
      <c r="F153" t="n">
        <v>30.93</v>
      </c>
      <c r="G153" t="n">
        <v>168.72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1</v>
      </c>
      <c r="N153" t="n">
        <v>38.27</v>
      </c>
      <c r="O153" t="n">
        <v>23857.96</v>
      </c>
      <c r="P153" t="n">
        <v>303.06</v>
      </c>
      <c r="Q153" t="n">
        <v>793.21</v>
      </c>
      <c r="R153" t="n">
        <v>118.71</v>
      </c>
      <c r="S153" t="n">
        <v>86.27</v>
      </c>
      <c r="T153" t="n">
        <v>5703.59</v>
      </c>
      <c r="U153" t="n">
        <v>0.73</v>
      </c>
      <c r="V153" t="n">
        <v>0.79</v>
      </c>
      <c r="W153" t="n">
        <v>0.25</v>
      </c>
      <c r="X153" t="n">
        <v>0.34</v>
      </c>
      <c r="Y153" t="n">
        <v>1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2.9747</v>
      </c>
      <c r="E154" t="n">
        <v>33.62</v>
      </c>
      <c r="F154" t="n">
        <v>30.94</v>
      </c>
      <c r="G154" t="n">
        <v>168.75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306.04</v>
      </c>
      <c r="Q154" t="n">
        <v>793.2</v>
      </c>
      <c r="R154" t="n">
        <v>118.93</v>
      </c>
      <c r="S154" t="n">
        <v>86.27</v>
      </c>
      <c r="T154" t="n">
        <v>5817.2</v>
      </c>
      <c r="U154" t="n">
        <v>0.73</v>
      </c>
      <c r="V154" t="n">
        <v>0.79</v>
      </c>
      <c r="W154" t="n">
        <v>0.25</v>
      </c>
      <c r="X154" t="n">
        <v>0.34</v>
      </c>
      <c r="Y154" t="n">
        <v>1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2.2466</v>
      </c>
      <c r="E155" t="n">
        <v>44.51</v>
      </c>
      <c r="F155" t="n">
        <v>38.88</v>
      </c>
      <c r="G155" t="n">
        <v>10.75</v>
      </c>
      <c r="H155" t="n">
        <v>0.22</v>
      </c>
      <c r="I155" t="n">
        <v>217</v>
      </c>
      <c r="J155" t="n">
        <v>80.84</v>
      </c>
      <c r="K155" t="n">
        <v>35.1</v>
      </c>
      <c r="L155" t="n">
        <v>1</v>
      </c>
      <c r="M155" t="n">
        <v>215</v>
      </c>
      <c r="N155" t="n">
        <v>9.74</v>
      </c>
      <c r="O155" t="n">
        <v>10204.21</v>
      </c>
      <c r="P155" t="n">
        <v>297.95</v>
      </c>
      <c r="Q155" t="n">
        <v>793.35</v>
      </c>
      <c r="R155" t="n">
        <v>385.51</v>
      </c>
      <c r="S155" t="n">
        <v>86.27</v>
      </c>
      <c r="T155" t="n">
        <v>138075.5</v>
      </c>
      <c r="U155" t="n">
        <v>0.22</v>
      </c>
      <c r="V155" t="n">
        <v>0.63</v>
      </c>
      <c r="W155" t="n">
        <v>0.5600000000000001</v>
      </c>
      <c r="X155" t="n">
        <v>8.279999999999999</v>
      </c>
      <c r="Y155" t="n">
        <v>1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2.6722</v>
      </c>
      <c r="E156" t="n">
        <v>37.42</v>
      </c>
      <c r="F156" t="n">
        <v>33.95</v>
      </c>
      <c r="G156" t="n">
        <v>22.14</v>
      </c>
      <c r="H156" t="n">
        <v>0.43</v>
      </c>
      <c r="I156" t="n">
        <v>92</v>
      </c>
      <c r="J156" t="n">
        <v>82.04000000000001</v>
      </c>
      <c r="K156" t="n">
        <v>35.1</v>
      </c>
      <c r="L156" t="n">
        <v>2</v>
      </c>
      <c r="M156" t="n">
        <v>90</v>
      </c>
      <c r="N156" t="n">
        <v>9.94</v>
      </c>
      <c r="O156" t="n">
        <v>10352.53</v>
      </c>
      <c r="P156" t="n">
        <v>251.89</v>
      </c>
      <c r="Q156" t="n">
        <v>793.3099999999999</v>
      </c>
      <c r="R156" t="n">
        <v>219.84</v>
      </c>
      <c r="S156" t="n">
        <v>86.27</v>
      </c>
      <c r="T156" t="n">
        <v>55864.12</v>
      </c>
      <c r="U156" t="n">
        <v>0.39</v>
      </c>
      <c r="V156" t="n">
        <v>0.72</v>
      </c>
      <c r="W156" t="n">
        <v>0.36</v>
      </c>
      <c r="X156" t="n">
        <v>3.35</v>
      </c>
      <c r="Y156" t="n">
        <v>1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2.8025</v>
      </c>
      <c r="E157" t="n">
        <v>35.68</v>
      </c>
      <c r="F157" t="n">
        <v>32.79</v>
      </c>
      <c r="G157" t="n">
        <v>33.92</v>
      </c>
      <c r="H157" t="n">
        <v>0.63</v>
      </c>
      <c r="I157" t="n">
        <v>58</v>
      </c>
      <c r="J157" t="n">
        <v>83.25</v>
      </c>
      <c r="K157" t="n">
        <v>35.1</v>
      </c>
      <c r="L157" t="n">
        <v>3</v>
      </c>
      <c r="M157" t="n">
        <v>56</v>
      </c>
      <c r="N157" t="n">
        <v>10.15</v>
      </c>
      <c r="O157" t="n">
        <v>10501.19</v>
      </c>
      <c r="P157" t="n">
        <v>235.18</v>
      </c>
      <c r="Q157" t="n">
        <v>793.3099999999999</v>
      </c>
      <c r="R157" t="n">
        <v>181.46</v>
      </c>
      <c r="S157" t="n">
        <v>86.27</v>
      </c>
      <c r="T157" t="n">
        <v>36847.43</v>
      </c>
      <c r="U157" t="n">
        <v>0.48</v>
      </c>
      <c r="V157" t="n">
        <v>0.74</v>
      </c>
      <c r="W157" t="n">
        <v>0.31</v>
      </c>
      <c r="X157" t="n">
        <v>2.19</v>
      </c>
      <c r="Y157" t="n">
        <v>1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2.8844</v>
      </c>
      <c r="E158" t="n">
        <v>34.67</v>
      </c>
      <c r="F158" t="n">
        <v>32.07</v>
      </c>
      <c r="G158" t="n">
        <v>46.93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221.13</v>
      </c>
      <c r="Q158" t="n">
        <v>793.21</v>
      </c>
      <c r="R158" t="n">
        <v>157.26</v>
      </c>
      <c r="S158" t="n">
        <v>86.27</v>
      </c>
      <c r="T158" t="n">
        <v>24829.37</v>
      </c>
      <c r="U158" t="n">
        <v>0.55</v>
      </c>
      <c r="V158" t="n">
        <v>0.76</v>
      </c>
      <c r="W158" t="n">
        <v>0.29</v>
      </c>
      <c r="X158" t="n">
        <v>1.47</v>
      </c>
      <c r="Y158" t="n">
        <v>1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2.921</v>
      </c>
      <c r="E159" t="n">
        <v>34.24</v>
      </c>
      <c r="F159" t="n">
        <v>31.79</v>
      </c>
      <c r="G159" t="n">
        <v>59.61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210.48</v>
      </c>
      <c r="Q159" t="n">
        <v>793.21</v>
      </c>
      <c r="R159" t="n">
        <v>147.97</v>
      </c>
      <c r="S159" t="n">
        <v>86.27</v>
      </c>
      <c r="T159" t="n">
        <v>20231.52</v>
      </c>
      <c r="U159" t="n">
        <v>0.58</v>
      </c>
      <c r="V159" t="n">
        <v>0.76</v>
      </c>
      <c r="W159" t="n">
        <v>0.27</v>
      </c>
      <c r="X159" t="n">
        <v>1.2</v>
      </c>
      <c r="Y159" t="n">
        <v>1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2.9529</v>
      </c>
      <c r="E160" t="n">
        <v>33.86</v>
      </c>
      <c r="F160" t="n">
        <v>31.53</v>
      </c>
      <c r="G160" t="n">
        <v>72.75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16</v>
      </c>
      <c r="N160" t="n">
        <v>10.78</v>
      </c>
      <c r="O160" t="n">
        <v>10949.33</v>
      </c>
      <c r="P160" t="n">
        <v>199.47</v>
      </c>
      <c r="Q160" t="n">
        <v>793.24</v>
      </c>
      <c r="R160" t="n">
        <v>138.61</v>
      </c>
      <c r="S160" t="n">
        <v>86.27</v>
      </c>
      <c r="T160" t="n">
        <v>15579.1</v>
      </c>
      <c r="U160" t="n">
        <v>0.62</v>
      </c>
      <c r="V160" t="n">
        <v>0.77</v>
      </c>
      <c r="W160" t="n">
        <v>0.27</v>
      </c>
      <c r="X160" t="n">
        <v>0.93</v>
      </c>
      <c r="Y160" t="n">
        <v>1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2.9688</v>
      </c>
      <c r="E161" t="n">
        <v>33.68</v>
      </c>
      <c r="F161" t="n">
        <v>31.38</v>
      </c>
      <c r="G161" t="n">
        <v>78.45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197.79</v>
      </c>
      <c r="Q161" t="n">
        <v>793.25</v>
      </c>
      <c r="R161" t="n">
        <v>133.09</v>
      </c>
      <c r="S161" t="n">
        <v>86.27</v>
      </c>
      <c r="T161" t="n">
        <v>12830.1</v>
      </c>
      <c r="U161" t="n">
        <v>0.65</v>
      </c>
      <c r="V161" t="n">
        <v>0.77</v>
      </c>
      <c r="W161" t="n">
        <v>0.28</v>
      </c>
      <c r="X161" t="n">
        <v>0.78</v>
      </c>
      <c r="Y161" t="n">
        <v>1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2.9687</v>
      </c>
      <c r="E162" t="n">
        <v>33.69</v>
      </c>
      <c r="F162" t="n">
        <v>31.38</v>
      </c>
      <c r="G162" t="n">
        <v>78.45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200.36</v>
      </c>
      <c r="Q162" t="n">
        <v>793.24</v>
      </c>
      <c r="R162" t="n">
        <v>133.12</v>
      </c>
      <c r="S162" t="n">
        <v>86.27</v>
      </c>
      <c r="T162" t="n">
        <v>12845.99</v>
      </c>
      <c r="U162" t="n">
        <v>0.65</v>
      </c>
      <c r="V162" t="n">
        <v>0.77</v>
      </c>
      <c r="W162" t="n">
        <v>0.28</v>
      </c>
      <c r="X162" t="n">
        <v>0.78</v>
      </c>
      <c r="Y162" t="n">
        <v>1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2.0115</v>
      </c>
      <c r="E163" t="n">
        <v>49.71</v>
      </c>
      <c r="F163" t="n">
        <v>41.41</v>
      </c>
      <c r="G163" t="n">
        <v>8.81</v>
      </c>
      <c r="H163" t="n">
        <v>0.16</v>
      </c>
      <c r="I163" t="n">
        <v>282</v>
      </c>
      <c r="J163" t="n">
        <v>107.41</v>
      </c>
      <c r="K163" t="n">
        <v>41.65</v>
      </c>
      <c r="L163" t="n">
        <v>1</v>
      </c>
      <c r="M163" t="n">
        <v>280</v>
      </c>
      <c r="N163" t="n">
        <v>14.77</v>
      </c>
      <c r="O163" t="n">
        <v>13481.73</v>
      </c>
      <c r="P163" t="n">
        <v>387.78</v>
      </c>
      <c r="Q163" t="n">
        <v>793.34</v>
      </c>
      <c r="R163" t="n">
        <v>469.86</v>
      </c>
      <c r="S163" t="n">
        <v>86.27</v>
      </c>
      <c r="T163" t="n">
        <v>179925.78</v>
      </c>
      <c r="U163" t="n">
        <v>0.18</v>
      </c>
      <c r="V163" t="n">
        <v>0.59</v>
      </c>
      <c r="W163" t="n">
        <v>0.67</v>
      </c>
      <c r="X163" t="n">
        <v>10.81</v>
      </c>
      <c r="Y163" t="n">
        <v>1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2.5281</v>
      </c>
      <c r="E164" t="n">
        <v>39.56</v>
      </c>
      <c r="F164" t="n">
        <v>34.92</v>
      </c>
      <c r="G164" t="n">
        <v>17.91</v>
      </c>
      <c r="H164" t="n">
        <v>0.32</v>
      </c>
      <c r="I164" t="n">
        <v>117</v>
      </c>
      <c r="J164" t="n">
        <v>108.68</v>
      </c>
      <c r="K164" t="n">
        <v>41.65</v>
      </c>
      <c r="L164" t="n">
        <v>2</v>
      </c>
      <c r="M164" t="n">
        <v>115</v>
      </c>
      <c r="N164" t="n">
        <v>15.03</v>
      </c>
      <c r="O164" t="n">
        <v>13638.32</v>
      </c>
      <c r="P164" t="n">
        <v>320.85</v>
      </c>
      <c r="Q164" t="n">
        <v>793.29</v>
      </c>
      <c r="R164" t="n">
        <v>252.32</v>
      </c>
      <c r="S164" t="n">
        <v>86.27</v>
      </c>
      <c r="T164" t="n">
        <v>71979.98</v>
      </c>
      <c r="U164" t="n">
        <v>0.34</v>
      </c>
      <c r="V164" t="n">
        <v>0.7</v>
      </c>
      <c r="W164" t="n">
        <v>0.41</v>
      </c>
      <c r="X164" t="n">
        <v>4.32</v>
      </c>
      <c r="Y164" t="n">
        <v>1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2.7427</v>
      </c>
      <c r="E165" t="n">
        <v>36.46</v>
      </c>
      <c r="F165" t="n">
        <v>32.82</v>
      </c>
      <c r="G165" t="n">
        <v>27.35</v>
      </c>
      <c r="H165" t="n">
        <v>0.48</v>
      </c>
      <c r="I165" t="n">
        <v>72</v>
      </c>
      <c r="J165" t="n">
        <v>109.96</v>
      </c>
      <c r="K165" t="n">
        <v>41.65</v>
      </c>
      <c r="L165" t="n">
        <v>3</v>
      </c>
      <c r="M165" t="n">
        <v>70</v>
      </c>
      <c r="N165" t="n">
        <v>15.31</v>
      </c>
      <c r="O165" t="n">
        <v>13795.21</v>
      </c>
      <c r="P165" t="n">
        <v>295.81</v>
      </c>
      <c r="Q165" t="n">
        <v>793.27</v>
      </c>
      <c r="R165" t="n">
        <v>181.5</v>
      </c>
      <c r="S165" t="n">
        <v>86.27</v>
      </c>
      <c r="T165" t="n">
        <v>36792.81</v>
      </c>
      <c r="U165" t="n">
        <v>0.48</v>
      </c>
      <c r="V165" t="n">
        <v>0.74</v>
      </c>
      <c r="W165" t="n">
        <v>0.33</v>
      </c>
      <c r="X165" t="n">
        <v>2.23</v>
      </c>
      <c r="Y165" t="n">
        <v>1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2.7966</v>
      </c>
      <c r="E166" t="n">
        <v>35.76</v>
      </c>
      <c r="F166" t="n">
        <v>32.54</v>
      </c>
      <c r="G166" t="n">
        <v>36.84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287.96</v>
      </c>
      <c r="Q166" t="n">
        <v>793.3200000000001</v>
      </c>
      <c r="R166" t="n">
        <v>172.92</v>
      </c>
      <c r="S166" t="n">
        <v>86.27</v>
      </c>
      <c r="T166" t="n">
        <v>32599.52</v>
      </c>
      <c r="U166" t="n">
        <v>0.5</v>
      </c>
      <c r="V166" t="n">
        <v>0.75</v>
      </c>
      <c r="W166" t="n">
        <v>0.31</v>
      </c>
      <c r="X166" t="n">
        <v>1.95</v>
      </c>
      <c r="Y166" t="n">
        <v>1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2.8568</v>
      </c>
      <c r="E167" t="n">
        <v>35</v>
      </c>
      <c r="F167" t="n">
        <v>32.06</v>
      </c>
      <c r="G167" t="n">
        <v>46.91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277.17</v>
      </c>
      <c r="Q167" t="n">
        <v>793.25</v>
      </c>
      <c r="R167" t="n">
        <v>156.62</v>
      </c>
      <c r="S167" t="n">
        <v>86.27</v>
      </c>
      <c r="T167" t="n">
        <v>24512.32</v>
      </c>
      <c r="U167" t="n">
        <v>0.55</v>
      </c>
      <c r="V167" t="n">
        <v>0.76</v>
      </c>
      <c r="W167" t="n">
        <v>0.29</v>
      </c>
      <c r="X167" t="n">
        <v>1.46</v>
      </c>
      <c r="Y167" t="n">
        <v>1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2.8774</v>
      </c>
      <c r="E168" t="n">
        <v>34.75</v>
      </c>
      <c r="F168" t="n">
        <v>31.96</v>
      </c>
      <c r="G168" t="n">
        <v>56.4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270.61</v>
      </c>
      <c r="Q168" t="n">
        <v>793.25</v>
      </c>
      <c r="R168" t="n">
        <v>154.04</v>
      </c>
      <c r="S168" t="n">
        <v>86.27</v>
      </c>
      <c r="T168" t="n">
        <v>23253.86</v>
      </c>
      <c r="U168" t="n">
        <v>0.5600000000000001</v>
      </c>
      <c r="V168" t="n">
        <v>0.76</v>
      </c>
      <c r="W168" t="n">
        <v>0.27</v>
      </c>
      <c r="X168" t="n">
        <v>1.37</v>
      </c>
      <c r="Y168" t="n">
        <v>1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2.9171</v>
      </c>
      <c r="E169" t="n">
        <v>34.28</v>
      </c>
      <c r="F169" t="n">
        <v>31.62</v>
      </c>
      <c r="G169" t="n">
        <v>67.76000000000001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261.03</v>
      </c>
      <c r="Q169" t="n">
        <v>793.21</v>
      </c>
      <c r="R169" t="n">
        <v>142.32</v>
      </c>
      <c r="S169" t="n">
        <v>86.27</v>
      </c>
      <c r="T169" t="n">
        <v>17426.66</v>
      </c>
      <c r="U169" t="n">
        <v>0.61</v>
      </c>
      <c r="V169" t="n">
        <v>0.77</v>
      </c>
      <c r="W169" t="n">
        <v>0.27</v>
      </c>
      <c r="X169" t="n">
        <v>1.03</v>
      </c>
      <c r="Y169" t="n">
        <v>1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2.9574</v>
      </c>
      <c r="E170" t="n">
        <v>33.81</v>
      </c>
      <c r="F170" t="n">
        <v>31.24</v>
      </c>
      <c r="G170" t="n">
        <v>78.11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250.42</v>
      </c>
      <c r="Q170" t="n">
        <v>793.22</v>
      </c>
      <c r="R170" t="n">
        <v>129.58</v>
      </c>
      <c r="S170" t="n">
        <v>86.27</v>
      </c>
      <c r="T170" t="n">
        <v>11074.1</v>
      </c>
      <c r="U170" t="n">
        <v>0.67</v>
      </c>
      <c r="V170" t="n">
        <v>0.78</v>
      </c>
      <c r="W170" t="n">
        <v>0.24</v>
      </c>
      <c r="X170" t="n">
        <v>0.65</v>
      </c>
      <c r="Y170" t="n">
        <v>1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2.9544</v>
      </c>
      <c r="E171" t="n">
        <v>33.85</v>
      </c>
      <c r="F171" t="n">
        <v>31.35</v>
      </c>
      <c r="G171" t="n">
        <v>89.56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244.82</v>
      </c>
      <c r="Q171" t="n">
        <v>793.2</v>
      </c>
      <c r="R171" t="n">
        <v>133.18</v>
      </c>
      <c r="S171" t="n">
        <v>86.27</v>
      </c>
      <c r="T171" t="n">
        <v>12890.83</v>
      </c>
      <c r="U171" t="n">
        <v>0.65</v>
      </c>
      <c r="V171" t="n">
        <v>0.78</v>
      </c>
      <c r="W171" t="n">
        <v>0.25</v>
      </c>
      <c r="X171" t="n">
        <v>0.75</v>
      </c>
      <c r="Y171" t="n">
        <v>1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2.9724</v>
      </c>
      <c r="E172" t="n">
        <v>33.64</v>
      </c>
      <c r="F172" t="n">
        <v>31.18</v>
      </c>
      <c r="G172" t="n">
        <v>98.48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14</v>
      </c>
      <c r="N172" t="n">
        <v>17.31</v>
      </c>
      <c r="O172" t="n">
        <v>14905.25</v>
      </c>
      <c r="P172" t="n">
        <v>238.46</v>
      </c>
      <c r="Q172" t="n">
        <v>793.21</v>
      </c>
      <c r="R172" t="n">
        <v>127.26</v>
      </c>
      <c r="S172" t="n">
        <v>86.27</v>
      </c>
      <c r="T172" t="n">
        <v>9937.98</v>
      </c>
      <c r="U172" t="n">
        <v>0.68</v>
      </c>
      <c r="V172" t="n">
        <v>0.78</v>
      </c>
      <c r="W172" t="n">
        <v>0.26</v>
      </c>
      <c r="X172" t="n">
        <v>0.59</v>
      </c>
      <c r="Y172" t="n">
        <v>1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2.9658</v>
      </c>
      <c r="E173" t="n">
        <v>33.72</v>
      </c>
      <c r="F173" t="n">
        <v>31.28</v>
      </c>
      <c r="G173" t="n">
        <v>104.27</v>
      </c>
      <c r="H173" t="n">
        <v>1.61</v>
      </c>
      <c r="I173" t="n">
        <v>18</v>
      </c>
      <c r="J173" t="n">
        <v>120.26</v>
      </c>
      <c r="K173" t="n">
        <v>41.65</v>
      </c>
      <c r="L173" t="n">
        <v>11</v>
      </c>
      <c r="M173" t="n">
        <v>3</v>
      </c>
      <c r="N173" t="n">
        <v>17.61</v>
      </c>
      <c r="O173" t="n">
        <v>15065.56</v>
      </c>
      <c r="P173" t="n">
        <v>234.88</v>
      </c>
      <c r="Q173" t="n">
        <v>793.21</v>
      </c>
      <c r="R173" t="n">
        <v>130.44</v>
      </c>
      <c r="S173" t="n">
        <v>86.27</v>
      </c>
      <c r="T173" t="n">
        <v>11536.86</v>
      </c>
      <c r="U173" t="n">
        <v>0.66</v>
      </c>
      <c r="V173" t="n">
        <v>0.78</v>
      </c>
      <c r="W173" t="n">
        <v>0.27</v>
      </c>
      <c r="X173" t="n">
        <v>0.6899999999999999</v>
      </c>
      <c r="Y173" t="n">
        <v>1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2.9745</v>
      </c>
      <c r="E174" t="n">
        <v>33.62</v>
      </c>
      <c r="F174" t="n">
        <v>31.21</v>
      </c>
      <c r="G174" t="n">
        <v>110.14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235.77</v>
      </c>
      <c r="Q174" t="n">
        <v>793.27</v>
      </c>
      <c r="R174" t="n">
        <v>127.77</v>
      </c>
      <c r="S174" t="n">
        <v>86.27</v>
      </c>
      <c r="T174" t="n">
        <v>10205.81</v>
      </c>
      <c r="U174" t="n">
        <v>0.68</v>
      </c>
      <c r="V174" t="n">
        <v>0.78</v>
      </c>
      <c r="W174" t="n">
        <v>0.27</v>
      </c>
      <c r="X174" t="n">
        <v>0.61</v>
      </c>
      <c r="Y174" t="n">
        <v>1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2.4371</v>
      </c>
      <c r="E175" t="n">
        <v>41.03</v>
      </c>
      <c r="F175" t="n">
        <v>36.9</v>
      </c>
      <c r="G175" t="n">
        <v>13.18</v>
      </c>
      <c r="H175" t="n">
        <v>0.28</v>
      </c>
      <c r="I175" t="n">
        <v>168</v>
      </c>
      <c r="J175" t="n">
        <v>61.76</v>
      </c>
      <c r="K175" t="n">
        <v>28.92</v>
      </c>
      <c r="L175" t="n">
        <v>1</v>
      </c>
      <c r="M175" t="n">
        <v>166</v>
      </c>
      <c r="N175" t="n">
        <v>6.84</v>
      </c>
      <c r="O175" t="n">
        <v>7851.41</v>
      </c>
      <c r="P175" t="n">
        <v>231.18</v>
      </c>
      <c r="Q175" t="n">
        <v>793.29</v>
      </c>
      <c r="R175" t="n">
        <v>318.68</v>
      </c>
      <c r="S175" t="n">
        <v>86.27</v>
      </c>
      <c r="T175" t="n">
        <v>104902.7</v>
      </c>
      <c r="U175" t="n">
        <v>0.27</v>
      </c>
      <c r="V175" t="n">
        <v>0.66</v>
      </c>
      <c r="W175" t="n">
        <v>0.49</v>
      </c>
      <c r="X175" t="n">
        <v>6.3</v>
      </c>
      <c r="Y175" t="n">
        <v>1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2.8087</v>
      </c>
      <c r="E176" t="n">
        <v>35.6</v>
      </c>
      <c r="F176" t="n">
        <v>32.82</v>
      </c>
      <c r="G176" t="n">
        <v>27.74</v>
      </c>
      <c r="H176" t="n">
        <v>0.55</v>
      </c>
      <c r="I176" t="n">
        <v>71</v>
      </c>
      <c r="J176" t="n">
        <v>62.92</v>
      </c>
      <c r="K176" t="n">
        <v>28.92</v>
      </c>
      <c r="L176" t="n">
        <v>2</v>
      </c>
      <c r="M176" t="n">
        <v>69</v>
      </c>
      <c r="N176" t="n">
        <v>7</v>
      </c>
      <c r="O176" t="n">
        <v>7994.37</v>
      </c>
      <c r="P176" t="n">
        <v>194.33</v>
      </c>
      <c r="Q176" t="n">
        <v>793.23</v>
      </c>
      <c r="R176" t="n">
        <v>181.52</v>
      </c>
      <c r="S176" t="n">
        <v>86.27</v>
      </c>
      <c r="T176" t="n">
        <v>36808.87</v>
      </c>
      <c r="U176" t="n">
        <v>0.48</v>
      </c>
      <c r="V176" t="n">
        <v>0.74</v>
      </c>
      <c r="W176" t="n">
        <v>0.33</v>
      </c>
      <c r="X176" t="n">
        <v>2.22</v>
      </c>
      <c r="Y176" t="n">
        <v>1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2.889</v>
      </c>
      <c r="E177" t="n">
        <v>34.61</v>
      </c>
      <c r="F177" t="n">
        <v>32.21</v>
      </c>
      <c r="G177" t="n">
        <v>43.92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178.64</v>
      </c>
      <c r="Q177" t="n">
        <v>793.24</v>
      </c>
      <c r="R177" t="n">
        <v>161.72</v>
      </c>
      <c r="S177" t="n">
        <v>86.27</v>
      </c>
      <c r="T177" t="n">
        <v>27043.86</v>
      </c>
      <c r="U177" t="n">
        <v>0.53</v>
      </c>
      <c r="V177" t="n">
        <v>0.75</v>
      </c>
      <c r="W177" t="n">
        <v>0.29</v>
      </c>
      <c r="X177" t="n">
        <v>1.61</v>
      </c>
      <c r="Y177" t="n">
        <v>1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2.9249</v>
      </c>
      <c r="E178" t="n">
        <v>34.19</v>
      </c>
      <c r="F178" t="n">
        <v>31.92</v>
      </c>
      <c r="G178" t="n">
        <v>56.33</v>
      </c>
      <c r="H178" t="n">
        <v>1.07</v>
      </c>
      <c r="I178" t="n">
        <v>34</v>
      </c>
      <c r="J178" t="n">
        <v>65.25</v>
      </c>
      <c r="K178" t="n">
        <v>28.92</v>
      </c>
      <c r="L178" t="n">
        <v>4</v>
      </c>
      <c r="M178" t="n">
        <v>5</v>
      </c>
      <c r="N178" t="n">
        <v>7.33</v>
      </c>
      <c r="O178" t="n">
        <v>8281.25</v>
      </c>
      <c r="P178" t="n">
        <v>168.33</v>
      </c>
      <c r="Q178" t="n">
        <v>793.22</v>
      </c>
      <c r="R178" t="n">
        <v>151.31</v>
      </c>
      <c r="S178" t="n">
        <v>86.27</v>
      </c>
      <c r="T178" t="n">
        <v>21890.7</v>
      </c>
      <c r="U178" t="n">
        <v>0.57</v>
      </c>
      <c r="V178" t="n">
        <v>0.76</v>
      </c>
      <c r="W178" t="n">
        <v>0.31</v>
      </c>
      <c r="X178" t="n">
        <v>1.32</v>
      </c>
      <c r="Y178" t="n">
        <v>1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2.9355</v>
      </c>
      <c r="E179" t="n">
        <v>34.07</v>
      </c>
      <c r="F179" t="n">
        <v>31.81</v>
      </c>
      <c r="G179" t="n">
        <v>57.84</v>
      </c>
      <c r="H179" t="n">
        <v>1.31</v>
      </c>
      <c r="I179" t="n">
        <v>33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169.82</v>
      </c>
      <c r="Q179" t="n">
        <v>793.27</v>
      </c>
      <c r="R179" t="n">
        <v>147.27</v>
      </c>
      <c r="S179" t="n">
        <v>86.27</v>
      </c>
      <c r="T179" t="n">
        <v>19873.03</v>
      </c>
      <c r="U179" t="n">
        <v>0.59</v>
      </c>
      <c r="V179" t="n">
        <v>0.76</v>
      </c>
      <c r="W179" t="n">
        <v>0.31</v>
      </c>
      <c r="X179" t="n">
        <v>1.21</v>
      </c>
      <c r="Y179" t="n">
        <v>1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1.5263</v>
      </c>
      <c r="E180" t="n">
        <v>65.52</v>
      </c>
      <c r="F180" t="n">
        <v>48.1</v>
      </c>
      <c r="G180" t="n">
        <v>6.5</v>
      </c>
      <c r="H180" t="n">
        <v>0.11</v>
      </c>
      <c r="I180" t="n">
        <v>444</v>
      </c>
      <c r="J180" t="n">
        <v>167.88</v>
      </c>
      <c r="K180" t="n">
        <v>51.39</v>
      </c>
      <c r="L180" t="n">
        <v>1</v>
      </c>
      <c r="M180" t="n">
        <v>442</v>
      </c>
      <c r="N180" t="n">
        <v>30.49</v>
      </c>
      <c r="O180" t="n">
        <v>20939.59</v>
      </c>
      <c r="P180" t="n">
        <v>607.51</v>
      </c>
      <c r="Q180" t="n">
        <v>793.51</v>
      </c>
      <c r="R180" t="n">
        <v>694.4400000000001</v>
      </c>
      <c r="S180" t="n">
        <v>86.27</v>
      </c>
      <c r="T180" t="n">
        <v>291403.48</v>
      </c>
      <c r="U180" t="n">
        <v>0.12</v>
      </c>
      <c r="V180" t="n">
        <v>0.51</v>
      </c>
      <c r="W180" t="n">
        <v>0.9399999999999999</v>
      </c>
      <c r="X180" t="n">
        <v>17.49</v>
      </c>
      <c r="Y180" t="n">
        <v>1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2.2236</v>
      </c>
      <c r="E181" t="n">
        <v>44.97</v>
      </c>
      <c r="F181" t="n">
        <v>36.91</v>
      </c>
      <c r="G181" t="n">
        <v>13.18</v>
      </c>
      <c r="H181" t="n">
        <v>0.21</v>
      </c>
      <c r="I181" t="n">
        <v>168</v>
      </c>
      <c r="J181" t="n">
        <v>169.33</v>
      </c>
      <c r="K181" t="n">
        <v>51.39</v>
      </c>
      <c r="L181" t="n">
        <v>2</v>
      </c>
      <c r="M181" t="n">
        <v>166</v>
      </c>
      <c r="N181" t="n">
        <v>30.94</v>
      </c>
      <c r="O181" t="n">
        <v>21118.46</v>
      </c>
      <c r="P181" t="n">
        <v>462.15</v>
      </c>
      <c r="Q181" t="n">
        <v>793.4</v>
      </c>
      <c r="R181" t="n">
        <v>318.62</v>
      </c>
      <c r="S181" t="n">
        <v>86.27</v>
      </c>
      <c r="T181" t="n">
        <v>104875.6</v>
      </c>
      <c r="U181" t="n">
        <v>0.27</v>
      </c>
      <c r="V181" t="n">
        <v>0.66</v>
      </c>
      <c r="W181" t="n">
        <v>0.49</v>
      </c>
      <c r="X181" t="n">
        <v>6.3</v>
      </c>
      <c r="Y181" t="n">
        <v>1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2.4812</v>
      </c>
      <c r="E182" t="n">
        <v>40.3</v>
      </c>
      <c r="F182" t="n">
        <v>34.41</v>
      </c>
      <c r="G182" t="n">
        <v>19.85</v>
      </c>
      <c r="H182" t="n">
        <v>0.31</v>
      </c>
      <c r="I182" t="n">
        <v>104</v>
      </c>
      <c r="J182" t="n">
        <v>170.79</v>
      </c>
      <c r="K182" t="n">
        <v>51.39</v>
      </c>
      <c r="L182" t="n">
        <v>3</v>
      </c>
      <c r="M182" t="n">
        <v>102</v>
      </c>
      <c r="N182" t="n">
        <v>31.4</v>
      </c>
      <c r="O182" t="n">
        <v>21297.94</v>
      </c>
      <c r="P182" t="n">
        <v>427.49</v>
      </c>
      <c r="Q182" t="n">
        <v>793.28</v>
      </c>
      <c r="R182" t="n">
        <v>235.3</v>
      </c>
      <c r="S182" t="n">
        <v>86.27</v>
      </c>
      <c r="T182" t="n">
        <v>63533.03</v>
      </c>
      <c r="U182" t="n">
        <v>0.37</v>
      </c>
      <c r="V182" t="n">
        <v>0.71</v>
      </c>
      <c r="W182" t="n">
        <v>0.38</v>
      </c>
      <c r="X182" t="n">
        <v>3.81</v>
      </c>
      <c r="Y182" t="n">
        <v>1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2.6278</v>
      </c>
      <c r="E183" t="n">
        <v>38.05</v>
      </c>
      <c r="F183" t="n">
        <v>33.14</v>
      </c>
      <c r="G183" t="n">
        <v>26.51</v>
      </c>
      <c r="H183" t="n">
        <v>0.41</v>
      </c>
      <c r="I183" t="n">
        <v>75</v>
      </c>
      <c r="J183" t="n">
        <v>172.25</v>
      </c>
      <c r="K183" t="n">
        <v>51.39</v>
      </c>
      <c r="L183" t="n">
        <v>4</v>
      </c>
      <c r="M183" t="n">
        <v>73</v>
      </c>
      <c r="N183" t="n">
        <v>31.86</v>
      </c>
      <c r="O183" t="n">
        <v>21478.05</v>
      </c>
      <c r="P183" t="n">
        <v>408.5</v>
      </c>
      <c r="Q183" t="n">
        <v>793.24</v>
      </c>
      <c r="R183" t="n">
        <v>192.21</v>
      </c>
      <c r="S183" t="n">
        <v>86.27</v>
      </c>
      <c r="T183" t="n">
        <v>42134.05</v>
      </c>
      <c r="U183" t="n">
        <v>0.45</v>
      </c>
      <c r="V183" t="n">
        <v>0.73</v>
      </c>
      <c r="W183" t="n">
        <v>0.35</v>
      </c>
      <c r="X183" t="n">
        <v>2.54</v>
      </c>
      <c r="Y183" t="n">
        <v>1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2.689</v>
      </c>
      <c r="E184" t="n">
        <v>37.19</v>
      </c>
      <c r="F184" t="n">
        <v>32.82</v>
      </c>
      <c r="G184" t="n">
        <v>33.37</v>
      </c>
      <c r="H184" t="n">
        <v>0.51</v>
      </c>
      <c r="I184" t="n">
        <v>59</v>
      </c>
      <c r="J184" t="n">
        <v>173.71</v>
      </c>
      <c r="K184" t="n">
        <v>51.39</v>
      </c>
      <c r="L184" t="n">
        <v>5</v>
      </c>
      <c r="M184" t="n">
        <v>57</v>
      </c>
      <c r="N184" t="n">
        <v>32.32</v>
      </c>
      <c r="O184" t="n">
        <v>21658.78</v>
      </c>
      <c r="P184" t="n">
        <v>401.46</v>
      </c>
      <c r="Q184" t="n">
        <v>793.21</v>
      </c>
      <c r="R184" t="n">
        <v>182.33</v>
      </c>
      <c r="S184" t="n">
        <v>86.27</v>
      </c>
      <c r="T184" t="n">
        <v>37274.67</v>
      </c>
      <c r="U184" t="n">
        <v>0.47</v>
      </c>
      <c r="V184" t="n">
        <v>0.74</v>
      </c>
      <c r="W184" t="n">
        <v>0.31</v>
      </c>
      <c r="X184" t="n">
        <v>2.22</v>
      </c>
      <c r="Y184" t="n">
        <v>1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2.7515</v>
      </c>
      <c r="E185" t="n">
        <v>36.34</v>
      </c>
      <c r="F185" t="n">
        <v>32.35</v>
      </c>
      <c r="G185" t="n">
        <v>40.43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392.67</v>
      </c>
      <c r="Q185" t="n">
        <v>793.23</v>
      </c>
      <c r="R185" t="n">
        <v>166.37</v>
      </c>
      <c r="S185" t="n">
        <v>86.27</v>
      </c>
      <c r="T185" t="n">
        <v>29348.53</v>
      </c>
      <c r="U185" t="n">
        <v>0.52</v>
      </c>
      <c r="V185" t="n">
        <v>0.75</v>
      </c>
      <c r="W185" t="n">
        <v>0.3</v>
      </c>
      <c r="X185" t="n">
        <v>1.75</v>
      </c>
      <c r="Y185" t="n">
        <v>1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2.7899</v>
      </c>
      <c r="E186" t="n">
        <v>35.84</v>
      </c>
      <c r="F186" t="n">
        <v>32.08</v>
      </c>
      <c r="G186" t="n">
        <v>46.95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386.39</v>
      </c>
      <c r="Q186" t="n">
        <v>793.22</v>
      </c>
      <c r="R186" t="n">
        <v>157.64</v>
      </c>
      <c r="S186" t="n">
        <v>86.27</v>
      </c>
      <c r="T186" t="n">
        <v>25020.33</v>
      </c>
      <c r="U186" t="n">
        <v>0.55</v>
      </c>
      <c r="V186" t="n">
        <v>0.76</v>
      </c>
      <c r="W186" t="n">
        <v>0.28</v>
      </c>
      <c r="X186" t="n">
        <v>1.49</v>
      </c>
      <c r="Y186" t="n">
        <v>1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2.8445</v>
      </c>
      <c r="E187" t="n">
        <v>35.16</v>
      </c>
      <c r="F187" t="n">
        <v>31.6</v>
      </c>
      <c r="G187" t="n">
        <v>54.17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377.52</v>
      </c>
      <c r="Q187" t="n">
        <v>793.21</v>
      </c>
      <c r="R187" t="n">
        <v>141.1</v>
      </c>
      <c r="S187" t="n">
        <v>86.27</v>
      </c>
      <c r="T187" t="n">
        <v>16778.83</v>
      </c>
      <c r="U187" t="n">
        <v>0.61</v>
      </c>
      <c r="V187" t="n">
        <v>0.77</v>
      </c>
      <c r="W187" t="n">
        <v>0.27</v>
      </c>
      <c r="X187" t="n">
        <v>1</v>
      </c>
      <c r="Y187" t="n">
        <v>1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2.8447</v>
      </c>
      <c r="E188" t="n">
        <v>35.15</v>
      </c>
      <c r="F188" t="n">
        <v>31.73</v>
      </c>
      <c r="G188" t="n">
        <v>61.41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376.26</v>
      </c>
      <c r="Q188" t="n">
        <v>793.2</v>
      </c>
      <c r="R188" t="n">
        <v>145.92</v>
      </c>
      <c r="S188" t="n">
        <v>86.27</v>
      </c>
      <c r="T188" t="n">
        <v>19207.97</v>
      </c>
      <c r="U188" t="n">
        <v>0.59</v>
      </c>
      <c r="V188" t="n">
        <v>0.77</v>
      </c>
      <c r="W188" t="n">
        <v>0.27</v>
      </c>
      <c r="X188" t="n">
        <v>1.14</v>
      </c>
      <c r="Y188" t="n">
        <v>1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2.8635</v>
      </c>
      <c r="E189" t="n">
        <v>34.92</v>
      </c>
      <c r="F189" t="n">
        <v>31.6</v>
      </c>
      <c r="G189" t="n">
        <v>67.72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371.38</v>
      </c>
      <c r="Q189" t="n">
        <v>793.2</v>
      </c>
      <c r="R189" t="n">
        <v>141.6</v>
      </c>
      <c r="S189" t="n">
        <v>86.27</v>
      </c>
      <c r="T189" t="n">
        <v>17063.56</v>
      </c>
      <c r="U189" t="n">
        <v>0.61</v>
      </c>
      <c r="V189" t="n">
        <v>0.77</v>
      </c>
      <c r="W189" t="n">
        <v>0.27</v>
      </c>
      <c r="X189" t="n">
        <v>1.01</v>
      </c>
      <c r="Y189" t="n">
        <v>1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2.8837</v>
      </c>
      <c r="E190" t="n">
        <v>34.68</v>
      </c>
      <c r="F190" t="n">
        <v>31.46</v>
      </c>
      <c r="G190" t="n">
        <v>75.5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366.97</v>
      </c>
      <c r="Q190" t="n">
        <v>793.21</v>
      </c>
      <c r="R190" t="n">
        <v>136.67</v>
      </c>
      <c r="S190" t="n">
        <v>86.27</v>
      </c>
      <c r="T190" t="n">
        <v>14617.48</v>
      </c>
      <c r="U190" t="n">
        <v>0.63</v>
      </c>
      <c r="V190" t="n">
        <v>0.77</v>
      </c>
      <c r="W190" t="n">
        <v>0.26</v>
      </c>
      <c r="X190" t="n">
        <v>0.86</v>
      </c>
      <c r="Y190" t="n">
        <v>1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2.8909</v>
      </c>
      <c r="E191" t="n">
        <v>34.59</v>
      </c>
      <c r="F191" t="n">
        <v>31.44</v>
      </c>
      <c r="G191" t="n">
        <v>82.02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363.55</v>
      </c>
      <c r="Q191" t="n">
        <v>793.21</v>
      </c>
      <c r="R191" t="n">
        <v>136.21</v>
      </c>
      <c r="S191" t="n">
        <v>86.27</v>
      </c>
      <c r="T191" t="n">
        <v>14396.58</v>
      </c>
      <c r="U191" t="n">
        <v>0.63</v>
      </c>
      <c r="V191" t="n">
        <v>0.77</v>
      </c>
      <c r="W191" t="n">
        <v>0.26</v>
      </c>
      <c r="X191" t="n">
        <v>0.84</v>
      </c>
      <c r="Y191" t="n">
        <v>1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2.905</v>
      </c>
      <c r="E192" t="n">
        <v>34.42</v>
      </c>
      <c r="F192" t="n">
        <v>31.34</v>
      </c>
      <c r="G192" t="n">
        <v>89.54000000000001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358.52</v>
      </c>
      <c r="Q192" t="n">
        <v>793.22</v>
      </c>
      <c r="R192" t="n">
        <v>132.83</v>
      </c>
      <c r="S192" t="n">
        <v>86.27</v>
      </c>
      <c r="T192" t="n">
        <v>12716.13</v>
      </c>
      <c r="U192" t="n">
        <v>0.65</v>
      </c>
      <c r="V192" t="n">
        <v>0.78</v>
      </c>
      <c r="W192" t="n">
        <v>0.26</v>
      </c>
      <c r="X192" t="n">
        <v>0.74</v>
      </c>
      <c r="Y192" t="n">
        <v>1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2.9117</v>
      </c>
      <c r="E193" t="n">
        <v>34.34</v>
      </c>
      <c r="F193" t="n">
        <v>31.29</v>
      </c>
      <c r="G193" t="n">
        <v>93.88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354.43</v>
      </c>
      <c r="Q193" t="n">
        <v>793.2</v>
      </c>
      <c r="R193" t="n">
        <v>131.26</v>
      </c>
      <c r="S193" t="n">
        <v>86.27</v>
      </c>
      <c r="T193" t="n">
        <v>11935.9</v>
      </c>
      <c r="U193" t="n">
        <v>0.66</v>
      </c>
      <c r="V193" t="n">
        <v>0.78</v>
      </c>
      <c r="W193" t="n">
        <v>0.25</v>
      </c>
      <c r="X193" t="n">
        <v>0.7</v>
      </c>
      <c r="Y193" t="n">
        <v>1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2.93</v>
      </c>
      <c r="E194" t="n">
        <v>34.13</v>
      </c>
      <c r="F194" t="n">
        <v>31.15</v>
      </c>
      <c r="G194" t="n">
        <v>103.82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350.84</v>
      </c>
      <c r="Q194" t="n">
        <v>793.2</v>
      </c>
      <c r="R194" t="n">
        <v>126.57</v>
      </c>
      <c r="S194" t="n">
        <v>86.27</v>
      </c>
      <c r="T194" t="n">
        <v>9599.780000000001</v>
      </c>
      <c r="U194" t="n">
        <v>0.68</v>
      </c>
      <c r="V194" t="n">
        <v>0.78</v>
      </c>
      <c r="W194" t="n">
        <v>0.24</v>
      </c>
      <c r="X194" t="n">
        <v>0.55</v>
      </c>
      <c r="Y194" t="n">
        <v>1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2.9291</v>
      </c>
      <c r="E195" t="n">
        <v>34.14</v>
      </c>
      <c r="F195" t="n">
        <v>31.19</v>
      </c>
      <c r="G195" t="n">
        <v>110.09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347.13</v>
      </c>
      <c r="Q195" t="n">
        <v>793.22</v>
      </c>
      <c r="R195" t="n">
        <v>127.99</v>
      </c>
      <c r="S195" t="n">
        <v>86.27</v>
      </c>
      <c r="T195" t="n">
        <v>10317.01</v>
      </c>
      <c r="U195" t="n">
        <v>0.67</v>
      </c>
      <c r="V195" t="n">
        <v>0.78</v>
      </c>
      <c r="W195" t="n">
        <v>0.25</v>
      </c>
      <c r="X195" t="n">
        <v>0.6</v>
      </c>
      <c r="Y195" t="n">
        <v>1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2.9362</v>
      </c>
      <c r="E196" t="n">
        <v>34.06</v>
      </c>
      <c r="F196" t="n">
        <v>31.14</v>
      </c>
      <c r="G196" t="n">
        <v>116.79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343.46</v>
      </c>
      <c r="Q196" t="n">
        <v>793.2</v>
      </c>
      <c r="R196" t="n">
        <v>126.23</v>
      </c>
      <c r="S196" t="n">
        <v>86.27</v>
      </c>
      <c r="T196" t="n">
        <v>9439.23</v>
      </c>
      <c r="U196" t="n">
        <v>0.68</v>
      </c>
      <c r="V196" t="n">
        <v>0.78</v>
      </c>
      <c r="W196" t="n">
        <v>0.25</v>
      </c>
      <c r="X196" t="n">
        <v>0.55</v>
      </c>
      <c r="Y196" t="n">
        <v>1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2.9522</v>
      </c>
      <c r="E197" t="n">
        <v>33.87</v>
      </c>
      <c r="F197" t="n">
        <v>30.99</v>
      </c>
      <c r="G197" t="n">
        <v>123.97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338.24</v>
      </c>
      <c r="Q197" t="n">
        <v>793.2</v>
      </c>
      <c r="R197" t="n">
        <v>121.26</v>
      </c>
      <c r="S197" t="n">
        <v>86.27</v>
      </c>
      <c r="T197" t="n">
        <v>6961.22</v>
      </c>
      <c r="U197" t="n">
        <v>0.71</v>
      </c>
      <c r="V197" t="n">
        <v>0.78</v>
      </c>
      <c r="W197" t="n">
        <v>0.24</v>
      </c>
      <c r="X197" t="n">
        <v>0.4</v>
      </c>
      <c r="Y197" t="n">
        <v>1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2.9466</v>
      </c>
      <c r="E198" t="n">
        <v>33.94</v>
      </c>
      <c r="F198" t="n">
        <v>31.09</v>
      </c>
      <c r="G198" t="n">
        <v>133.25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336.66</v>
      </c>
      <c r="Q198" t="n">
        <v>793.26</v>
      </c>
      <c r="R198" t="n">
        <v>124.52</v>
      </c>
      <c r="S198" t="n">
        <v>86.27</v>
      </c>
      <c r="T198" t="n">
        <v>8596.360000000001</v>
      </c>
      <c r="U198" t="n">
        <v>0.6899999999999999</v>
      </c>
      <c r="V198" t="n">
        <v>0.78</v>
      </c>
      <c r="W198" t="n">
        <v>0.24</v>
      </c>
      <c r="X198" t="n">
        <v>0.49</v>
      </c>
      <c r="Y198" t="n">
        <v>1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2.9561</v>
      </c>
      <c r="E199" t="n">
        <v>33.83</v>
      </c>
      <c r="F199" t="n">
        <v>31.02</v>
      </c>
      <c r="G199" t="n">
        <v>143.15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331.8</v>
      </c>
      <c r="Q199" t="n">
        <v>793.21</v>
      </c>
      <c r="R199" t="n">
        <v>121.99</v>
      </c>
      <c r="S199" t="n">
        <v>86.27</v>
      </c>
      <c r="T199" t="n">
        <v>7337.1</v>
      </c>
      <c r="U199" t="n">
        <v>0.71</v>
      </c>
      <c r="V199" t="n">
        <v>0.78</v>
      </c>
      <c r="W199" t="n">
        <v>0.24</v>
      </c>
      <c r="X199" t="n">
        <v>0.42</v>
      </c>
      <c r="Y199" t="n">
        <v>1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2.9551</v>
      </c>
      <c r="E200" t="n">
        <v>33.84</v>
      </c>
      <c r="F200" t="n">
        <v>31.03</v>
      </c>
      <c r="G200" t="n">
        <v>143.2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326.26</v>
      </c>
      <c r="Q200" t="n">
        <v>793.2</v>
      </c>
      <c r="R200" t="n">
        <v>122.5</v>
      </c>
      <c r="S200" t="n">
        <v>86.27</v>
      </c>
      <c r="T200" t="n">
        <v>7588.51</v>
      </c>
      <c r="U200" t="n">
        <v>0.7</v>
      </c>
      <c r="V200" t="n">
        <v>0.78</v>
      </c>
      <c r="W200" t="n">
        <v>0.24</v>
      </c>
      <c r="X200" t="n">
        <v>0.43</v>
      </c>
      <c r="Y200" t="n">
        <v>1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2.9601</v>
      </c>
      <c r="E201" t="n">
        <v>33.78</v>
      </c>
      <c r="F201" t="n">
        <v>31</v>
      </c>
      <c r="G201" t="n">
        <v>155.02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9</v>
      </c>
      <c r="N201" t="n">
        <v>41.07</v>
      </c>
      <c r="O201" t="n">
        <v>24834.62</v>
      </c>
      <c r="P201" t="n">
        <v>324.35</v>
      </c>
      <c r="Q201" t="n">
        <v>793.21</v>
      </c>
      <c r="R201" t="n">
        <v>121.58</v>
      </c>
      <c r="S201" t="n">
        <v>86.27</v>
      </c>
      <c r="T201" t="n">
        <v>7135.09</v>
      </c>
      <c r="U201" t="n">
        <v>0.71</v>
      </c>
      <c r="V201" t="n">
        <v>0.78</v>
      </c>
      <c r="W201" t="n">
        <v>0.24</v>
      </c>
      <c r="X201" t="n">
        <v>0.41</v>
      </c>
      <c r="Y201" t="n">
        <v>1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2.966</v>
      </c>
      <c r="E202" t="n">
        <v>33.72</v>
      </c>
      <c r="F202" t="n">
        <v>30.97</v>
      </c>
      <c r="G202" t="n">
        <v>168.93</v>
      </c>
      <c r="H202" t="n">
        <v>2.03</v>
      </c>
      <c r="I202" t="n">
        <v>11</v>
      </c>
      <c r="J202" t="n">
        <v>201.03</v>
      </c>
      <c r="K202" t="n">
        <v>51.39</v>
      </c>
      <c r="L202" t="n">
        <v>23</v>
      </c>
      <c r="M202" t="n">
        <v>8</v>
      </c>
      <c r="N202" t="n">
        <v>41.64</v>
      </c>
      <c r="O202" t="n">
        <v>25027.94</v>
      </c>
      <c r="P202" t="n">
        <v>318.04</v>
      </c>
      <c r="Q202" t="n">
        <v>793.22</v>
      </c>
      <c r="R202" t="n">
        <v>120.44</v>
      </c>
      <c r="S202" t="n">
        <v>86.27</v>
      </c>
      <c r="T202" t="n">
        <v>6568.06</v>
      </c>
      <c r="U202" t="n">
        <v>0.72</v>
      </c>
      <c r="V202" t="n">
        <v>0.78</v>
      </c>
      <c r="W202" t="n">
        <v>0.24</v>
      </c>
      <c r="X202" t="n">
        <v>0.37</v>
      </c>
      <c r="Y202" t="n">
        <v>1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2.9627</v>
      </c>
      <c r="E203" t="n">
        <v>33.75</v>
      </c>
      <c r="F203" t="n">
        <v>31.01</v>
      </c>
      <c r="G203" t="n">
        <v>169.13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6</v>
      </c>
      <c r="N203" t="n">
        <v>42.21</v>
      </c>
      <c r="O203" t="n">
        <v>25222.04</v>
      </c>
      <c r="P203" t="n">
        <v>320.24</v>
      </c>
      <c r="Q203" t="n">
        <v>793.21</v>
      </c>
      <c r="R203" t="n">
        <v>121.76</v>
      </c>
      <c r="S203" t="n">
        <v>86.27</v>
      </c>
      <c r="T203" t="n">
        <v>7229.03</v>
      </c>
      <c r="U203" t="n">
        <v>0.71</v>
      </c>
      <c r="V203" t="n">
        <v>0.78</v>
      </c>
      <c r="W203" t="n">
        <v>0.24</v>
      </c>
      <c r="X203" t="n">
        <v>0.41</v>
      </c>
      <c r="Y203" t="n">
        <v>1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2.9638</v>
      </c>
      <c r="E204" t="n">
        <v>33.74</v>
      </c>
      <c r="F204" t="n">
        <v>30.99</v>
      </c>
      <c r="G204" t="n">
        <v>169.06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2</v>
      </c>
      <c r="N204" t="n">
        <v>42.79</v>
      </c>
      <c r="O204" t="n">
        <v>25417.05</v>
      </c>
      <c r="P204" t="n">
        <v>319.24</v>
      </c>
      <c r="Q204" t="n">
        <v>793.23</v>
      </c>
      <c r="R204" t="n">
        <v>121.07</v>
      </c>
      <c r="S204" t="n">
        <v>86.27</v>
      </c>
      <c r="T204" t="n">
        <v>6883.77</v>
      </c>
      <c r="U204" t="n">
        <v>0.71</v>
      </c>
      <c r="V204" t="n">
        <v>0.78</v>
      </c>
      <c r="W204" t="n">
        <v>0.25</v>
      </c>
      <c r="X204" t="n">
        <v>0.4</v>
      </c>
      <c r="Y204" t="n">
        <v>1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2.9636</v>
      </c>
      <c r="E205" t="n">
        <v>33.74</v>
      </c>
      <c r="F205" t="n">
        <v>31</v>
      </c>
      <c r="G205" t="n">
        <v>169.07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0</v>
      </c>
      <c r="N205" t="n">
        <v>43.38</v>
      </c>
      <c r="O205" t="n">
        <v>25612.75</v>
      </c>
      <c r="P205" t="n">
        <v>321.38</v>
      </c>
      <c r="Q205" t="n">
        <v>793.27</v>
      </c>
      <c r="R205" t="n">
        <v>121.06</v>
      </c>
      <c r="S205" t="n">
        <v>86.27</v>
      </c>
      <c r="T205" t="n">
        <v>6879.43</v>
      </c>
      <c r="U205" t="n">
        <v>0.71</v>
      </c>
      <c r="V205" t="n">
        <v>0.78</v>
      </c>
      <c r="W205" t="n">
        <v>0.25</v>
      </c>
      <c r="X205" t="n">
        <v>0.4</v>
      </c>
      <c r="Y205" t="n">
        <v>1</v>
      </c>
      <c r="Z205" t="n">
        <v>10</v>
      </c>
    </row>
    <row r="206">
      <c r="A206" t="n">
        <v>0</v>
      </c>
      <c r="B206" t="n">
        <v>20</v>
      </c>
      <c r="C206" t="inlineStr">
        <is>
          <t xml:space="preserve">CONCLUIDO	</t>
        </is>
      </c>
      <c r="D206" t="n">
        <v>2.5463</v>
      </c>
      <c r="E206" t="n">
        <v>39.27</v>
      </c>
      <c r="F206" t="n">
        <v>35.8</v>
      </c>
      <c r="G206" t="n">
        <v>15.23</v>
      </c>
      <c r="H206" t="n">
        <v>0.34</v>
      </c>
      <c r="I206" t="n">
        <v>141</v>
      </c>
      <c r="J206" t="n">
        <v>51.33</v>
      </c>
      <c r="K206" t="n">
        <v>24.83</v>
      </c>
      <c r="L206" t="n">
        <v>1</v>
      </c>
      <c r="M206" t="n">
        <v>139</v>
      </c>
      <c r="N206" t="n">
        <v>5.51</v>
      </c>
      <c r="O206" t="n">
        <v>6564.78</v>
      </c>
      <c r="P206" t="n">
        <v>193.3</v>
      </c>
      <c r="Q206" t="n">
        <v>793.23</v>
      </c>
      <c r="R206" t="n">
        <v>281.73</v>
      </c>
      <c r="S206" t="n">
        <v>86.27</v>
      </c>
      <c r="T206" t="n">
        <v>86562.86</v>
      </c>
      <c r="U206" t="n">
        <v>0.31</v>
      </c>
      <c r="V206" t="n">
        <v>0.68</v>
      </c>
      <c r="W206" t="n">
        <v>0.45</v>
      </c>
      <c r="X206" t="n">
        <v>5.2</v>
      </c>
      <c r="Y206" t="n">
        <v>1</v>
      </c>
      <c r="Z206" t="n">
        <v>10</v>
      </c>
    </row>
    <row r="207">
      <c r="A207" t="n">
        <v>1</v>
      </c>
      <c r="B207" t="n">
        <v>20</v>
      </c>
      <c r="C207" t="inlineStr">
        <is>
          <t xml:space="preserve">CONCLUIDO	</t>
        </is>
      </c>
      <c r="D207" t="n">
        <v>2.8293</v>
      </c>
      <c r="E207" t="n">
        <v>35.34</v>
      </c>
      <c r="F207" t="n">
        <v>32.86</v>
      </c>
      <c r="G207" t="n">
        <v>32.86</v>
      </c>
      <c r="H207" t="n">
        <v>0.66</v>
      </c>
      <c r="I207" t="n">
        <v>60</v>
      </c>
      <c r="J207" t="n">
        <v>52.47</v>
      </c>
      <c r="K207" t="n">
        <v>24.83</v>
      </c>
      <c r="L207" t="n">
        <v>2</v>
      </c>
      <c r="M207" t="n">
        <v>58</v>
      </c>
      <c r="N207" t="n">
        <v>5.64</v>
      </c>
      <c r="O207" t="n">
        <v>6705.1</v>
      </c>
      <c r="P207" t="n">
        <v>163.83</v>
      </c>
      <c r="Q207" t="n">
        <v>793.26</v>
      </c>
      <c r="R207" t="n">
        <v>183.85</v>
      </c>
      <c r="S207" t="n">
        <v>86.27</v>
      </c>
      <c r="T207" t="n">
        <v>38030.74</v>
      </c>
      <c r="U207" t="n">
        <v>0.47</v>
      </c>
      <c r="V207" t="n">
        <v>0.74</v>
      </c>
      <c r="W207" t="n">
        <v>0.32</v>
      </c>
      <c r="X207" t="n">
        <v>2.27</v>
      </c>
      <c r="Y207" t="n">
        <v>1</v>
      </c>
      <c r="Z207" t="n">
        <v>10</v>
      </c>
    </row>
    <row r="208">
      <c r="A208" t="n">
        <v>2</v>
      </c>
      <c r="B208" t="n">
        <v>20</v>
      </c>
      <c r="C208" t="inlineStr">
        <is>
          <t xml:space="preserve">CONCLUIDO	</t>
        </is>
      </c>
      <c r="D208" t="n">
        <v>2.91</v>
      </c>
      <c r="E208" t="n">
        <v>34.36</v>
      </c>
      <c r="F208" t="n">
        <v>32.12</v>
      </c>
      <c r="G208" t="n">
        <v>47</v>
      </c>
      <c r="H208" t="n">
        <v>0.97</v>
      </c>
      <c r="I208" t="n">
        <v>41</v>
      </c>
      <c r="J208" t="n">
        <v>53.61</v>
      </c>
      <c r="K208" t="n">
        <v>24.83</v>
      </c>
      <c r="L208" t="n">
        <v>3</v>
      </c>
      <c r="M208" t="n">
        <v>3</v>
      </c>
      <c r="N208" t="n">
        <v>5.78</v>
      </c>
      <c r="O208" t="n">
        <v>6845.59</v>
      </c>
      <c r="P208" t="n">
        <v>149.68</v>
      </c>
      <c r="Q208" t="n">
        <v>793.2</v>
      </c>
      <c r="R208" t="n">
        <v>157.2</v>
      </c>
      <c r="S208" t="n">
        <v>86.27</v>
      </c>
      <c r="T208" t="n">
        <v>24801.27</v>
      </c>
      <c r="U208" t="n">
        <v>0.55</v>
      </c>
      <c r="V208" t="n">
        <v>0.76</v>
      </c>
      <c r="W208" t="n">
        <v>0.33</v>
      </c>
      <c r="X208" t="n">
        <v>1.52</v>
      </c>
      <c r="Y208" t="n">
        <v>1</v>
      </c>
      <c r="Z208" t="n">
        <v>10</v>
      </c>
    </row>
    <row r="209">
      <c r="A209" t="n">
        <v>3</v>
      </c>
      <c r="B209" t="n">
        <v>20</v>
      </c>
      <c r="C209" t="inlineStr">
        <is>
          <t xml:space="preserve">CONCLUIDO	</t>
        </is>
      </c>
      <c r="D209" t="n">
        <v>2.9095</v>
      </c>
      <c r="E209" t="n">
        <v>34.37</v>
      </c>
      <c r="F209" t="n">
        <v>32.12</v>
      </c>
      <c r="G209" t="n">
        <v>47.01</v>
      </c>
      <c r="H209" t="n">
        <v>1.27</v>
      </c>
      <c r="I209" t="n">
        <v>41</v>
      </c>
      <c r="J209" t="n">
        <v>54.75</v>
      </c>
      <c r="K209" t="n">
        <v>24.83</v>
      </c>
      <c r="L209" t="n">
        <v>4</v>
      </c>
      <c r="M209" t="n">
        <v>0</v>
      </c>
      <c r="N209" t="n">
        <v>5.92</v>
      </c>
      <c r="O209" t="n">
        <v>6986.39</v>
      </c>
      <c r="P209" t="n">
        <v>152.47</v>
      </c>
      <c r="Q209" t="n">
        <v>793.29</v>
      </c>
      <c r="R209" t="n">
        <v>157.11</v>
      </c>
      <c r="S209" t="n">
        <v>86.27</v>
      </c>
      <c r="T209" t="n">
        <v>24755.05</v>
      </c>
      <c r="U209" t="n">
        <v>0.55</v>
      </c>
      <c r="V209" t="n">
        <v>0.76</v>
      </c>
      <c r="W209" t="n">
        <v>0.34</v>
      </c>
      <c r="X209" t="n">
        <v>1.52</v>
      </c>
      <c r="Y209" t="n">
        <v>1</v>
      </c>
      <c r="Z209" t="n">
        <v>10</v>
      </c>
    </row>
    <row r="210">
      <c r="A210" t="n">
        <v>0</v>
      </c>
      <c r="B210" t="n">
        <v>65</v>
      </c>
      <c r="C210" t="inlineStr">
        <is>
          <t xml:space="preserve">CONCLUIDO	</t>
        </is>
      </c>
      <c r="D210" t="n">
        <v>1.791</v>
      </c>
      <c r="E210" t="n">
        <v>55.84</v>
      </c>
      <c r="F210" t="n">
        <v>44.15</v>
      </c>
      <c r="G210" t="n">
        <v>7.59</v>
      </c>
      <c r="H210" t="n">
        <v>0.13</v>
      </c>
      <c r="I210" t="n">
        <v>349</v>
      </c>
      <c r="J210" t="n">
        <v>133.21</v>
      </c>
      <c r="K210" t="n">
        <v>46.47</v>
      </c>
      <c r="L210" t="n">
        <v>1</v>
      </c>
      <c r="M210" t="n">
        <v>347</v>
      </c>
      <c r="N210" t="n">
        <v>20.75</v>
      </c>
      <c r="O210" t="n">
        <v>16663.42</v>
      </c>
      <c r="P210" t="n">
        <v>478.6</v>
      </c>
      <c r="Q210" t="n">
        <v>793.66</v>
      </c>
      <c r="R210" t="n">
        <v>561.9</v>
      </c>
      <c r="S210" t="n">
        <v>86.27</v>
      </c>
      <c r="T210" t="n">
        <v>225612.04</v>
      </c>
      <c r="U210" t="n">
        <v>0.15</v>
      </c>
      <c r="V210" t="n">
        <v>0.55</v>
      </c>
      <c r="W210" t="n">
        <v>0.77</v>
      </c>
      <c r="X210" t="n">
        <v>13.55</v>
      </c>
      <c r="Y210" t="n">
        <v>1</v>
      </c>
      <c r="Z210" t="n">
        <v>10</v>
      </c>
    </row>
    <row r="211">
      <c r="A211" t="n">
        <v>1</v>
      </c>
      <c r="B211" t="n">
        <v>65</v>
      </c>
      <c r="C211" t="inlineStr">
        <is>
          <t xml:space="preserve">CONCLUIDO	</t>
        </is>
      </c>
      <c r="D211" t="n">
        <v>2.3956</v>
      </c>
      <c r="E211" t="n">
        <v>41.74</v>
      </c>
      <c r="F211" t="n">
        <v>35.78</v>
      </c>
      <c r="G211" t="n">
        <v>15.44</v>
      </c>
      <c r="H211" t="n">
        <v>0.26</v>
      </c>
      <c r="I211" t="n">
        <v>139</v>
      </c>
      <c r="J211" t="n">
        <v>134.55</v>
      </c>
      <c r="K211" t="n">
        <v>46.47</v>
      </c>
      <c r="L211" t="n">
        <v>2</v>
      </c>
      <c r="M211" t="n">
        <v>137</v>
      </c>
      <c r="N211" t="n">
        <v>21.09</v>
      </c>
      <c r="O211" t="n">
        <v>16828.84</v>
      </c>
      <c r="P211" t="n">
        <v>382.8</v>
      </c>
      <c r="Q211" t="n">
        <v>793.3099999999999</v>
      </c>
      <c r="R211" t="n">
        <v>280.9</v>
      </c>
      <c r="S211" t="n">
        <v>86.27</v>
      </c>
      <c r="T211" t="n">
        <v>86161.00999999999</v>
      </c>
      <c r="U211" t="n">
        <v>0.31</v>
      </c>
      <c r="V211" t="n">
        <v>0.68</v>
      </c>
      <c r="W211" t="n">
        <v>0.44</v>
      </c>
      <c r="X211" t="n">
        <v>5.18</v>
      </c>
      <c r="Y211" t="n">
        <v>1</v>
      </c>
      <c r="Z211" t="n">
        <v>10</v>
      </c>
    </row>
    <row r="212">
      <c r="A212" t="n">
        <v>2</v>
      </c>
      <c r="B212" t="n">
        <v>65</v>
      </c>
      <c r="C212" t="inlineStr">
        <is>
          <t xml:space="preserve">CONCLUIDO	</t>
        </is>
      </c>
      <c r="D212" t="n">
        <v>2.6113</v>
      </c>
      <c r="E212" t="n">
        <v>38.3</v>
      </c>
      <c r="F212" t="n">
        <v>33.75</v>
      </c>
      <c r="G212" t="n">
        <v>23.27</v>
      </c>
      <c r="H212" t="n">
        <v>0.39</v>
      </c>
      <c r="I212" t="n">
        <v>87</v>
      </c>
      <c r="J212" t="n">
        <v>135.9</v>
      </c>
      <c r="K212" t="n">
        <v>46.47</v>
      </c>
      <c r="L212" t="n">
        <v>3</v>
      </c>
      <c r="M212" t="n">
        <v>85</v>
      </c>
      <c r="N212" t="n">
        <v>21.43</v>
      </c>
      <c r="O212" t="n">
        <v>16994.64</v>
      </c>
      <c r="P212" t="n">
        <v>356.67</v>
      </c>
      <c r="Q212" t="n">
        <v>793.29</v>
      </c>
      <c r="R212" t="n">
        <v>213.05</v>
      </c>
      <c r="S212" t="n">
        <v>86.27</v>
      </c>
      <c r="T212" t="n">
        <v>52492.84</v>
      </c>
      <c r="U212" t="n">
        <v>0.4</v>
      </c>
      <c r="V212" t="n">
        <v>0.72</v>
      </c>
      <c r="W212" t="n">
        <v>0.36</v>
      </c>
      <c r="X212" t="n">
        <v>3.15</v>
      </c>
      <c r="Y212" t="n">
        <v>1</v>
      </c>
      <c r="Z212" t="n">
        <v>10</v>
      </c>
    </row>
    <row r="213">
      <c r="A213" t="n">
        <v>3</v>
      </c>
      <c r="B213" t="n">
        <v>65</v>
      </c>
      <c r="C213" t="inlineStr">
        <is>
          <t xml:space="preserve">CONCLUIDO	</t>
        </is>
      </c>
      <c r="D213" t="n">
        <v>2.709</v>
      </c>
      <c r="E213" t="n">
        <v>36.91</v>
      </c>
      <c r="F213" t="n">
        <v>33.02</v>
      </c>
      <c r="G213" t="n">
        <v>31.45</v>
      </c>
      <c r="H213" t="n">
        <v>0.52</v>
      </c>
      <c r="I213" t="n">
        <v>63</v>
      </c>
      <c r="J213" t="n">
        <v>137.25</v>
      </c>
      <c r="K213" t="n">
        <v>46.47</v>
      </c>
      <c r="L213" t="n">
        <v>4</v>
      </c>
      <c r="M213" t="n">
        <v>61</v>
      </c>
      <c r="N213" t="n">
        <v>21.78</v>
      </c>
      <c r="O213" t="n">
        <v>17160.92</v>
      </c>
      <c r="P213" t="n">
        <v>344.45</v>
      </c>
      <c r="Q213" t="n">
        <v>793.24</v>
      </c>
      <c r="R213" t="n">
        <v>189.08</v>
      </c>
      <c r="S213" t="n">
        <v>86.27</v>
      </c>
      <c r="T213" t="n">
        <v>40631.8</v>
      </c>
      <c r="U213" t="n">
        <v>0.46</v>
      </c>
      <c r="V213" t="n">
        <v>0.74</v>
      </c>
      <c r="W213" t="n">
        <v>0.32</v>
      </c>
      <c r="X213" t="n">
        <v>2.42</v>
      </c>
      <c r="Y213" t="n">
        <v>1</v>
      </c>
      <c r="Z213" t="n">
        <v>10</v>
      </c>
    </row>
    <row r="214">
      <c r="A214" t="n">
        <v>4</v>
      </c>
      <c r="B214" t="n">
        <v>65</v>
      </c>
      <c r="C214" t="inlineStr">
        <is>
          <t xml:space="preserve">CONCLUIDO	</t>
        </is>
      </c>
      <c r="D214" t="n">
        <v>2.7852</v>
      </c>
      <c r="E214" t="n">
        <v>35.9</v>
      </c>
      <c r="F214" t="n">
        <v>32.39</v>
      </c>
      <c r="G214" t="n">
        <v>39.66</v>
      </c>
      <c r="H214" t="n">
        <v>0.64</v>
      </c>
      <c r="I214" t="n">
        <v>49</v>
      </c>
      <c r="J214" t="n">
        <v>138.6</v>
      </c>
      <c r="K214" t="n">
        <v>46.47</v>
      </c>
      <c r="L214" t="n">
        <v>5</v>
      </c>
      <c r="M214" t="n">
        <v>47</v>
      </c>
      <c r="N214" t="n">
        <v>22.13</v>
      </c>
      <c r="O214" t="n">
        <v>17327.69</v>
      </c>
      <c r="P214" t="n">
        <v>333.56</v>
      </c>
      <c r="Q214" t="n">
        <v>793.21</v>
      </c>
      <c r="R214" t="n">
        <v>167.95</v>
      </c>
      <c r="S214" t="n">
        <v>86.27</v>
      </c>
      <c r="T214" t="n">
        <v>30137.44</v>
      </c>
      <c r="U214" t="n">
        <v>0.51</v>
      </c>
      <c r="V214" t="n">
        <v>0.75</v>
      </c>
      <c r="W214" t="n">
        <v>0.3</v>
      </c>
      <c r="X214" t="n">
        <v>1.79</v>
      </c>
      <c r="Y214" t="n">
        <v>1</v>
      </c>
      <c r="Z214" t="n">
        <v>10</v>
      </c>
    </row>
    <row r="215">
      <c r="A215" t="n">
        <v>5</v>
      </c>
      <c r="B215" t="n">
        <v>65</v>
      </c>
      <c r="C215" t="inlineStr">
        <is>
          <t xml:space="preserve">CONCLUIDO	</t>
        </is>
      </c>
      <c r="D215" t="n">
        <v>2.8328</v>
      </c>
      <c r="E215" t="n">
        <v>35.3</v>
      </c>
      <c r="F215" t="n">
        <v>32.03</v>
      </c>
      <c r="G215" t="n">
        <v>48.05</v>
      </c>
      <c r="H215" t="n">
        <v>0.76</v>
      </c>
      <c r="I215" t="n">
        <v>40</v>
      </c>
      <c r="J215" t="n">
        <v>139.95</v>
      </c>
      <c r="K215" t="n">
        <v>46.47</v>
      </c>
      <c r="L215" t="n">
        <v>6</v>
      </c>
      <c r="M215" t="n">
        <v>38</v>
      </c>
      <c r="N215" t="n">
        <v>22.49</v>
      </c>
      <c r="O215" t="n">
        <v>17494.97</v>
      </c>
      <c r="P215" t="n">
        <v>325.59</v>
      </c>
      <c r="Q215" t="n">
        <v>793.2</v>
      </c>
      <c r="R215" t="n">
        <v>155.83</v>
      </c>
      <c r="S215" t="n">
        <v>86.27</v>
      </c>
      <c r="T215" t="n">
        <v>24118.29</v>
      </c>
      <c r="U215" t="n">
        <v>0.55</v>
      </c>
      <c r="V215" t="n">
        <v>0.76</v>
      </c>
      <c r="W215" t="n">
        <v>0.29</v>
      </c>
      <c r="X215" t="n">
        <v>1.44</v>
      </c>
      <c r="Y215" t="n">
        <v>1</v>
      </c>
      <c r="Z215" t="n">
        <v>10</v>
      </c>
    </row>
    <row r="216">
      <c r="A216" t="n">
        <v>6</v>
      </c>
      <c r="B216" t="n">
        <v>65</v>
      </c>
      <c r="C216" t="inlineStr">
        <is>
          <t xml:space="preserve">CONCLUIDO	</t>
        </is>
      </c>
      <c r="D216" t="n">
        <v>2.8514</v>
      </c>
      <c r="E216" t="n">
        <v>35.07</v>
      </c>
      <c r="F216" t="n">
        <v>31.96</v>
      </c>
      <c r="G216" t="n">
        <v>56.41</v>
      </c>
      <c r="H216" t="n">
        <v>0.88</v>
      </c>
      <c r="I216" t="n">
        <v>34</v>
      </c>
      <c r="J216" t="n">
        <v>141.31</v>
      </c>
      <c r="K216" t="n">
        <v>46.47</v>
      </c>
      <c r="L216" t="n">
        <v>7</v>
      </c>
      <c r="M216" t="n">
        <v>32</v>
      </c>
      <c r="N216" t="n">
        <v>22.85</v>
      </c>
      <c r="O216" t="n">
        <v>17662.75</v>
      </c>
      <c r="P216" t="n">
        <v>320.58</v>
      </c>
      <c r="Q216" t="n">
        <v>793.23</v>
      </c>
      <c r="R216" t="n">
        <v>154.15</v>
      </c>
      <c r="S216" t="n">
        <v>86.27</v>
      </c>
      <c r="T216" t="n">
        <v>23308.74</v>
      </c>
      <c r="U216" t="n">
        <v>0.5600000000000001</v>
      </c>
      <c r="V216" t="n">
        <v>0.76</v>
      </c>
      <c r="W216" t="n">
        <v>0.27</v>
      </c>
      <c r="X216" t="n">
        <v>1.37</v>
      </c>
      <c r="Y216" t="n">
        <v>1</v>
      </c>
      <c r="Z216" t="n">
        <v>10</v>
      </c>
    </row>
    <row r="217">
      <c r="A217" t="n">
        <v>7</v>
      </c>
      <c r="B217" t="n">
        <v>65</v>
      </c>
      <c r="C217" t="inlineStr">
        <is>
          <t xml:space="preserve">CONCLUIDO	</t>
        </is>
      </c>
      <c r="D217" t="n">
        <v>2.8891</v>
      </c>
      <c r="E217" t="n">
        <v>34.61</v>
      </c>
      <c r="F217" t="n">
        <v>31.64</v>
      </c>
      <c r="G217" t="n">
        <v>65.47</v>
      </c>
      <c r="H217" t="n">
        <v>0.99</v>
      </c>
      <c r="I217" t="n">
        <v>29</v>
      </c>
      <c r="J217" t="n">
        <v>142.68</v>
      </c>
      <c r="K217" t="n">
        <v>46.47</v>
      </c>
      <c r="L217" t="n">
        <v>8</v>
      </c>
      <c r="M217" t="n">
        <v>27</v>
      </c>
      <c r="N217" t="n">
        <v>23.21</v>
      </c>
      <c r="O217" t="n">
        <v>17831.04</v>
      </c>
      <c r="P217" t="n">
        <v>312.17</v>
      </c>
      <c r="Q217" t="n">
        <v>793.26</v>
      </c>
      <c r="R217" t="n">
        <v>143.03</v>
      </c>
      <c r="S217" t="n">
        <v>86.27</v>
      </c>
      <c r="T217" t="n">
        <v>17773.79</v>
      </c>
      <c r="U217" t="n">
        <v>0.6</v>
      </c>
      <c r="V217" t="n">
        <v>0.77</v>
      </c>
      <c r="W217" t="n">
        <v>0.27</v>
      </c>
      <c r="X217" t="n">
        <v>1.05</v>
      </c>
      <c r="Y217" t="n">
        <v>1</v>
      </c>
      <c r="Z217" t="n">
        <v>10</v>
      </c>
    </row>
    <row r="218">
      <c r="A218" t="n">
        <v>8</v>
      </c>
      <c r="B218" t="n">
        <v>65</v>
      </c>
      <c r="C218" t="inlineStr">
        <is>
          <t xml:space="preserve">CONCLUIDO	</t>
        </is>
      </c>
      <c r="D218" t="n">
        <v>2.9064</v>
      </c>
      <c r="E218" t="n">
        <v>34.41</v>
      </c>
      <c r="F218" t="n">
        <v>31.52</v>
      </c>
      <c r="G218" t="n">
        <v>72.73999999999999</v>
      </c>
      <c r="H218" t="n">
        <v>1.11</v>
      </c>
      <c r="I218" t="n">
        <v>26</v>
      </c>
      <c r="J218" t="n">
        <v>144.05</v>
      </c>
      <c r="K218" t="n">
        <v>46.47</v>
      </c>
      <c r="L218" t="n">
        <v>9</v>
      </c>
      <c r="M218" t="n">
        <v>24</v>
      </c>
      <c r="N218" t="n">
        <v>23.58</v>
      </c>
      <c r="O218" t="n">
        <v>17999.83</v>
      </c>
      <c r="P218" t="n">
        <v>307.03</v>
      </c>
      <c r="Q218" t="n">
        <v>793.25</v>
      </c>
      <c r="R218" t="n">
        <v>138.76</v>
      </c>
      <c r="S218" t="n">
        <v>86.27</v>
      </c>
      <c r="T218" t="n">
        <v>15654.58</v>
      </c>
      <c r="U218" t="n">
        <v>0.62</v>
      </c>
      <c r="V218" t="n">
        <v>0.77</v>
      </c>
      <c r="W218" t="n">
        <v>0.26</v>
      </c>
      <c r="X218" t="n">
        <v>0.92</v>
      </c>
      <c r="Y218" t="n">
        <v>1</v>
      </c>
      <c r="Z218" t="n">
        <v>10</v>
      </c>
    </row>
    <row r="219">
      <c r="A219" t="n">
        <v>9</v>
      </c>
      <c r="B219" t="n">
        <v>65</v>
      </c>
      <c r="C219" t="inlineStr">
        <is>
          <t xml:space="preserve">CONCLUIDO	</t>
        </is>
      </c>
      <c r="D219" t="n">
        <v>2.9205</v>
      </c>
      <c r="E219" t="n">
        <v>34.24</v>
      </c>
      <c r="F219" t="n">
        <v>31.43</v>
      </c>
      <c r="G219" t="n">
        <v>82</v>
      </c>
      <c r="H219" t="n">
        <v>1.22</v>
      </c>
      <c r="I219" t="n">
        <v>23</v>
      </c>
      <c r="J219" t="n">
        <v>145.42</v>
      </c>
      <c r="K219" t="n">
        <v>46.47</v>
      </c>
      <c r="L219" t="n">
        <v>10</v>
      </c>
      <c r="M219" t="n">
        <v>21</v>
      </c>
      <c r="N219" t="n">
        <v>23.95</v>
      </c>
      <c r="O219" t="n">
        <v>18169.15</v>
      </c>
      <c r="P219" t="n">
        <v>301.9</v>
      </c>
      <c r="Q219" t="n">
        <v>793.2</v>
      </c>
      <c r="R219" t="n">
        <v>136.18</v>
      </c>
      <c r="S219" t="n">
        <v>86.27</v>
      </c>
      <c r="T219" t="n">
        <v>14380.01</v>
      </c>
      <c r="U219" t="n">
        <v>0.63</v>
      </c>
      <c r="V219" t="n">
        <v>0.77</v>
      </c>
      <c r="W219" t="n">
        <v>0.26</v>
      </c>
      <c r="X219" t="n">
        <v>0.84</v>
      </c>
      <c r="Y219" t="n">
        <v>1</v>
      </c>
      <c r="Z219" t="n">
        <v>10</v>
      </c>
    </row>
    <row r="220">
      <c r="A220" t="n">
        <v>10</v>
      </c>
      <c r="B220" t="n">
        <v>65</v>
      </c>
      <c r="C220" t="inlineStr">
        <is>
          <t xml:space="preserve">CONCLUIDO	</t>
        </is>
      </c>
      <c r="D220" t="n">
        <v>2.9312</v>
      </c>
      <c r="E220" t="n">
        <v>34.12</v>
      </c>
      <c r="F220" t="n">
        <v>31.36</v>
      </c>
      <c r="G220" t="n">
        <v>89.61</v>
      </c>
      <c r="H220" t="n">
        <v>1.33</v>
      </c>
      <c r="I220" t="n">
        <v>21</v>
      </c>
      <c r="J220" t="n">
        <v>146.8</v>
      </c>
      <c r="K220" t="n">
        <v>46.47</v>
      </c>
      <c r="L220" t="n">
        <v>11</v>
      </c>
      <c r="M220" t="n">
        <v>19</v>
      </c>
      <c r="N220" t="n">
        <v>24.33</v>
      </c>
      <c r="O220" t="n">
        <v>18338.99</v>
      </c>
      <c r="P220" t="n">
        <v>296.26</v>
      </c>
      <c r="Q220" t="n">
        <v>793.2</v>
      </c>
      <c r="R220" t="n">
        <v>133.75</v>
      </c>
      <c r="S220" t="n">
        <v>86.27</v>
      </c>
      <c r="T220" t="n">
        <v>13174.69</v>
      </c>
      <c r="U220" t="n">
        <v>0.64</v>
      </c>
      <c r="V220" t="n">
        <v>0.77</v>
      </c>
      <c r="W220" t="n">
        <v>0.25</v>
      </c>
      <c r="X220" t="n">
        <v>0.77</v>
      </c>
      <c r="Y220" t="n">
        <v>1</v>
      </c>
      <c r="Z220" t="n">
        <v>10</v>
      </c>
    </row>
    <row r="221">
      <c r="A221" t="n">
        <v>11</v>
      </c>
      <c r="B221" t="n">
        <v>65</v>
      </c>
      <c r="C221" t="inlineStr">
        <is>
          <t xml:space="preserve">CONCLUIDO	</t>
        </is>
      </c>
      <c r="D221" t="n">
        <v>2.9464</v>
      </c>
      <c r="E221" t="n">
        <v>33.94</v>
      </c>
      <c r="F221" t="n">
        <v>31.24</v>
      </c>
      <c r="G221" t="n">
        <v>98.66</v>
      </c>
      <c r="H221" t="n">
        <v>1.43</v>
      </c>
      <c r="I221" t="n">
        <v>19</v>
      </c>
      <c r="J221" t="n">
        <v>148.18</v>
      </c>
      <c r="K221" t="n">
        <v>46.47</v>
      </c>
      <c r="L221" t="n">
        <v>12</v>
      </c>
      <c r="M221" t="n">
        <v>17</v>
      </c>
      <c r="N221" t="n">
        <v>24.71</v>
      </c>
      <c r="O221" t="n">
        <v>18509.36</v>
      </c>
      <c r="P221" t="n">
        <v>290.55</v>
      </c>
      <c r="Q221" t="n">
        <v>793.2</v>
      </c>
      <c r="R221" t="n">
        <v>129.52</v>
      </c>
      <c r="S221" t="n">
        <v>86.27</v>
      </c>
      <c r="T221" t="n">
        <v>11068.1</v>
      </c>
      <c r="U221" t="n">
        <v>0.67</v>
      </c>
      <c r="V221" t="n">
        <v>0.78</v>
      </c>
      <c r="W221" t="n">
        <v>0.25</v>
      </c>
      <c r="X221" t="n">
        <v>0.65</v>
      </c>
      <c r="Y221" t="n">
        <v>1</v>
      </c>
      <c r="Z221" t="n">
        <v>10</v>
      </c>
    </row>
    <row r="222">
      <c r="A222" t="n">
        <v>12</v>
      </c>
      <c r="B222" t="n">
        <v>65</v>
      </c>
      <c r="C222" t="inlineStr">
        <is>
          <t xml:space="preserve">CONCLUIDO	</t>
        </is>
      </c>
      <c r="D222" t="n">
        <v>2.9545</v>
      </c>
      <c r="E222" t="n">
        <v>33.85</v>
      </c>
      <c r="F222" t="n">
        <v>31.2</v>
      </c>
      <c r="G222" t="n">
        <v>110.13</v>
      </c>
      <c r="H222" t="n">
        <v>1.54</v>
      </c>
      <c r="I222" t="n">
        <v>17</v>
      </c>
      <c r="J222" t="n">
        <v>149.56</v>
      </c>
      <c r="K222" t="n">
        <v>46.47</v>
      </c>
      <c r="L222" t="n">
        <v>13</v>
      </c>
      <c r="M222" t="n">
        <v>15</v>
      </c>
      <c r="N222" t="n">
        <v>25.1</v>
      </c>
      <c r="O222" t="n">
        <v>18680.25</v>
      </c>
      <c r="P222" t="n">
        <v>283.46</v>
      </c>
      <c r="Q222" t="n">
        <v>793.21</v>
      </c>
      <c r="R222" t="n">
        <v>128.21</v>
      </c>
      <c r="S222" t="n">
        <v>86.27</v>
      </c>
      <c r="T222" t="n">
        <v>10425.51</v>
      </c>
      <c r="U222" t="n">
        <v>0.67</v>
      </c>
      <c r="V222" t="n">
        <v>0.78</v>
      </c>
      <c r="W222" t="n">
        <v>0.25</v>
      </c>
      <c r="X222" t="n">
        <v>0.61</v>
      </c>
      <c r="Y222" t="n">
        <v>1</v>
      </c>
      <c r="Z222" t="n">
        <v>10</v>
      </c>
    </row>
    <row r="223">
      <c r="A223" t="n">
        <v>13</v>
      </c>
      <c r="B223" t="n">
        <v>65</v>
      </c>
      <c r="C223" t="inlineStr">
        <is>
          <t xml:space="preserve">CONCLUIDO	</t>
        </is>
      </c>
      <c r="D223" t="n">
        <v>2.962</v>
      </c>
      <c r="E223" t="n">
        <v>33.76</v>
      </c>
      <c r="F223" t="n">
        <v>31.15</v>
      </c>
      <c r="G223" t="n">
        <v>116.79</v>
      </c>
      <c r="H223" t="n">
        <v>1.64</v>
      </c>
      <c r="I223" t="n">
        <v>16</v>
      </c>
      <c r="J223" t="n">
        <v>150.95</v>
      </c>
      <c r="K223" t="n">
        <v>46.47</v>
      </c>
      <c r="L223" t="n">
        <v>14</v>
      </c>
      <c r="M223" t="n">
        <v>13</v>
      </c>
      <c r="N223" t="n">
        <v>25.49</v>
      </c>
      <c r="O223" t="n">
        <v>18851.69</v>
      </c>
      <c r="P223" t="n">
        <v>277.16</v>
      </c>
      <c r="Q223" t="n">
        <v>793.2</v>
      </c>
      <c r="R223" t="n">
        <v>126.38</v>
      </c>
      <c r="S223" t="n">
        <v>86.27</v>
      </c>
      <c r="T223" t="n">
        <v>9515.49</v>
      </c>
      <c r="U223" t="n">
        <v>0.68</v>
      </c>
      <c r="V223" t="n">
        <v>0.78</v>
      </c>
      <c r="W223" t="n">
        <v>0.24</v>
      </c>
      <c r="X223" t="n">
        <v>0.55</v>
      </c>
      <c r="Y223" t="n">
        <v>1</v>
      </c>
      <c r="Z223" t="n">
        <v>10</v>
      </c>
    </row>
    <row r="224">
      <c r="A224" t="n">
        <v>14</v>
      </c>
      <c r="B224" t="n">
        <v>65</v>
      </c>
      <c r="C224" t="inlineStr">
        <is>
          <t xml:space="preserve">CONCLUIDO	</t>
        </is>
      </c>
      <c r="D224" t="n">
        <v>2.9741</v>
      </c>
      <c r="E224" t="n">
        <v>33.62</v>
      </c>
      <c r="F224" t="n">
        <v>31.06</v>
      </c>
      <c r="G224" t="n">
        <v>133.12</v>
      </c>
      <c r="H224" t="n">
        <v>1.74</v>
      </c>
      <c r="I224" t="n">
        <v>14</v>
      </c>
      <c r="J224" t="n">
        <v>152.35</v>
      </c>
      <c r="K224" t="n">
        <v>46.47</v>
      </c>
      <c r="L224" t="n">
        <v>15</v>
      </c>
      <c r="M224" t="n">
        <v>11</v>
      </c>
      <c r="N224" t="n">
        <v>25.88</v>
      </c>
      <c r="O224" t="n">
        <v>19023.66</v>
      </c>
      <c r="P224" t="n">
        <v>270.39</v>
      </c>
      <c r="Q224" t="n">
        <v>793.22</v>
      </c>
      <c r="R224" t="n">
        <v>123.58</v>
      </c>
      <c r="S224" t="n">
        <v>86.27</v>
      </c>
      <c r="T224" t="n">
        <v>8127.39</v>
      </c>
      <c r="U224" t="n">
        <v>0.7</v>
      </c>
      <c r="V224" t="n">
        <v>0.78</v>
      </c>
      <c r="W224" t="n">
        <v>0.24</v>
      </c>
      <c r="X224" t="n">
        <v>0.47</v>
      </c>
      <c r="Y224" t="n">
        <v>1</v>
      </c>
      <c r="Z224" t="n">
        <v>10</v>
      </c>
    </row>
    <row r="225">
      <c r="A225" t="n">
        <v>15</v>
      </c>
      <c r="B225" t="n">
        <v>65</v>
      </c>
      <c r="C225" t="inlineStr">
        <is>
          <t xml:space="preserve">CONCLUIDO	</t>
        </is>
      </c>
      <c r="D225" t="n">
        <v>2.9723</v>
      </c>
      <c r="E225" t="n">
        <v>33.64</v>
      </c>
      <c r="F225" t="n">
        <v>31.08</v>
      </c>
      <c r="G225" t="n">
        <v>133.21</v>
      </c>
      <c r="H225" t="n">
        <v>1.84</v>
      </c>
      <c r="I225" t="n">
        <v>14</v>
      </c>
      <c r="J225" t="n">
        <v>153.75</v>
      </c>
      <c r="K225" t="n">
        <v>46.47</v>
      </c>
      <c r="L225" t="n">
        <v>16</v>
      </c>
      <c r="M225" t="n">
        <v>5</v>
      </c>
      <c r="N225" t="n">
        <v>26.28</v>
      </c>
      <c r="O225" t="n">
        <v>19196.18</v>
      </c>
      <c r="P225" t="n">
        <v>271.51</v>
      </c>
      <c r="Q225" t="n">
        <v>793.2</v>
      </c>
      <c r="R225" t="n">
        <v>123.96</v>
      </c>
      <c r="S225" t="n">
        <v>86.27</v>
      </c>
      <c r="T225" t="n">
        <v>8316.219999999999</v>
      </c>
      <c r="U225" t="n">
        <v>0.7</v>
      </c>
      <c r="V225" t="n">
        <v>0.78</v>
      </c>
      <c r="W225" t="n">
        <v>0.25</v>
      </c>
      <c r="X225" t="n">
        <v>0.49</v>
      </c>
      <c r="Y225" t="n">
        <v>1</v>
      </c>
      <c r="Z225" t="n">
        <v>10</v>
      </c>
    </row>
    <row r="226">
      <c r="A226" t="n">
        <v>16</v>
      </c>
      <c r="B226" t="n">
        <v>65</v>
      </c>
      <c r="C226" t="inlineStr">
        <is>
          <t xml:space="preserve">CONCLUIDO	</t>
        </is>
      </c>
      <c r="D226" t="n">
        <v>2.9713</v>
      </c>
      <c r="E226" t="n">
        <v>33.66</v>
      </c>
      <c r="F226" t="n">
        <v>31.09</v>
      </c>
      <c r="G226" t="n">
        <v>133.26</v>
      </c>
      <c r="H226" t="n">
        <v>1.94</v>
      </c>
      <c r="I226" t="n">
        <v>14</v>
      </c>
      <c r="J226" t="n">
        <v>155.15</v>
      </c>
      <c r="K226" t="n">
        <v>46.47</v>
      </c>
      <c r="L226" t="n">
        <v>17</v>
      </c>
      <c r="M226" t="n">
        <v>0</v>
      </c>
      <c r="N226" t="n">
        <v>26.68</v>
      </c>
      <c r="O226" t="n">
        <v>19369.26</v>
      </c>
      <c r="P226" t="n">
        <v>271.17</v>
      </c>
      <c r="Q226" t="n">
        <v>793.25</v>
      </c>
      <c r="R226" t="n">
        <v>124.07</v>
      </c>
      <c r="S226" t="n">
        <v>86.27</v>
      </c>
      <c r="T226" t="n">
        <v>8370.790000000001</v>
      </c>
      <c r="U226" t="n">
        <v>0.7</v>
      </c>
      <c r="V226" t="n">
        <v>0.78</v>
      </c>
      <c r="W226" t="n">
        <v>0.26</v>
      </c>
      <c r="X226" t="n">
        <v>0.5</v>
      </c>
      <c r="Y226" t="n">
        <v>1</v>
      </c>
      <c r="Z226" t="n">
        <v>10</v>
      </c>
    </row>
    <row r="227">
      <c r="A227" t="n">
        <v>0</v>
      </c>
      <c r="B227" t="n">
        <v>75</v>
      </c>
      <c r="C227" t="inlineStr">
        <is>
          <t xml:space="preserve">CONCLUIDO	</t>
        </is>
      </c>
      <c r="D227" t="n">
        <v>1.6559</v>
      </c>
      <c r="E227" t="n">
        <v>60.39</v>
      </c>
      <c r="F227" t="n">
        <v>46.04</v>
      </c>
      <c r="G227" t="n">
        <v>6.99</v>
      </c>
      <c r="H227" t="n">
        <v>0.12</v>
      </c>
      <c r="I227" t="n">
        <v>395</v>
      </c>
      <c r="J227" t="n">
        <v>150.44</v>
      </c>
      <c r="K227" t="n">
        <v>49.1</v>
      </c>
      <c r="L227" t="n">
        <v>1</v>
      </c>
      <c r="M227" t="n">
        <v>393</v>
      </c>
      <c r="N227" t="n">
        <v>25.34</v>
      </c>
      <c r="O227" t="n">
        <v>18787.76</v>
      </c>
      <c r="P227" t="n">
        <v>541.09</v>
      </c>
      <c r="Q227" t="n">
        <v>793.64</v>
      </c>
      <c r="R227" t="n">
        <v>625.23</v>
      </c>
      <c r="S227" t="n">
        <v>86.27</v>
      </c>
      <c r="T227" t="n">
        <v>257046.69</v>
      </c>
      <c r="U227" t="n">
        <v>0.14</v>
      </c>
      <c r="V227" t="n">
        <v>0.53</v>
      </c>
      <c r="W227" t="n">
        <v>0.86</v>
      </c>
      <c r="X227" t="n">
        <v>15.43</v>
      </c>
      <c r="Y227" t="n">
        <v>1</v>
      </c>
      <c r="Z227" t="n">
        <v>10</v>
      </c>
    </row>
    <row r="228">
      <c r="A228" t="n">
        <v>1</v>
      </c>
      <c r="B228" t="n">
        <v>75</v>
      </c>
      <c r="C228" t="inlineStr">
        <is>
          <t xml:space="preserve">CONCLUIDO	</t>
        </is>
      </c>
      <c r="D228" t="n">
        <v>2.307</v>
      </c>
      <c r="E228" t="n">
        <v>43.35</v>
      </c>
      <c r="F228" t="n">
        <v>36.36</v>
      </c>
      <c r="G228" t="n">
        <v>14.17</v>
      </c>
      <c r="H228" t="n">
        <v>0.23</v>
      </c>
      <c r="I228" t="n">
        <v>154</v>
      </c>
      <c r="J228" t="n">
        <v>151.83</v>
      </c>
      <c r="K228" t="n">
        <v>49.1</v>
      </c>
      <c r="L228" t="n">
        <v>2</v>
      </c>
      <c r="M228" t="n">
        <v>152</v>
      </c>
      <c r="N228" t="n">
        <v>25.73</v>
      </c>
      <c r="O228" t="n">
        <v>18959.54</v>
      </c>
      <c r="P228" t="n">
        <v>422.87</v>
      </c>
      <c r="Q228" t="n">
        <v>793.39</v>
      </c>
      <c r="R228" t="n">
        <v>300.7</v>
      </c>
      <c r="S228" t="n">
        <v>86.27</v>
      </c>
      <c r="T228" t="n">
        <v>95987.33</v>
      </c>
      <c r="U228" t="n">
        <v>0.29</v>
      </c>
      <c r="V228" t="n">
        <v>0.67</v>
      </c>
      <c r="W228" t="n">
        <v>0.46</v>
      </c>
      <c r="X228" t="n">
        <v>5.76</v>
      </c>
      <c r="Y228" t="n">
        <v>1</v>
      </c>
      <c r="Z228" t="n">
        <v>10</v>
      </c>
    </row>
    <row r="229">
      <c r="A229" t="n">
        <v>2</v>
      </c>
      <c r="B229" t="n">
        <v>75</v>
      </c>
      <c r="C229" t="inlineStr">
        <is>
          <t xml:space="preserve">CONCLUIDO	</t>
        </is>
      </c>
      <c r="D229" t="n">
        <v>2.5485</v>
      </c>
      <c r="E229" t="n">
        <v>39.24</v>
      </c>
      <c r="F229" t="n">
        <v>34.06</v>
      </c>
      <c r="G229" t="n">
        <v>21.51</v>
      </c>
      <c r="H229" t="n">
        <v>0.35</v>
      </c>
      <c r="I229" t="n">
        <v>95</v>
      </c>
      <c r="J229" t="n">
        <v>153.23</v>
      </c>
      <c r="K229" t="n">
        <v>49.1</v>
      </c>
      <c r="L229" t="n">
        <v>3</v>
      </c>
      <c r="M229" t="n">
        <v>93</v>
      </c>
      <c r="N229" t="n">
        <v>26.13</v>
      </c>
      <c r="O229" t="n">
        <v>19131.85</v>
      </c>
      <c r="P229" t="n">
        <v>392.13</v>
      </c>
      <c r="Q229" t="n">
        <v>793.26</v>
      </c>
      <c r="R229" t="n">
        <v>223.39</v>
      </c>
      <c r="S229" t="n">
        <v>86.27</v>
      </c>
      <c r="T229" t="n">
        <v>57626.53</v>
      </c>
      <c r="U229" t="n">
        <v>0.39</v>
      </c>
      <c r="V229" t="n">
        <v>0.71</v>
      </c>
      <c r="W229" t="n">
        <v>0.37</v>
      </c>
      <c r="X229" t="n">
        <v>3.46</v>
      </c>
      <c r="Y229" t="n">
        <v>1</v>
      </c>
      <c r="Z229" t="n">
        <v>10</v>
      </c>
    </row>
    <row r="230">
      <c r="A230" t="n">
        <v>3</v>
      </c>
      <c r="B230" t="n">
        <v>75</v>
      </c>
      <c r="C230" t="inlineStr">
        <is>
          <t xml:space="preserve">CONCLUIDO	</t>
        </is>
      </c>
      <c r="D230" t="n">
        <v>2.6782</v>
      </c>
      <c r="E230" t="n">
        <v>37.34</v>
      </c>
      <c r="F230" t="n">
        <v>32.95</v>
      </c>
      <c r="G230" t="n">
        <v>28.66</v>
      </c>
      <c r="H230" t="n">
        <v>0.46</v>
      </c>
      <c r="I230" t="n">
        <v>69</v>
      </c>
      <c r="J230" t="n">
        <v>154.63</v>
      </c>
      <c r="K230" t="n">
        <v>49.1</v>
      </c>
      <c r="L230" t="n">
        <v>4</v>
      </c>
      <c r="M230" t="n">
        <v>67</v>
      </c>
      <c r="N230" t="n">
        <v>26.53</v>
      </c>
      <c r="O230" t="n">
        <v>19304.72</v>
      </c>
      <c r="P230" t="n">
        <v>375.73</v>
      </c>
      <c r="Q230" t="n">
        <v>793.27</v>
      </c>
      <c r="R230" t="n">
        <v>187.42</v>
      </c>
      <c r="S230" t="n">
        <v>86.27</v>
      </c>
      <c r="T230" t="n">
        <v>39769.1</v>
      </c>
      <c r="U230" t="n">
        <v>0.46</v>
      </c>
      <c r="V230" t="n">
        <v>0.74</v>
      </c>
      <c r="W230" t="n">
        <v>0.3</v>
      </c>
      <c r="X230" t="n">
        <v>2.36</v>
      </c>
      <c r="Y230" t="n">
        <v>1</v>
      </c>
      <c r="Z230" t="n">
        <v>10</v>
      </c>
    </row>
    <row r="231">
      <c r="A231" t="n">
        <v>4</v>
      </c>
      <c r="B231" t="n">
        <v>75</v>
      </c>
      <c r="C231" t="inlineStr">
        <is>
          <t xml:space="preserve">CONCLUIDO	</t>
        </is>
      </c>
      <c r="D231" t="n">
        <v>2.7383</v>
      </c>
      <c r="E231" t="n">
        <v>36.52</v>
      </c>
      <c r="F231" t="n">
        <v>32.59</v>
      </c>
      <c r="G231" t="n">
        <v>36.21</v>
      </c>
      <c r="H231" t="n">
        <v>0.57</v>
      </c>
      <c r="I231" t="n">
        <v>54</v>
      </c>
      <c r="J231" t="n">
        <v>156.03</v>
      </c>
      <c r="K231" t="n">
        <v>49.1</v>
      </c>
      <c r="L231" t="n">
        <v>5</v>
      </c>
      <c r="M231" t="n">
        <v>52</v>
      </c>
      <c r="N231" t="n">
        <v>26.94</v>
      </c>
      <c r="O231" t="n">
        <v>19478.15</v>
      </c>
      <c r="P231" t="n">
        <v>368.28</v>
      </c>
      <c r="Q231" t="n">
        <v>793.26</v>
      </c>
      <c r="R231" t="n">
        <v>174.72</v>
      </c>
      <c r="S231" t="n">
        <v>86.27</v>
      </c>
      <c r="T231" t="n">
        <v>33497.35</v>
      </c>
      <c r="U231" t="n">
        <v>0.49</v>
      </c>
      <c r="V231" t="n">
        <v>0.75</v>
      </c>
      <c r="W231" t="n">
        <v>0.31</v>
      </c>
      <c r="X231" t="n">
        <v>2</v>
      </c>
      <c r="Y231" t="n">
        <v>1</v>
      </c>
      <c r="Z231" t="n">
        <v>10</v>
      </c>
    </row>
    <row r="232">
      <c r="A232" t="n">
        <v>5</v>
      </c>
      <c r="B232" t="n">
        <v>75</v>
      </c>
      <c r="C232" t="inlineStr">
        <is>
          <t xml:space="preserve">CONCLUIDO	</t>
        </is>
      </c>
      <c r="D232" t="n">
        <v>2.7916</v>
      </c>
      <c r="E232" t="n">
        <v>35.82</v>
      </c>
      <c r="F232" t="n">
        <v>32.2</v>
      </c>
      <c r="G232" t="n">
        <v>43.91</v>
      </c>
      <c r="H232" t="n">
        <v>0.67</v>
      </c>
      <c r="I232" t="n">
        <v>44</v>
      </c>
      <c r="J232" t="n">
        <v>157.44</v>
      </c>
      <c r="K232" t="n">
        <v>49.1</v>
      </c>
      <c r="L232" t="n">
        <v>6</v>
      </c>
      <c r="M232" t="n">
        <v>42</v>
      </c>
      <c r="N232" t="n">
        <v>27.35</v>
      </c>
      <c r="O232" t="n">
        <v>19652.13</v>
      </c>
      <c r="P232" t="n">
        <v>359.97</v>
      </c>
      <c r="Q232" t="n">
        <v>793.25</v>
      </c>
      <c r="R232" t="n">
        <v>161.41</v>
      </c>
      <c r="S232" t="n">
        <v>86.27</v>
      </c>
      <c r="T232" t="n">
        <v>26889.46</v>
      </c>
      <c r="U232" t="n">
        <v>0.53</v>
      </c>
      <c r="V232" t="n">
        <v>0.75</v>
      </c>
      <c r="W232" t="n">
        <v>0.29</v>
      </c>
      <c r="X232" t="n">
        <v>1.6</v>
      </c>
      <c r="Y232" t="n">
        <v>1</v>
      </c>
      <c r="Z232" t="n">
        <v>10</v>
      </c>
    </row>
    <row r="233">
      <c r="A233" t="n">
        <v>6</v>
      </c>
      <c r="B233" t="n">
        <v>75</v>
      </c>
      <c r="C233" t="inlineStr">
        <is>
          <t xml:space="preserve">CONCLUIDO	</t>
        </is>
      </c>
      <c r="D233" t="n">
        <v>2.8291</v>
      </c>
      <c r="E233" t="n">
        <v>35.35</v>
      </c>
      <c r="F233" t="n">
        <v>31.91</v>
      </c>
      <c r="G233" t="n">
        <v>50.38</v>
      </c>
      <c r="H233" t="n">
        <v>0.78</v>
      </c>
      <c r="I233" t="n">
        <v>38</v>
      </c>
      <c r="J233" t="n">
        <v>158.86</v>
      </c>
      <c r="K233" t="n">
        <v>49.1</v>
      </c>
      <c r="L233" t="n">
        <v>7</v>
      </c>
      <c r="M233" t="n">
        <v>36</v>
      </c>
      <c r="N233" t="n">
        <v>27.77</v>
      </c>
      <c r="O233" t="n">
        <v>19826.68</v>
      </c>
      <c r="P233" t="n">
        <v>353.27</v>
      </c>
      <c r="Q233" t="n">
        <v>793.21</v>
      </c>
      <c r="R233" t="n">
        <v>151.57</v>
      </c>
      <c r="S233" t="n">
        <v>86.27</v>
      </c>
      <c r="T233" t="n">
        <v>22001.78</v>
      </c>
      <c r="U233" t="n">
        <v>0.57</v>
      </c>
      <c r="V233" t="n">
        <v>0.76</v>
      </c>
      <c r="W233" t="n">
        <v>0.28</v>
      </c>
      <c r="X233" t="n">
        <v>1.31</v>
      </c>
      <c r="Y233" t="n">
        <v>1</v>
      </c>
      <c r="Z233" t="n">
        <v>10</v>
      </c>
    </row>
    <row r="234">
      <c r="A234" t="n">
        <v>7</v>
      </c>
      <c r="B234" t="n">
        <v>75</v>
      </c>
      <c r="C234" t="inlineStr">
        <is>
          <t xml:space="preserve">CONCLUIDO	</t>
        </is>
      </c>
      <c r="D234" t="n">
        <v>2.8464</v>
      </c>
      <c r="E234" t="n">
        <v>35.13</v>
      </c>
      <c r="F234" t="n">
        <v>31.85</v>
      </c>
      <c r="G234" t="n">
        <v>57.91</v>
      </c>
      <c r="H234" t="n">
        <v>0.88</v>
      </c>
      <c r="I234" t="n">
        <v>33</v>
      </c>
      <c r="J234" t="n">
        <v>160.28</v>
      </c>
      <c r="K234" t="n">
        <v>49.1</v>
      </c>
      <c r="L234" t="n">
        <v>8</v>
      </c>
      <c r="M234" t="n">
        <v>31</v>
      </c>
      <c r="N234" t="n">
        <v>28.19</v>
      </c>
      <c r="O234" t="n">
        <v>20001.93</v>
      </c>
      <c r="P234" t="n">
        <v>348.53</v>
      </c>
      <c r="Q234" t="n">
        <v>793.23</v>
      </c>
      <c r="R234" t="n">
        <v>149.88</v>
      </c>
      <c r="S234" t="n">
        <v>86.27</v>
      </c>
      <c r="T234" t="n">
        <v>21180.9</v>
      </c>
      <c r="U234" t="n">
        <v>0.58</v>
      </c>
      <c r="V234" t="n">
        <v>0.76</v>
      </c>
      <c r="W234" t="n">
        <v>0.28</v>
      </c>
      <c r="X234" t="n">
        <v>1.25</v>
      </c>
      <c r="Y234" t="n">
        <v>1</v>
      </c>
      <c r="Z234" t="n">
        <v>10</v>
      </c>
    </row>
    <row r="235">
      <c r="A235" t="n">
        <v>8</v>
      </c>
      <c r="B235" t="n">
        <v>75</v>
      </c>
      <c r="C235" t="inlineStr">
        <is>
          <t xml:space="preserve">CONCLUIDO	</t>
        </is>
      </c>
      <c r="D235" t="n">
        <v>2.8732</v>
      </c>
      <c r="E235" t="n">
        <v>34.8</v>
      </c>
      <c r="F235" t="n">
        <v>31.64</v>
      </c>
      <c r="G235" t="n">
        <v>65.47</v>
      </c>
      <c r="H235" t="n">
        <v>0.99</v>
      </c>
      <c r="I235" t="n">
        <v>29</v>
      </c>
      <c r="J235" t="n">
        <v>161.71</v>
      </c>
      <c r="K235" t="n">
        <v>49.1</v>
      </c>
      <c r="L235" t="n">
        <v>9</v>
      </c>
      <c r="M235" t="n">
        <v>27</v>
      </c>
      <c r="N235" t="n">
        <v>28.61</v>
      </c>
      <c r="O235" t="n">
        <v>20177.64</v>
      </c>
      <c r="P235" t="n">
        <v>343</v>
      </c>
      <c r="Q235" t="n">
        <v>793.22</v>
      </c>
      <c r="R235" t="n">
        <v>142.88</v>
      </c>
      <c r="S235" t="n">
        <v>86.27</v>
      </c>
      <c r="T235" t="n">
        <v>17698.08</v>
      </c>
      <c r="U235" t="n">
        <v>0.6</v>
      </c>
      <c r="V235" t="n">
        <v>0.77</v>
      </c>
      <c r="W235" t="n">
        <v>0.27</v>
      </c>
      <c r="X235" t="n">
        <v>1.05</v>
      </c>
      <c r="Y235" t="n">
        <v>1</v>
      </c>
      <c r="Z235" t="n">
        <v>10</v>
      </c>
    </row>
    <row r="236">
      <c r="A236" t="n">
        <v>9</v>
      </c>
      <c r="B236" t="n">
        <v>75</v>
      </c>
      <c r="C236" t="inlineStr">
        <is>
          <t xml:space="preserve">CONCLUIDO	</t>
        </is>
      </c>
      <c r="D236" t="n">
        <v>2.8921</v>
      </c>
      <c r="E236" t="n">
        <v>34.58</v>
      </c>
      <c r="F236" t="n">
        <v>31.51</v>
      </c>
      <c r="G236" t="n">
        <v>72.70999999999999</v>
      </c>
      <c r="H236" t="n">
        <v>1.09</v>
      </c>
      <c r="I236" t="n">
        <v>26</v>
      </c>
      <c r="J236" t="n">
        <v>163.13</v>
      </c>
      <c r="K236" t="n">
        <v>49.1</v>
      </c>
      <c r="L236" t="n">
        <v>10</v>
      </c>
      <c r="M236" t="n">
        <v>24</v>
      </c>
      <c r="N236" t="n">
        <v>29.04</v>
      </c>
      <c r="O236" t="n">
        <v>20353.94</v>
      </c>
      <c r="P236" t="n">
        <v>337.61</v>
      </c>
      <c r="Q236" t="n">
        <v>793.2</v>
      </c>
      <c r="R236" t="n">
        <v>138.21</v>
      </c>
      <c r="S236" t="n">
        <v>86.27</v>
      </c>
      <c r="T236" t="n">
        <v>15381.09</v>
      </c>
      <c r="U236" t="n">
        <v>0.62</v>
      </c>
      <c r="V236" t="n">
        <v>0.77</v>
      </c>
      <c r="W236" t="n">
        <v>0.27</v>
      </c>
      <c r="X236" t="n">
        <v>0.91</v>
      </c>
      <c r="Y236" t="n">
        <v>1</v>
      </c>
      <c r="Z236" t="n">
        <v>10</v>
      </c>
    </row>
    <row r="237">
      <c r="A237" t="n">
        <v>10</v>
      </c>
      <c r="B237" t="n">
        <v>75</v>
      </c>
      <c r="C237" t="inlineStr">
        <is>
          <t xml:space="preserve">CONCLUIDO	</t>
        </is>
      </c>
      <c r="D237" t="n">
        <v>2.9059</v>
      </c>
      <c r="E237" t="n">
        <v>34.41</v>
      </c>
      <c r="F237" t="n">
        <v>31.43</v>
      </c>
      <c r="G237" t="n">
        <v>82</v>
      </c>
      <c r="H237" t="n">
        <v>1.18</v>
      </c>
      <c r="I237" t="n">
        <v>23</v>
      </c>
      <c r="J237" t="n">
        <v>164.57</v>
      </c>
      <c r="K237" t="n">
        <v>49.1</v>
      </c>
      <c r="L237" t="n">
        <v>11</v>
      </c>
      <c r="M237" t="n">
        <v>21</v>
      </c>
      <c r="N237" t="n">
        <v>29.47</v>
      </c>
      <c r="O237" t="n">
        <v>20530.82</v>
      </c>
      <c r="P237" t="n">
        <v>333.07</v>
      </c>
      <c r="Q237" t="n">
        <v>793.21</v>
      </c>
      <c r="R237" t="n">
        <v>136.05</v>
      </c>
      <c r="S237" t="n">
        <v>86.27</v>
      </c>
      <c r="T237" t="n">
        <v>14316.94</v>
      </c>
      <c r="U237" t="n">
        <v>0.63</v>
      </c>
      <c r="V237" t="n">
        <v>0.77</v>
      </c>
      <c r="W237" t="n">
        <v>0.26</v>
      </c>
      <c r="X237" t="n">
        <v>0.84</v>
      </c>
      <c r="Y237" t="n">
        <v>1</v>
      </c>
      <c r="Z237" t="n">
        <v>10</v>
      </c>
    </row>
    <row r="238">
      <c r="A238" t="n">
        <v>11</v>
      </c>
      <c r="B238" t="n">
        <v>75</v>
      </c>
      <c r="C238" t="inlineStr">
        <is>
          <t xml:space="preserve">CONCLUIDO	</t>
        </is>
      </c>
      <c r="D238" t="n">
        <v>2.9193</v>
      </c>
      <c r="E238" t="n">
        <v>34.25</v>
      </c>
      <c r="F238" t="n">
        <v>31.34</v>
      </c>
      <c r="G238" t="n">
        <v>89.53</v>
      </c>
      <c r="H238" t="n">
        <v>1.28</v>
      </c>
      <c r="I238" t="n">
        <v>21</v>
      </c>
      <c r="J238" t="n">
        <v>166.01</v>
      </c>
      <c r="K238" t="n">
        <v>49.1</v>
      </c>
      <c r="L238" t="n">
        <v>12</v>
      </c>
      <c r="M238" t="n">
        <v>19</v>
      </c>
      <c r="N238" t="n">
        <v>29.91</v>
      </c>
      <c r="O238" t="n">
        <v>20708.3</v>
      </c>
      <c r="P238" t="n">
        <v>327.82</v>
      </c>
      <c r="Q238" t="n">
        <v>793.21</v>
      </c>
      <c r="R238" t="n">
        <v>132.78</v>
      </c>
      <c r="S238" t="n">
        <v>86.27</v>
      </c>
      <c r="T238" t="n">
        <v>12687.99</v>
      </c>
      <c r="U238" t="n">
        <v>0.65</v>
      </c>
      <c r="V238" t="n">
        <v>0.78</v>
      </c>
      <c r="W238" t="n">
        <v>0.25</v>
      </c>
      <c r="X238" t="n">
        <v>0.74</v>
      </c>
      <c r="Y238" t="n">
        <v>1</v>
      </c>
      <c r="Z238" t="n">
        <v>10</v>
      </c>
    </row>
    <row r="239">
      <c r="A239" t="n">
        <v>12</v>
      </c>
      <c r="B239" t="n">
        <v>75</v>
      </c>
      <c r="C239" t="inlineStr">
        <is>
          <t xml:space="preserve">CONCLUIDO	</t>
        </is>
      </c>
      <c r="D239" t="n">
        <v>2.9323</v>
      </c>
      <c r="E239" t="n">
        <v>34.1</v>
      </c>
      <c r="F239" t="n">
        <v>31.25</v>
      </c>
      <c r="G239" t="n">
        <v>98.67</v>
      </c>
      <c r="H239" t="n">
        <v>1.38</v>
      </c>
      <c r="I239" t="n">
        <v>19</v>
      </c>
      <c r="J239" t="n">
        <v>167.45</v>
      </c>
      <c r="K239" t="n">
        <v>49.1</v>
      </c>
      <c r="L239" t="n">
        <v>13</v>
      </c>
      <c r="M239" t="n">
        <v>17</v>
      </c>
      <c r="N239" t="n">
        <v>30.36</v>
      </c>
      <c r="O239" t="n">
        <v>20886.38</v>
      </c>
      <c r="P239" t="n">
        <v>322.8</v>
      </c>
      <c r="Q239" t="n">
        <v>793.2</v>
      </c>
      <c r="R239" t="n">
        <v>129.62</v>
      </c>
      <c r="S239" t="n">
        <v>86.27</v>
      </c>
      <c r="T239" t="n">
        <v>11121</v>
      </c>
      <c r="U239" t="n">
        <v>0.67</v>
      </c>
      <c r="V239" t="n">
        <v>0.78</v>
      </c>
      <c r="W239" t="n">
        <v>0.25</v>
      </c>
      <c r="X239" t="n">
        <v>0.65</v>
      </c>
      <c r="Y239" t="n">
        <v>1</v>
      </c>
      <c r="Z239" t="n">
        <v>10</v>
      </c>
    </row>
    <row r="240">
      <c r="A240" t="n">
        <v>13</v>
      </c>
      <c r="B240" t="n">
        <v>75</v>
      </c>
      <c r="C240" t="inlineStr">
        <is>
          <t xml:space="preserve">CONCLUIDO	</t>
        </is>
      </c>
      <c r="D240" t="n">
        <v>2.9357</v>
      </c>
      <c r="E240" t="n">
        <v>34.06</v>
      </c>
      <c r="F240" t="n">
        <v>31.24</v>
      </c>
      <c r="G240" t="n">
        <v>104.12</v>
      </c>
      <c r="H240" t="n">
        <v>1.47</v>
      </c>
      <c r="I240" t="n">
        <v>18</v>
      </c>
      <c r="J240" t="n">
        <v>168.9</v>
      </c>
      <c r="K240" t="n">
        <v>49.1</v>
      </c>
      <c r="L240" t="n">
        <v>14</v>
      </c>
      <c r="M240" t="n">
        <v>16</v>
      </c>
      <c r="N240" t="n">
        <v>30.81</v>
      </c>
      <c r="O240" t="n">
        <v>21065.06</v>
      </c>
      <c r="P240" t="n">
        <v>318.47</v>
      </c>
      <c r="Q240" t="n">
        <v>793.21</v>
      </c>
      <c r="R240" t="n">
        <v>129.47</v>
      </c>
      <c r="S240" t="n">
        <v>86.27</v>
      </c>
      <c r="T240" t="n">
        <v>11051.19</v>
      </c>
      <c r="U240" t="n">
        <v>0.67</v>
      </c>
      <c r="V240" t="n">
        <v>0.78</v>
      </c>
      <c r="W240" t="n">
        <v>0.25</v>
      </c>
      <c r="X240" t="n">
        <v>0.64</v>
      </c>
      <c r="Y240" t="n">
        <v>1</v>
      </c>
      <c r="Z240" t="n">
        <v>10</v>
      </c>
    </row>
    <row r="241">
      <c r="A241" t="n">
        <v>14</v>
      </c>
      <c r="B241" t="n">
        <v>75</v>
      </c>
      <c r="C241" t="inlineStr">
        <is>
          <t xml:space="preserve">CONCLUIDO	</t>
        </is>
      </c>
      <c r="D241" t="n">
        <v>2.9486</v>
      </c>
      <c r="E241" t="n">
        <v>33.91</v>
      </c>
      <c r="F241" t="n">
        <v>31.15</v>
      </c>
      <c r="G241" t="n">
        <v>116.81</v>
      </c>
      <c r="H241" t="n">
        <v>1.56</v>
      </c>
      <c r="I241" t="n">
        <v>16</v>
      </c>
      <c r="J241" t="n">
        <v>170.35</v>
      </c>
      <c r="K241" t="n">
        <v>49.1</v>
      </c>
      <c r="L241" t="n">
        <v>15</v>
      </c>
      <c r="M241" t="n">
        <v>14</v>
      </c>
      <c r="N241" t="n">
        <v>31.26</v>
      </c>
      <c r="O241" t="n">
        <v>21244.37</v>
      </c>
      <c r="P241" t="n">
        <v>313.85</v>
      </c>
      <c r="Q241" t="n">
        <v>793.2</v>
      </c>
      <c r="R241" t="n">
        <v>126.48</v>
      </c>
      <c r="S241" t="n">
        <v>86.27</v>
      </c>
      <c r="T241" t="n">
        <v>9563.67</v>
      </c>
      <c r="U241" t="n">
        <v>0.68</v>
      </c>
      <c r="V241" t="n">
        <v>0.78</v>
      </c>
      <c r="W241" t="n">
        <v>0.25</v>
      </c>
      <c r="X241" t="n">
        <v>0.55</v>
      </c>
      <c r="Y241" t="n">
        <v>1</v>
      </c>
      <c r="Z241" t="n">
        <v>10</v>
      </c>
    </row>
    <row r="242">
      <c r="A242" t="n">
        <v>15</v>
      </c>
      <c r="B242" t="n">
        <v>75</v>
      </c>
      <c r="C242" t="inlineStr">
        <is>
          <t xml:space="preserve">CONCLUIDO	</t>
        </is>
      </c>
      <c r="D242" t="n">
        <v>2.9539</v>
      </c>
      <c r="E242" t="n">
        <v>33.85</v>
      </c>
      <c r="F242" t="n">
        <v>31.12</v>
      </c>
      <c r="G242" t="n">
        <v>124.48</v>
      </c>
      <c r="H242" t="n">
        <v>1.65</v>
      </c>
      <c r="I242" t="n">
        <v>15</v>
      </c>
      <c r="J242" t="n">
        <v>171.81</v>
      </c>
      <c r="K242" t="n">
        <v>49.1</v>
      </c>
      <c r="L242" t="n">
        <v>16</v>
      </c>
      <c r="M242" t="n">
        <v>13</v>
      </c>
      <c r="N242" t="n">
        <v>31.72</v>
      </c>
      <c r="O242" t="n">
        <v>21424.29</v>
      </c>
      <c r="P242" t="n">
        <v>309.6</v>
      </c>
      <c r="Q242" t="n">
        <v>793.22</v>
      </c>
      <c r="R242" t="n">
        <v>125.43</v>
      </c>
      <c r="S242" t="n">
        <v>86.27</v>
      </c>
      <c r="T242" t="n">
        <v>9044.530000000001</v>
      </c>
      <c r="U242" t="n">
        <v>0.6899999999999999</v>
      </c>
      <c r="V242" t="n">
        <v>0.78</v>
      </c>
      <c r="W242" t="n">
        <v>0.25</v>
      </c>
      <c r="X242" t="n">
        <v>0.52</v>
      </c>
      <c r="Y242" t="n">
        <v>1</v>
      </c>
      <c r="Z242" t="n">
        <v>10</v>
      </c>
    </row>
    <row r="243">
      <c r="A243" t="n">
        <v>16</v>
      </c>
      <c r="B243" t="n">
        <v>75</v>
      </c>
      <c r="C243" t="inlineStr">
        <is>
          <t xml:space="preserve">CONCLUIDO	</t>
        </is>
      </c>
      <c r="D243" t="n">
        <v>2.96</v>
      </c>
      <c r="E243" t="n">
        <v>33.78</v>
      </c>
      <c r="F243" t="n">
        <v>31.08</v>
      </c>
      <c r="G243" t="n">
        <v>133.2</v>
      </c>
      <c r="H243" t="n">
        <v>1.74</v>
      </c>
      <c r="I243" t="n">
        <v>14</v>
      </c>
      <c r="J243" t="n">
        <v>173.28</v>
      </c>
      <c r="K243" t="n">
        <v>49.1</v>
      </c>
      <c r="L243" t="n">
        <v>17</v>
      </c>
      <c r="M243" t="n">
        <v>12</v>
      </c>
      <c r="N243" t="n">
        <v>32.18</v>
      </c>
      <c r="O243" t="n">
        <v>21604.83</v>
      </c>
      <c r="P243" t="n">
        <v>304.46</v>
      </c>
      <c r="Q243" t="n">
        <v>793.23</v>
      </c>
      <c r="R243" t="n">
        <v>124.15</v>
      </c>
      <c r="S243" t="n">
        <v>86.27</v>
      </c>
      <c r="T243" t="n">
        <v>8410.110000000001</v>
      </c>
      <c r="U243" t="n">
        <v>0.6899999999999999</v>
      </c>
      <c r="V243" t="n">
        <v>0.78</v>
      </c>
      <c r="W243" t="n">
        <v>0.24</v>
      </c>
      <c r="X243" t="n">
        <v>0.48</v>
      </c>
      <c r="Y243" t="n">
        <v>1</v>
      </c>
      <c r="Z243" t="n">
        <v>10</v>
      </c>
    </row>
    <row r="244">
      <c r="A244" t="n">
        <v>17</v>
      </c>
      <c r="B244" t="n">
        <v>75</v>
      </c>
      <c r="C244" t="inlineStr">
        <is>
          <t xml:space="preserve">CONCLUIDO	</t>
        </is>
      </c>
      <c r="D244" t="n">
        <v>2.9679</v>
      </c>
      <c r="E244" t="n">
        <v>33.69</v>
      </c>
      <c r="F244" t="n">
        <v>31.02</v>
      </c>
      <c r="G244" t="n">
        <v>143.17</v>
      </c>
      <c r="H244" t="n">
        <v>1.83</v>
      </c>
      <c r="I244" t="n">
        <v>13</v>
      </c>
      <c r="J244" t="n">
        <v>174.75</v>
      </c>
      <c r="K244" t="n">
        <v>49.1</v>
      </c>
      <c r="L244" t="n">
        <v>18</v>
      </c>
      <c r="M244" t="n">
        <v>10</v>
      </c>
      <c r="N244" t="n">
        <v>32.65</v>
      </c>
      <c r="O244" t="n">
        <v>21786.02</v>
      </c>
      <c r="P244" t="n">
        <v>299.44</v>
      </c>
      <c r="Q244" t="n">
        <v>793.2</v>
      </c>
      <c r="R244" t="n">
        <v>122.03</v>
      </c>
      <c r="S244" t="n">
        <v>86.27</v>
      </c>
      <c r="T244" t="n">
        <v>7356.41</v>
      </c>
      <c r="U244" t="n">
        <v>0.71</v>
      </c>
      <c r="V244" t="n">
        <v>0.78</v>
      </c>
      <c r="W244" t="n">
        <v>0.24</v>
      </c>
      <c r="X244" t="n">
        <v>0.42</v>
      </c>
      <c r="Y244" t="n">
        <v>1</v>
      </c>
      <c r="Z244" t="n">
        <v>10</v>
      </c>
    </row>
    <row r="245">
      <c r="A245" t="n">
        <v>18</v>
      </c>
      <c r="B245" t="n">
        <v>75</v>
      </c>
      <c r="C245" t="inlineStr">
        <is>
          <t xml:space="preserve">CONCLUIDO	</t>
        </is>
      </c>
      <c r="D245" t="n">
        <v>2.9618</v>
      </c>
      <c r="E245" t="n">
        <v>33.76</v>
      </c>
      <c r="F245" t="n">
        <v>31.09</v>
      </c>
      <c r="G245" t="n">
        <v>143.49</v>
      </c>
      <c r="H245" t="n">
        <v>1.91</v>
      </c>
      <c r="I245" t="n">
        <v>13</v>
      </c>
      <c r="J245" t="n">
        <v>176.22</v>
      </c>
      <c r="K245" t="n">
        <v>49.1</v>
      </c>
      <c r="L245" t="n">
        <v>19</v>
      </c>
      <c r="M245" t="n">
        <v>9</v>
      </c>
      <c r="N245" t="n">
        <v>33.13</v>
      </c>
      <c r="O245" t="n">
        <v>21967.84</v>
      </c>
      <c r="P245" t="n">
        <v>292.91</v>
      </c>
      <c r="Q245" t="n">
        <v>793.22</v>
      </c>
      <c r="R245" t="n">
        <v>124.54</v>
      </c>
      <c r="S245" t="n">
        <v>86.27</v>
      </c>
      <c r="T245" t="n">
        <v>8609.059999999999</v>
      </c>
      <c r="U245" t="n">
        <v>0.6899999999999999</v>
      </c>
      <c r="V245" t="n">
        <v>0.78</v>
      </c>
      <c r="W245" t="n">
        <v>0.24</v>
      </c>
      <c r="X245" t="n">
        <v>0.49</v>
      </c>
      <c r="Y245" t="n">
        <v>1</v>
      </c>
      <c r="Z245" t="n">
        <v>10</v>
      </c>
    </row>
    <row r="246">
      <c r="A246" t="n">
        <v>19</v>
      </c>
      <c r="B246" t="n">
        <v>75</v>
      </c>
      <c r="C246" t="inlineStr">
        <is>
          <t xml:space="preserve">CONCLUIDO	</t>
        </is>
      </c>
      <c r="D246" t="n">
        <v>2.9716</v>
      </c>
      <c r="E246" t="n">
        <v>33.65</v>
      </c>
      <c r="F246" t="n">
        <v>31.01</v>
      </c>
      <c r="G246" t="n">
        <v>155.05</v>
      </c>
      <c r="H246" t="n">
        <v>2</v>
      </c>
      <c r="I246" t="n">
        <v>12</v>
      </c>
      <c r="J246" t="n">
        <v>177.7</v>
      </c>
      <c r="K246" t="n">
        <v>49.1</v>
      </c>
      <c r="L246" t="n">
        <v>20</v>
      </c>
      <c r="M246" t="n">
        <v>6</v>
      </c>
      <c r="N246" t="n">
        <v>33.61</v>
      </c>
      <c r="O246" t="n">
        <v>22150.3</v>
      </c>
      <c r="P246" t="n">
        <v>293.83</v>
      </c>
      <c r="Q246" t="n">
        <v>793.2</v>
      </c>
      <c r="R246" t="n">
        <v>121.75</v>
      </c>
      <c r="S246" t="n">
        <v>86.27</v>
      </c>
      <c r="T246" t="n">
        <v>7221.43</v>
      </c>
      <c r="U246" t="n">
        <v>0.71</v>
      </c>
      <c r="V246" t="n">
        <v>0.78</v>
      </c>
      <c r="W246" t="n">
        <v>0.24</v>
      </c>
      <c r="X246" t="n">
        <v>0.41</v>
      </c>
      <c r="Y246" t="n">
        <v>1</v>
      </c>
      <c r="Z246" t="n">
        <v>10</v>
      </c>
    </row>
    <row r="247">
      <c r="A247" t="n">
        <v>20</v>
      </c>
      <c r="B247" t="n">
        <v>75</v>
      </c>
      <c r="C247" t="inlineStr">
        <is>
          <t xml:space="preserve">CONCLUIDO	</t>
        </is>
      </c>
      <c r="D247" t="n">
        <v>2.9727</v>
      </c>
      <c r="E247" t="n">
        <v>33.64</v>
      </c>
      <c r="F247" t="n">
        <v>31</v>
      </c>
      <c r="G247" t="n">
        <v>154.98</v>
      </c>
      <c r="H247" t="n">
        <v>2.08</v>
      </c>
      <c r="I247" t="n">
        <v>12</v>
      </c>
      <c r="J247" t="n">
        <v>179.18</v>
      </c>
      <c r="K247" t="n">
        <v>49.1</v>
      </c>
      <c r="L247" t="n">
        <v>21</v>
      </c>
      <c r="M247" t="n">
        <v>1</v>
      </c>
      <c r="N247" t="n">
        <v>34.09</v>
      </c>
      <c r="O247" t="n">
        <v>22333.43</v>
      </c>
      <c r="P247" t="n">
        <v>294.76</v>
      </c>
      <c r="Q247" t="n">
        <v>793.21</v>
      </c>
      <c r="R247" t="n">
        <v>121.05</v>
      </c>
      <c r="S247" t="n">
        <v>86.27</v>
      </c>
      <c r="T247" t="n">
        <v>6870.32</v>
      </c>
      <c r="U247" t="n">
        <v>0.71</v>
      </c>
      <c r="V247" t="n">
        <v>0.78</v>
      </c>
      <c r="W247" t="n">
        <v>0.25</v>
      </c>
      <c r="X247" t="n">
        <v>0.4</v>
      </c>
      <c r="Y247" t="n">
        <v>1</v>
      </c>
      <c r="Z247" t="n">
        <v>10</v>
      </c>
    </row>
    <row r="248">
      <c r="A248" t="n">
        <v>21</v>
      </c>
      <c r="B248" t="n">
        <v>75</v>
      </c>
      <c r="C248" t="inlineStr">
        <is>
          <t xml:space="preserve">CONCLUIDO	</t>
        </is>
      </c>
      <c r="D248" t="n">
        <v>2.9721</v>
      </c>
      <c r="E248" t="n">
        <v>33.65</v>
      </c>
      <c r="F248" t="n">
        <v>31</v>
      </c>
      <c r="G248" t="n">
        <v>155.02</v>
      </c>
      <c r="H248" t="n">
        <v>2.16</v>
      </c>
      <c r="I248" t="n">
        <v>12</v>
      </c>
      <c r="J248" t="n">
        <v>180.67</v>
      </c>
      <c r="K248" t="n">
        <v>49.1</v>
      </c>
      <c r="L248" t="n">
        <v>22</v>
      </c>
      <c r="M248" t="n">
        <v>0</v>
      </c>
      <c r="N248" t="n">
        <v>34.58</v>
      </c>
      <c r="O248" t="n">
        <v>22517.21</v>
      </c>
      <c r="P248" t="n">
        <v>296.92</v>
      </c>
      <c r="Q248" t="n">
        <v>793.21</v>
      </c>
      <c r="R248" t="n">
        <v>121.19</v>
      </c>
      <c r="S248" t="n">
        <v>86.27</v>
      </c>
      <c r="T248" t="n">
        <v>6937.85</v>
      </c>
      <c r="U248" t="n">
        <v>0.71</v>
      </c>
      <c r="V248" t="n">
        <v>0.78</v>
      </c>
      <c r="W248" t="n">
        <v>0.25</v>
      </c>
      <c r="X248" t="n">
        <v>0.41</v>
      </c>
      <c r="Y248" t="n">
        <v>1</v>
      </c>
      <c r="Z248" t="n">
        <v>10</v>
      </c>
    </row>
    <row r="249">
      <c r="A249" t="n">
        <v>0</v>
      </c>
      <c r="B249" t="n">
        <v>95</v>
      </c>
      <c r="C249" t="inlineStr">
        <is>
          <t xml:space="preserve">CONCLUIDO	</t>
        </is>
      </c>
      <c r="D249" t="n">
        <v>1.402</v>
      </c>
      <c r="E249" t="n">
        <v>71.33</v>
      </c>
      <c r="F249" t="n">
        <v>50.36</v>
      </c>
      <c r="G249" t="n">
        <v>6.08</v>
      </c>
      <c r="H249" t="n">
        <v>0.1</v>
      </c>
      <c r="I249" t="n">
        <v>497</v>
      </c>
      <c r="J249" t="n">
        <v>185.69</v>
      </c>
      <c r="K249" t="n">
        <v>53.44</v>
      </c>
      <c r="L249" t="n">
        <v>1</v>
      </c>
      <c r="M249" t="n">
        <v>495</v>
      </c>
      <c r="N249" t="n">
        <v>36.26</v>
      </c>
      <c r="O249" t="n">
        <v>23136.14</v>
      </c>
      <c r="P249" t="n">
        <v>679.29</v>
      </c>
      <c r="Q249" t="n">
        <v>793.5599999999999</v>
      </c>
      <c r="R249" t="n">
        <v>770.12</v>
      </c>
      <c r="S249" t="n">
        <v>86.27</v>
      </c>
      <c r="T249" t="n">
        <v>328980.96</v>
      </c>
      <c r="U249" t="n">
        <v>0.11</v>
      </c>
      <c r="V249" t="n">
        <v>0.48</v>
      </c>
      <c r="W249" t="n">
        <v>1.03</v>
      </c>
      <c r="X249" t="n">
        <v>19.75</v>
      </c>
      <c r="Y249" t="n">
        <v>1</v>
      </c>
      <c r="Z249" t="n">
        <v>10</v>
      </c>
    </row>
    <row r="250">
      <c r="A250" t="n">
        <v>1</v>
      </c>
      <c r="B250" t="n">
        <v>95</v>
      </c>
      <c r="C250" t="inlineStr">
        <is>
          <t xml:space="preserve">CONCLUIDO	</t>
        </is>
      </c>
      <c r="D250" t="n">
        <v>2.1427</v>
      </c>
      <c r="E250" t="n">
        <v>46.67</v>
      </c>
      <c r="F250" t="n">
        <v>37.43</v>
      </c>
      <c r="G250" t="n">
        <v>12.34</v>
      </c>
      <c r="H250" t="n">
        <v>0.19</v>
      </c>
      <c r="I250" t="n">
        <v>182</v>
      </c>
      <c r="J250" t="n">
        <v>187.21</v>
      </c>
      <c r="K250" t="n">
        <v>53.44</v>
      </c>
      <c r="L250" t="n">
        <v>2</v>
      </c>
      <c r="M250" t="n">
        <v>180</v>
      </c>
      <c r="N250" t="n">
        <v>36.77</v>
      </c>
      <c r="O250" t="n">
        <v>23322.88</v>
      </c>
      <c r="P250" t="n">
        <v>501.06</v>
      </c>
      <c r="Q250" t="n">
        <v>793.24</v>
      </c>
      <c r="R250" t="n">
        <v>336.56</v>
      </c>
      <c r="S250" t="n">
        <v>86.27</v>
      </c>
      <c r="T250" t="n">
        <v>113773.28</v>
      </c>
      <c r="U250" t="n">
        <v>0.26</v>
      </c>
      <c r="V250" t="n">
        <v>0.65</v>
      </c>
      <c r="W250" t="n">
        <v>0.51</v>
      </c>
      <c r="X250" t="n">
        <v>6.83</v>
      </c>
      <c r="Y250" t="n">
        <v>1</v>
      </c>
      <c r="Z250" t="n">
        <v>10</v>
      </c>
    </row>
    <row r="251">
      <c r="A251" t="n">
        <v>2</v>
      </c>
      <c r="B251" t="n">
        <v>95</v>
      </c>
      <c r="C251" t="inlineStr">
        <is>
          <t xml:space="preserve">CONCLUIDO	</t>
        </is>
      </c>
      <c r="D251" t="n">
        <v>2.4171</v>
      </c>
      <c r="E251" t="n">
        <v>41.37</v>
      </c>
      <c r="F251" t="n">
        <v>34.73</v>
      </c>
      <c r="G251" t="n">
        <v>18.61</v>
      </c>
      <c r="H251" t="n">
        <v>0.28</v>
      </c>
      <c r="I251" t="n">
        <v>112</v>
      </c>
      <c r="J251" t="n">
        <v>188.73</v>
      </c>
      <c r="K251" t="n">
        <v>53.44</v>
      </c>
      <c r="L251" t="n">
        <v>3</v>
      </c>
      <c r="M251" t="n">
        <v>110</v>
      </c>
      <c r="N251" t="n">
        <v>37.29</v>
      </c>
      <c r="O251" t="n">
        <v>23510.33</v>
      </c>
      <c r="P251" t="n">
        <v>462.04</v>
      </c>
      <c r="Q251" t="n">
        <v>793.3099999999999</v>
      </c>
      <c r="R251" t="n">
        <v>245.94</v>
      </c>
      <c r="S251" t="n">
        <v>86.27</v>
      </c>
      <c r="T251" t="n">
        <v>68817.46000000001</v>
      </c>
      <c r="U251" t="n">
        <v>0.35</v>
      </c>
      <c r="V251" t="n">
        <v>0.7</v>
      </c>
      <c r="W251" t="n">
        <v>0.4</v>
      </c>
      <c r="X251" t="n">
        <v>4.13</v>
      </c>
      <c r="Y251" t="n">
        <v>1</v>
      </c>
      <c r="Z251" t="n">
        <v>10</v>
      </c>
    </row>
    <row r="252">
      <c r="A252" t="n">
        <v>3</v>
      </c>
      <c r="B252" t="n">
        <v>95</v>
      </c>
      <c r="C252" t="inlineStr">
        <is>
          <t xml:space="preserve">CONCLUIDO	</t>
        </is>
      </c>
      <c r="D252" t="n">
        <v>2.5658</v>
      </c>
      <c r="E252" t="n">
        <v>38.97</v>
      </c>
      <c r="F252" t="n">
        <v>33.49</v>
      </c>
      <c r="G252" t="n">
        <v>24.81</v>
      </c>
      <c r="H252" t="n">
        <v>0.37</v>
      </c>
      <c r="I252" t="n">
        <v>81</v>
      </c>
      <c r="J252" t="n">
        <v>190.25</v>
      </c>
      <c r="K252" t="n">
        <v>53.44</v>
      </c>
      <c r="L252" t="n">
        <v>4</v>
      </c>
      <c r="M252" t="n">
        <v>79</v>
      </c>
      <c r="N252" t="n">
        <v>37.82</v>
      </c>
      <c r="O252" t="n">
        <v>23698.48</v>
      </c>
      <c r="P252" t="n">
        <v>442.68</v>
      </c>
      <c r="Q252" t="n">
        <v>793.28</v>
      </c>
      <c r="R252" t="n">
        <v>204.28</v>
      </c>
      <c r="S252" t="n">
        <v>86.27</v>
      </c>
      <c r="T252" t="n">
        <v>48137.51</v>
      </c>
      <c r="U252" t="n">
        <v>0.42</v>
      </c>
      <c r="V252" t="n">
        <v>0.73</v>
      </c>
      <c r="W252" t="n">
        <v>0.35</v>
      </c>
      <c r="X252" t="n">
        <v>2.89</v>
      </c>
      <c r="Y252" t="n">
        <v>1</v>
      </c>
      <c r="Z252" t="n">
        <v>10</v>
      </c>
    </row>
    <row r="253">
      <c r="A253" t="n">
        <v>4</v>
      </c>
      <c r="B253" t="n">
        <v>95</v>
      </c>
      <c r="C253" t="inlineStr">
        <is>
          <t xml:space="preserve">CONCLUIDO	</t>
        </is>
      </c>
      <c r="D253" t="n">
        <v>2.6326</v>
      </c>
      <c r="E253" t="n">
        <v>37.99</v>
      </c>
      <c r="F253" t="n">
        <v>33.13</v>
      </c>
      <c r="G253" t="n">
        <v>31.06</v>
      </c>
      <c r="H253" t="n">
        <v>0.46</v>
      </c>
      <c r="I253" t="n">
        <v>64</v>
      </c>
      <c r="J253" t="n">
        <v>191.78</v>
      </c>
      <c r="K253" t="n">
        <v>53.44</v>
      </c>
      <c r="L253" t="n">
        <v>5</v>
      </c>
      <c r="M253" t="n">
        <v>62</v>
      </c>
      <c r="N253" t="n">
        <v>38.35</v>
      </c>
      <c r="O253" t="n">
        <v>23887.36</v>
      </c>
      <c r="P253" t="n">
        <v>435.76</v>
      </c>
      <c r="Q253" t="n">
        <v>793.23</v>
      </c>
      <c r="R253" t="n">
        <v>193.29</v>
      </c>
      <c r="S253" t="n">
        <v>86.27</v>
      </c>
      <c r="T253" t="n">
        <v>42728.75</v>
      </c>
      <c r="U253" t="n">
        <v>0.45</v>
      </c>
      <c r="V253" t="n">
        <v>0.73</v>
      </c>
      <c r="W253" t="n">
        <v>0.32</v>
      </c>
      <c r="X253" t="n">
        <v>2.54</v>
      </c>
      <c r="Y253" t="n">
        <v>1</v>
      </c>
      <c r="Z253" t="n">
        <v>10</v>
      </c>
    </row>
    <row r="254">
      <c r="A254" t="n">
        <v>5</v>
      </c>
      <c r="B254" t="n">
        <v>95</v>
      </c>
      <c r="C254" t="inlineStr">
        <is>
          <t xml:space="preserve">CONCLUIDO	</t>
        </is>
      </c>
      <c r="D254" t="n">
        <v>2.7095</v>
      </c>
      <c r="E254" t="n">
        <v>36.91</v>
      </c>
      <c r="F254" t="n">
        <v>32.5</v>
      </c>
      <c r="G254" t="n">
        <v>37.5</v>
      </c>
      <c r="H254" t="n">
        <v>0.55</v>
      </c>
      <c r="I254" t="n">
        <v>52</v>
      </c>
      <c r="J254" t="n">
        <v>193.32</v>
      </c>
      <c r="K254" t="n">
        <v>53.44</v>
      </c>
      <c r="L254" t="n">
        <v>6</v>
      </c>
      <c r="M254" t="n">
        <v>50</v>
      </c>
      <c r="N254" t="n">
        <v>38.89</v>
      </c>
      <c r="O254" t="n">
        <v>24076.95</v>
      </c>
      <c r="P254" t="n">
        <v>424.76</v>
      </c>
      <c r="Q254" t="n">
        <v>793.21</v>
      </c>
      <c r="R254" t="n">
        <v>171.99</v>
      </c>
      <c r="S254" t="n">
        <v>86.27</v>
      </c>
      <c r="T254" t="n">
        <v>32140.63</v>
      </c>
      <c r="U254" t="n">
        <v>0.5</v>
      </c>
      <c r="V254" t="n">
        <v>0.75</v>
      </c>
      <c r="W254" t="n">
        <v>0.3</v>
      </c>
      <c r="X254" t="n">
        <v>1.91</v>
      </c>
      <c r="Y254" t="n">
        <v>1</v>
      </c>
      <c r="Z254" t="n">
        <v>10</v>
      </c>
    </row>
    <row r="255">
      <c r="A255" t="n">
        <v>6</v>
      </c>
      <c r="B255" t="n">
        <v>95</v>
      </c>
      <c r="C255" t="inlineStr">
        <is>
          <t xml:space="preserve">CONCLUIDO	</t>
        </is>
      </c>
      <c r="D255" t="n">
        <v>2.7558</v>
      </c>
      <c r="E255" t="n">
        <v>36.29</v>
      </c>
      <c r="F255" t="n">
        <v>32.18</v>
      </c>
      <c r="G255" t="n">
        <v>43.88</v>
      </c>
      <c r="H255" t="n">
        <v>0.64</v>
      </c>
      <c r="I255" t="n">
        <v>44</v>
      </c>
      <c r="J255" t="n">
        <v>194.86</v>
      </c>
      <c r="K255" t="n">
        <v>53.44</v>
      </c>
      <c r="L255" t="n">
        <v>7</v>
      </c>
      <c r="M255" t="n">
        <v>42</v>
      </c>
      <c r="N255" t="n">
        <v>39.43</v>
      </c>
      <c r="O255" t="n">
        <v>24267.28</v>
      </c>
      <c r="P255" t="n">
        <v>417.7</v>
      </c>
      <c r="Q255" t="n">
        <v>793.2</v>
      </c>
      <c r="R255" t="n">
        <v>160.84</v>
      </c>
      <c r="S255" t="n">
        <v>86.27</v>
      </c>
      <c r="T255" t="n">
        <v>26605.54</v>
      </c>
      <c r="U255" t="n">
        <v>0.54</v>
      </c>
      <c r="V255" t="n">
        <v>0.76</v>
      </c>
      <c r="W255" t="n">
        <v>0.29</v>
      </c>
      <c r="X255" t="n">
        <v>1.59</v>
      </c>
      <c r="Y255" t="n">
        <v>1</v>
      </c>
      <c r="Z255" t="n">
        <v>10</v>
      </c>
    </row>
    <row r="256">
      <c r="A256" t="n">
        <v>7</v>
      </c>
      <c r="B256" t="n">
        <v>95</v>
      </c>
      <c r="C256" t="inlineStr">
        <is>
          <t xml:space="preserve">CONCLUIDO	</t>
        </is>
      </c>
      <c r="D256" t="n">
        <v>2.7914</v>
      </c>
      <c r="E256" t="n">
        <v>35.82</v>
      </c>
      <c r="F256" t="n">
        <v>31.94</v>
      </c>
      <c r="G256" t="n">
        <v>50.43</v>
      </c>
      <c r="H256" t="n">
        <v>0.72</v>
      </c>
      <c r="I256" t="n">
        <v>38</v>
      </c>
      <c r="J256" t="n">
        <v>196.41</v>
      </c>
      <c r="K256" t="n">
        <v>53.44</v>
      </c>
      <c r="L256" t="n">
        <v>8</v>
      </c>
      <c r="M256" t="n">
        <v>36</v>
      </c>
      <c r="N256" t="n">
        <v>39.98</v>
      </c>
      <c r="O256" t="n">
        <v>24458.36</v>
      </c>
      <c r="P256" t="n">
        <v>411.67</v>
      </c>
      <c r="Q256" t="n">
        <v>793.23</v>
      </c>
      <c r="R256" t="n">
        <v>152.71</v>
      </c>
      <c r="S256" t="n">
        <v>86.27</v>
      </c>
      <c r="T256" t="n">
        <v>22568.23</v>
      </c>
      <c r="U256" t="n">
        <v>0.5600000000000001</v>
      </c>
      <c r="V256" t="n">
        <v>0.76</v>
      </c>
      <c r="W256" t="n">
        <v>0.28</v>
      </c>
      <c r="X256" t="n">
        <v>1.34</v>
      </c>
      <c r="Y256" t="n">
        <v>1</v>
      </c>
      <c r="Z256" t="n">
        <v>10</v>
      </c>
    </row>
    <row r="257">
      <c r="A257" t="n">
        <v>8</v>
      </c>
      <c r="B257" t="n">
        <v>95</v>
      </c>
      <c r="C257" t="inlineStr">
        <is>
          <t xml:space="preserve">CONCLUIDO	</t>
        </is>
      </c>
      <c r="D257" t="n">
        <v>2.8021</v>
      </c>
      <c r="E257" t="n">
        <v>35.69</v>
      </c>
      <c r="F257" t="n">
        <v>31.95</v>
      </c>
      <c r="G257" t="n">
        <v>56.39</v>
      </c>
      <c r="H257" t="n">
        <v>0.8100000000000001</v>
      </c>
      <c r="I257" t="n">
        <v>34</v>
      </c>
      <c r="J257" t="n">
        <v>197.97</v>
      </c>
      <c r="K257" t="n">
        <v>53.44</v>
      </c>
      <c r="L257" t="n">
        <v>9</v>
      </c>
      <c r="M257" t="n">
        <v>32</v>
      </c>
      <c r="N257" t="n">
        <v>40.53</v>
      </c>
      <c r="O257" t="n">
        <v>24650.18</v>
      </c>
      <c r="P257" t="n">
        <v>409.96</v>
      </c>
      <c r="Q257" t="n">
        <v>793.23</v>
      </c>
      <c r="R257" t="n">
        <v>153.62</v>
      </c>
      <c r="S257" t="n">
        <v>86.27</v>
      </c>
      <c r="T257" t="n">
        <v>23044.39</v>
      </c>
      <c r="U257" t="n">
        <v>0.5600000000000001</v>
      </c>
      <c r="V257" t="n">
        <v>0.76</v>
      </c>
      <c r="W257" t="n">
        <v>0.28</v>
      </c>
      <c r="X257" t="n">
        <v>1.36</v>
      </c>
      <c r="Y257" t="n">
        <v>1</v>
      </c>
      <c r="Z257" t="n">
        <v>10</v>
      </c>
    </row>
    <row r="258">
      <c r="A258" t="n">
        <v>9</v>
      </c>
      <c r="B258" t="n">
        <v>95</v>
      </c>
      <c r="C258" t="inlineStr">
        <is>
          <t xml:space="preserve">CONCLUIDO	</t>
        </is>
      </c>
      <c r="D258" t="n">
        <v>2.8365</v>
      </c>
      <c r="E258" t="n">
        <v>35.26</v>
      </c>
      <c r="F258" t="n">
        <v>31.67</v>
      </c>
      <c r="G258" t="n">
        <v>63.34</v>
      </c>
      <c r="H258" t="n">
        <v>0.89</v>
      </c>
      <c r="I258" t="n">
        <v>30</v>
      </c>
      <c r="J258" t="n">
        <v>199.53</v>
      </c>
      <c r="K258" t="n">
        <v>53.44</v>
      </c>
      <c r="L258" t="n">
        <v>10</v>
      </c>
      <c r="M258" t="n">
        <v>28</v>
      </c>
      <c r="N258" t="n">
        <v>41.1</v>
      </c>
      <c r="O258" t="n">
        <v>24842.77</v>
      </c>
      <c r="P258" t="n">
        <v>403.41</v>
      </c>
      <c r="Q258" t="n">
        <v>793.2</v>
      </c>
      <c r="R258" t="n">
        <v>143.95</v>
      </c>
      <c r="S258" t="n">
        <v>86.27</v>
      </c>
      <c r="T258" t="n">
        <v>18228.24</v>
      </c>
      <c r="U258" t="n">
        <v>0.6</v>
      </c>
      <c r="V258" t="n">
        <v>0.77</v>
      </c>
      <c r="W258" t="n">
        <v>0.27</v>
      </c>
      <c r="X258" t="n">
        <v>1.07</v>
      </c>
      <c r="Y258" t="n">
        <v>1</v>
      </c>
      <c r="Z258" t="n">
        <v>10</v>
      </c>
    </row>
    <row r="259">
      <c r="A259" t="n">
        <v>10</v>
      </c>
      <c r="B259" t="n">
        <v>95</v>
      </c>
      <c r="C259" t="inlineStr">
        <is>
          <t xml:space="preserve">CONCLUIDO	</t>
        </is>
      </c>
      <c r="D259" t="n">
        <v>2.8542</v>
      </c>
      <c r="E259" t="n">
        <v>35.04</v>
      </c>
      <c r="F259" t="n">
        <v>31.56</v>
      </c>
      <c r="G259" t="n">
        <v>70.14</v>
      </c>
      <c r="H259" t="n">
        <v>0.97</v>
      </c>
      <c r="I259" t="n">
        <v>27</v>
      </c>
      <c r="J259" t="n">
        <v>201.1</v>
      </c>
      <c r="K259" t="n">
        <v>53.44</v>
      </c>
      <c r="L259" t="n">
        <v>11</v>
      </c>
      <c r="M259" t="n">
        <v>25</v>
      </c>
      <c r="N259" t="n">
        <v>41.66</v>
      </c>
      <c r="O259" t="n">
        <v>25036.12</v>
      </c>
      <c r="P259" t="n">
        <v>399.43</v>
      </c>
      <c r="Q259" t="n">
        <v>793.21</v>
      </c>
      <c r="R259" t="n">
        <v>140.24</v>
      </c>
      <c r="S259" t="n">
        <v>86.27</v>
      </c>
      <c r="T259" t="n">
        <v>16390.37</v>
      </c>
      <c r="U259" t="n">
        <v>0.62</v>
      </c>
      <c r="V259" t="n">
        <v>0.77</v>
      </c>
      <c r="W259" t="n">
        <v>0.27</v>
      </c>
      <c r="X259" t="n">
        <v>0.97</v>
      </c>
      <c r="Y259" t="n">
        <v>1</v>
      </c>
      <c r="Z259" t="n">
        <v>10</v>
      </c>
    </row>
    <row r="260">
      <c r="A260" t="n">
        <v>11</v>
      </c>
      <c r="B260" t="n">
        <v>95</v>
      </c>
      <c r="C260" t="inlineStr">
        <is>
          <t xml:space="preserve">CONCLUIDO	</t>
        </is>
      </c>
      <c r="D260" t="n">
        <v>2.8683</v>
      </c>
      <c r="E260" t="n">
        <v>34.86</v>
      </c>
      <c r="F260" t="n">
        <v>31.46</v>
      </c>
      <c r="G260" t="n">
        <v>75.51000000000001</v>
      </c>
      <c r="H260" t="n">
        <v>1.05</v>
      </c>
      <c r="I260" t="n">
        <v>25</v>
      </c>
      <c r="J260" t="n">
        <v>202.67</v>
      </c>
      <c r="K260" t="n">
        <v>53.44</v>
      </c>
      <c r="L260" t="n">
        <v>12</v>
      </c>
      <c r="M260" t="n">
        <v>23</v>
      </c>
      <c r="N260" t="n">
        <v>42.24</v>
      </c>
      <c r="O260" t="n">
        <v>25230.25</v>
      </c>
      <c r="P260" t="n">
        <v>395.74</v>
      </c>
      <c r="Q260" t="n">
        <v>793.2</v>
      </c>
      <c r="R260" t="n">
        <v>136.92</v>
      </c>
      <c r="S260" t="n">
        <v>86.27</v>
      </c>
      <c r="T260" t="n">
        <v>14741.44</v>
      </c>
      <c r="U260" t="n">
        <v>0.63</v>
      </c>
      <c r="V260" t="n">
        <v>0.77</v>
      </c>
      <c r="W260" t="n">
        <v>0.26</v>
      </c>
      <c r="X260" t="n">
        <v>0.87</v>
      </c>
      <c r="Y260" t="n">
        <v>1</v>
      </c>
      <c r="Z260" t="n">
        <v>10</v>
      </c>
    </row>
    <row r="261">
      <c r="A261" t="n">
        <v>12</v>
      </c>
      <c r="B261" t="n">
        <v>95</v>
      </c>
      <c r="C261" t="inlineStr">
        <is>
          <t xml:space="preserve">CONCLUIDO	</t>
        </is>
      </c>
      <c r="D261" t="n">
        <v>2.8773</v>
      </c>
      <c r="E261" t="n">
        <v>34.75</v>
      </c>
      <c r="F261" t="n">
        <v>31.43</v>
      </c>
      <c r="G261" t="n">
        <v>81.98999999999999</v>
      </c>
      <c r="H261" t="n">
        <v>1.13</v>
      </c>
      <c r="I261" t="n">
        <v>23</v>
      </c>
      <c r="J261" t="n">
        <v>204.25</v>
      </c>
      <c r="K261" t="n">
        <v>53.44</v>
      </c>
      <c r="L261" t="n">
        <v>13</v>
      </c>
      <c r="M261" t="n">
        <v>21</v>
      </c>
      <c r="N261" t="n">
        <v>42.82</v>
      </c>
      <c r="O261" t="n">
        <v>25425.3</v>
      </c>
      <c r="P261" t="n">
        <v>393.09</v>
      </c>
      <c r="Q261" t="n">
        <v>793.21</v>
      </c>
      <c r="R261" t="n">
        <v>135.92</v>
      </c>
      <c r="S261" t="n">
        <v>86.27</v>
      </c>
      <c r="T261" t="n">
        <v>14250.09</v>
      </c>
      <c r="U261" t="n">
        <v>0.63</v>
      </c>
      <c r="V261" t="n">
        <v>0.77</v>
      </c>
      <c r="W261" t="n">
        <v>0.26</v>
      </c>
      <c r="X261" t="n">
        <v>0.83</v>
      </c>
      <c r="Y261" t="n">
        <v>1</v>
      </c>
      <c r="Z261" t="n">
        <v>10</v>
      </c>
    </row>
    <row r="262">
      <c r="A262" t="n">
        <v>13</v>
      </c>
      <c r="B262" t="n">
        <v>95</v>
      </c>
      <c r="C262" t="inlineStr">
        <is>
          <t xml:space="preserve">CONCLUIDO	</t>
        </is>
      </c>
      <c r="D262" t="n">
        <v>2.8914</v>
      </c>
      <c r="E262" t="n">
        <v>34.59</v>
      </c>
      <c r="F262" t="n">
        <v>31.34</v>
      </c>
      <c r="G262" t="n">
        <v>89.53</v>
      </c>
      <c r="H262" t="n">
        <v>1.21</v>
      </c>
      <c r="I262" t="n">
        <v>21</v>
      </c>
      <c r="J262" t="n">
        <v>205.84</v>
      </c>
      <c r="K262" t="n">
        <v>53.44</v>
      </c>
      <c r="L262" t="n">
        <v>14</v>
      </c>
      <c r="M262" t="n">
        <v>19</v>
      </c>
      <c r="N262" t="n">
        <v>43.4</v>
      </c>
      <c r="O262" t="n">
        <v>25621.03</v>
      </c>
      <c r="P262" t="n">
        <v>388.37</v>
      </c>
      <c r="Q262" t="n">
        <v>793.26</v>
      </c>
      <c r="R262" t="n">
        <v>132.63</v>
      </c>
      <c r="S262" t="n">
        <v>86.27</v>
      </c>
      <c r="T262" t="n">
        <v>12613</v>
      </c>
      <c r="U262" t="n">
        <v>0.65</v>
      </c>
      <c r="V262" t="n">
        <v>0.78</v>
      </c>
      <c r="W262" t="n">
        <v>0.25</v>
      </c>
      <c r="X262" t="n">
        <v>0.74</v>
      </c>
      <c r="Y262" t="n">
        <v>1</v>
      </c>
      <c r="Z262" t="n">
        <v>10</v>
      </c>
    </row>
    <row r="263">
      <c r="A263" t="n">
        <v>14</v>
      </c>
      <c r="B263" t="n">
        <v>95</v>
      </c>
      <c r="C263" t="inlineStr">
        <is>
          <t xml:space="preserve">CONCLUIDO	</t>
        </is>
      </c>
      <c r="D263" t="n">
        <v>2.8976</v>
      </c>
      <c r="E263" t="n">
        <v>34.51</v>
      </c>
      <c r="F263" t="n">
        <v>31.3</v>
      </c>
      <c r="G263" t="n">
        <v>93.89</v>
      </c>
      <c r="H263" t="n">
        <v>1.28</v>
      </c>
      <c r="I263" t="n">
        <v>20</v>
      </c>
      <c r="J263" t="n">
        <v>207.43</v>
      </c>
      <c r="K263" t="n">
        <v>53.44</v>
      </c>
      <c r="L263" t="n">
        <v>15</v>
      </c>
      <c r="M263" t="n">
        <v>18</v>
      </c>
      <c r="N263" t="n">
        <v>44</v>
      </c>
      <c r="O263" t="n">
        <v>25817.56</v>
      </c>
      <c r="P263" t="n">
        <v>386.23</v>
      </c>
      <c r="Q263" t="n">
        <v>793.22</v>
      </c>
      <c r="R263" t="n">
        <v>131.48</v>
      </c>
      <c r="S263" t="n">
        <v>86.27</v>
      </c>
      <c r="T263" t="n">
        <v>12043.07</v>
      </c>
      <c r="U263" t="n">
        <v>0.66</v>
      </c>
      <c r="V263" t="n">
        <v>0.78</v>
      </c>
      <c r="W263" t="n">
        <v>0.25</v>
      </c>
      <c r="X263" t="n">
        <v>0.7</v>
      </c>
      <c r="Y263" t="n">
        <v>1</v>
      </c>
      <c r="Z263" t="n">
        <v>10</v>
      </c>
    </row>
    <row r="264">
      <c r="A264" t="n">
        <v>15</v>
      </c>
      <c r="B264" t="n">
        <v>95</v>
      </c>
      <c r="C264" t="inlineStr">
        <is>
          <t xml:space="preserve">CONCLUIDO	</t>
        </is>
      </c>
      <c r="D264" t="n">
        <v>2.9096</v>
      </c>
      <c r="E264" t="n">
        <v>34.37</v>
      </c>
      <c r="F264" t="n">
        <v>31.19</v>
      </c>
      <c r="G264" t="n">
        <v>98.51000000000001</v>
      </c>
      <c r="H264" t="n">
        <v>1.36</v>
      </c>
      <c r="I264" t="n">
        <v>19</v>
      </c>
      <c r="J264" t="n">
        <v>209.03</v>
      </c>
      <c r="K264" t="n">
        <v>53.44</v>
      </c>
      <c r="L264" t="n">
        <v>16</v>
      </c>
      <c r="M264" t="n">
        <v>17</v>
      </c>
      <c r="N264" t="n">
        <v>44.6</v>
      </c>
      <c r="O264" t="n">
        <v>26014.91</v>
      </c>
      <c r="P264" t="n">
        <v>382.19</v>
      </c>
      <c r="Q264" t="n">
        <v>793.2</v>
      </c>
      <c r="R264" t="n">
        <v>127.72</v>
      </c>
      <c r="S264" t="n">
        <v>86.27</v>
      </c>
      <c r="T264" t="n">
        <v>10172.18</v>
      </c>
      <c r="U264" t="n">
        <v>0.68</v>
      </c>
      <c r="V264" t="n">
        <v>0.78</v>
      </c>
      <c r="W264" t="n">
        <v>0.25</v>
      </c>
      <c r="X264" t="n">
        <v>0.6</v>
      </c>
      <c r="Y264" t="n">
        <v>1</v>
      </c>
      <c r="Z264" t="n">
        <v>10</v>
      </c>
    </row>
    <row r="265">
      <c r="A265" t="n">
        <v>16</v>
      </c>
      <c r="B265" t="n">
        <v>95</v>
      </c>
      <c r="C265" t="inlineStr">
        <is>
          <t xml:space="preserve">CONCLUIDO	</t>
        </is>
      </c>
      <c r="D265" t="n">
        <v>2.9156</v>
      </c>
      <c r="E265" t="n">
        <v>34.3</v>
      </c>
      <c r="F265" t="n">
        <v>31.2</v>
      </c>
      <c r="G265" t="n">
        <v>110.1</v>
      </c>
      <c r="H265" t="n">
        <v>1.43</v>
      </c>
      <c r="I265" t="n">
        <v>17</v>
      </c>
      <c r="J265" t="n">
        <v>210.64</v>
      </c>
      <c r="K265" t="n">
        <v>53.44</v>
      </c>
      <c r="L265" t="n">
        <v>17</v>
      </c>
      <c r="M265" t="n">
        <v>15</v>
      </c>
      <c r="N265" t="n">
        <v>45.21</v>
      </c>
      <c r="O265" t="n">
        <v>26213.09</v>
      </c>
      <c r="P265" t="n">
        <v>378.81</v>
      </c>
      <c r="Q265" t="n">
        <v>793.21</v>
      </c>
      <c r="R265" t="n">
        <v>128.1</v>
      </c>
      <c r="S265" t="n">
        <v>86.27</v>
      </c>
      <c r="T265" t="n">
        <v>10371.45</v>
      </c>
      <c r="U265" t="n">
        <v>0.67</v>
      </c>
      <c r="V265" t="n">
        <v>0.78</v>
      </c>
      <c r="W265" t="n">
        <v>0.25</v>
      </c>
      <c r="X265" t="n">
        <v>0.6</v>
      </c>
      <c r="Y265" t="n">
        <v>1</v>
      </c>
      <c r="Z265" t="n">
        <v>10</v>
      </c>
    </row>
    <row r="266">
      <c r="A266" t="n">
        <v>17</v>
      </c>
      <c r="B266" t="n">
        <v>95</v>
      </c>
      <c r="C266" t="inlineStr">
        <is>
          <t xml:space="preserve">CONCLUIDO	</t>
        </is>
      </c>
      <c r="D266" t="n">
        <v>2.9222</v>
      </c>
      <c r="E266" t="n">
        <v>34.22</v>
      </c>
      <c r="F266" t="n">
        <v>31.16</v>
      </c>
      <c r="G266" t="n">
        <v>116.84</v>
      </c>
      <c r="H266" t="n">
        <v>1.51</v>
      </c>
      <c r="I266" t="n">
        <v>16</v>
      </c>
      <c r="J266" t="n">
        <v>212.25</v>
      </c>
      <c r="K266" t="n">
        <v>53.44</v>
      </c>
      <c r="L266" t="n">
        <v>18</v>
      </c>
      <c r="M266" t="n">
        <v>14</v>
      </c>
      <c r="N266" t="n">
        <v>45.82</v>
      </c>
      <c r="O266" t="n">
        <v>26412.11</v>
      </c>
      <c r="P266" t="n">
        <v>376.2</v>
      </c>
      <c r="Q266" t="n">
        <v>793.2</v>
      </c>
      <c r="R266" t="n">
        <v>126.74</v>
      </c>
      <c r="S266" t="n">
        <v>86.27</v>
      </c>
      <c r="T266" t="n">
        <v>9695.42</v>
      </c>
      <c r="U266" t="n">
        <v>0.68</v>
      </c>
      <c r="V266" t="n">
        <v>0.78</v>
      </c>
      <c r="W266" t="n">
        <v>0.25</v>
      </c>
      <c r="X266" t="n">
        <v>0.5600000000000001</v>
      </c>
      <c r="Y266" t="n">
        <v>1</v>
      </c>
      <c r="Z266" t="n">
        <v>10</v>
      </c>
    </row>
    <row r="267">
      <c r="A267" t="n">
        <v>18</v>
      </c>
      <c r="B267" t="n">
        <v>95</v>
      </c>
      <c r="C267" t="inlineStr">
        <is>
          <t xml:space="preserve">CONCLUIDO	</t>
        </is>
      </c>
      <c r="D267" t="n">
        <v>2.9222</v>
      </c>
      <c r="E267" t="n">
        <v>34.22</v>
      </c>
      <c r="F267" t="n">
        <v>31.16</v>
      </c>
      <c r="G267" t="n">
        <v>116.84</v>
      </c>
      <c r="H267" t="n">
        <v>1.58</v>
      </c>
      <c r="I267" t="n">
        <v>16</v>
      </c>
      <c r="J267" t="n">
        <v>213.87</v>
      </c>
      <c r="K267" t="n">
        <v>53.44</v>
      </c>
      <c r="L267" t="n">
        <v>19</v>
      </c>
      <c r="M267" t="n">
        <v>14</v>
      </c>
      <c r="N267" t="n">
        <v>46.44</v>
      </c>
      <c r="O267" t="n">
        <v>26611.98</v>
      </c>
      <c r="P267" t="n">
        <v>372.71</v>
      </c>
      <c r="Q267" t="n">
        <v>793.2</v>
      </c>
      <c r="R267" t="n">
        <v>126.73</v>
      </c>
      <c r="S267" t="n">
        <v>86.27</v>
      </c>
      <c r="T267" t="n">
        <v>9688.309999999999</v>
      </c>
      <c r="U267" t="n">
        <v>0.68</v>
      </c>
      <c r="V267" t="n">
        <v>0.78</v>
      </c>
      <c r="W267" t="n">
        <v>0.25</v>
      </c>
      <c r="X267" t="n">
        <v>0.5600000000000001</v>
      </c>
      <c r="Y267" t="n">
        <v>1</v>
      </c>
      <c r="Z267" t="n">
        <v>10</v>
      </c>
    </row>
    <row r="268">
      <c r="A268" t="n">
        <v>19</v>
      </c>
      <c r="B268" t="n">
        <v>95</v>
      </c>
      <c r="C268" t="inlineStr">
        <is>
          <t xml:space="preserve">CONCLUIDO	</t>
        </is>
      </c>
      <c r="D268" t="n">
        <v>2.9258</v>
      </c>
      <c r="E268" t="n">
        <v>34.18</v>
      </c>
      <c r="F268" t="n">
        <v>31.15</v>
      </c>
      <c r="G268" t="n">
        <v>124.61</v>
      </c>
      <c r="H268" t="n">
        <v>1.65</v>
      </c>
      <c r="I268" t="n">
        <v>15</v>
      </c>
      <c r="J268" t="n">
        <v>215.5</v>
      </c>
      <c r="K268" t="n">
        <v>53.44</v>
      </c>
      <c r="L268" t="n">
        <v>20</v>
      </c>
      <c r="M268" t="n">
        <v>13</v>
      </c>
      <c r="N268" t="n">
        <v>47.07</v>
      </c>
      <c r="O268" t="n">
        <v>26812.71</v>
      </c>
      <c r="P268" t="n">
        <v>370.29</v>
      </c>
      <c r="Q268" t="n">
        <v>793.2</v>
      </c>
      <c r="R268" t="n">
        <v>126.71</v>
      </c>
      <c r="S268" t="n">
        <v>86.27</v>
      </c>
      <c r="T268" t="n">
        <v>9687.1</v>
      </c>
      <c r="U268" t="n">
        <v>0.68</v>
      </c>
      <c r="V268" t="n">
        <v>0.78</v>
      </c>
      <c r="W268" t="n">
        <v>0.24</v>
      </c>
      <c r="X268" t="n">
        <v>0.5600000000000001</v>
      </c>
      <c r="Y268" t="n">
        <v>1</v>
      </c>
      <c r="Z268" t="n">
        <v>10</v>
      </c>
    </row>
    <row r="269">
      <c r="A269" t="n">
        <v>20</v>
      </c>
      <c r="B269" t="n">
        <v>95</v>
      </c>
      <c r="C269" t="inlineStr">
        <is>
          <t xml:space="preserve">CONCLUIDO	</t>
        </is>
      </c>
      <c r="D269" t="n">
        <v>2.9336</v>
      </c>
      <c r="E269" t="n">
        <v>34.09</v>
      </c>
      <c r="F269" t="n">
        <v>31.1</v>
      </c>
      <c r="G269" t="n">
        <v>133.28</v>
      </c>
      <c r="H269" t="n">
        <v>1.72</v>
      </c>
      <c r="I269" t="n">
        <v>14</v>
      </c>
      <c r="J269" t="n">
        <v>217.14</v>
      </c>
      <c r="K269" t="n">
        <v>53.44</v>
      </c>
      <c r="L269" t="n">
        <v>21</v>
      </c>
      <c r="M269" t="n">
        <v>12</v>
      </c>
      <c r="N269" t="n">
        <v>47.7</v>
      </c>
      <c r="O269" t="n">
        <v>27014.3</v>
      </c>
      <c r="P269" t="n">
        <v>368.43</v>
      </c>
      <c r="Q269" t="n">
        <v>793.2</v>
      </c>
      <c r="R269" t="n">
        <v>124.9</v>
      </c>
      <c r="S269" t="n">
        <v>86.27</v>
      </c>
      <c r="T269" t="n">
        <v>8783.49</v>
      </c>
      <c r="U269" t="n">
        <v>0.6899999999999999</v>
      </c>
      <c r="V269" t="n">
        <v>0.78</v>
      </c>
      <c r="W269" t="n">
        <v>0.24</v>
      </c>
      <c r="X269" t="n">
        <v>0.5</v>
      </c>
      <c r="Y269" t="n">
        <v>1</v>
      </c>
      <c r="Z269" t="n">
        <v>10</v>
      </c>
    </row>
    <row r="270">
      <c r="A270" t="n">
        <v>21</v>
      </c>
      <c r="B270" t="n">
        <v>95</v>
      </c>
      <c r="C270" t="inlineStr">
        <is>
          <t xml:space="preserve">CONCLUIDO	</t>
        </is>
      </c>
      <c r="D270" t="n">
        <v>2.943</v>
      </c>
      <c r="E270" t="n">
        <v>33.98</v>
      </c>
      <c r="F270" t="n">
        <v>31.03</v>
      </c>
      <c r="G270" t="n">
        <v>143.2</v>
      </c>
      <c r="H270" t="n">
        <v>1.79</v>
      </c>
      <c r="I270" t="n">
        <v>13</v>
      </c>
      <c r="J270" t="n">
        <v>218.78</v>
      </c>
      <c r="K270" t="n">
        <v>53.44</v>
      </c>
      <c r="L270" t="n">
        <v>22</v>
      </c>
      <c r="M270" t="n">
        <v>11</v>
      </c>
      <c r="N270" t="n">
        <v>48.34</v>
      </c>
      <c r="O270" t="n">
        <v>27216.79</v>
      </c>
      <c r="P270" t="n">
        <v>364.06</v>
      </c>
      <c r="Q270" t="n">
        <v>793.2</v>
      </c>
      <c r="R270" t="n">
        <v>122.29</v>
      </c>
      <c r="S270" t="n">
        <v>86.27</v>
      </c>
      <c r="T270" t="n">
        <v>7486.97</v>
      </c>
      <c r="U270" t="n">
        <v>0.71</v>
      </c>
      <c r="V270" t="n">
        <v>0.78</v>
      </c>
      <c r="W270" t="n">
        <v>0.24</v>
      </c>
      <c r="X270" t="n">
        <v>0.43</v>
      </c>
      <c r="Y270" t="n">
        <v>1</v>
      </c>
      <c r="Z270" t="n">
        <v>10</v>
      </c>
    </row>
    <row r="271">
      <c r="A271" t="n">
        <v>22</v>
      </c>
      <c r="B271" t="n">
        <v>95</v>
      </c>
      <c r="C271" t="inlineStr">
        <is>
          <t xml:space="preserve">CONCLUIDO	</t>
        </is>
      </c>
      <c r="D271" t="n">
        <v>2.9481</v>
      </c>
      <c r="E271" t="n">
        <v>33.92</v>
      </c>
      <c r="F271" t="n">
        <v>30.97</v>
      </c>
      <c r="G271" t="n">
        <v>142.93</v>
      </c>
      <c r="H271" t="n">
        <v>1.85</v>
      </c>
      <c r="I271" t="n">
        <v>13</v>
      </c>
      <c r="J271" t="n">
        <v>220.43</v>
      </c>
      <c r="K271" t="n">
        <v>53.44</v>
      </c>
      <c r="L271" t="n">
        <v>23</v>
      </c>
      <c r="M271" t="n">
        <v>11</v>
      </c>
      <c r="N271" t="n">
        <v>48.99</v>
      </c>
      <c r="O271" t="n">
        <v>27420.16</v>
      </c>
      <c r="P271" t="n">
        <v>358.7</v>
      </c>
      <c r="Q271" t="n">
        <v>793.2</v>
      </c>
      <c r="R271" t="n">
        <v>120.5</v>
      </c>
      <c r="S271" t="n">
        <v>86.27</v>
      </c>
      <c r="T271" t="n">
        <v>6589.4</v>
      </c>
      <c r="U271" t="n">
        <v>0.72</v>
      </c>
      <c r="V271" t="n">
        <v>0.78</v>
      </c>
      <c r="W271" t="n">
        <v>0.24</v>
      </c>
      <c r="X271" t="n">
        <v>0.37</v>
      </c>
      <c r="Y271" t="n">
        <v>1</v>
      </c>
      <c r="Z271" t="n">
        <v>10</v>
      </c>
    </row>
    <row r="272">
      <c r="A272" t="n">
        <v>23</v>
      </c>
      <c r="B272" t="n">
        <v>95</v>
      </c>
      <c r="C272" t="inlineStr">
        <is>
          <t xml:space="preserve">CONCLUIDO	</t>
        </is>
      </c>
      <c r="D272" t="n">
        <v>2.9477</v>
      </c>
      <c r="E272" t="n">
        <v>33.92</v>
      </c>
      <c r="F272" t="n">
        <v>31.01</v>
      </c>
      <c r="G272" t="n">
        <v>155.05</v>
      </c>
      <c r="H272" t="n">
        <v>1.92</v>
      </c>
      <c r="I272" t="n">
        <v>12</v>
      </c>
      <c r="J272" t="n">
        <v>222.08</v>
      </c>
      <c r="K272" t="n">
        <v>53.44</v>
      </c>
      <c r="L272" t="n">
        <v>24</v>
      </c>
      <c r="M272" t="n">
        <v>10</v>
      </c>
      <c r="N272" t="n">
        <v>49.65</v>
      </c>
      <c r="O272" t="n">
        <v>27624.44</v>
      </c>
      <c r="P272" t="n">
        <v>358.34</v>
      </c>
      <c r="Q272" t="n">
        <v>793.21</v>
      </c>
      <c r="R272" t="n">
        <v>121.82</v>
      </c>
      <c r="S272" t="n">
        <v>86.27</v>
      </c>
      <c r="T272" t="n">
        <v>7257.48</v>
      </c>
      <c r="U272" t="n">
        <v>0.71</v>
      </c>
      <c r="V272" t="n">
        <v>0.78</v>
      </c>
      <c r="W272" t="n">
        <v>0.24</v>
      </c>
      <c r="X272" t="n">
        <v>0.41</v>
      </c>
      <c r="Y272" t="n">
        <v>1</v>
      </c>
      <c r="Z272" t="n">
        <v>10</v>
      </c>
    </row>
    <row r="273">
      <c r="A273" t="n">
        <v>24</v>
      </c>
      <c r="B273" t="n">
        <v>95</v>
      </c>
      <c r="C273" t="inlineStr">
        <is>
          <t xml:space="preserve">CONCLUIDO	</t>
        </is>
      </c>
      <c r="D273" t="n">
        <v>2.9483</v>
      </c>
      <c r="E273" t="n">
        <v>33.92</v>
      </c>
      <c r="F273" t="n">
        <v>31</v>
      </c>
      <c r="G273" t="n">
        <v>155.02</v>
      </c>
      <c r="H273" t="n">
        <v>1.99</v>
      </c>
      <c r="I273" t="n">
        <v>12</v>
      </c>
      <c r="J273" t="n">
        <v>223.75</v>
      </c>
      <c r="K273" t="n">
        <v>53.44</v>
      </c>
      <c r="L273" t="n">
        <v>25</v>
      </c>
      <c r="M273" t="n">
        <v>10</v>
      </c>
      <c r="N273" t="n">
        <v>50.31</v>
      </c>
      <c r="O273" t="n">
        <v>27829.77</v>
      </c>
      <c r="P273" t="n">
        <v>352.17</v>
      </c>
      <c r="Q273" t="n">
        <v>793.2</v>
      </c>
      <c r="R273" t="n">
        <v>121.62</v>
      </c>
      <c r="S273" t="n">
        <v>86.27</v>
      </c>
      <c r="T273" t="n">
        <v>7154.73</v>
      </c>
      <c r="U273" t="n">
        <v>0.71</v>
      </c>
      <c r="V273" t="n">
        <v>0.78</v>
      </c>
      <c r="W273" t="n">
        <v>0.24</v>
      </c>
      <c r="X273" t="n">
        <v>0.41</v>
      </c>
      <c r="Y273" t="n">
        <v>1</v>
      </c>
      <c r="Z273" t="n">
        <v>10</v>
      </c>
    </row>
    <row r="274">
      <c r="A274" t="n">
        <v>25</v>
      </c>
      <c r="B274" t="n">
        <v>95</v>
      </c>
      <c r="C274" t="inlineStr">
        <is>
          <t xml:space="preserve">CONCLUIDO	</t>
        </is>
      </c>
      <c r="D274" t="n">
        <v>2.9632</v>
      </c>
      <c r="E274" t="n">
        <v>33.75</v>
      </c>
      <c r="F274" t="n">
        <v>30.87</v>
      </c>
      <c r="G274" t="n">
        <v>168.38</v>
      </c>
      <c r="H274" t="n">
        <v>2.05</v>
      </c>
      <c r="I274" t="n">
        <v>11</v>
      </c>
      <c r="J274" t="n">
        <v>225.42</v>
      </c>
      <c r="K274" t="n">
        <v>53.44</v>
      </c>
      <c r="L274" t="n">
        <v>26</v>
      </c>
      <c r="M274" t="n">
        <v>9</v>
      </c>
      <c r="N274" t="n">
        <v>50.98</v>
      </c>
      <c r="O274" t="n">
        <v>28035.92</v>
      </c>
      <c r="P274" t="n">
        <v>351.75</v>
      </c>
      <c r="Q274" t="n">
        <v>793.2</v>
      </c>
      <c r="R274" t="n">
        <v>116.9</v>
      </c>
      <c r="S274" t="n">
        <v>86.27</v>
      </c>
      <c r="T274" t="n">
        <v>4800.12</v>
      </c>
      <c r="U274" t="n">
        <v>0.74</v>
      </c>
      <c r="V274" t="n">
        <v>0.79</v>
      </c>
      <c r="W274" t="n">
        <v>0.24</v>
      </c>
      <c r="X274" t="n">
        <v>0.27</v>
      </c>
      <c r="Y274" t="n">
        <v>1</v>
      </c>
      <c r="Z274" t="n">
        <v>10</v>
      </c>
    </row>
    <row r="275">
      <c r="A275" t="n">
        <v>26</v>
      </c>
      <c r="B275" t="n">
        <v>95</v>
      </c>
      <c r="C275" t="inlineStr">
        <is>
          <t xml:space="preserve">CONCLUIDO	</t>
        </is>
      </c>
      <c r="D275" t="n">
        <v>2.9555</v>
      </c>
      <c r="E275" t="n">
        <v>33.84</v>
      </c>
      <c r="F275" t="n">
        <v>30.96</v>
      </c>
      <c r="G275" t="n">
        <v>168.86</v>
      </c>
      <c r="H275" t="n">
        <v>2.11</v>
      </c>
      <c r="I275" t="n">
        <v>11</v>
      </c>
      <c r="J275" t="n">
        <v>227.1</v>
      </c>
      <c r="K275" t="n">
        <v>53.44</v>
      </c>
      <c r="L275" t="n">
        <v>27</v>
      </c>
      <c r="M275" t="n">
        <v>8</v>
      </c>
      <c r="N275" t="n">
        <v>51.66</v>
      </c>
      <c r="O275" t="n">
        <v>28243</v>
      </c>
      <c r="P275" t="n">
        <v>349.79</v>
      </c>
      <c r="Q275" t="n">
        <v>793.22</v>
      </c>
      <c r="R275" t="n">
        <v>120.16</v>
      </c>
      <c r="S275" t="n">
        <v>86.27</v>
      </c>
      <c r="T275" t="n">
        <v>6428.98</v>
      </c>
      <c r="U275" t="n">
        <v>0.72</v>
      </c>
      <c r="V275" t="n">
        <v>0.79</v>
      </c>
      <c r="W275" t="n">
        <v>0.24</v>
      </c>
      <c r="X275" t="n">
        <v>0.36</v>
      </c>
      <c r="Y275" t="n">
        <v>1</v>
      </c>
      <c r="Z275" t="n">
        <v>10</v>
      </c>
    </row>
    <row r="276">
      <c r="A276" t="n">
        <v>27</v>
      </c>
      <c r="B276" t="n">
        <v>95</v>
      </c>
      <c r="C276" t="inlineStr">
        <is>
          <t xml:space="preserve">CONCLUIDO	</t>
        </is>
      </c>
      <c r="D276" t="n">
        <v>2.9605</v>
      </c>
      <c r="E276" t="n">
        <v>33.78</v>
      </c>
      <c r="F276" t="n">
        <v>30.94</v>
      </c>
      <c r="G276" t="n">
        <v>185.62</v>
      </c>
      <c r="H276" t="n">
        <v>2.18</v>
      </c>
      <c r="I276" t="n">
        <v>10</v>
      </c>
      <c r="J276" t="n">
        <v>228.79</v>
      </c>
      <c r="K276" t="n">
        <v>53.44</v>
      </c>
      <c r="L276" t="n">
        <v>28</v>
      </c>
      <c r="M276" t="n">
        <v>5</v>
      </c>
      <c r="N276" t="n">
        <v>52.35</v>
      </c>
      <c r="O276" t="n">
        <v>28451.04</v>
      </c>
      <c r="P276" t="n">
        <v>344.14</v>
      </c>
      <c r="Q276" t="n">
        <v>793.2</v>
      </c>
      <c r="R276" t="n">
        <v>119.34</v>
      </c>
      <c r="S276" t="n">
        <v>86.27</v>
      </c>
      <c r="T276" t="n">
        <v>6024.64</v>
      </c>
      <c r="U276" t="n">
        <v>0.72</v>
      </c>
      <c r="V276" t="n">
        <v>0.79</v>
      </c>
      <c r="W276" t="n">
        <v>0.24</v>
      </c>
      <c r="X276" t="n">
        <v>0.34</v>
      </c>
      <c r="Y276" t="n">
        <v>1</v>
      </c>
      <c r="Z276" t="n">
        <v>10</v>
      </c>
    </row>
    <row r="277">
      <c r="A277" t="n">
        <v>28</v>
      </c>
      <c r="B277" t="n">
        <v>95</v>
      </c>
      <c r="C277" t="inlineStr">
        <is>
          <t xml:space="preserve">CONCLUIDO	</t>
        </is>
      </c>
      <c r="D277" t="n">
        <v>2.9659</v>
      </c>
      <c r="E277" t="n">
        <v>33.72</v>
      </c>
      <c r="F277" t="n">
        <v>30.88</v>
      </c>
      <c r="G277" t="n">
        <v>185.26</v>
      </c>
      <c r="H277" t="n">
        <v>2.24</v>
      </c>
      <c r="I277" t="n">
        <v>10</v>
      </c>
      <c r="J277" t="n">
        <v>230.48</v>
      </c>
      <c r="K277" t="n">
        <v>53.44</v>
      </c>
      <c r="L277" t="n">
        <v>29</v>
      </c>
      <c r="M277" t="n">
        <v>4</v>
      </c>
      <c r="N277" t="n">
        <v>53.05</v>
      </c>
      <c r="O277" t="n">
        <v>28660.06</v>
      </c>
      <c r="P277" t="n">
        <v>342.86</v>
      </c>
      <c r="Q277" t="n">
        <v>793.2</v>
      </c>
      <c r="R277" t="n">
        <v>117.14</v>
      </c>
      <c r="S277" t="n">
        <v>86.27</v>
      </c>
      <c r="T277" t="n">
        <v>4926.8</v>
      </c>
      <c r="U277" t="n">
        <v>0.74</v>
      </c>
      <c r="V277" t="n">
        <v>0.79</v>
      </c>
      <c r="W277" t="n">
        <v>0.24</v>
      </c>
      <c r="X277" t="n">
        <v>0.28</v>
      </c>
      <c r="Y277" t="n">
        <v>1</v>
      </c>
      <c r="Z277" t="n">
        <v>10</v>
      </c>
    </row>
    <row r="278">
      <c r="A278" t="n">
        <v>29</v>
      </c>
      <c r="B278" t="n">
        <v>95</v>
      </c>
      <c r="C278" t="inlineStr">
        <is>
          <t xml:space="preserve">CONCLUIDO	</t>
        </is>
      </c>
      <c r="D278" t="n">
        <v>2.9607</v>
      </c>
      <c r="E278" t="n">
        <v>33.78</v>
      </c>
      <c r="F278" t="n">
        <v>30.93</v>
      </c>
      <c r="G278" t="n">
        <v>185.61</v>
      </c>
      <c r="H278" t="n">
        <v>2.3</v>
      </c>
      <c r="I278" t="n">
        <v>10</v>
      </c>
      <c r="J278" t="n">
        <v>232.18</v>
      </c>
      <c r="K278" t="n">
        <v>53.44</v>
      </c>
      <c r="L278" t="n">
        <v>30</v>
      </c>
      <c r="M278" t="n">
        <v>1</v>
      </c>
      <c r="N278" t="n">
        <v>53.75</v>
      </c>
      <c r="O278" t="n">
        <v>28870.05</v>
      </c>
      <c r="P278" t="n">
        <v>345.31</v>
      </c>
      <c r="Q278" t="n">
        <v>793.21</v>
      </c>
      <c r="R278" t="n">
        <v>118.98</v>
      </c>
      <c r="S278" t="n">
        <v>86.27</v>
      </c>
      <c r="T278" t="n">
        <v>5842.83</v>
      </c>
      <c r="U278" t="n">
        <v>0.73</v>
      </c>
      <c r="V278" t="n">
        <v>0.79</v>
      </c>
      <c r="W278" t="n">
        <v>0.25</v>
      </c>
      <c r="X278" t="n">
        <v>0.34</v>
      </c>
      <c r="Y278" t="n">
        <v>1</v>
      </c>
      <c r="Z278" t="n">
        <v>10</v>
      </c>
    </row>
    <row r="279">
      <c r="A279" t="n">
        <v>30</v>
      </c>
      <c r="B279" t="n">
        <v>95</v>
      </c>
      <c r="C279" t="inlineStr">
        <is>
          <t xml:space="preserve">CONCLUIDO	</t>
        </is>
      </c>
      <c r="D279" t="n">
        <v>2.9617</v>
      </c>
      <c r="E279" t="n">
        <v>33.76</v>
      </c>
      <c r="F279" t="n">
        <v>30.92</v>
      </c>
      <c r="G279" t="n">
        <v>185.54</v>
      </c>
      <c r="H279" t="n">
        <v>2.36</v>
      </c>
      <c r="I279" t="n">
        <v>10</v>
      </c>
      <c r="J279" t="n">
        <v>233.89</v>
      </c>
      <c r="K279" t="n">
        <v>53.44</v>
      </c>
      <c r="L279" t="n">
        <v>31</v>
      </c>
      <c r="M279" t="n">
        <v>0</v>
      </c>
      <c r="N279" t="n">
        <v>54.46</v>
      </c>
      <c r="O279" t="n">
        <v>29081.05</v>
      </c>
      <c r="P279" t="n">
        <v>347.27</v>
      </c>
      <c r="Q279" t="n">
        <v>793.22</v>
      </c>
      <c r="R279" t="n">
        <v>118.56</v>
      </c>
      <c r="S279" t="n">
        <v>86.27</v>
      </c>
      <c r="T279" t="n">
        <v>5636.41</v>
      </c>
      <c r="U279" t="n">
        <v>0.73</v>
      </c>
      <c r="V279" t="n">
        <v>0.79</v>
      </c>
      <c r="W279" t="n">
        <v>0.25</v>
      </c>
      <c r="X279" t="n">
        <v>0.33</v>
      </c>
      <c r="Y279" t="n">
        <v>1</v>
      </c>
      <c r="Z279" t="n">
        <v>10</v>
      </c>
    </row>
    <row r="280">
      <c r="A280" t="n">
        <v>0</v>
      </c>
      <c r="B280" t="n">
        <v>55</v>
      </c>
      <c r="C280" t="inlineStr">
        <is>
          <t xml:space="preserve">CONCLUIDO	</t>
        </is>
      </c>
      <c r="D280" t="n">
        <v>1.9326</v>
      </c>
      <c r="E280" t="n">
        <v>51.74</v>
      </c>
      <c r="F280" t="n">
        <v>42.37</v>
      </c>
      <c r="G280" t="n">
        <v>8.34</v>
      </c>
      <c r="H280" t="n">
        <v>0.15</v>
      </c>
      <c r="I280" t="n">
        <v>305</v>
      </c>
      <c r="J280" t="n">
        <v>116.05</v>
      </c>
      <c r="K280" t="n">
        <v>43.4</v>
      </c>
      <c r="L280" t="n">
        <v>1</v>
      </c>
      <c r="M280" t="n">
        <v>303</v>
      </c>
      <c r="N280" t="n">
        <v>16.65</v>
      </c>
      <c r="O280" t="n">
        <v>14546.17</v>
      </c>
      <c r="P280" t="n">
        <v>418.45</v>
      </c>
      <c r="Q280" t="n">
        <v>793.34</v>
      </c>
      <c r="R280" t="n">
        <v>501.8</v>
      </c>
      <c r="S280" t="n">
        <v>86.27</v>
      </c>
      <c r="T280" t="n">
        <v>195777.58</v>
      </c>
      <c r="U280" t="n">
        <v>0.17</v>
      </c>
      <c r="V280" t="n">
        <v>0.57</v>
      </c>
      <c r="W280" t="n">
        <v>0.72</v>
      </c>
      <c r="X280" t="n">
        <v>11.77</v>
      </c>
      <c r="Y280" t="n">
        <v>1</v>
      </c>
      <c r="Z280" t="n">
        <v>10</v>
      </c>
    </row>
    <row r="281">
      <c r="A281" t="n">
        <v>1</v>
      </c>
      <c r="B281" t="n">
        <v>55</v>
      </c>
      <c r="C281" t="inlineStr">
        <is>
          <t xml:space="preserve">CONCLUIDO	</t>
        </is>
      </c>
      <c r="D281" t="n">
        <v>2.4801</v>
      </c>
      <c r="E281" t="n">
        <v>40.32</v>
      </c>
      <c r="F281" t="n">
        <v>35.25</v>
      </c>
      <c r="G281" t="n">
        <v>16.92</v>
      </c>
      <c r="H281" t="n">
        <v>0.3</v>
      </c>
      <c r="I281" t="n">
        <v>125</v>
      </c>
      <c r="J281" t="n">
        <v>117.34</v>
      </c>
      <c r="K281" t="n">
        <v>43.4</v>
      </c>
      <c r="L281" t="n">
        <v>2</v>
      </c>
      <c r="M281" t="n">
        <v>123</v>
      </c>
      <c r="N281" t="n">
        <v>16.94</v>
      </c>
      <c r="O281" t="n">
        <v>14705.49</v>
      </c>
      <c r="P281" t="n">
        <v>342.45</v>
      </c>
      <c r="Q281" t="n">
        <v>793.25</v>
      </c>
      <c r="R281" t="n">
        <v>263.59</v>
      </c>
      <c r="S281" t="n">
        <v>86.27</v>
      </c>
      <c r="T281" t="n">
        <v>77575.62</v>
      </c>
      <c r="U281" t="n">
        <v>0.33</v>
      </c>
      <c r="V281" t="n">
        <v>0.6899999999999999</v>
      </c>
      <c r="W281" t="n">
        <v>0.42</v>
      </c>
      <c r="X281" t="n">
        <v>4.65</v>
      </c>
      <c r="Y281" t="n">
        <v>1</v>
      </c>
      <c r="Z281" t="n">
        <v>10</v>
      </c>
    </row>
    <row r="282">
      <c r="A282" t="n">
        <v>2</v>
      </c>
      <c r="B282" t="n">
        <v>55</v>
      </c>
      <c r="C282" t="inlineStr">
        <is>
          <t xml:space="preserve">CONCLUIDO	</t>
        </is>
      </c>
      <c r="D282" t="n">
        <v>2.6816</v>
      </c>
      <c r="E282" t="n">
        <v>37.29</v>
      </c>
      <c r="F282" t="n">
        <v>33.34</v>
      </c>
      <c r="G282" t="n">
        <v>25.65</v>
      </c>
      <c r="H282" t="n">
        <v>0.45</v>
      </c>
      <c r="I282" t="n">
        <v>78</v>
      </c>
      <c r="J282" t="n">
        <v>118.63</v>
      </c>
      <c r="K282" t="n">
        <v>43.4</v>
      </c>
      <c r="L282" t="n">
        <v>3</v>
      </c>
      <c r="M282" t="n">
        <v>76</v>
      </c>
      <c r="N282" t="n">
        <v>17.23</v>
      </c>
      <c r="O282" t="n">
        <v>14865.24</v>
      </c>
      <c r="P282" t="n">
        <v>318.59</v>
      </c>
      <c r="Q282" t="n">
        <v>793.24</v>
      </c>
      <c r="R282" t="n">
        <v>199.34</v>
      </c>
      <c r="S282" t="n">
        <v>86.27</v>
      </c>
      <c r="T282" t="n">
        <v>45687.12</v>
      </c>
      <c r="U282" t="n">
        <v>0.43</v>
      </c>
      <c r="V282" t="n">
        <v>0.73</v>
      </c>
      <c r="W282" t="n">
        <v>0.35</v>
      </c>
      <c r="X282" t="n">
        <v>2.75</v>
      </c>
      <c r="Y282" t="n">
        <v>1</v>
      </c>
      <c r="Z282" t="n">
        <v>10</v>
      </c>
    </row>
    <row r="283">
      <c r="A283" t="n">
        <v>3</v>
      </c>
      <c r="B283" t="n">
        <v>55</v>
      </c>
      <c r="C283" t="inlineStr">
        <is>
          <t xml:space="preserve">CONCLUIDO	</t>
        </is>
      </c>
      <c r="D283" t="n">
        <v>2.7644</v>
      </c>
      <c r="E283" t="n">
        <v>36.17</v>
      </c>
      <c r="F283" t="n">
        <v>32.73</v>
      </c>
      <c r="G283" t="n">
        <v>34.45</v>
      </c>
      <c r="H283" t="n">
        <v>0.59</v>
      </c>
      <c r="I283" t="n">
        <v>57</v>
      </c>
      <c r="J283" t="n">
        <v>119.93</v>
      </c>
      <c r="K283" t="n">
        <v>43.4</v>
      </c>
      <c r="L283" t="n">
        <v>4</v>
      </c>
      <c r="M283" t="n">
        <v>55</v>
      </c>
      <c r="N283" t="n">
        <v>17.53</v>
      </c>
      <c r="O283" t="n">
        <v>15025.44</v>
      </c>
      <c r="P283" t="n">
        <v>307.73</v>
      </c>
      <c r="Q283" t="n">
        <v>793.21</v>
      </c>
      <c r="R283" t="n">
        <v>179.37</v>
      </c>
      <c r="S283" t="n">
        <v>86.27</v>
      </c>
      <c r="T283" t="n">
        <v>35803.19</v>
      </c>
      <c r="U283" t="n">
        <v>0.48</v>
      </c>
      <c r="V283" t="n">
        <v>0.74</v>
      </c>
      <c r="W283" t="n">
        <v>0.31</v>
      </c>
      <c r="X283" t="n">
        <v>2.13</v>
      </c>
      <c r="Y283" t="n">
        <v>1</v>
      </c>
      <c r="Z283" t="n">
        <v>10</v>
      </c>
    </row>
    <row r="284">
      <c r="A284" t="n">
        <v>4</v>
      </c>
      <c r="B284" t="n">
        <v>55</v>
      </c>
      <c r="C284" t="inlineStr">
        <is>
          <t xml:space="preserve">CONCLUIDO	</t>
        </is>
      </c>
      <c r="D284" t="n">
        <v>2.8308</v>
      </c>
      <c r="E284" t="n">
        <v>35.33</v>
      </c>
      <c r="F284" t="n">
        <v>32.19</v>
      </c>
      <c r="G284" t="n">
        <v>43.9</v>
      </c>
      <c r="H284" t="n">
        <v>0.73</v>
      </c>
      <c r="I284" t="n">
        <v>44</v>
      </c>
      <c r="J284" t="n">
        <v>121.23</v>
      </c>
      <c r="K284" t="n">
        <v>43.4</v>
      </c>
      <c r="L284" t="n">
        <v>5</v>
      </c>
      <c r="M284" t="n">
        <v>42</v>
      </c>
      <c r="N284" t="n">
        <v>17.83</v>
      </c>
      <c r="O284" t="n">
        <v>15186.08</v>
      </c>
      <c r="P284" t="n">
        <v>296.97</v>
      </c>
      <c r="Q284" t="n">
        <v>793.21</v>
      </c>
      <c r="R284" t="n">
        <v>161.25</v>
      </c>
      <c r="S284" t="n">
        <v>86.27</v>
      </c>
      <c r="T284" t="n">
        <v>26808.78</v>
      </c>
      <c r="U284" t="n">
        <v>0.54</v>
      </c>
      <c r="V284" t="n">
        <v>0.76</v>
      </c>
      <c r="W284" t="n">
        <v>0.29</v>
      </c>
      <c r="X284" t="n">
        <v>1.59</v>
      </c>
      <c r="Y284" t="n">
        <v>1</v>
      </c>
      <c r="Z284" t="n">
        <v>10</v>
      </c>
    </row>
    <row r="285">
      <c r="A285" t="n">
        <v>5</v>
      </c>
      <c r="B285" t="n">
        <v>55</v>
      </c>
      <c r="C285" t="inlineStr">
        <is>
          <t xml:space="preserve">CONCLUIDO	</t>
        </is>
      </c>
      <c r="D285" t="n">
        <v>2.8899</v>
      </c>
      <c r="E285" t="n">
        <v>34.6</v>
      </c>
      <c r="F285" t="n">
        <v>31.66</v>
      </c>
      <c r="G285" t="n">
        <v>52.77</v>
      </c>
      <c r="H285" t="n">
        <v>0.86</v>
      </c>
      <c r="I285" t="n">
        <v>36</v>
      </c>
      <c r="J285" t="n">
        <v>122.54</v>
      </c>
      <c r="K285" t="n">
        <v>43.4</v>
      </c>
      <c r="L285" t="n">
        <v>6</v>
      </c>
      <c r="M285" t="n">
        <v>34</v>
      </c>
      <c r="N285" t="n">
        <v>18.14</v>
      </c>
      <c r="O285" t="n">
        <v>15347.16</v>
      </c>
      <c r="P285" t="n">
        <v>286.35</v>
      </c>
      <c r="Q285" t="n">
        <v>793.24</v>
      </c>
      <c r="R285" t="n">
        <v>142.85</v>
      </c>
      <c r="S285" t="n">
        <v>86.27</v>
      </c>
      <c r="T285" t="n">
        <v>17650.52</v>
      </c>
      <c r="U285" t="n">
        <v>0.6</v>
      </c>
      <c r="V285" t="n">
        <v>0.77</v>
      </c>
      <c r="W285" t="n">
        <v>0.28</v>
      </c>
      <c r="X285" t="n">
        <v>1.06</v>
      </c>
      <c r="Y285" t="n">
        <v>1</v>
      </c>
      <c r="Z285" t="n">
        <v>10</v>
      </c>
    </row>
    <row r="286">
      <c r="A286" t="n">
        <v>6</v>
      </c>
      <c r="B286" t="n">
        <v>55</v>
      </c>
      <c r="C286" t="inlineStr">
        <is>
          <t xml:space="preserve">CONCLUIDO	</t>
        </is>
      </c>
      <c r="D286" t="n">
        <v>2.9002</v>
      </c>
      <c r="E286" t="n">
        <v>34.48</v>
      </c>
      <c r="F286" t="n">
        <v>31.68</v>
      </c>
      <c r="G286" t="n">
        <v>63.36</v>
      </c>
      <c r="H286" t="n">
        <v>1</v>
      </c>
      <c r="I286" t="n">
        <v>30</v>
      </c>
      <c r="J286" t="n">
        <v>123.85</v>
      </c>
      <c r="K286" t="n">
        <v>43.4</v>
      </c>
      <c r="L286" t="n">
        <v>7</v>
      </c>
      <c r="M286" t="n">
        <v>28</v>
      </c>
      <c r="N286" t="n">
        <v>18.45</v>
      </c>
      <c r="O286" t="n">
        <v>15508.69</v>
      </c>
      <c r="P286" t="n">
        <v>281.86</v>
      </c>
      <c r="Q286" t="n">
        <v>793.2</v>
      </c>
      <c r="R286" t="n">
        <v>144.41</v>
      </c>
      <c r="S286" t="n">
        <v>86.27</v>
      </c>
      <c r="T286" t="n">
        <v>18458.34</v>
      </c>
      <c r="U286" t="n">
        <v>0.6</v>
      </c>
      <c r="V286" t="n">
        <v>0.77</v>
      </c>
      <c r="W286" t="n">
        <v>0.26</v>
      </c>
      <c r="X286" t="n">
        <v>1.08</v>
      </c>
      <c r="Y286" t="n">
        <v>1</v>
      </c>
      <c r="Z286" t="n">
        <v>10</v>
      </c>
    </row>
    <row r="287">
      <c r="A287" t="n">
        <v>7</v>
      </c>
      <c r="B287" t="n">
        <v>55</v>
      </c>
      <c r="C287" t="inlineStr">
        <is>
          <t xml:space="preserve">CONCLUIDO	</t>
        </is>
      </c>
      <c r="D287" t="n">
        <v>2.9243</v>
      </c>
      <c r="E287" t="n">
        <v>34.2</v>
      </c>
      <c r="F287" t="n">
        <v>31.49</v>
      </c>
      <c r="G287" t="n">
        <v>72.67</v>
      </c>
      <c r="H287" t="n">
        <v>1.13</v>
      </c>
      <c r="I287" t="n">
        <v>26</v>
      </c>
      <c r="J287" t="n">
        <v>125.16</v>
      </c>
      <c r="K287" t="n">
        <v>43.4</v>
      </c>
      <c r="L287" t="n">
        <v>8</v>
      </c>
      <c r="M287" t="n">
        <v>24</v>
      </c>
      <c r="N287" t="n">
        <v>18.76</v>
      </c>
      <c r="O287" t="n">
        <v>15670.68</v>
      </c>
      <c r="P287" t="n">
        <v>274.18</v>
      </c>
      <c r="Q287" t="n">
        <v>793.2</v>
      </c>
      <c r="R287" t="n">
        <v>137.77</v>
      </c>
      <c r="S287" t="n">
        <v>86.27</v>
      </c>
      <c r="T287" t="n">
        <v>15160.13</v>
      </c>
      <c r="U287" t="n">
        <v>0.63</v>
      </c>
      <c r="V287" t="n">
        <v>0.77</v>
      </c>
      <c r="W287" t="n">
        <v>0.26</v>
      </c>
      <c r="X287" t="n">
        <v>0.9</v>
      </c>
      <c r="Y287" t="n">
        <v>1</v>
      </c>
      <c r="Z287" t="n">
        <v>10</v>
      </c>
    </row>
    <row r="288">
      <c r="A288" t="n">
        <v>8</v>
      </c>
      <c r="B288" t="n">
        <v>55</v>
      </c>
      <c r="C288" t="inlineStr">
        <is>
          <t xml:space="preserve">CONCLUIDO	</t>
        </is>
      </c>
      <c r="D288" t="n">
        <v>2.9352</v>
      </c>
      <c r="E288" t="n">
        <v>34.07</v>
      </c>
      <c r="F288" t="n">
        <v>31.44</v>
      </c>
      <c r="G288" t="n">
        <v>82.01000000000001</v>
      </c>
      <c r="H288" t="n">
        <v>1.26</v>
      </c>
      <c r="I288" t="n">
        <v>23</v>
      </c>
      <c r="J288" t="n">
        <v>126.48</v>
      </c>
      <c r="K288" t="n">
        <v>43.4</v>
      </c>
      <c r="L288" t="n">
        <v>9</v>
      </c>
      <c r="M288" t="n">
        <v>21</v>
      </c>
      <c r="N288" t="n">
        <v>19.08</v>
      </c>
      <c r="O288" t="n">
        <v>15833.12</v>
      </c>
      <c r="P288" t="n">
        <v>267.89</v>
      </c>
      <c r="Q288" t="n">
        <v>793.2</v>
      </c>
      <c r="R288" t="n">
        <v>136.27</v>
      </c>
      <c r="S288" t="n">
        <v>86.27</v>
      </c>
      <c r="T288" t="n">
        <v>14424.94</v>
      </c>
      <c r="U288" t="n">
        <v>0.63</v>
      </c>
      <c r="V288" t="n">
        <v>0.77</v>
      </c>
      <c r="W288" t="n">
        <v>0.25</v>
      </c>
      <c r="X288" t="n">
        <v>0.84</v>
      </c>
      <c r="Y288" t="n">
        <v>1</v>
      </c>
      <c r="Z288" t="n">
        <v>10</v>
      </c>
    </row>
    <row r="289">
      <c r="A289" t="n">
        <v>9</v>
      </c>
      <c r="B289" t="n">
        <v>55</v>
      </c>
      <c r="C289" t="inlineStr">
        <is>
          <t xml:space="preserve">CONCLUIDO	</t>
        </is>
      </c>
      <c r="D289" t="n">
        <v>2.9545</v>
      </c>
      <c r="E289" t="n">
        <v>33.85</v>
      </c>
      <c r="F289" t="n">
        <v>31.28</v>
      </c>
      <c r="G289" t="n">
        <v>93.84999999999999</v>
      </c>
      <c r="H289" t="n">
        <v>1.38</v>
      </c>
      <c r="I289" t="n">
        <v>20</v>
      </c>
      <c r="J289" t="n">
        <v>127.8</v>
      </c>
      <c r="K289" t="n">
        <v>43.4</v>
      </c>
      <c r="L289" t="n">
        <v>10</v>
      </c>
      <c r="M289" t="n">
        <v>18</v>
      </c>
      <c r="N289" t="n">
        <v>19.4</v>
      </c>
      <c r="O289" t="n">
        <v>15996.02</v>
      </c>
      <c r="P289" t="n">
        <v>260.86</v>
      </c>
      <c r="Q289" t="n">
        <v>793.2</v>
      </c>
      <c r="R289" t="n">
        <v>131.04</v>
      </c>
      <c r="S289" t="n">
        <v>86.27</v>
      </c>
      <c r="T289" t="n">
        <v>11822.83</v>
      </c>
      <c r="U289" t="n">
        <v>0.66</v>
      </c>
      <c r="V289" t="n">
        <v>0.78</v>
      </c>
      <c r="W289" t="n">
        <v>0.25</v>
      </c>
      <c r="X289" t="n">
        <v>0.6899999999999999</v>
      </c>
      <c r="Y289" t="n">
        <v>1</v>
      </c>
      <c r="Z289" t="n">
        <v>10</v>
      </c>
    </row>
    <row r="290">
      <c r="A290" t="n">
        <v>10</v>
      </c>
      <c r="B290" t="n">
        <v>55</v>
      </c>
      <c r="C290" t="inlineStr">
        <is>
          <t xml:space="preserve">CONCLUIDO	</t>
        </is>
      </c>
      <c r="D290" t="n">
        <v>2.9599</v>
      </c>
      <c r="E290" t="n">
        <v>33.78</v>
      </c>
      <c r="F290" t="n">
        <v>31.27</v>
      </c>
      <c r="G290" t="n">
        <v>104.23</v>
      </c>
      <c r="H290" t="n">
        <v>1.5</v>
      </c>
      <c r="I290" t="n">
        <v>18</v>
      </c>
      <c r="J290" t="n">
        <v>129.13</v>
      </c>
      <c r="K290" t="n">
        <v>43.4</v>
      </c>
      <c r="L290" t="n">
        <v>11</v>
      </c>
      <c r="M290" t="n">
        <v>15</v>
      </c>
      <c r="N290" t="n">
        <v>19.73</v>
      </c>
      <c r="O290" t="n">
        <v>16159.39</v>
      </c>
      <c r="P290" t="n">
        <v>254.66</v>
      </c>
      <c r="Q290" t="n">
        <v>793.21</v>
      </c>
      <c r="R290" t="n">
        <v>130.61</v>
      </c>
      <c r="S290" t="n">
        <v>86.27</v>
      </c>
      <c r="T290" t="n">
        <v>11621.18</v>
      </c>
      <c r="U290" t="n">
        <v>0.66</v>
      </c>
      <c r="V290" t="n">
        <v>0.78</v>
      </c>
      <c r="W290" t="n">
        <v>0.25</v>
      </c>
      <c r="X290" t="n">
        <v>0.67</v>
      </c>
      <c r="Y290" t="n">
        <v>1</v>
      </c>
      <c r="Z290" t="n">
        <v>10</v>
      </c>
    </row>
    <row r="291">
      <c r="A291" t="n">
        <v>11</v>
      </c>
      <c r="B291" t="n">
        <v>55</v>
      </c>
      <c r="C291" t="inlineStr">
        <is>
          <t xml:space="preserve">CONCLUIDO	</t>
        </is>
      </c>
      <c r="D291" t="n">
        <v>2.9765</v>
      </c>
      <c r="E291" t="n">
        <v>33.6</v>
      </c>
      <c r="F291" t="n">
        <v>31.13</v>
      </c>
      <c r="G291" t="n">
        <v>116.74</v>
      </c>
      <c r="H291" t="n">
        <v>1.63</v>
      </c>
      <c r="I291" t="n">
        <v>16</v>
      </c>
      <c r="J291" t="n">
        <v>130.45</v>
      </c>
      <c r="K291" t="n">
        <v>43.4</v>
      </c>
      <c r="L291" t="n">
        <v>12</v>
      </c>
      <c r="M291" t="n">
        <v>7</v>
      </c>
      <c r="N291" t="n">
        <v>20.05</v>
      </c>
      <c r="O291" t="n">
        <v>16323.22</v>
      </c>
      <c r="P291" t="n">
        <v>246.78</v>
      </c>
      <c r="Q291" t="n">
        <v>793.2</v>
      </c>
      <c r="R291" t="n">
        <v>125.53</v>
      </c>
      <c r="S291" t="n">
        <v>86.27</v>
      </c>
      <c r="T291" t="n">
        <v>9089.4</v>
      </c>
      <c r="U291" t="n">
        <v>0.6899999999999999</v>
      </c>
      <c r="V291" t="n">
        <v>0.78</v>
      </c>
      <c r="W291" t="n">
        <v>0.26</v>
      </c>
      <c r="X291" t="n">
        <v>0.54</v>
      </c>
      <c r="Y291" t="n">
        <v>1</v>
      </c>
      <c r="Z291" t="n">
        <v>10</v>
      </c>
    </row>
    <row r="292">
      <c r="A292" t="n">
        <v>12</v>
      </c>
      <c r="B292" t="n">
        <v>55</v>
      </c>
      <c r="C292" t="inlineStr">
        <is>
          <t xml:space="preserve">CONCLUIDO	</t>
        </is>
      </c>
      <c r="D292" t="n">
        <v>2.972</v>
      </c>
      <c r="E292" t="n">
        <v>33.65</v>
      </c>
      <c r="F292" t="n">
        <v>31.18</v>
      </c>
      <c r="G292" t="n">
        <v>116.93</v>
      </c>
      <c r="H292" t="n">
        <v>1.74</v>
      </c>
      <c r="I292" t="n">
        <v>16</v>
      </c>
      <c r="J292" t="n">
        <v>131.79</v>
      </c>
      <c r="K292" t="n">
        <v>43.4</v>
      </c>
      <c r="L292" t="n">
        <v>13</v>
      </c>
      <c r="M292" t="n">
        <v>0</v>
      </c>
      <c r="N292" t="n">
        <v>20.39</v>
      </c>
      <c r="O292" t="n">
        <v>16487.53</v>
      </c>
      <c r="P292" t="n">
        <v>247.21</v>
      </c>
      <c r="Q292" t="n">
        <v>793.26</v>
      </c>
      <c r="R292" t="n">
        <v>126.9</v>
      </c>
      <c r="S292" t="n">
        <v>86.27</v>
      </c>
      <c r="T292" t="n">
        <v>9775.780000000001</v>
      </c>
      <c r="U292" t="n">
        <v>0.68</v>
      </c>
      <c r="V292" t="n">
        <v>0.78</v>
      </c>
      <c r="W292" t="n">
        <v>0.27</v>
      </c>
      <c r="X292" t="n">
        <v>0.58</v>
      </c>
      <c r="Y292" t="n">
        <v>1</v>
      </c>
      <c r="Z2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INDEX(resultados!$A$2:$ZZ$292, 1, MATCH($B$1, resultados!$A$1:$ZZ$1, 0))</f>
        <v/>
      </c>
      <c r="B7">
        <f>INDEX(resultados!$A$2:$ZZ$292, 1, MATCH($B$2, resultados!$A$1:$ZZ$1, 0))</f>
        <v/>
      </c>
      <c r="C7">
        <f>INDEX(resultados!$A$2:$ZZ$292, 1, MATCH($B$3, resultados!$A$1:$ZZ$1, 0))</f>
        <v/>
      </c>
    </row>
    <row r="8">
      <c r="A8">
        <f>INDEX(resultados!$A$2:$ZZ$292, 2, MATCH($B$1, resultados!$A$1:$ZZ$1, 0))</f>
        <v/>
      </c>
      <c r="B8">
        <f>INDEX(resultados!$A$2:$ZZ$292, 2, MATCH($B$2, resultados!$A$1:$ZZ$1, 0))</f>
        <v/>
      </c>
      <c r="C8">
        <f>INDEX(resultados!$A$2:$ZZ$292, 2, MATCH($B$3, resultados!$A$1:$ZZ$1, 0))</f>
        <v/>
      </c>
    </row>
    <row r="9">
      <c r="A9">
        <f>INDEX(resultados!$A$2:$ZZ$292, 3, MATCH($B$1, resultados!$A$1:$ZZ$1, 0))</f>
        <v/>
      </c>
      <c r="B9">
        <f>INDEX(resultados!$A$2:$ZZ$292, 3, MATCH($B$2, resultados!$A$1:$ZZ$1, 0))</f>
        <v/>
      </c>
      <c r="C9">
        <f>INDEX(resultados!$A$2:$ZZ$292, 3, MATCH($B$3, resultados!$A$1:$ZZ$1, 0))</f>
        <v/>
      </c>
    </row>
    <row r="10">
      <c r="A10">
        <f>INDEX(resultados!$A$2:$ZZ$292, 4, MATCH($B$1, resultados!$A$1:$ZZ$1, 0))</f>
        <v/>
      </c>
      <c r="B10">
        <f>INDEX(resultados!$A$2:$ZZ$292, 4, MATCH($B$2, resultados!$A$1:$ZZ$1, 0))</f>
        <v/>
      </c>
      <c r="C10">
        <f>INDEX(resultados!$A$2:$ZZ$292, 4, MATCH($B$3, resultados!$A$1:$ZZ$1, 0))</f>
        <v/>
      </c>
    </row>
    <row r="11">
      <c r="A11">
        <f>INDEX(resultados!$A$2:$ZZ$292, 5, MATCH($B$1, resultados!$A$1:$ZZ$1, 0))</f>
        <v/>
      </c>
      <c r="B11">
        <f>INDEX(resultados!$A$2:$ZZ$292, 5, MATCH($B$2, resultados!$A$1:$ZZ$1, 0))</f>
        <v/>
      </c>
      <c r="C11">
        <f>INDEX(resultados!$A$2:$ZZ$292, 5, MATCH($B$3, resultados!$A$1:$ZZ$1, 0))</f>
        <v/>
      </c>
    </row>
    <row r="12">
      <c r="A12">
        <f>INDEX(resultados!$A$2:$ZZ$292, 6, MATCH($B$1, resultados!$A$1:$ZZ$1, 0))</f>
        <v/>
      </c>
      <c r="B12">
        <f>INDEX(resultados!$A$2:$ZZ$292, 6, MATCH($B$2, resultados!$A$1:$ZZ$1, 0))</f>
        <v/>
      </c>
      <c r="C12">
        <f>INDEX(resultados!$A$2:$ZZ$292, 6, MATCH($B$3, resultados!$A$1:$ZZ$1, 0))</f>
        <v/>
      </c>
    </row>
    <row r="13">
      <c r="A13">
        <f>INDEX(resultados!$A$2:$ZZ$292, 7, MATCH($B$1, resultados!$A$1:$ZZ$1, 0))</f>
        <v/>
      </c>
      <c r="B13">
        <f>INDEX(resultados!$A$2:$ZZ$292, 7, MATCH($B$2, resultados!$A$1:$ZZ$1, 0))</f>
        <v/>
      </c>
      <c r="C13">
        <f>INDEX(resultados!$A$2:$ZZ$292, 7, MATCH($B$3, resultados!$A$1:$ZZ$1, 0))</f>
        <v/>
      </c>
    </row>
    <row r="14">
      <c r="A14">
        <f>INDEX(resultados!$A$2:$ZZ$292, 8, MATCH($B$1, resultados!$A$1:$ZZ$1, 0))</f>
        <v/>
      </c>
      <c r="B14">
        <f>INDEX(resultados!$A$2:$ZZ$292, 8, MATCH($B$2, resultados!$A$1:$ZZ$1, 0))</f>
        <v/>
      </c>
      <c r="C14">
        <f>INDEX(resultados!$A$2:$ZZ$292, 8, MATCH($B$3, resultados!$A$1:$ZZ$1, 0))</f>
        <v/>
      </c>
    </row>
    <row r="15">
      <c r="A15">
        <f>INDEX(resultados!$A$2:$ZZ$292, 9, MATCH($B$1, resultados!$A$1:$ZZ$1, 0))</f>
        <v/>
      </c>
      <c r="B15">
        <f>INDEX(resultados!$A$2:$ZZ$292, 9, MATCH($B$2, resultados!$A$1:$ZZ$1, 0))</f>
        <v/>
      </c>
      <c r="C15">
        <f>INDEX(resultados!$A$2:$ZZ$292, 9, MATCH($B$3, resultados!$A$1:$ZZ$1, 0))</f>
        <v/>
      </c>
    </row>
    <row r="16">
      <c r="A16">
        <f>INDEX(resultados!$A$2:$ZZ$292, 10, MATCH($B$1, resultados!$A$1:$ZZ$1, 0))</f>
        <v/>
      </c>
      <c r="B16">
        <f>INDEX(resultados!$A$2:$ZZ$292, 10, MATCH($B$2, resultados!$A$1:$ZZ$1, 0))</f>
        <v/>
      </c>
      <c r="C16">
        <f>INDEX(resultados!$A$2:$ZZ$292, 10, MATCH($B$3, resultados!$A$1:$ZZ$1, 0))</f>
        <v/>
      </c>
    </row>
    <row r="17">
      <c r="A17">
        <f>INDEX(resultados!$A$2:$ZZ$292, 11, MATCH($B$1, resultados!$A$1:$ZZ$1, 0))</f>
        <v/>
      </c>
      <c r="B17">
        <f>INDEX(resultados!$A$2:$ZZ$292, 11, MATCH($B$2, resultados!$A$1:$ZZ$1, 0))</f>
        <v/>
      </c>
      <c r="C17">
        <f>INDEX(resultados!$A$2:$ZZ$292, 11, MATCH($B$3, resultados!$A$1:$ZZ$1, 0))</f>
        <v/>
      </c>
    </row>
    <row r="18">
      <c r="A18">
        <f>INDEX(resultados!$A$2:$ZZ$292, 12, MATCH($B$1, resultados!$A$1:$ZZ$1, 0))</f>
        <v/>
      </c>
      <c r="B18">
        <f>INDEX(resultados!$A$2:$ZZ$292, 12, MATCH($B$2, resultados!$A$1:$ZZ$1, 0))</f>
        <v/>
      </c>
      <c r="C18">
        <f>INDEX(resultados!$A$2:$ZZ$292, 12, MATCH($B$3, resultados!$A$1:$ZZ$1, 0))</f>
        <v/>
      </c>
    </row>
    <row r="19">
      <c r="A19">
        <f>INDEX(resultados!$A$2:$ZZ$292, 13, MATCH($B$1, resultados!$A$1:$ZZ$1, 0))</f>
        <v/>
      </c>
      <c r="B19">
        <f>INDEX(resultados!$A$2:$ZZ$292, 13, MATCH($B$2, resultados!$A$1:$ZZ$1, 0))</f>
        <v/>
      </c>
      <c r="C19">
        <f>INDEX(resultados!$A$2:$ZZ$292, 13, MATCH($B$3, resultados!$A$1:$ZZ$1, 0))</f>
        <v/>
      </c>
    </row>
    <row r="20">
      <c r="A20">
        <f>INDEX(resultados!$A$2:$ZZ$292, 14, MATCH($B$1, resultados!$A$1:$ZZ$1, 0))</f>
        <v/>
      </c>
      <c r="B20">
        <f>INDEX(resultados!$A$2:$ZZ$292, 14, MATCH($B$2, resultados!$A$1:$ZZ$1, 0))</f>
        <v/>
      </c>
      <c r="C20">
        <f>INDEX(resultados!$A$2:$ZZ$292, 14, MATCH($B$3, resultados!$A$1:$ZZ$1, 0))</f>
        <v/>
      </c>
    </row>
    <row r="21">
      <c r="A21">
        <f>INDEX(resultados!$A$2:$ZZ$292, 15, MATCH($B$1, resultados!$A$1:$ZZ$1, 0))</f>
        <v/>
      </c>
      <c r="B21">
        <f>INDEX(resultados!$A$2:$ZZ$292, 15, MATCH($B$2, resultados!$A$1:$ZZ$1, 0))</f>
        <v/>
      </c>
      <c r="C21">
        <f>INDEX(resultados!$A$2:$ZZ$292, 15, MATCH($B$3, resultados!$A$1:$ZZ$1, 0))</f>
        <v/>
      </c>
    </row>
    <row r="22">
      <c r="A22">
        <f>INDEX(resultados!$A$2:$ZZ$292, 16, MATCH($B$1, resultados!$A$1:$ZZ$1, 0))</f>
        <v/>
      </c>
      <c r="B22">
        <f>INDEX(resultados!$A$2:$ZZ$292, 16, MATCH($B$2, resultados!$A$1:$ZZ$1, 0))</f>
        <v/>
      </c>
      <c r="C22">
        <f>INDEX(resultados!$A$2:$ZZ$292, 16, MATCH($B$3, resultados!$A$1:$ZZ$1, 0))</f>
        <v/>
      </c>
    </row>
    <row r="23">
      <c r="A23">
        <f>INDEX(resultados!$A$2:$ZZ$292, 17, MATCH($B$1, resultados!$A$1:$ZZ$1, 0))</f>
        <v/>
      </c>
      <c r="B23">
        <f>INDEX(resultados!$A$2:$ZZ$292, 17, MATCH($B$2, resultados!$A$1:$ZZ$1, 0))</f>
        <v/>
      </c>
      <c r="C23">
        <f>INDEX(resultados!$A$2:$ZZ$292, 17, MATCH($B$3, resultados!$A$1:$ZZ$1, 0))</f>
        <v/>
      </c>
    </row>
    <row r="24">
      <c r="A24">
        <f>INDEX(resultados!$A$2:$ZZ$292, 18, MATCH($B$1, resultados!$A$1:$ZZ$1, 0))</f>
        <v/>
      </c>
      <c r="B24">
        <f>INDEX(resultados!$A$2:$ZZ$292, 18, MATCH($B$2, resultados!$A$1:$ZZ$1, 0))</f>
        <v/>
      </c>
      <c r="C24">
        <f>INDEX(resultados!$A$2:$ZZ$292, 18, MATCH($B$3, resultados!$A$1:$ZZ$1, 0))</f>
        <v/>
      </c>
    </row>
    <row r="25">
      <c r="A25">
        <f>INDEX(resultados!$A$2:$ZZ$292, 19, MATCH($B$1, resultados!$A$1:$ZZ$1, 0))</f>
        <v/>
      </c>
      <c r="B25">
        <f>INDEX(resultados!$A$2:$ZZ$292, 19, MATCH($B$2, resultados!$A$1:$ZZ$1, 0))</f>
        <v/>
      </c>
      <c r="C25">
        <f>INDEX(resultados!$A$2:$ZZ$292, 19, MATCH($B$3, resultados!$A$1:$ZZ$1, 0))</f>
        <v/>
      </c>
    </row>
    <row r="26">
      <c r="A26">
        <f>INDEX(resultados!$A$2:$ZZ$292, 20, MATCH($B$1, resultados!$A$1:$ZZ$1, 0))</f>
        <v/>
      </c>
      <c r="B26">
        <f>INDEX(resultados!$A$2:$ZZ$292, 20, MATCH($B$2, resultados!$A$1:$ZZ$1, 0))</f>
        <v/>
      </c>
      <c r="C26">
        <f>INDEX(resultados!$A$2:$ZZ$292, 20, MATCH($B$3, resultados!$A$1:$ZZ$1, 0))</f>
        <v/>
      </c>
    </row>
    <row r="27">
      <c r="A27">
        <f>INDEX(resultados!$A$2:$ZZ$292, 21, MATCH($B$1, resultados!$A$1:$ZZ$1, 0))</f>
        <v/>
      </c>
      <c r="B27">
        <f>INDEX(resultados!$A$2:$ZZ$292, 21, MATCH($B$2, resultados!$A$1:$ZZ$1, 0))</f>
        <v/>
      </c>
      <c r="C27">
        <f>INDEX(resultados!$A$2:$ZZ$292, 21, MATCH($B$3, resultados!$A$1:$ZZ$1, 0))</f>
        <v/>
      </c>
    </row>
    <row r="28">
      <c r="A28">
        <f>INDEX(resultados!$A$2:$ZZ$292, 22, MATCH($B$1, resultados!$A$1:$ZZ$1, 0))</f>
        <v/>
      </c>
      <c r="B28">
        <f>INDEX(resultados!$A$2:$ZZ$292, 22, MATCH($B$2, resultados!$A$1:$ZZ$1, 0))</f>
        <v/>
      </c>
      <c r="C28">
        <f>INDEX(resultados!$A$2:$ZZ$292, 22, MATCH($B$3, resultados!$A$1:$ZZ$1, 0))</f>
        <v/>
      </c>
    </row>
    <row r="29">
      <c r="A29">
        <f>INDEX(resultados!$A$2:$ZZ$292, 23, MATCH($B$1, resultados!$A$1:$ZZ$1, 0))</f>
        <v/>
      </c>
      <c r="B29">
        <f>INDEX(resultados!$A$2:$ZZ$292, 23, MATCH($B$2, resultados!$A$1:$ZZ$1, 0))</f>
        <v/>
      </c>
      <c r="C29">
        <f>INDEX(resultados!$A$2:$ZZ$292, 23, MATCH($B$3, resultados!$A$1:$ZZ$1, 0))</f>
        <v/>
      </c>
    </row>
    <row r="30">
      <c r="A30">
        <f>INDEX(resultados!$A$2:$ZZ$292, 24, MATCH($B$1, resultados!$A$1:$ZZ$1, 0))</f>
        <v/>
      </c>
      <c r="B30">
        <f>INDEX(resultados!$A$2:$ZZ$292, 24, MATCH($B$2, resultados!$A$1:$ZZ$1, 0))</f>
        <v/>
      </c>
      <c r="C30">
        <f>INDEX(resultados!$A$2:$ZZ$292, 24, MATCH($B$3, resultados!$A$1:$ZZ$1, 0))</f>
        <v/>
      </c>
    </row>
    <row r="31">
      <c r="A31">
        <f>INDEX(resultados!$A$2:$ZZ$292, 25, MATCH($B$1, resultados!$A$1:$ZZ$1, 0))</f>
        <v/>
      </c>
      <c r="B31">
        <f>INDEX(resultados!$A$2:$ZZ$292, 25, MATCH($B$2, resultados!$A$1:$ZZ$1, 0))</f>
        <v/>
      </c>
      <c r="C31">
        <f>INDEX(resultados!$A$2:$ZZ$292, 25, MATCH($B$3, resultados!$A$1:$ZZ$1, 0))</f>
        <v/>
      </c>
    </row>
    <row r="32">
      <c r="A32">
        <f>INDEX(resultados!$A$2:$ZZ$292, 26, MATCH($B$1, resultados!$A$1:$ZZ$1, 0))</f>
        <v/>
      </c>
      <c r="B32">
        <f>INDEX(resultados!$A$2:$ZZ$292, 26, MATCH($B$2, resultados!$A$1:$ZZ$1, 0))</f>
        <v/>
      </c>
      <c r="C32">
        <f>INDEX(resultados!$A$2:$ZZ$292, 26, MATCH($B$3, resultados!$A$1:$ZZ$1, 0))</f>
        <v/>
      </c>
    </row>
    <row r="33">
      <c r="A33">
        <f>INDEX(resultados!$A$2:$ZZ$292, 27, MATCH($B$1, resultados!$A$1:$ZZ$1, 0))</f>
        <v/>
      </c>
      <c r="B33">
        <f>INDEX(resultados!$A$2:$ZZ$292, 27, MATCH($B$2, resultados!$A$1:$ZZ$1, 0))</f>
        <v/>
      </c>
      <c r="C33">
        <f>INDEX(resultados!$A$2:$ZZ$292, 27, MATCH($B$3, resultados!$A$1:$ZZ$1, 0))</f>
        <v/>
      </c>
    </row>
    <row r="34">
      <c r="A34">
        <f>INDEX(resultados!$A$2:$ZZ$292, 28, MATCH($B$1, resultados!$A$1:$ZZ$1, 0))</f>
        <v/>
      </c>
      <c r="B34">
        <f>INDEX(resultados!$A$2:$ZZ$292, 28, MATCH($B$2, resultados!$A$1:$ZZ$1, 0))</f>
        <v/>
      </c>
      <c r="C34">
        <f>INDEX(resultados!$A$2:$ZZ$292, 28, MATCH($B$3, resultados!$A$1:$ZZ$1, 0))</f>
        <v/>
      </c>
    </row>
    <row r="35">
      <c r="A35">
        <f>INDEX(resultados!$A$2:$ZZ$292, 29, MATCH($B$1, resultados!$A$1:$ZZ$1, 0))</f>
        <v/>
      </c>
      <c r="B35">
        <f>INDEX(resultados!$A$2:$ZZ$292, 29, MATCH($B$2, resultados!$A$1:$ZZ$1, 0))</f>
        <v/>
      </c>
      <c r="C35">
        <f>INDEX(resultados!$A$2:$ZZ$292, 29, MATCH($B$3, resultados!$A$1:$ZZ$1, 0))</f>
        <v/>
      </c>
    </row>
    <row r="36">
      <c r="A36">
        <f>INDEX(resultados!$A$2:$ZZ$292, 30, MATCH($B$1, resultados!$A$1:$ZZ$1, 0))</f>
        <v/>
      </c>
      <c r="B36">
        <f>INDEX(resultados!$A$2:$ZZ$292, 30, MATCH($B$2, resultados!$A$1:$ZZ$1, 0))</f>
        <v/>
      </c>
      <c r="C36">
        <f>INDEX(resultados!$A$2:$ZZ$292, 30, MATCH($B$3, resultados!$A$1:$ZZ$1, 0))</f>
        <v/>
      </c>
    </row>
    <row r="37">
      <c r="A37">
        <f>INDEX(resultados!$A$2:$ZZ$292, 31, MATCH($B$1, resultados!$A$1:$ZZ$1, 0))</f>
        <v/>
      </c>
      <c r="B37">
        <f>INDEX(resultados!$A$2:$ZZ$292, 31, MATCH($B$2, resultados!$A$1:$ZZ$1, 0))</f>
        <v/>
      </c>
      <c r="C37">
        <f>INDEX(resultados!$A$2:$ZZ$292, 31, MATCH($B$3, resultados!$A$1:$ZZ$1, 0))</f>
        <v/>
      </c>
    </row>
    <row r="38">
      <c r="A38">
        <f>INDEX(resultados!$A$2:$ZZ$292, 32, MATCH($B$1, resultados!$A$1:$ZZ$1, 0))</f>
        <v/>
      </c>
      <c r="B38">
        <f>INDEX(resultados!$A$2:$ZZ$292, 32, MATCH($B$2, resultados!$A$1:$ZZ$1, 0))</f>
        <v/>
      </c>
      <c r="C38">
        <f>INDEX(resultados!$A$2:$ZZ$292, 32, MATCH($B$3, resultados!$A$1:$ZZ$1, 0))</f>
        <v/>
      </c>
    </row>
    <row r="39">
      <c r="A39">
        <f>INDEX(resultados!$A$2:$ZZ$292, 33, MATCH($B$1, resultados!$A$1:$ZZ$1, 0))</f>
        <v/>
      </c>
      <c r="B39">
        <f>INDEX(resultados!$A$2:$ZZ$292, 33, MATCH($B$2, resultados!$A$1:$ZZ$1, 0))</f>
        <v/>
      </c>
      <c r="C39">
        <f>INDEX(resultados!$A$2:$ZZ$292, 33, MATCH($B$3, resultados!$A$1:$ZZ$1, 0))</f>
        <v/>
      </c>
    </row>
    <row r="40">
      <c r="A40">
        <f>INDEX(resultados!$A$2:$ZZ$292, 34, MATCH($B$1, resultados!$A$1:$ZZ$1, 0))</f>
        <v/>
      </c>
      <c r="B40">
        <f>INDEX(resultados!$A$2:$ZZ$292, 34, MATCH($B$2, resultados!$A$1:$ZZ$1, 0))</f>
        <v/>
      </c>
      <c r="C40">
        <f>INDEX(resultados!$A$2:$ZZ$292, 34, MATCH($B$3, resultados!$A$1:$ZZ$1, 0))</f>
        <v/>
      </c>
    </row>
    <row r="41">
      <c r="A41">
        <f>INDEX(resultados!$A$2:$ZZ$292, 35, MATCH($B$1, resultados!$A$1:$ZZ$1, 0))</f>
        <v/>
      </c>
      <c r="B41">
        <f>INDEX(resultados!$A$2:$ZZ$292, 35, MATCH($B$2, resultados!$A$1:$ZZ$1, 0))</f>
        <v/>
      </c>
      <c r="C41">
        <f>INDEX(resultados!$A$2:$ZZ$292, 35, MATCH($B$3, resultados!$A$1:$ZZ$1, 0))</f>
        <v/>
      </c>
    </row>
    <row r="42">
      <c r="A42">
        <f>INDEX(resultados!$A$2:$ZZ$292, 36, MATCH($B$1, resultados!$A$1:$ZZ$1, 0))</f>
        <v/>
      </c>
      <c r="B42">
        <f>INDEX(resultados!$A$2:$ZZ$292, 36, MATCH($B$2, resultados!$A$1:$ZZ$1, 0))</f>
        <v/>
      </c>
      <c r="C42">
        <f>INDEX(resultados!$A$2:$ZZ$292, 36, MATCH($B$3, resultados!$A$1:$ZZ$1, 0))</f>
        <v/>
      </c>
    </row>
    <row r="43">
      <c r="A43">
        <f>INDEX(resultados!$A$2:$ZZ$292, 37, MATCH($B$1, resultados!$A$1:$ZZ$1, 0))</f>
        <v/>
      </c>
      <c r="B43">
        <f>INDEX(resultados!$A$2:$ZZ$292, 37, MATCH($B$2, resultados!$A$1:$ZZ$1, 0))</f>
        <v/>
      </c>
      <c r="C43">
        <f>INDEX(resultados!$A$2:$ZZ$292, 37, MATCH($B$3, resultados!$A$1:$ZZ$1, 0))</f>
        <v/>
      </c>
    </row>
    <row r="44">
      <c r="A44">
        <f>INDEX(resultados!$A$2:$ZZ$292, 38, MATCH($B$1, resultados!$A$1:$ZZ$1, 0))</f>
        <v/>
      </c>
      <c r="B44">
        <f>INDEX(resultados!$A$2:$ZZ$292, 38, MATCH($B$2, resultados!$A$1:$ZZ$1, 0))</f>
        <v/>
      </c>
      <c r="C44">
        <f>INDEX(resultados!$A$2:$ZZ$292, 38, MATCH($B$3, resultados!$A$1:$ZZ$1, 0))</f>
        <v/>
      </c>
    </row>
    <row r="45">
      <c r="A45">
        <f>INDEX(resultados!$A$2:$ZZ$292, 39, MATCH($B$1, resultados!$A$1:$ZZ$1, 0))</f>
        <v/>
      </c>
      <c r="B45">
        <f>INDEX(resultados!$A$2:$ZZ$292, 39, MATCH($B$2, resultados!$A$1:$ZZ$1, 0))</f>
        <v/>
      </c>
      <c r="C45">
        <f>INDEX(resultados!$A$2:$ZZ$292, 39, MATCH($B$3, resultados!$A$1:$ZZ$1, 0))</f>
        <v/>
      </c>
    </row>
    <row r="46">
      <c r="A46">
        <f>INDEX(resultados!$A$2:$ZZ$292, 40, MATCH($B$1, resultados!$A$1:$ZZ$1, 0))</f>
        <v/>
      </c>
      <c r="B46">
        <f>INDEX(resultados!$A$2:$ZZ$292, 40, MATCH($B$2, resultados!$A$1:$ZZ$1, 0))</f>
        <v/>
      </c>
      <c r="C46">
        <f>INDEX(resultados!$A$2:$ZZ$292, 40, MATCH($B$3, resultados!$A$1:$ZZ$1, 0))</f>
        <v/>
      </c>
    </row>
    <row r="47">
      <c r="A47">
        <f>INDEX(resultados!$A$2:$ZZ$292, 41, MATCH($B$1, resultados!$A$1:$ZZ$1, 0))</f>
        <v/>
      </c>
      <c r="B47">
        <f>INDEX(resultados!$A$2:$ZZ$292, 41, MATCH($B$2, resultados!$A$1:$ZZ$1, 0))</f>
        <v/>
      </c>
      <c r="C47">
        <f>INDEX(resultados!$A$2:$ZZ$292, 41, MATCH($B$3, resultados!$A$1:$ZZ$1, 0))</f>
        <v/>
      </c>
    </row>
    <row r="48">
      <c r="A48">
        <f>INDEX(resultados!$A$2:$ZZ$292, 42, MATCH($B$1, resultados!$A$1:$ZZ$1, 0))</f>
        <v/>
      </c>
      <c r="B48">
        <f>INDEX(resultados!$A$2:$ZZ$292, 42, MATCH($B$2, resultados!$A$1:$ZZ$1, 0))</f>
        <v/>
      </c>
      <c r="C48">
        <f>INDEX(resultados!$A$2:$ZZ$292, 42, MATCH($B$3, resultados!$A$1:$ZZ$1, 0))</f>
        <v/>
      </c>
    </row>
    <row r="49">
      <c r="A49">
        <f>INDEX(resultados!$A$2:$ZZ$292, 43, MATCH($B$1, resultados!$A$1:$ZZ$1, 0))</f>
        <v/>
      </c>
      <c r="B49">
        <f>INDEX(resultados!$A$2:$ZZ$292, 43, MATCH($B$2, resultados!$A$1:$ZZ$1, 0))</f>
        <v/>
      </c>
      <c r="C49">
        <f>INDEX(resultados!$A$2:$ZZ$292, 43, MATCH($B$3, resultados!$A$1:$ZZ$1, 0))</f>
        <v/>
      </c>
    </row>
    <row r="50">
      <c r="A50">
        <f>INDEX(resultados!$A$2:$ZZ$292, 44, MATCH($B$1, resultados!$A$1:$ZZ$1, 0))</f>
        <v/>
      </c>
      <c r="B50">
        <f>INDEX(resultados!$A$2:$ZZ$292, 44, MATCH($B$2, resultados!$A$1:$ZZ$1, 0))</f>
        <v/>
      </c>
      <c r="C50">
        <f>INDEX(resultados!$A$2:$ZZ$292, 44, MATCH($B$3, resultados!$A$1:$ZZ$1, 0))</f>
        <v/>
      </c>
    </row>
    <row r="51">
      <c r="A51">
        <f>INDEX(resultados!$A$2:$ZZ$292, 45, MATCH($B$1, resultados!$A$1:$ZZ$1, 0))</f>
        <v/>
      </c>
      <c r="B51">
        <f>INDEX(resultados!$A$2:$ZZ$292, 45, MATCH($B$2, resultados!$A$1:$ZZ$1, 0))</f>
        <v/>
      </c>
      <c r="C51">
        <f>INDEX(resultados!$A$2:$ZZ$292, 45, MATCH($B$3, resultados!$A$1:$ZZ$1, 0))</f>
        <v/>
      </c>
    </row>
    <row r="52">
      <c r="A52">
        <f>INDEX(resultados!$A$2:$ZZ$292, 46, MATCH($B$1, resultados!$A$1:$ZZ$1, 0))</f>
        <v/>
      </c>
      <c r="B52">
        <f>INDEX(resultados!$A$2:$ZZ$292, 46, MATCH($B$2, resultados!$A$1:$ZZ$1, 0))</f>
        <v/>
      </c>
      <c r="C52">
        <f>INDEX(resultados!$A$2:$ZZ$292, 46, MATCH($B$3, resultados!$A$1:$ZZ$1, 0))</f>
        <v/>
      </c>
    </row>
    <row r="53">
      <c r="A53">
        <f>INDEX(resultados!$A$2:$ZZ$292, 47, MATCH($B$1, resultados!$A$1:$ZZ$1, 0))</f>
        <v/>
      </c>
      <c r="B53">
        <f>INDEX(resultados!$A$2:$ZZ$292, 47, MATCH($B$2, resultados!$A$1:$ZZ$1, 0))</f>
        <v/>
      </c>
      <c r="C53">
        <f>INDEX(resultados!$A$2:$ZZ$292, 47, MATCH($B$3, resultados!$A$1:$ZZ$1, 0))</f>
        <v/>
      </c>
    </row>
    <row r="54">
      <c r="A54">
        <f>INDEX(resultados!$A$2:$ZZ$292, 48, MATCH($B$1, resultados!$A$1:$ZZ$1, 0))</f>
        <v/>
      </c>
      <c r="B54">
        <f>INDEX(resultados!$A$2:$ZZ$292, 48, MATCH($B$2, resultados!$A$1:$ZZ$1, 0))</f>
        <v/>
      </c>
      <c r="C54">
        <f>INDEX(resultados!$A$2:$ZZ$292, 48, MATCH($B$3, resultados!$A$1:$ZZ$1, 0))</f>
        <v/>
      </c>
    </row>
    <row r="55">
      <c r="A55">
        <f>INDEX(resultados!$A$2:$ZZ$292, 49, MATCH($B$1, resultados!$A$1:$ZZ$1, 0))</f>
        <v/>
      </c>
      <c r="B55">
        <f>INDEX(resultados!$A$2:$ZZ$292, 49, MATCH($B$2, resultados!$A$1:$ZZ$1, 0))</f>
        <v/>
      </c>
      <c r="C55">
        <f>INDEX(resultados!$A$2:$ZZ$292, 49, MATCH($B$3, resultados!$A$1:$ZZ$1, 0))</f>
        <v/>
      </c>
    </row>
    <row r="56">
      <c r="A56">
        <f>INDEX(resultados!$A$2:$ZZ$292, 50, MATCH($B$1, resultados!$A$1:$ZZ$1, 0))</f>
        <v/>
      </c>
      <c r="B56">
        <f>INDEX(resultados!$A$2:$ZZ$292, 50, MATCH($B$2, resultados!$A$1:$ZZ$1, 0))</f>
        <v/>
      </c>
      <c r="C56">
        <f>INDEX(resultados!$A$2:$ZZ$292, 50, MATCH($B$3, resultados!$A$1:$ZZ$1, 0))</f>
        <v/>
      </c>
    </row>
    <row r="57">
      <c r="A57">
        <f>INDEX(resultados!$A$2:$ZZ$292, 51, MATCH($B$1, resultados!$A$1:$ZZ$1, 0))</f>
        <v/>
      </c>
      <c r="B57">
        <f>INDEX(resultados!$A$2:$ZZ$292, 51, MATCH($B$2, resultados!$A$1:$ZZ$1, 0))</f>
        <v/>
      </c>
      <c r="C57">
        <f>INDEX(resultados!$A$2:$ZZ$292, 51, MATCH($B$3, resultados!$A$1:$ZZ$1, 0))</f>
        <v/>
      </c>
    </row>
    <row r="58">
      <c r="A58">
        <f>INDEX(resultados!$A$2:$ZZ$292, 52, MATCH($B$1, resultados!$A$1:$ZZ$1, 0))</f>
        <v/>
      </c>
      <c r="B58">
        <f>INDEX(resultados!$A$2:$ZZ$292, 52, MATCH($B$2, resultados!$A$1:$ZZ$1, 0))</f>
        <v/>
      </c>
      <c r="C58">
        <f>INDEX(resultados!$A$2:$ZZ$292, 52, MATCH($B$3, resultados!$A$1:$ZZ$1, 0))</f>
        <v/>
      </c>
    </row>
    <row r="59">
      <c r="A59">
        <f>INDEX(resultados!$A$2:$ZZ$292, 53, MATCH($B$1, resultados!$A$1:$ZZ$1, 0))</f>
        <v/>
      </c>
      <c r="B59">
        <f>INDEX(resultados!$A$2:$ZZ$292, 53, MATCH($B$2, resultados!$A$1:$ZZ$1, 0))</f>
        <v/>
      </c>
      <c r="C59">
        <f>INDEX(resultados!$A$2:$ZZ$292, 53, MATCH($B$3, resultados!$A$1:$ZZ$1, 0))</f>
        <v/>
      </c>
    </row>
    <row r="60">
      <c r="A60">
        <f>INDEX(resultados!$A$2:$ZZ$292, 54, MATCH($B$1, resultados!$A$1:$ZZ$1, 0))</f>
        <v/>
      </c>
      <c r="B60">
        <f>INDEX(resultados!$A$2:$ZZ$292, 54, MATCH($B$2, resultados!$A$1:$ZZ$1, 0))</f>
        <v/>
      </c>
      <c r="C60">
        <f>INDEX(resultados!$A$2:$ZZ$292, 54, MATCH($B$3, resultados!$A$1:$ZZ$1, 0))</f>
        <v/>
      </c>
    </row>
    <row r="61">
      <c r="A61">
        <f>INDEX(resultados!$A$2:$ZZ$292, 55, MATCH($B$1, resultados!$A$1:$ZZ$1, 0))</f>
        <v/>
      </c>
      <c r="B61">
        <f>INDEX(resultados!$A$2:$ZZ$292, 55, MATCH($B$2, resultados!$A$1:$ZZ$1, 0))</f>
        <v/>
      </c>
      <c r="C61">
        <f>INDEX(resultados!$A$2:$ZZ$292, 55, MATCH($B$3, resultados!$A$1:$ZZ$1, 0))</f>
        <v/>
      </c>
    </row>
    <row r="62">
      <c r="A62">
        <f>INDEX(resultados!$A$2:$ZZ$292, 56, MATCH($B$1, resultados!$A$1:$ZZ$1, 0))</f>
        <v/>
      </c>
      <c r="B62">
        <f>INDEX(resultados!$A$2:$ZZ$292, 56, MATCH($B$2, resultados!$A$1:$ZZ$1, 0))</f>
        <v/>
      </c>
      <c r="C62">
        <f>INDEX(resultados!$A$2:$ZZ$292, 56, MATCH($B$3, resultados!$A$1:$ZZ$1, 0))</f>
        <v/>
      </c>
    </row>
    <row r="63">
      <c r="A63">
        <f>INDEX(resultados!$A$2:$ZZ$292, 57, MATCH($B$1, resultados!$A$1:$ZZ$1, 0))</f>
        <v/>
      </c>
      <c r="B63">
        <f>INDEX(resultados!$A$2:$ZZ$292, 57, MATCH($B$2, resultados!$A$1:$ZZ$1, 0))</f>
        <v/>
      </c>
      <c r="C63">
        <f>INDEX(resultados!$A$2:$ZZ$292, 57, MATCH($B$3, resultados!$A$1:$ZZ$1, 0))</f>
        <v/>
      </c>
    </row>
    <row r="64">
      <c r="A64">
        <f>INDEX(resultados!$A$2:$ZZ$292, 58, MATCH($B$1, resultados!$A$1:$ZZ$1, 0))</f>
        <v/>
      </c>
      <c r="B64">
        <f>INDEX(resultados!$A$2:$ZZ$292, 58, MATCH($B$2, resultados!$A$1:$ZZ$1, 0))</f>
        <v/>
      </c>
      <c r="C64">
        <f>INDEX(resultados!$A$2:$ZZ$292, 58, MATCH($B$3, resultados!$A$1:$ZZ$1, 0))</f>
        <v/>
      </c>
    </row>
    <row r="65">
      <c r="A65">
        <f>INDEX(resultados!$A$2:$ZZ$292, 59, MATCH($B$1, resultados!$A$1:$ZZ$1, 0))</f>
        <v/>
      </c>
      <c r="B65">
        <f>INDEX(resultados!$A$2:$ZZ$292, 59, MATCH($B$2, resultados!$A$1:$ZZ$1, 0))</f>
        <v/>
      </c>
      <c r="C65">
        <f>INDEX(resultados!$A$2:$ZZ$292, 59, MATCH($B$3, resultados!$A$1:$ZZ$1, 0))</f>
        <v/>
      </c>
    </row>
    <row r="66">
      <c r="A66">
        <f>INDEX(resultados!$A$2:$ZZ$292, 60, MATCH($B$1, resultados!$A$1:$ZZ$1, 0))</f>
        <v/>
      </c>
      <c r="B66">
        <f>INDEX(resultados!$A$2:$ZZ$292, 60, MATCH($B$2, resultados!$A$1:$ZZ$1, 0))</f>
        <v/>
      </c>
      <c r="C66">
        <f>INDEX(resultados!$A$2:$ZZ$292, 60, MATCH($B$3, resultados!$A$1:$ZZ$1, 0))</f>
        <v/>
      </c>
    </row>
    <row r="67">
      <c r="A67">
        <f>INDEX(resultados!$A$2:$ZZ$292, 61, MATCH($B$1, resultados!$A$1:$ZZ$1, 0))</f>
        <v/>
      </c>
      <c r="B67">
        <f>INDEX(resultados!$A$2:$ZZ$292, 61, MATCH($B$2, resultados!$A$1:$ZZ$1, 0))</f>
        <v/>
      </c>
      <c r="C67">
        <f>INDEX(resultados!$A$2:$ZZ$292, 61, MATCH($B$3, resultados!$A$1:$ZZ$1, 0))</f>
        <v/>
      </c>
    </row>
    <row r="68">
      <c r="A68">
        <f>INDEX(resultados!$A$2:$ZZ$292, 62, MATCH($B$1, resultados!$A$1:$ZZ$1, 0))</f>
        <v/>
      </c>
      <c r="B68">
        <f>INDEX(resultados!$A$2:$ZZ$292, 62, MATCH($B$2, resultados!$A$1:$ZZ$1, 0))</f>
        <v/>
      </c>
      <c r="C68">
        <f>INDEX(resultados!$A$2:$ZZ$292, 62, MATCH($B$3, resultados!$A$1:$ZZ$1, 0))</f>
        <v/>
      </c>
    </row>
    <row r="69">
      <c r="A69">
        <f>INDEX(resultados!$A$2:$ZZ$292, 63, MATCH($B$1, resultados!$A$1:$ZZ$1, 0))</f>
        <v/>
      </c>
      <c r="B69">
        <f>INDEX(resultados!$A$2:$ZZ$292, 63, MATCH($B$2, resultados!$A$1:$ZZ$1, 0))</f>
        <v/>
      </c>
      <c r="C69">
        <f>INDEX(resultados!$A$2:$ZZ$292, 63, MATCH($B$3, resultados!$A$1:$ZZ$1, 0))</f>
        <v/>
      </c>
    </row>
    <row r="70">
      <c r="A70">
        <f>INDEX(resultados!$A$2:$ZZ$292, 64, MATCH($B$1, resultados!$A$1:$ZZ$1, 0))</f>
        <v/>
      </c>
      <c r="B70">
        <f>INDEX(resultados!$A$2:$ZZ$292, 64, MATCH($B$2, resultados!$A$1:$ZZ$1, 0))</f>
        <v/>
      </c>
      <c r="C70">
        <f>INDEX(resultados!$A$2:$ZZ$292, 64, MATCH($B$3, resultados!$A$1:$ZZ$1, 0))</f>
        <v/>
      </c>
    </row>
    <row r="71">
      <c r="A71">
        <f>INDEX(resultados!$A$2:$ZZ$292, 65, MATCH($B$1, resultados!$A$1:$ZZ$1, 0))</f>
        <v/>
      </c>
      <c r="B71">
        <f>INDEX(resultados!$A$2:$ZZ$292, 65, MATCH($B$2, resultados!$A$1:$ZZ$1, 0))</f>
        <v/>
      </c>
      <c r="C71">
        <f>INDEX(resultados!$A$2:$ZZ$292, 65, MATCH($B$3, resultados!$A$1:$ZZ$1, 0))</f>
        <v/>
      </c>
    </row>
    <row r="72">
      <c r="A72">
        <f>INDEX(resultados!$A$2:$ZZ$292, 66, MATCH($B$1, resultados!$A$1:$ZZ$1, 0))</f>
        <v/>
      </c>
      <c r="B72">
        <f>INDEX(resultados!$A$2:$ZZ$292, 66, MATCH($B$2, resultados!$A$1:$ZZ$1, 0))</f>
        <v/>
      </c>
      <c r="C72">
        <f>INDEX(resultados!$A$2:$ZZ$292, 66, MATCH($B$3, resultados!$A$1:$ZZ$1, 0))</f>
        <v/>
      </c>
    </row>
    <row r="73">
      <c r="A73">
        <f>INDEX(resultados!$A$2:$ZZ$292, 67, MATCH($B$1, resultados!$A$1:$ZZ$1, 0))</f>
        <v/>
      </c>
      <c r="B73">
        <f>INDEX(resultados!$A$2:$ZZ$292, 67, MATCH($B$2, resultados!$A$1:$ZZ$1, 0))</f>
        <v/>
      </c>
      <c r="C73">
        <f>INDEX(resultados!$A$2:$ZZ$292, 67, MATCH($B$3, resultados!$A$1:$ZZ$1, 0))</f>
        <v/>
      </c>
    </row>
    <row r="74">
      <c r="A74">
        <f>INDEX(resultados!$A$2:$ZZ$292, 68, MATCH($B$1, resultados!$A$1:$ZZ$1, 0))</f>
        <v/>
      </c>
      <c r="B74">
        <f>INDEX(resultados!$A$2:$ZZ$292, 68, MATCH($B$2, resultados!$A$1:$ZZ$1, 0))</f>
        <v/>
      </c>
      <c r="C74">
        <f>INDEX(resultados!$A$2:$ZZ$292, 68, MATCH($B$3, resultados!$A$1:$ZZ$1, 0))</f>
        <v/>
      </c>
    </row>
    <row r="75">
      <c r="A75">
        <f>INDEX(resultados!$A$2:$ZZ$292, 69, MATCH($B$1, resultados!$A$1:$ZZ$1, 0))</f>
        <v/>
      </c>
      <c r="B75">
        <f>INDEX(resultados!$A$2:$ZZ$292, 69, MATCH($B$2, resultados!$A$1:$ZZ$1, 0))</f>
        <v/>
      </c>
      <c r="C75">
        <f>INDEX(resultados!$A$2:$ZZ$292, 69, MATCH($B$3, resultados!$A$1:$ZZ$1, 0))</f>
        <v/>
      </c>
    </row>
    <row r="76">
      <c r="A76">
        <f>INDEX(resultados!$A$2:$ZZ$292, 70, MATCH($B$1, resultados!$A$1:$ZZ$1, 0))</f>
        <v/>
      </c>
      <c r="B76">
        <f>INDEX(resultados!$A$2:$ZZ$292, 70, MATCH($B$2, resultados!$A$1:$ZZ$1, 0))</f>
        <v/>
      </c>
      <c r="C76">
        <f>INDEX(resultados!$A$2:$ZZ$292, 70, MATCH($B$3, resultados!$A$1:$ZZ$1, 0))</f>
        <v/>
      </c>
    </row>
    <row r="77">
      <c r="A77">
        <f>INDEX(resultados!$A$2:$ZZ$292, 71, MATCH($B$1, resultados!$A$1:$ZZ$1, 0))</f>
        <v/>
      </c>
      <c r="B77">
        <f>INDEX(resultados!$A$2:$ZZ$292, 71, MATCH($B$2, resultados!$A$1:$ZZ$1, 0))</f>
        <v/>
      </c>
      <c r="C77">
        <f>INDEX(resultados!$A$2:$ZZ$292, 71, MATCH($B$3, resultados!$A$1:$ZZ$1, 0))</f>
        <v/>
      </c>
    </row>
    <row r="78">
      <c r="A78">
        <f>INDEX(resultados!$A$2:$ZZ$292, 72, MATCH($B$1, resultados!$A$1:$ZZ$1, 0))</f>
        <v/>
      </c>
      <c r="B78">
        <f>INDEX(resultados!$A$2:$ZZ$292, 72, MATCH($B$2, resultados!$A$1:$ZZ$1, 0))</f>
        <v/>
      </c>
      <c r="C78">
        <f>INDEX(resultados!$A$2:$ZZ$292, 72, MATCH($B$3, resultados!$A$1:$ZZ$1, 0))</f>
        <v/>
      </c>
    </row>
    <row r="79">
      <c r="A79">
        <f>INDEX(resultados!$A$2:$ZZ$292, 73, MATCH($B$1, resultados!$A$1:$ZZ$1, 0))</f>
        <v/>
      </c>
      <c r="B79">
        <f>INDEX(resultados!$A$2:$ZZ$292, 73, MATCH($B$2, resultados!$A$1:$ZZ$1, 0))</f>
        <v/>
      </c>
      <c r="C79">
        <f>INDEX(resultados!$A$2:$ZZ$292, 73, MATCH($B$3, resultados!$A$1:$ZZ$1, 0))</f>
        <v/>
      </c>
    </row>
    <row r="80">
      <c r="A80">
        <f>INDEX(resultados!$A$2:$ZZ$292, 74, MATCH($B$1, resultados!$A$1:$ZZ$1, 0))</f>
        <v/>
      </c>
      <c r="B80">
        <f>INDEX(resultados!$A$2:$ZZ$292, 74, MATCH($B$2, resultados!$A$1:$ZZ$1, 0))</f>
        <v/>
      </c>
      <c r="C80">
        <f>INDEX(resultados!$A$2:$ZZ$292, 74, MATCH($B$3, resultados!$A$1:$ZZ$1, 0))</f>
        <v/>
      </c>
    </row>
    <row r="81">
      <c r="A81">
        <f>INDEX(resultados!$A$2:$ZZ$292, 75, MATCH($B$1, resultados!$A$1:$ZZ$1, 0))</f>
        <v/>
      </c>
      <c r="B81">
        <f>INDEX(resultados!$A$2:$ZZ$292, 75, MATCH($B$2, resultados!$A$1:$ZZ$1, 0))</f>
        <v/>
      </c>
      <c r="C81">
        <f>INDEX(resultados!$A$2:$ZZ$292, 75, MATCH($B$3, resultados!$A$1:$ZZ$1, 0))</f>
        <v/>
      </c>
    </row>
    <row r="82">
      <c r="A82">
        <f>INDEX(resultados!$A$2:$ZZ$292, 76, MATCH($B$1, resultados!$A$1:$ZZ$1, 0))</f>
        <v/>
      </c>
      <c r="B82">
        <f>INDEX(resultados!$A$2:$ZZ$292, 76, MATCH($B$2, resultados!$A$1:$ZZ$1, 0))</f>
        <v/>
      </c>
      <c r="C82">
        <f>INDEX(resultados!$A$2:$ZZ$292, 76, MATCH($B$3, resultados!$A$1:$ZZ$1, 0))</f>
        <v/>
      </c>
    </row>
    <row r="83">
      <c r="A83">
        <f>INDEX(resultados!$A$2:$ZZ$292, 77, MATCH($B$1, resultados!$A$1:$ZZ$1, 0))</f>
        <v/>
      </c>
      <c r="B83">
        <f>INDEX(resultados!$A$2:$ZZ$292, 77, MATCH($B$2, resultados!$A$1:$ZZ$1, 0))</f>
        <v/>
      </c>
      <c r="C83">
        <f>INDEX(resultados!$A$2:$ZZ$292, 77, MATCH($B$3, resultados!$A$1:$ZZ$1, 0))</f>
        <v/>
      </c>
    </row>
    <row r="84">
      <c r="A84">
        <f>INDEX(resultados!$A$2:$ZZ$292, 78, MATCH($B$1, resultados!$A$1:$ZZ$1, 0))</f>
        <v/>
      </c>
      <c r="B84">
        <f>INDEX(resultados!$A$2:$ZZ$292, 78, MATCH($B$2, resultados!$A$1:$ZZ$1, 0))</f>
        <v/>
      </c>
      <c r="C84">
        <f>INDEX(resultados!$A$2:$ZZ$292, 78, MATCH($B$3, resultados!$A$1:$ZZ$1, 0))</f>
        <v/>
      </c>
    </row>
    <row r="85">
      <c r="A85">
        <f>INDEX(resultados!$A$2:$ZZ$292, 79, MATCH($B$1, resultados!$A$1:$ZZ$1, 0))</f>
        <v/>
      </c>
      <c r="B85">
        <f>INDEX(resultados!$A$2:$ZZ$292, 79, MATCH($B$2, resultados!$A$1:$ZZ$1, 0))</f>
        <v/>
      </c>
      <c r="C85">
        <f>INDEX(resultados!$A$2:$ZZ$292, 79, MATCH($B$3, resultados!$A$1:$ZZ$1, 0))</f>
        <v/>
      </c>
    </row>
    <row r="86">
      <c r="A86">
        <f>INDEX(resultados!$A$2:$ZZ$292, 80, MATCH($B$1, resultados!$A$1:$ZZ$1, 0))</f>
        <v/>
      </c>
      <c r="B86">
        <f>INDEX(resultados!$A$2:$ZZ$292, 80, MATCH($B$2, resultados!$A$1:$ZZ$1, 0))</f>
        <v/>
      </c>
      <c r="C86">
        <f>INDEX(resultados!$A$2:$ZZ$292, 80, MATCH($B$3, resultados!$A$1:$ZZ$1, 0))</f>
        <v/>
      </c>
    </row>
    <row r="87">
      <c r="A87">
        <f>INDEX(resultados!$A$2:$ZZ$292, 81, MATCH($B$1, resultados!$A$1:$ZZ$1, 0))</f>
        <v/>
      </c>
      <c r="B87">
        <f>INDEX(resultados!$A$2:$ZZ$292, 81, MATCH($B$2, resultados!$A$1:$ZZ$1, 0))</f>
        <v/>
      </c>
      <c r="C87">
        <f>INDEX(resultados!$A$2:$ZZ$292, 81, MATCH($B$3, resultados!$A$1:$ZZ$1, 0))</f>
        <v/>
      </c>
    </row>
    <row r="88">
      <c r="A88">
        <f>INDEX(resultados!$A$2:$ZZ$292, 82, MATCH($B$1, resultados!$A$1:$ZZ$1, 0))</f>
        <v/>
      </c>
      <c r="B88">
        <f>INDEX(resultados!$A$2:$ZZ$292, 82, MATCH($B$2, resultados!$A$1:$ZZ$1, 0))</f>
        <v/>
      </c>
      <c r="C88">
        <f>INDEX(resultados!$A$2:$ZZ$292, 82, MATCH($B$3, resultados!$A$1:$ZZ$1, 0))</f>
        <v/>
      </c>
    </row>
    <row r="89">
      <c r="A89">
        <f>INDEX(resultados!$A$2:$ZZ$292, 83, MATCH($B$1, resultados!$A$1:$ZZ$1, 0))</f>
        <v/>
      </c>
      <c r="B89">
        <f>INDEX(resultados!$A$2:$ZZ$292, 83, MATCH($B$2, resultados!$A$1:$ZZ$1, 0))</f>
        <v/>
      </c>
      <c r="C89">
        <f>INDEX(resultados!$A$2:$ZZ$292, 83, MATCH($B$3, resultados!$A$1:$ZZ$1, 0))</f>
        <v/>
      </c>
    </row>
    <row r="90">
      <c r="A90">
        <f>INDEX(resultados!$A$2:$ZZ$292, 84, MATCH($B$1, resultados!$A$1:$ZZ$1, 0))</f>
        <v/>
      </c>
      <c r="B90">
        <f>INDEX(resultados!$A$2:$ZZ$292, 84, MATCH($B$2, resultados!$A$1:$ZZ$1, 0))</f>
        <v/>
      </c>
      <c r="C90">
        <f>INDEX(resultados!$A$2:$ZZ$292, 84, MATCH($B$3, resultados!$A$1:$ZZ$1, 0))</f>
        <v/>
      </c>
    </row>
    <row r="91">
      <c r="A91">
        <f>INDEX(resultados!$A$2:$ZZ$292, 85, MATCH($B$1, resultados!$A$1:$ZZ$1, 0))</f>
        <v/>
      </c>
      <c r="B91">
        <f>INDEX(resultados!$A$2:$ZZ$292, 85, MATCH($B$2, resultados!$A$1:$ZZ$1, 0))</f>
        <v/>
      </c>
      <c r="C91">
        <f>INDEX(resultados!$A$2:$ZZ$292, 85, MATCH($B$3, resultados!$A$1:$ZZ$1, 0))</f>
        <v/>
      </c>
    </row>
    <row r="92">
      <c r="A92">
        <f>INDEX(resultados!$A$2:$ZZ$292, 86, MATCH($B$1, resultados!$A$1:$ZZ$1, 0))</f>
        <v/>
      </c>
      <c r="B92">
        <f>INDEX(resultados!$A$2:$ZZ$292, 86, MATCH($B$2, resultados!$A$1:$ZZ$1, 0))</f>
        <v/>
      </c>
      <c r="C92">
        <f>INDEX(resultados!$A$2:$ZZ$292, 86, MATCH($B$3, resultados!$A$1:$ZZ$1, 0))</f>
        <v/>
      </c>
    </row>
    <row r="93">
      <c r="A93">
        <f>INDEX(resultados!$A$2:$ZZ$292, 87, MATCH($B$1, resultados!$A$1:$ZZ$1, 0))</f>
        <v/>
      </c>
      <c r="B93">
        <f>INDEX(resultados!$A$2:$ZZ$292, 87, MATCH($B$2, resultados!$A$1:$ZZ$1, 0))</f>
        <v/>
      </c>
      <c r="C93">
        <f>INDEX(resultados!$A$2:$ZZ$292, 87, MATCH($B$3, resultados!$A$1:$ZZ$1, 0))</f>
        <v/>
      </c>
    </row>
    <row r="94">
      <c r="A94">
        <f>INDEX(resultados!$A$2:$ZZ$292, 88, MATCH($B$1, resultados!$A$1:$ZZ$1, 0))</f>
        <v/>
      </c>
      <c r="B94">
        <f>INDEX(resultados!$A$2:$ZZ$292, 88, MATCH($B$2, resultados!$A$1:$ZZ$1, 0))</f>
        <v/>
      </c>
      <c r="C94">
        <f>INDEX(resultados!$A$2:$ZZ$292, 88, MATCH($B$3, resultados!$A$1:$ZZ$1, 0))</f>
        <v/>
      </c>
    </row>
    <row r="95">
      <c r="A95">
        <f>INDEX(resultados!$A$2:$ZZ$292, 89, MATCH($B$1, resultados!$A$1:$ZZ$1, 0))</f>
        <v/>
      </c>
      <c r="B95">
        <f>INDEX(resultados!$A$2:$ZZ$292, 89, MATCH($B$2, resultados!$A$1:$ZZ$1, 0))</f>
        <v/>
      </c>
      <c r="C95">
        <f>INDEX(resultados!$A$2:$ZZ$292, 89, MATCH($B$3, resultados!$A$1:$ZZ$1, 0))</f>
        <v/>
      </c>
    </row>
    <row r="96">
      <c r="A96">
        <f>INDEX(resultados!$A$2:$ZZ$292, 90, MATCH($B$1, resultados!$A$1:$ZZ$1, 0))</f>
        <v/>
      </c>
      <c r="B96">
        <f>INDEX(resultados!$A$2:$ZZ$292, 90, MATCH($B$2, resultados!$A$1:$ZZ$1, 0))</f>
        <v/>
      </c>
      <c r="C96">
        <f>INDEX(resultados!$A$2:$ZZ$292, 90, MATCH($B$3, resultados!$A$1:$ZZ$1, 0))</f>
        <v/>
      </c>
    </row>
    <row r="97">
      <c r="A97">
        <f>INDEX(resultados!$A$2:$ZZ$292, 91, MATCH($B$1, resultados!$A$1:$ZZ$1, 0))</f>
        <v/>
      </c>
      <c r="B97">
        <f>INDEX(resultados!$A$2:$ZZ$292, 91, MATCH($B$2, resultados!$A$1:$ZZ$1, 0))</f>
        <v/>
      </c>
      <c r="C97">
        <f>INDEX(resultados!$A$2:$ZZ$292, 91, MATCH($B$3, resultados!$A$1:$ZZ$1, 0))</f>
        <v/>
      </c>
    </row>
    <row r="98">
      <c r="A98">
        <f>INDEX(resultados!$A$2:$ZZ$292, 92, MATCH($B$1, resultados!$A$1:$ZZ$1, 0))</f>
        <v/>
      </c>
      <c r="B98">
        <f>INDEX(resultados!$A$2:$ZZ$292, 92, MATCH($B$2, resultados!$A$1:$ZZ$1, 0))</f>
        <v/>
      </c>
      <c r="C98">
        <f>INDEX(resultados!$A$2:$ZZ$292, 92, MATCH($B$3, resultados!$A$1:$ZZ$1, 0))</f>
        <v/>
      </c>
    </row>
    <row r="99">
      <c r="A99">
        <f>INDEX(resultados!$A$2:$ZZ$292, 93, MATCH($B$1, resultados!$A$1:$ZZ$1, 0))</f>
        <v/>
      </c>
      <c r="B99">
        <f>INDEX(resultados!$A$2:$ZZ$292, 93, MATCH($B$2, resultados!$A$1:$ZZ$1, 0))</f>
        <v/>
      </c>
      <c r="C99">
        <f>INDEX(resultados!$A$2:$ZZ$292, 93, MATCH($B$3, resultados!$A$1:$ZZ$1, 0))</f>
        <v/>
      </c>
    </row>
    <row r="100">
      <c r="A100">
        <f>INDEX(resultados!$A$2:$ZZ$292, 94, MATCH($B$1, resultados!$A$1:$ZZ$1, 0))</f>
        <v/>
      </c>
      <c r="B100">
        <f>INDEX(resultados!$A$2:$ZZ$292, 94, MATCH($B$2, resultados!$A$1:$ZZ$1, 0))</f>
        <v/>
      </c>
      <c r="C100">
        <f>INDEX(resultados!$A$2:$ZZ$292, 94, MATCH($B$3, resultados!$A$1:$ZZ$1, 0))</f>
        <v/>
      </c>
    </row>
    <row r="101">
      <c r="A101">
        <f>INDEX(resultados!$A$2:$ZZ$292, 95, MATCH($B$1, resultados!$A$1:$ZZ$1, 0))</f>
        <v/>
      </c>
      <c r="B101">
        <f>INDEX(resultados!$A$2:$ZZ$292, 95, MATCH($B$2, resultados!$A$1:$ZZ$1, 0))</f>
        <v/>
      </c>
      <c r="C101">
        <f>INDEX(resultados!$A$2:$ZZ$292, 95, MATCH($B$3, resultados!$A$1:$ZZ$1, 0))</f>
        <v/>
      </c>
    </row>
    <row r="102">
      <c r="A102">
        <f>INDEX(resultados!$A$2:$ZZ$292, 96, MATCH($B$1, resultados!$A$1:$ZZ$1, 0))</f>
        <v/>
      </c>
      <c r="B102">
        <f>INDEX(resultados!$A$2:$ZZ$292, 96, MATCH($B$2, resultados!$A$1:$ZZ$1, 0))</f>
        <v/>
      </c>
      <c r="C102">
        <f>INDEX(resultados!$A$2:$ZZ$292, 96, MATCH($B$3, resultados!$A$1:$ZZ$1, 0))</f>
        <v/>
      </c>
    </row>
    <row r="103">
      <c r="A103">
        <f>INDEX(resultados!$A$2:$ZZ$292, 97, MATCH($B$1, resultados!$A$1:$ZZ$1, 0))</f>
        <v/>
      </c>
      <c r="B103">
        <f>INDEX(resultados!$A$2:$ZZ$292, 97, MATCH($B$2, resultados!$A$1:$ZZ$1, 0))</f>
        <v/>
      </c>
      <c r="C103">
        <f>INDEX(resultados!$A$2:$ZZ$292, 97, MATCH($B$3, resultados!$A$1:$ZZ$1, 0))</f>
        <v/>
      </c>
    </row>
    <row r="104">
      <c r="A104">
        <f>INDEX(resultados!$A$2:$ZZ$292, 98, MATCH($B$1, resultados!$A$1:$ZZ$1, 0))</f>
        <v/>
      </c>
      <c r="B104">
        <f>INDEX(resultados!$A$2:$ZZ$292, 98, MATCH($B$2, resultados!$A$1:$ZZ$1, 0))</f>
        <v/>
      </c>
      <c r="C104">
        <f>INDEX(resultados!$A$2:$ZZ$292, 98, MATCH($B$3, resultados!$A$1:$ZZ$1, 0))</f>
        <v/>
      </c>
    </row>
    <row r="105">
      <c r="A105">
        <f>INDEX(resultados!$A$2:$ZZ$292, 99, MATCH($B$1, resultados!$A$1:$ZZ$1, 0))</f>
        <v/>
      </c>
      <c r="B105">
        <f>INDEX(resultados!$A$2:$ZZ$292, 99, MATCH($B$2, resultados!$A$1:$ZZ$1, 0))</f>
        <v/>
      </c>
      <c r="C105">
        <f>INDEX(resultados!$A$2:$ZZ$292, 99, MATCH($B$3, resultados!$A$1:$ZZ$1, 0))</f>
        <v/>
      </c>
    </row>
    <row r="106">
      <c r="A106">
        <f>INDEX(resultados!$A$2:$ZZ$292, 100, MATCH($B$1, resultados!$A$1:$ZZ$1, 0))</f>
        <v/>
      </c>
      <c r="B106">
        <f>INDEX(resultados!$A$2:$ZZ$292, 100, MATCH($B$2, resultados!$A$1:$ZZ$1, 0))</f>
        <v/>
      </c>
      <c r="C106">
        <f>INDEX(resultados!$A$2:$ZZ$292, 100, MATCH($B$3, resultados!$A$1:$ZZ$1, 0))</f>
        <v/>
      </c>
    </row>
    <row r="107">
      <c r="A107">
        <f>INDEX(resultados!$A$2:$ZZ$292, 101, MATCH($B$1, resultados!$A$1:$ZZ$1, 0))</f>
        <v/>
      </c>
      <c r="B107">
        <f>INDEX(resultados!$A$2:$ZZ$292, 101, MATCH($B$2, resultados!$A$1:$ZZ$1, 0))</f>
        <v/>
      </c>
      <c r="C107">
        <f>INDEX(resultados!$A$2:$ZZ$292, 101, MATCH($B$3, resultados!$A$1:$ZZ$1, 0))</f>
        <v/>
      </c>
    </row>
    <row r="108">
      <c r="A108">
        <f>INDEX(resultados!$A$2:$ZZ$292, 102, MATCH($B$1, resultados!$A$1:$ZZ$1, 0))</f>
        <v/>
      </c>
      <c r="B108">
        <f>INDEX(resultados!$A$2:$ZZ$292, 102, MATCH($B$2, resultados!$A$1:$ZZ$1, 0))</f>
        <v/>
      </c>
      <c r="C108">
        <f>INDEX(resultados!$A$2:$ZZ$292, 102, MATCH($B$3, resultados!$A$1:$ZZ$1, 0))</f>
        <v/>
      </c>
    </row>
    <row r="109">
      <c r="A109">
        <f>INDEX(resultados!$A$2:$ZZ$292, 103, MATCH($B$1, resultados!$A$1:$ZZ$1, 0))</f>
        <v/>
      </c>
      <c r="B109">
        <f>INDEX(resultados!$A$2:$ZZ$292, 103, MATCH($B$2, resultados!$A$1:$ZZ$1, 0))</f>
        <v/>
      </c>
      <c r="C109">
        <f>INDEX(resultados!$A$2:$ZZ$292, 103, MATCH($B$3, resultados!$A$1:$ZZ$1, 0))</f>
        <v/>
      </c>
    </row>
    <row r="110">
      <c r="A110">
        <f>INDEX(resultados!$A$2:$ZZ$292, 104, MATCH($B$1, resultados!$A$1:$ZZ$1, 0))</f>
        <v/>
      </c>
      <c r="B110">
        <f>INDEX(resultados!$A$2:$ZZ$292, 104, MATCH($B$2, resultados!$A$1:$ZZ$1, 0))</f>
        <v/>
      </c>
      <c r="C110">
        <f>INDEX(resultados!$A$2:$ZZ$292, 104, MATCH($B$3, resultados!$A$1:$ZZ$1, 0))</f>
        <v/>
      </c>
    </row>
    <row r="111">
      <c r="A111">
        <f>INDEX(resultados!$A$2:$ZZ$292, 105, MATCH($B$1, resultados!$A$1:$ZZ$1, 0))</f>
        <v/>
      </c>
      <c r="B111">
        <f>INDEX(resultados!$A$2:$ZZ$292, 105, MATCH($B$2, resultados!$A$1:$ZZ$1, 0))</f>
        <v/>
      </c>
      <c r="C111">
        <f>INDEX(resultados!$A$2:$ZZ$292, 105, MATCH($B$3, resultados!$A$1:$ZZ$1, 0))</f>
        <v/>
      </c>
    </row>
    <row r="112">
      <c r="A112">
        <f>INDEX(resultados!$A$2:$ZZ$292, 106, MATCH($B$1, resultados!$A$1:$ZZ$1, 0))</f>
        <v/>
      </c>
      <c r="B112">
        <f>INDEX(resultados!$A$2:$ZZ$292, 106, MATCH($B$2, resultados!$A$1:$ZZ$1, 0))</f>
        <v/>
      </c>
      <c r="C112">
        <f>INDEX(resultados!$A$2:$ZZ$292, 106, MATCH($B$3, resultados!$A$1:$ZZ$1, 0))</f>
        <v/>
      </c>
    </row>
    <row r="113">
      <c r="A113">
        <f>INDEX(resultados!$A$2:$ZZ$292, 107, MATCH($B$1, resultados!$A$1:$ZZ$1, 0))</f>
        <v/>
      </c>
      <c r="B113">
        <f>INDEX(resultados!$A$2:$ZZ$292, 107, MATCH($B$2, resultados!$A$1:$ZZ$1, 0))</f>
        <v/>
      </c>
      <c r="C113">
        <f>INDEX(resultados!$A$2:$ZZ$292, 107, MATCH($B$3, resultados!$A$1:$ZZ$1, 0))</f>
        <v/>
      </c>
    </row>
    <row r="114">
      <c r="A114">
        <f>INDEX(resultados!$A$2:$ZZ$292, 108, MATCH($B$1, resultados!$A$1:$ZZ$1, 0))</f>
        <v/>
      </c>
      <c r="B114">
        <f>INDEX(resultados!$A$2:$ZZ$292, 108, MATCH($B$2, resultados!$A$1:$ZZ$1, 0))</f>
        <v/>
      </c>
      <c r="C114">
        <f>INDEX(resultados!$A$2:$ZZ$292, 108, MATCH($B$3, resultados!$A$1:$ZZ$1, 0))</f>
        <v/>
      </c>
    </row>
    <row r="115">
      <c r="A115">
        <f>INDEX(resultados!$A$2:$ZZ$292, 109, MATCH($B$1, resultados!$A$1:$ZZ$1, 0))</f>
        <v/>
      </c>
      <c r="B115">
        <f>INDEX(resultados!$A$2:$ZZ$292, 109, MATCH($B$2, resultados!$A$1:$ZZ$1, 0))</f>
        <v/>
      </c>
      <c r="C115">
        <f>INDEX(resultados!$A$2:$ZZ$292, 109, MATCH($B$3, resultados!$A$1:$ZZ$1, 0))</f>
        <v/>
      </c>
    </row>
    <row r="116">
      <c r="A116">
        <f>INDEX(resultados!$A$2:$ZZ$292, 110, MATCH($B$1, resultados!$A$1:$ZZ$1, 0))</f>
        <v/>
      </c>
      <c r="B116">
        <f>INDEX(resultados!$A$2:$ZZ$292, 110, MATCH($B$2, resultados!$A$1:$ZZ$1, 0))</f>
        <v/>
      </c>
      <c r="C116">
        <f>INDEX(resultados!$A$2:$ZZ$292, 110, MATCH($B$3, resultados!$A$1:$ZZ$1, 0))</f>
        <v/>
      </c>
    </row>
    <row r="117">
      <c r="A117">
        <f>INDEX(resultados!$A$2:$ZZ$292, 111, MATCH($B$1, resultados!$A$1:$ZZ$1, 0))</f>
        <v/>
      </c>
      <c r="B117">
        <f>INDEX(resultados!$A$2:$ZZ$292, 111, MATCH($B$2, resultados!$A$1:$ZZ$1, 0))</f>
        <v/>
      </c>
      <c r="C117">
        <f>INDEX(resultados!$A$2:$ZZ$292, 111, MATCH($B$3, resultados!$A$1:$ZZ$1, 0))</f>
        <v/>
      </c>
    </row>
    <row r="118">
      <c r="A118">
        <f>INDEX(resultados!$A$2:$ZZ$292, 112, MATCH($B$1, resultados!$A$1:$ZZ$1, 0))</f>
        <v/>
      </c>
      <c r="B118">
        <f>INDEX(resultados!$A$2:$ZZ$292, 112, MATCH($B$2, resultados!$A$1:$ZZ$1, 0))</f>
        <v/>
      </c>
      <c r="C118">
        <f>INDEX(resultados!$A$2:$ZZ$292, 112, MATCH($B$3, resultados!$A$1:$ZZ$1, 0))</f>
        <v/>
      </c>
    </row>
    <row r="119">
      <c r="A119">
        <f>INDEX(resultados!$A$2:$ZZ$292, 113, MATCH($B$1, resultados!$A$1:$ZZ$1, 0))</f>
        <v/>
      </c>
      <c r="B119">
        <f>INDEX(resultados!$A$2:$ZZ$292, 113, MATCH($B$2, resultados!$A$1:$ZZ$1, 0))</f>
        <v/>
      </c>
      <c r="C119">
        <f>INDEX(resultados!$A$2:$ZZ$292, 113, MATCH($B$3, resultados!$A$1:$ZZ$1, 0))</f>
        <v/>
      </c>
    </row>
    <row r="120">
      <c r="A120">
        <f>INDEX(resultados!$A$2:$ZZ$292, 114, MATCH($B$1, resultados!$A$1:$ZZ$1, 0))</f>
        <v/>
      </c>
      <c r="B120">
        <f>INDEX(resultados!$A$2:$ZZ$292, 114, MATCH($B$2, resultados!$A$1:$ZZ$1, 0))</f>
        <v/>
      </c>
      <c r="C120">
        <f>INDEX(resultados!$A$2:$ZZ$292, 114, MATCH($B$3, resultados!$A$1:$ZZ$1, 0))</f>
        <v/>
      </c>
    </row>
    <row r="121">
      <c r="A121">
        <f>INDEX(resultados!$A$2:$ZZ$292, 115, MATCH($B$1, resultados!$A$1:$ZZ$1, 0))</f>
        <v/>
      </c>
      <c r="B121">
        <f>INDEX(resultados!$A$2:$ZZ$292, 115, MATCH($B$2, resultados!$A$1:$ZZ$1, 0))</f>
        <v/>
      </c>
      <c r="C121">
        <f>INDEX(resultados!$A$2:$ZZ$292, 115, MATCH($B$3, resultados!$A$1:$ZZ$1, 0))</f>
        <v/>
      </c>
    </row>
    <row r="122">
      <c r="A122">
        <f>INDEX(resultados!$A$2:$ZZ$292, 116, MATCH($B$1, resultados!$A$1:$ZZ$1, 0))</f>
        <v/>
      </c>
      <c r="B122">
        <f>INDEX(resultados!$A$2:$ZZ$292, 116, MATCH($B$2, resultados!$A$1:$ZZ$1, 0))</f>
        <v/>
      </c>
      <c r="C122">
        <f>INDEX(resultados!$A$2:$ZZ$292, 116, MATCH($B$3, resultados!$A$1:$ZZ$1, 0))</f>
        <v/>
      </c>
    </row>
    <row r="123">
      <c r="A123">
        <f>INDEX(resultados!$A$2:$ZZ$292, 117, MATCH($B$1, resultados!$A$1:$ZZ$1, 0))</f>
        <v/>
      </c>
      <c r="B123">
        <f>INDEX(resultados!$A$2:$ZZ$292, 117, MATCH($B$2, resultados!$A$1:$ZZ$1, 0))</f>
        <v/>
      </c>
      <c r="C123">
        <f>INDEX(resultados!$A$2:$ZZ$292, 117, MATCH($B$3, resultados!$A$1:$ZZ$1, 0))</f>
        <v/>
      </c>
    </row>
    <row r="124">
      <c r="A124">
        <f>INDEX(resultados!$A$2:$ZZ$292, 118, MATCH($B$1, resultados!$A$1:$ZZ$1, 0))</f>
        <v/>
      </c>
      <c r="B124">
        <f>INDEX(resultados!$A$2:$ZZ$292, 118, MATCH($B$2, resultados!$A$1:$ZZ$1, 0))</f>
        <v/>
      </c>
      <c r="C124">
        <f>INDEX(resultados!$A$2:$ZZ$292, 118, MATCH($B$3, resultados!$A$1:$ZZ$1, 0))</f>
        <v/>
      </c>
    </row>
    <row r="125">
      <c r="A125">
        <f>INDEX(resultados!$A$2:$ZZ$292, 119, MATCH($B$1, resultados!$A$1:$ZZ$1, 0))</f>
        <v/>
      </c>
      <c r="B125">
        <f>INDEX(resultados!$A$2:$ZZ$292, 119, MATCH($B$2, resultados!$A$1:$ZZ$1, 0))</f>
        <v/>
      </c>
      <c r="C125">
        <f>INDEX(resultados!$A$2:$ZZ$292, 119, MATCH($B$3, resultados!$A$1:$ZZ$1, 0))</f>
        <v/>
      </c>
    </row>
    <row r="126">
      <c r="A126">
        <f>INDEX(resultados!$A$2:$ZZ$292, 120, MATCH($B$1, resultados!$A$1:$ZZ$1, 0))</f>
        <v/>
      </c>
      <c r="B126">
        <f>INDEX(resultados!$A$2:$ZZ$292, 120, MATCH($B$2, resultados!$A$1:$ZZ$1, 0))</f>
        <v/>
      </c>
      <c r="C126">
        <f>INDEX(resultados!$A$2:$ZZ$292, 120, MATCH($B$3, resultados!$A$1:$ZZ$1, 0))</f>
        <v/>
      </c>
    </row>
    <row r="127">
      <c r="A127">
        <f>INDEX(resultados!$A$2:$ZZ$292, 121, MATCH($B$1, resultados!$A$1:$ZZ$1, 0))</f>
        <v/>
      </c>
      <c r="B127">
        <f>INDEX(resultados!$A$2:$ZZ$292, 121, MATCH($B$2, resultados!$A$1:$ZZ$1, 0))</f>
        <v/>
      </c>
      <c r="C127">
        <f>INDEX(resultados!$A$2:$ZZ$292, 121, MATCH($B$3, resultados!$A$1:$ZZ$1, 0))</f>
        <v/>
      </c>
    </row>
    <row r="128">
      <c r="A128">
        <f>INDEX(resultados!$A$2:$ZZ$292, 122, MATCH($B$1, resultados!$A$1:$ZZ$1, 0))</f>
        <v/>
      </c>
      <c r="B128">
        <f>INDEX(resultados!$A$2:$ZZ$292, 122, MATCH($B$2, resultados!$A$1:$ZZ$1, 0))</f>
        <v/>
      </c>
      <c r="C128">
        <f>INDEX(resultados!$A$2:$ZZ$292, 122, MATCH($B$3, resultados!$A$1:$ZZ$1, 0))</f>
        <v/>
      </c>
    </row>
    <row r="129">
      <c r="A129">
        <f>INDEX(resultados!$A$2:$ZZ$292, 123, MATCH($B$1, resultados!$A$1:$ZZ$1, 0))</f>
        <v/>
      </c>
      <c r="B129">
        <f>INDEX(resultados!$A$2:$ZZ$292, 123, MATCH($B$2, resultados!$A$1:$ZZ$1, 0))</f>
        <v/>
      </c>
      <c r="C129">
        <f>INDEX(resultados!$A$2:$ZZ$292, 123, MATCH($B$3, resultados!$A$1:$ZZ$1, 0))</f>
        <v/>
      </c>
    </row>
    <row r="130">
      <c r="A130">
        <f>INDEX(resultados!$A$2:$ZZ$292, 124, MATCH($B$1, resultados!$A$1:$ZZ$1, 0))</f>
        <v/>
      </c>
      <c r="B130">
        <f>INDEX(resultados!$A$2:$ZZ$292, 124, MATCH($B$2, resultados!$A$1:$ZZ$1, 0))</f>
        <v/>
      </c>
      <c r="C130">
        <f>INDEX(resultados!$A$2:$ZZ$292, 124, MATCH($B$3, resultados!$A$1:$ZZ$1, 0))</f>
        <v/>
      </c>
    </row>
    <row r="131">
      <c r="A131">
        <f>INDEX(resultados!$A$2:$ZZ$292, 125, MATCH($B$1, resultados!$A$1:$ZZ$1, 0))</f>
        <v/>
      </c>
      <c r="B131">
        <f>INDEX(resultados!$A$2:$ZZ$292, 125, MATCH($B$2, resultados!$A$1:$ZZ$1, 0))</f>
        <v/>
      </c>
      <c r="C131">
        <f>INDEX(resultados!$A$2:$ZZ$292, 125, MATCH($B$3, resultados!$A$1:$ZZ$1, 0))</f>
        <v/>
      </c>
    </row>
    <row r="132">
      <c r="A132">
        <f>INDEX(resultados!$A$2:$ZZ$292, 126, MATCH($B$1, resultados!$A$1:$ZZ$1, 0))</f>
        <v/>
      </c>
      <c r="B132">
        <f>INDEX(resultados!$A$2:$ZZ$292, 126, MATCH($B$2, resultados!$A$1:$ZZ$1, 0))</f>
        <v/>
      </c>
      <c r="C132">
        <f>INDEX(resultados!$A$2:$ZZ$292, 126, MATCH($B$3, resultados!$A$1:$ZZ$1, 0))</f>
        <v/>
      </c>
    </row>
    <row r="133">
      <c r="A133">
        <f>INDEX(resultados!$A$2:$ZZ$292, 127, MATCH($B$1, resultados!$A$1:$ZZ$1, 0))</f>
        <v/>
      </c>
      <c r="B133">
        <f>INDEX(resultados!$A$2:$ZZ$292, 127, MATCH($B$2, resultados!$A$1:$ZZ$1, 0))</f>
        <v/>
      </c>
      <c r="C133">
        <f>INDEX(resultados!$A$2:$ZZ$292, 127, MATCH($B$3, resultados!$A$1:$ZZ$1, 0))</f>
        <v/>
      </c>
    </row>
    <row r="134">
      <c r="A134">
        <f>INDEX(resultados!$A$2:$ZZ$292, 128, MATCH($B$1, resultados!$A$1:$ZZ$1, 0))</f>
        <v/>
      </c>
      <c r="B134">
        <f>INDEX(resultados!$A$2:$ZZ$292, 128, MATCH($B$2, resultados!$A$1:$ZZ$1, 0))</f>
        <v/>
      </c>
      <c r="C134">
        <f>INDEX(resultados!$A$2:$ZZ$292, 128, MATCH($B$3, resultados!$A$1:$ZZ$1, 0))</f>
        <v/>
      </c>
    </row>
    <row r="135">
      <c r="A135">
        <f>INDEX(resultados!$A$2:$ZZ$292, 129, MATCH($B$1, resultados!$A$1:$ZZ$1, 0))</f>
        <v/>
      </c>
      <c r="B135">
        <f>INDEX(resultados!$A$2:$ZZ$292, 129, MATCH($B$2, resultados!$A$1:$ZZ$1, 0))</f>
        <v/>
      </c>
      <c r="C135">
        <f>INDEX(resultados!$A$2:$ZZ$292, 129, MATCH($B$3, resultados!$A$1:$ZZ$1, 0))</f>
        <v/>
      </c>
    </row>
    <row r="136">
      <c r="A136">
        <f>INDEX(resultados!$A$2:$ZZ$292, 130, MATCH($B$1, resultados!$A$1:$ZZ$1, 0))</f>
        <v/>
      </c>
      <c r="B136">
        <f>INDEX(resultados!$A$2:$ZZ$292, 130, MATCH($B$2, resultados!$A$1:$ZZ$1, 0))</f>
        <v/>
      </c>
      <c r="C136">
        <f>INDEX(resultados!$A$2:$ZZ$292, 130, MATCH($B$3, resultados!$A$1:$ZZ$1, 0))</f>
        <v/>
      </c>
    </row>
    <row r="137">
      <c r="A137">
        <f>INDEX(resultados!$A$2:$ZZ$292, 131, MATCH($B$1, resultados!$A$1:$ZZ$1, 0))</f>
        <v/>
      </c>
      <c r="B137">
        <f>INDEX(resultados!$A$2:$ZZ$292, 131, MATCH($B$2, resultados!$A$1:$ZZ$1, 0))</f>
        <v/>
      </c>
      <c r="C137">
        <f>INDEX(resultados!$A$2:$ZZ$292, 131, MATCH($B$3, resultados!$A$1:$ZZ$1, 0))</f>
        <v/>
      </c>
    </row>
    <row r="138">
      <c r="A138">
        <f>INDEX(resultados!$A$2:$ZZ$292, 132, MATCH($B$1, resultados!$A$1:$ZZ$1, 0))</f>
        <v/>
      </c>
      <c r="B138">
        <f>INDEX(resultados!$A$2:$ZZ$292, 132, MATCH($B$2, resultados!$A$1:$ZZ$1, 0))</f>
        <v/>
      </c>
      <c r="C138">
        <f>INDEX(resultados!$A$2:$ZZ$292, 132, MATCH($B$3, resultados!$A$1:$ZZ$1, 0))</f>
        <v/>
      </c>
    </row>
    <row r="139">
      <c r="A139">
        <f>INDEX(resultados!$A$2:$ZZ$292, 133, MATCH($B$1, resultados!$A$1:$ZZ$1, 0))</f>
        <v/>
      </c>
      <c r="B139">
        <f>INDEX(resultados!$A$2:$ZZ$292, 133, MATCH($B$2, resultados!$A$1:$ZZ$1, 0))</f>
        <v/>
      </c>
      <c r="C139">
        <f>INDEX(resultados!$A$2:$ZZ$292, 133, MATCH($B$3, resultados!$A$1:$ZZ$1, 0))</f>
        <v/>
      </c>
    </row>
    <row r="140">
      <c r="A140">
        <f>INDEX(resultados!$A$2:$ZZ$292, 134, MATCH($B$1, resultados!$A$1:$ZZ$1, 0))</f>
        <v/>
      </c>
      <c r="B140">
        <f>INDEX(resultados!$A$2:$ZZ$292, 134, MATCH($B$2, resultados!$A$1:$ZZ$1, 0))</f>
        <v/>
      </c>
      <c r="C140">
        <f>INDEX(resultados!$A$2:$ZZ$292, 134, MATCH($B$3, resultados!$A$1:$ZZ$1, 0))</f>
        <v/>
      </c>
    </row>
    <row r="141">
      <c r="A141">
        <f>INDEX(resultados!$A$2:$ZZ$292, 135, MATCH($B$1, resultados!$A$1:$ZZ$1, 0))</f>
        <v/>
      </c>
      <c r="B141">
        <f>INDEX(resultados!$A$2:$ZZ$292, 135, MATCH($B$2, resultados!$A$1:$ZZ$1, 0))</f>
        <v/>
      </c>
      <c r="C141">
        <f>INDEX(resultados!$A$2:$ZZ$292, 135, MATCH($B$3, resultados!$A$1:$ZZ$1, 0))</f>
        <v/>
      </c>
    </row>
    <row r="142">
      <c r="A142">
        <f>INDEX(resultados!$A$2:$ZZ$292, 136, MATCH($B$1, resultados!$A$1:$ZZ$1, 0))</f>
        <v/>
      </c>
      <c r="B142">
        <f>INDEX(resultados!$A$2:$ZZ$292, 136, MATCH($B$2, resultados!$A$1:$ZZ$1, 0))</f>
        <v/>
      </c>
      <c r="C142">
        <f>INDEX(resultados!$A$2:$ZZ$292, 136, MATCH($B$3, resultados!$A$1:$ZZ$1, 0))</f>
        <v/>
      </c>
    </row>
    <row r="143">
      <c r="A143">
        <f>INDEX(resultados!$A$2:$ZZ$292, 137, MATCH($B$1, resultados!$A$1:$ZZ$1, 0))</f>
        <v/>
      </c>
      <c r="B143">
        <f>INDEX(resultados!$A$2:$ZZ$292, 137, MATCH($B$2, resultados!$A$1:$ZZ$1, 0))</f>
        <v/>
      </c>
      <c r="C143">
        <f>INDEX(resultados!$A$2:$ZZ$292, 137, MATCH($B$3, resultados!$A$1:$ZZ$1, 0))</f>
        <v/>
      </c>
    </row>
    <row r="144">
      <c r="A144">
        <f>INDEX(resultados!$A$2:$ZZ$292, 138, MATCH($B$1, resultados!$A$1:$ZZ$1, 0))</f>
        <v/>
      </c>
      <c r="B144">
        <f>INDEX(resultados!$A$2:$ZZ$292, 138, MATCH($B$2, resultados!$A$1:$ZZ$1, 0))</f>
        <v/>
      </c>
      <c r="C144">
        <f>INDEX(resultados!$A$2:$ZZ$292, 138, MATCH($B$3, resultados!$A$1:$ZZ$1, 0))</f>
        <v/>
      </c>
    </row>
    <row r="145">
      <c r="A145">
        <f>INDEX(resultados!$A$2:$ZZ$292, 139, MATCH($B$1, resultados!$A$1:$ZZ$1, 0))</f>
        <v/>
      </c>
      <c r="B145">
        <f>INDEX(resultados!$A$2:$ZZ$292, 139, MATCH($B$2, resultados!$A$1:$ZZ$1, 0))</f>
        <v/>
      </c>
      <c r="C145">
        <f>INDEX(resultados!$A$2:$ZZ$292, 139, MATCH($B$3, resultados!$A$1:$ZZ$1, 0))</f>
        <v/>
      </c>
    </row>
    <row r="146">
      <c r="A146">
        <f>INDEX(resultados!$A$2:$ZZ$292, 140, MATCH($B$1, resultados!$A$1:$ZZ$1, 0))</f>
        <v/>
      </c>
      <c r="B146">
        <f>INDEX(resultados!$A$2:$ZZ$292, 140, MATCH($B$2, resultados!$A$1:$ZZ$1, 0))</f>
        <v/>
      </c>
      <c r="C146">
        <f>INDEX(resultados!$A$2:$ZZ$292, 140, MATCH($B$3, resultados!$A$1:$ZZ$1, 0))</f>
        <v/>
      </c>
    </row>
    <row r="147">
      <c r="A147">
        <f>INDEX(resultados!$A$2:$ZZ$292, 141, MATCH($B$1, resultados!$A$1:$ZZ$1, 0))</f>
        <v/>
      </c>
      <c r="B147">
        <f>INDEX(resultados!$A$2:$ZZ$292, 141, MATCH($B$2, resultados!$A$1:$ZZ$1, 0))</f>
        <v/>
      </c>
      <c r="C147">
        <f>INDEX(resultados!$A$2:$ZZ$292, 141, MATCH($B$3, resultados!$A$1:$ZZ$1, 0))</f>
        <v/>
      </c>
    </row>
    <row r="148">
      <c r="A148">
        <f>INDEX(resultados!$A$2:$ZZ$292, 142, MATCH($B$1, resultados!$A$1:$ZZ$1, 0))</f>
        <v/>
      </c>
      <c r="B148">
        <f>INDEX(resultados!$A$2:$ZZ$292, 142, MATCH($B$2, resultados!$A$1:$ZZ$1, 0))</f>
        <v/>
      </c>
      <c r="C148">
        <f>INDEX(resultados!$A$2:$ZZ$292, 142, MATCH($B$3, resultados!$A$1:$ZZ$1, 0))</f>
        <v/>
      </c>
    </row>
    <row r="149">
      <c r="A149">
        <f>INDEX(resultados!$A$2:$ZZ$292, 143, MATCH($B$1, resultados!$A$1:$ZZ$1, 0))</f>
        <v/>
      </c>
      <c r="B149">
        <f>INDEX(resultados!$A$2:$ZZ$292, 143, MATCH($B$2, resultados!$A$1:$ZZ$1, 0))</f>
        <v/>
      </c>
      <c r="C149">
        <f>INDEX(resultados!$A$2:$ZZ$292, 143, MATCH($B$3, resultados!$A$1:$ZZ$1, 0))</f>
        <v/>
      </c>
    </row>
    <row r="150">
      <c r="A150">
        <f>INDEX(resultados!$A$2:$ZZ$292, 144, MATCH($B$1, resultados!$A$1:$ZZ$1, 0))</f>
        <v/>
      </c>
      <c r="B150">
        <f>INDEX(resultados!$A$2:$ZZ$292, 144, MATCH($B$2, resultados!$A$1:$ZZ$1, 0))</f>
        <v/>
      </c>
      <c r="C150">
        <f>INDEX(resultados!$A$2:$ZZ$292, 144, MATCH($B$3, resultados!$A$1:$ZZ$1, 0))</f>
        <v/>
      </c>
    </row>
    <row r="151">
      <c r="A151">
        <f>INDEX(resultados!$A$2:$ZZ$292, 145, MATCH($B$1, resultados!$A$1:$ZZ$1, 0))</f>
        <v/>
      </c>
      <c r="B151">
        <f>INDEX(resultados!$A$2:$ZZ$292, 145, MATCH($B$2, resultados!$A$1:$ZZ$1, 0))</f>
        <v/>
      </c>
      <c r="C151">
        <f>INDEX(resultados!$A$2:$ZZ$292, 145, MATCH($B$3, resultados!$A$1:$ZZ$1, 0))</f>
        <v/>
      </c>
    </row>
    <row r="152">
      <c r="A152">
        <f>INDEX(resultados!$A$2:$ZZ$292, 146, MATCH($B$1, resultados!$A$1:$ZZ$1, 0))</f>
        <v/>
      </c>
      <c r="B152">
        <f>INDEX(resultados!$A$2:$ZZ$292, 146, MATCH($B$2, resultados!$A$1:$ZZ$1, 0))</f>
        <v/>
      </c>
      <c r="C152">
        <f>INDEX(resultados!$A$2:$ZZ$292, 146, MATCH($B$3, resultados!$A$1:$ZZ$1, 0))</f>
        <v/>
      </c>
    </row>
    <row r="153">
      <c r="A153">
        <f>INDEX(resultados!$A$2:$ZZ$292, 147, MATCH($B$1, resultados!$A$1:$ZZ$1, 0))</f>
        <v/>
      </c>
      <c r="B153">
        <f>INDEX(resultados!$A$2:$ZZ$292, 147, MATCH($B$2, resultados!$A$1:$ZZ$1, 0))</f>
        <v/>
      </c>
      <c r="C153">
        <f>INDEX(resultados!$A$2:$ZZ$292, 147, MATCH($B$3, resultados!$A$1:$ZZ$1, 0))</f>
        <v/>
      </c>
    </row>
    <row r="154">
      <c r="A154">
        <f>INDEX(resultados!$A$2:$ZZ$292, 148, MATCH($B$1, resultados!$A$1:$ZZ$1, 0))</f>
        <v/>
      </c>
      <c r="B154">
        <f>INDEX(resultados!$A$2:$ZZ$292, 148, MATCH($B$2, resultados!$A$1:$ZZ$1, 0))</f>
        <v/>
      </c>
      <c r="C154">
        <f>INDEX(resultados!$A$2:$ZZ$292, 148, MATCH($B$3, resultados!$A$1:$ZZ$1, 0))</f>
        <v/>
      </c>
    </row>
    <row r="155">
      <c r="A155">
        <f>INDEX(resultados!$A$2:$ZZ$292, 149, MATCH($B$1, resultados!$A$1:$ZZ$1, 0))</f>
        <v/>
      </c>
      <c r="B155">
        <f>INDEX(resultados!$A$2:$ZZ$292, 149, MATCH($B$2, resultados!$A$1:$ZZ$1, 0))</f>
        <v/>
      </c>
      <c r="C155">
        <f>INDEX(resultados!$A$2:$ZZ$292, 149, MATCH($B$3, resultados!$A$1:$ZZ$1, 0))</f>
        <v/>
      </c>
    </row>
    <row r="156">
      <c r="A156">
        <f>INDEX(resultados!$A$2:$ZZ$292, 150, MATCH($B$1, resultados!$A$1:$ZZ$1, 0))</f>
        <v/>
      </c>
      <c r="B156">
        <f>INDEX(resultados!$A$2:$ZZ$292, 150, MATCH($B$2, resultados!$A$1:$ZZ$1, 0))</f>
        <v/>
      </c>
      <c r="C156">
        <f>INDEX(resultados!$A$2:$ZZ$292, 150, MATCH($B$3, resultados!$A$1:$ZZ$1, 0))</f>
        <v/>
      </c>
    </row>
    <row r="157">
      <c r="A157">
        <f>INDEX(resultados!$A$2:$ZZ$292, 151, MATCH($B$1, resultados!$A$1:$ZZ$1, 0))</f>
        <v/>
      </c>
      <c r="B157">
        <f>INDEX(resultados!$A$2:$ZZ$292, 151, MATCH($B$2, resultados!$A$1:$ZZ$1, 0))</f>
        <v/>
      </c>
      <c r="C157">
        <f>INDEX(resultados!$A$2:$ZZ$292, 151, MATCH($B$3, resultados!$A$1:$ZZ$1, 0))</f>
        <v/>
      </c>
    </row>
    <row r="158">
      <c r="A158">
        <f>INDEX(resultados!$A$2:$ZZ$292, 152, MATCH($B$1, resultados!$A$1:$ZZ$1, 0))</f>
        <v/>
      </c>
      <c r="B158">
        <f>INDEX(resultados!$A$2:$ZZ$292, 152, MATCH($B$2, resultados!$A$1:$ZZ$1, 0))</f>
        <v/>
      </c>
      <c r="C158">
        <f>INDEX(resultados!$A$2:$ZZ$292, 152, MATCH($B$3, resultados!$A$1:$ZZ$1, 0))</f>
        <v/>
      </c>
    </row>
    <row r="159">
      <c r="A159">
        <f>INDEX(resultados!$A$2:$ZZ$292, 153, MATCH($B$1, resultados!$A$1:$ZZ$1, 0))</f>
        <v/>
      </c>
      <c r="B159">
        <f>INDEX(resultados!$A$2:$ZZ$292, 153, MATCH($B$2, resultados!$A$1:$ZZ$1, 0))</f>
        <v/>
      </c>
      <c r="C159">
        <f>INDEX(resultados!$A$2:$ZZ$292, 153, MATCH($B$3, resultados!$A$1:$ZZ$1, 0))</f>
        <v/>
      </c>
    </row>
    <row r="160">
      <c r="A160">
        <f>INDEX(resultados!$A$2:$ZZ$292, 154, MATCH($B$1, resultados!$A$1:$ZZ$1, 0))</f>
        <v/>
      </c>
      <c r="B160">
        <f>INDEX(resultados!$A$2:$ZZ$292, 154, MATCH($B$2, resultados!$A$1:$ZZ$1, 0))</f>
        <v/>
      </c>
      <c r="C160">
        <f>INDEX(resultados!$A$2:$ZZ$292, 154, MATCH($B$3, resultados!$A$1:$ZZ$1, 0))</f>
        <v/>
      </c>
    </row>
    <row r="161">
      <c r="A161">
        <f>INDEX(resultados!$A$2:$ZZ$292, 155, MATCH($B$1, resultados!$A$1:$ZZ$1, 0))</f>
        <v/>
      </c>
      <c r="B161">
        <f>INDEX(resultados!$A$2:$ZZ$292, 155, MATCH($B$2, resultados!$A$1:$ZZ$1, 0))</f>
        <v/>
      </c>
      <c r="C161">
        <f>INDEX(resultados!$A$2:$ZZ$292, 155, MATCH($B$3, resultados!$A$1:$ZZ$1, 0))</f>
        <v/>
      </c>
    </row>
    <row r="162">
      <c r="A162">
        <f>INDEX(resultados!$A$2:$ZZ$292, 156, MATCH($B$1, resultados!$A$1:$ZZ$1, 0))</f>
        <v/>
      </c>
      <c r="B162">
        <f>INDEX(resultados!$A$2:$ZZ$292, 156, MATCH($B$2, resultados!$A$1:$ZZ$1, 0))</f>
        <v/>
      </c>
      <c r="C162">
        <f>INDEX(resultados!$A$2:$ZZ$292, 156, MATCH($B$3, resultados!$A$1:$ZZ$1, 0))</f>
        <v/>
      </c>
    </row>
    <row r="163">
      <c r="A163">
        <f>INDEX(resultados!$A$2:$ZZ$292, 157, MATCH($B$1, resultados!$A$1:$ZZ$1, 0))</f>
        <v/>
      </c>
      <c r="B163">
        <f>INDEX(resultados!$A$2:$ZZ$292, 157, MATCH($B$2, resultados!$A$1:$ZZ$1, 0))</f>
        <v/>
      </c>
      <c r="C163">
        <f>INDEX(resultados!$A$2:$ZZ$292, 157, MATCH($B$3, resultados!$A$1:$ZZ$1, 0))</f>
        <v/>
      </c>
    </row>
    <row r="164">
      <c r="A164">
        <f>INDEX(resultados!$A$2:$ZZ$292, 158, MATCH($B$1, resultados!$A$1:$ZZ$1, 0))</f>
        <v/>
      </c>
      <c r="B164">
        <f>INDEX(resultados!$A$2:$ZZ$292, 158, MATCH($B$2, resultados!$A$1:$ZZ$1, 0))</f>
        <v/>
      </c>
      <c r="C164">
        <f>INDEX(resultados!$A$2:$ZZ$292, 158, MATCH($B$3, resultados!$A$1:$ZZ$1, 0))</f>
        <v/>
      </c>
    </row>
    <row r="165">
      <c r="A165">
        <f>INDEX(resultados!$A$2:$ZZ$292, 159, MATCH($B$1, resultados!$A$1:$ZZ$1, 0))</f>
        <v/>
      </c>
      <c r="B165">
        <f>INDEX(resultados!$A$2:$ZZ$292, 159, MATCH($B$2, resultados!$A$1:$ZZ$1, 0))</f>
        <v/>
      </c>
      <c r="C165">
        <f>INDEX(resultados!$A$2:$ZZ$292, 159, MATCH($B$3, resultados!$A$1:$ZZ$1, 0))</f>
        <v/>
      </c>
    </row>
    <row r="166">
      <c r="A166">
        <f>INDEX(resultados!$A$2:$ZZ$292, 160, MATCH($B$1, resultados!$A$1:$ZZ$1, 0))</f>
        <v/>
      </c>
      <c r="B166">
        <f>INDEX(resultados!$A$2:$ZZ$292, 160, MATCH($B$2, resultados!$A$1:$ZZ$1, 0))</f>
        <v/>
      </c>
      <c r="C166">
        <f>INDEX(resultados!$A$2:$ZZ$292, 160, MATCH($B$3, resultados!$A$1:$ZZ$1, 0))</f>
        <v/>
      </c>
    </row>
    <row r="167">
      <c r="A167">
        <f>INDEX(resultados!$A$2:$ZZ$292, 161, MATCH($B$1, resultados!$A$1:$ZZ$1, 0))</f>
        <v/>
      </c>
      <c r="B167">
        <f>INDEX(resultados!$A$2:$ZZ$292, 161, MATCH($B$2, resultados!$A$1:$ZZ$1, 0))</f>
        <v/>
      </c>
      <c r="C167">
        <f>INDEX(resultados!$A$2:$ZZ$292, 161, MATCH($B$3, resultados!$A$1:$ZZ$1, 0))</f>
        <v/>
      </c>
    </row>
    <row r="168">
      <c r="A168">
        <f>INDEX(resultados!$A$2:$ZZ$292, 162, MATCH($B$1, resultados!$A$1:$ZZ$1, 0))</f>
        <v/>
      </c>
      <c r="B168">
        <f>INDEX(resultados!$A$2:$ZZ$292, 162, MATCH($B$2, resultados!$A$1:$ZZ$1, 0))</f>
        <v/>
      </c>
      <c r="C168">
        <f>INDEX(resultados!$A$2:$ZZ$292, 162, MATCH($B$3, resultados!$A$1:$ZZ$1, 0))</f>
        <v/>
      </c>
    </row>
    <row r="169">
      <c r="A169">
        <f>INDEX(resultados!$A$2:$ZZ$292, 163, MATCH($B$1, resultados!$A$1:$ZZ$1, 0))</f>
        <v/>
      </c>
      <c r="B169">
        <f>INDEX(resultados!$A$2:$ZZ$292, 163, MATCH($B$2, resultados!$A$1:$ZZ$1, 0))</f>
        <v/>
      </c>
      <c r="C169">
        <f>INDEX(resultados!$A$2:$ZZ$292, 163, MATCH($B$3, resultados!$A$1:$ZZ$1, 0))</f>
        <v/>
      </c>
    </row>
    <row r="170">
      <c r="A170">
        <f>INDEX(resultados!$A$2:$ZZ$292, 164, MATCH($B$1, resultados!$A$1:$ZZ$1, 0))</f>
        <v/>
      </c>
      <c r="B170">
        <f>INDEX(resultados!$A$2:$ZZ$292, 164, MATCH($B$2, resultados!$A$1:$ZZ$1, 0))</f>
        <v/>
      </c>
      <c r="C170">
        <f>INDEX(resultados!$A$2:$ZZ$292, 164, MATCH($B$3, resultados!$A$1:$ZZ$1, 0))</f>
        <v/>
      </c>
    </row>
    <row r="171">
      <c r="A171">
        <f>INDEX(resultados!$A$2:$ZZ$292, 165, MATCH($B$1, resultados!$A$1:$ZZ$1, 0))</f>
        <v/>
      </c>
      <c r="B171">
        <f>INDEX(resultados!$A$2:$ZZ$292, 165, MATCH($B$2, resultados!$A$1:$ZZ$1, 0))</f>
        <v/>
      </c>
      <c r="C171">
        <f>INDEX(resultados!$A$2:$ZZ$292, 165, MATCH($B$3, resultados!$A$1:$ZZ$1, 0))</f>
        <v/>
      </c>
    </row>
    <row r="172">
      <c r="A172">
        <f>INDEX(resultados!$A$2:$ZZ$292, 166, MATCH($B$1, resultados!$A$1:$ZZ$1, 0))</f>
        <v/>
      </c>
      <c r="B172">
        <f>INDEX(resultados!$A$2:$ZZ$292, 166, MATCH($B$2, resultados!$A$1:$ZZ$1, 0))</f>
        <v/>
      </c>
      <c r="C172">
        <f>INDEX(resultados!$A$2:$ZZ$292, 166, MATCH($B$3, resultados!$A$1:$ZZ$1, 0))</f>
        <v/>
      </c>
    </row>
    <row r="173">
      <c r="A173">
        <f>INDEX(resultados!$A$2:$ZZ$292, 167, MATCH($B$1, resultados!$A$1:$ZZ$1, 0))</f>
        <v/>
      </c>
      <c r="B173">
        <f>INDEX(resultados!$A$2:$ZZ$292, 167, MATCH($B$2, resultados!$A$1:$ZZ$1, 0))</f>
        <v/>
      </c>
      <c r="C173">
        <f>INDEX(resultados!$A$2:$ZZ$292, 167, MATCH($B$3, resultados!$A$1:$ZZ$1, 0))</f>
        <v/>
      </c>
    </row>
    <row r="174">
      <c r="A174">
        <f>INDEX(resultados!$A$2:$ZZ$292, 168, MATCH($B$1, resultados!$A$1:$ZZ$1, 0))</f>
        <v/>
      </c>
      <c r="B174">
        <f>INDEX(resultados!$A$2:$ZZ$292, 168, MATCH($B$2, resultados!$A$1:$ZZ$1, 0))</f>
        <v/>
      </c>
      <c r="C174">
        <f>INDEX(resultados!$A$2:$ZZ$292, 168, MATCH($B$3, resultados!$A$1:$ZZ$1, 0))</f>
        <v/>
      </c>
    </row>
    <row r="175">
      <c r="A175">
        <f>INDEX(resultados!$A$2:$ZZ$292, 169, MATCH($B$1, resultados!$A$1:$ZZ$1, 0))</f>
        <v/>
      </c>
      <c r="B175">
        <f>INDEX(resultados!$A$2:$ZZ$292, 169, MATCH($B$2, resultados!$A$1:$ZZ$1, 0))</f>
        <v/>
      </c>
      <c r="C175">
        <f>INDEX(resultados!$A$2:$ZZ$292, 169, MATCH($B$3, resultados!$A$1:$ZZ$1, 0))</f>
        <v/>
      </c>
    </row>
    <row r="176">
      <c r="A176">
        <f>INDEX(resultados!$A$2:$ZZ$292, 170, MATCH($B$1, resultados!$A$1:$ZZ$1, 0))</f>
        <v/>
      </c>
      <c r="B176">
        <f>INDEX(resultados!$A$2:$ZZ$292, 170, MATCH($B$2, resultados!$A$1:$ZZ$1, 0))</f>
        <v/>
      </c>
      <c r="C176">
        <f>INDEX(resultados!$A$2:$ZZ$292, 170, MATCH($B$3, resultados!$A$1:$ZZ$1, 0))</f>
        <v/>
      </c>
    </row>
    <row r="177">
      <c r="A177">
        <f>INDEX(resultados!$A$2:$ZZ$292, 171, MATCH($B$1, resultados!$A$1:$ZZ$1, 0))</f>
        <v/>
      </c>
      <c r="B177">
        <f>INDEX(resultados!$A$2:$ZZ$292, 171, MATCH($B$2, resultados!$A$1:$ZZ$1, 0))</f>
        <v/>
      </c>
      <c r="C177">
        <f>INDEX(resultados!$A$2:$ZZ$292, 171, MATCH($B$3, resultados!$A$1:$ZZ$1, 0))</f>
        <v/>
      </c>
    </row>
    <row r="178">
      <c r="A178">
        <f>INDEX(resultados!$A$2:$ZZ$292, 172, MATCH($B$1, resultados!$A$1:$ZZ$1, 0))</f>
        <v/>
      </c>
      <c r="B178">
        <f>INDEX(resultados!$A$2:$ZZ$292, 172, MATCH($B$2, resultados!$A$1:$ZZ$1, 0))</f>
        <v/>
      </c>
      <c r="C178">
        <f>INDEX(resultados!$A$2:$ZZ$292, 172, MATCH($B$3, resultados!$A$1:$ZZ$1, 0))</f>
        <v/>
      </c>
    </row>
    <row r="179">
      <c r="A179">
        <f>INDEX(resultados!$A$2:$ZZ$292, 173, MATCH($B$1, resultados!$A$1:$ZZ$1, 0))</f>
        <v/>
      </c>
      <c r="B179">
        <f>INDEX(resultados!$A$2:$ZZ$292, 173, MATCH($B$2, resultados!$A$1:$ZZ$1, 0))</f>
        <v/>
      </c>
      <c r="C179">
        <f>INDEX(resultados!$A$2:$ZZ$292, 173, MATCH($B$3, resultados!$A$1:$ZZ$1, 0))</f>
        <v/>
      </c>
    </row>
    <row r="180">
      <c r="A180">
        <f>INDEX(resultados!$A$2:$ZZ$292, 174, MATCH($B$1, resultados!$A$1:$ZZ$1, 0))</f>
        <v/>
      </c>
      <c r="B180">
        <f>INDEX(resultados!$A$2:$ZZ$292, 174, MATCH($B$2, resultados!$A$1:$ZZ$1, 0))</f>
        <v/>
      </c>
      <c r="C180">
        <f>INDEX(resultados!$A$2:$ZZ$292, 174, MATCH($B$3, resultados!$A$1:$ZZ$1, 0))</f>
        <v/>
      </c>
    </row>
    <row r="181">
      <c r="A181">
        <f>INDEX(resultados!$A$2:$ZZ$292, 175, MATCH($B$1, resultados!$A$1:$ZZ$1, 0))</f>
        <v/>
      </c>
      <c r="B181">
        <f>INDEX(resultados!$A$2:$ZZ$292, 175, MATCH($B$2, resultados!$A$1:$ZZ$1, 0))</f>
        <v/>
      </c>
      <c r="C181">
        <f>INDEX(resultados!$A$2:$ZZ$292, 175, MATCH($B$3, resultados!$A$1:$ZZ$1, 0))</f>
        <v/>
      </c>
    </row>
    <row r="182">
      <c r="A182">
        <f>INDEX(resultados!$A$2:$ZZ$292, 176, MATCH($B$1, resultados!$A$1:$ZZ$1, 0))</f>
        <v/>
      </c>
      <c r="B182">
        <f>INDEX(resultados!$A$2:$ZZ$292, 176, MATCH($B$2, resultados!$A$1:$ZZ$1, 0))</f>
        <v/>
      </c>
      <c r="C182">
        <f>INDEX(resultados!$A$2:$ZZ$292, 176, MATCH($B$3, resultados!$A$1:$ZZ$1, 0))</f>
        <v/>
      </c>
    </row>
    <row r="183">
      <c r="A183">
        <f>INDEX(resultados!$A$2:$ZZ$292, 177, MATCH($B$1, resultados!$A$1:$ZZ$1, 0))</f>
        <v/>
      </c>
      <c r="B183">
        <f>INDEX(resultados!$A$2:$ZZ$292, 177, MATCH($B$2, resultados!$A$1:$ZZ$1, 0))</f>
        <v/>
      </c>
      <c r="C183">
        <f>INDEX(resultados!$A$2:$ZZ$292, 177, MATCH($B$3, resultados!$A$1:$ZZ$1, 0))</f>
        <v/>
      </c>
    </row>
    <row r="184">
      <c r="A184">
        <f>INDEX(resultados!$A$2:$ZZ$292, 178, MATCH($B$1, resultados!$A$1:$ZZ$1, 0))</f>
        <v/>
      </c>
      <c r="B184">
        <f>INDEX(resultados!$A$2:$ZZ$292, 178, MATCH($B$2, resultados!$A$1:$ZZ$1, 0))</f>
        <v/>
      </c>
      <c r="C184">
        <f>INDEX(resultados!$A$2:$ZZ$292, 178, MATCH($B$3, resultados!$A$1:$ZZ$1, 0))</f>
        <v/>
      </c>
    </row>
    <row r="185">
      <c r="A185">
        <f>INDEX(resultados!$A$2:$ZZ$292, 179, MATCH($B$1, resultados!$A$1:$ZZ$1, 0))</f>
        <v/>
      </c>
      <c r="B185">
        <f>INDEX(resultados!$A$2:$ZZ$292, 179, MATCH($B$2, resultados!$A$1:$ZZ$1, 0))</f>
        <v/>
      </c>
      <c r="C185">
        <f>INDEX(resultados!$A$2:$ZZ$292, 179, MATCH($B$3, resultados!$A$1:$ZZ$1, 0))</f>
        <v/>
      </c>
    </row>
    <row r="186">
      <c r="A186">
        <f>INDEX(resultados!$A$2:$ZZ$292, 180, MATCH($B$1, resultados!$A$1:$ZZ$1, 0))</f>
        <v/>
      </c>
      <c r="B186">
        <f>INDEX(resultados!$A$2:$ZZ$292, 180, MATCH($B$2, resultados!$A$1:$ZZ$1, 0))</f>
        <v/>
      </c>
      <c r="C186">
        <f>INDEX(resultados!$A$2:$ZZ$292, 180, MATCH($B$3, resultados!$A$1:$ZZ$1, 0))</f>
        <v/>
      </c>
    </row>
    <row r="187">
      <c r="A187">
        <f>INDEX(resultados!$A$2:$ZZ$292, 181, MATCH($B$1, resultados!$A$1:$ZZ$1, 0))</f>
        <v/>
      </c>
      <c r="B187">
        <f>INDEX(resultados!$A$2:$ZZ$292, 181, MATCH($B$2, resultados!$A$1:$ZZ$1, 0))</f>
        <v/>
      </c>
      <c r="C187">
        <f>INDEX(resultados!$A$2:$ZZ$292, 181, MATCH($B$3, resultados!$A$1:$ZZ$1, 0))</f>
        <v/>
      </c>
    </row>
    <row r="188">
      <c r="A188">
        <f>INDEX(resultados!$A$2:$ZZ$292, 182, MATCH($B$1, resultados!$A$1:$ZZ$1, 0))</f>
        <v/>
      </c>
      <c r="B188">
        <f>INDEX(resultados!$A$2:$ZZ$292, 182, MATCH($B$2, resultados!$A$1:$ZZ$1, 0))</f>
        <v/>
      </c>
      <c r="C188">
        <f>INDEX(resultados!$A$2:$ZZ$292, 182, MATCH($B$3, resultados!$A$1:$ZZ$1, 0))</f>
        <v/>
      </c>
    </row>
    <row r="189">
      <c r="A189">
        <f>INDEX(resultados!$A$2:$ZZ$292, 183, MATCH($B$1, resultados!$A$1:$ZZ$1, 0))</f>
        <v/>
      </c>
      <c r="B189">
        <f>INDEX(resultados!$A$2:$ZZ$292, 183, MATCH($B$2, resultados!$A$1:$ZZ$1, 0))</f>
        <v/>
      </c>
      <c r="C189">
        <f>INDEX(resultados!$A$2:$ZZ$292, 183, MATCH($B$3, resultados!$A$1:$ZZ$1, 0))</f>
        <v/>
      </c>
    </row>
    <row r="190">
      <c r="A190">
        <f>INDEX(resultados!$A$2:$ZZ$292, 184, MATCH($B$1, resultados!$A$1:$ZZ$1, 0))</f>
        <v/>
      </c>
      <c r="B190">
        <f>INDEX(resultados!$A$2:$ZZ$292, 184, MATCH($B$2, resultados!$A$1:$ZZ$1, 0))</f>
        <v/>
      </c>
      <c r="C190">
        <f>INDEX(resultados!$A$2:$ZZ$292, 184, MATCH($B$3, resultados!$A$1:$ZZ$1, 0))</f>
        <v/>
      </c>
    </row>
    <row r="191">
      <c r="A191">
        <f>INDEX(resultados!$A$2:$ZZ$292, 185, MATCH($B$1, resultados!$A$1:$ZZ$1, 0))</f>
        <v/>
      </c>
      <c r="B191">
        <f>INDEX(resultados!$A$2:$ZZ$292, 185, MATCH($B$2, resultados!$A$1:$ZZ$1, 0))</f>
        <v/>
      </c>
      <c r="C191">
        <f>INDEX(resultados!$A$2:$ZZ$292, 185, MATCH($B$3, resultados!$A$1:$ZZ$1, 0))</f>
        <v/>
      </c>
    </row>
    <row r="192">
      <c r="A192">
        <f>INDEX(resultados!$A$2:$ZZ$292, 186, MATCH($B$1, resultados!$A$1:$ZZ$1, 0))</f>
        <v/>
      </c>
      <c r="B192">
        <f>INDEX(resultados!$A$2:$ZZ$292, 186, MATCH($B$2, resultados!$A$1:$ZZ$1, 0))</f>
        <v/>
      </c>
      <c r="C192">
        <f>INDEX(resultados!$A$2:$ZZ$292, 186, MATCH($B$3, resultados!$A$1:$ZZ$1, 0))</f>
        <v/>
      </c>
    </row>
    <row r="193">
      <c r="A193">
        <f>INDEX(resultados!$A$2:$ZZ$292, 187, MATCH($B$1, resultados!$A$1:$ZZ$1, 0))</f>
        <v/>
      </c>
      <c r="B193">
        <f>INDEX(resultados!$A$2:$ZZ$292, 187, MATCH($B$2, resultados!$A$1:$ZZ$1, 0))</f>
        <v/>
      </c>
      <c r="C193">
        <f>INDEX(resultados!$A$2:$ZZ$292, 187, MATCH($B$3, resultados!$A$1:$ZZ$1, 0))</f>
        <v/>
      </c>
    </row>
    <row r="194">
      <c r="A194">
        <f>INDEX(resultados!$A$2:$ZZ$292, 188, MATCH($B$1, resultados!$A$1:$ZZ$1, 0))</f>
        <v/>
      </c>
      <c r="B194">
        <f>INDEX(resultados!$A$2:$ZZ$292, 188, MATCH($B$2, resultados!$A$1:$ZZ$1, 0))</f>
        <v/>
      </c>
      <c r="C194">
        <f>INDEX(resultados!$A$2:$ZZ$292, 188, MATCH($B$3, resultados!$A$1:$ZZ$1, 0))</f>
        <v/>
      </c>
    </row>
    <row r="195">
      <c r="A195">
        <f>INDEX(resultados!$A$2:$ZZ$292, 189, MATCH($B$1, resultados!$A$1:$ZZ$1, 0))</f>
        <v/>
      </c>
      <c r="B195">
        <f>INDEX(resultados!$A$2:$ZZ$292, 189, MATCH($B$2, resultados!$A$1:$ZZ$1, 0))</f>
        <v/>
      </c>
      <c r="C195">
        <f>INDEX(resultados!$A$2:$ZZ$292, 189, MATCH($B$3, resultados!$A$1:$ZZ$1, 0))</f>
        <v/>
      </c>
    </row>
    <row r="196">
      <c r="A196">
        <f>INDEX(resultados!$A$2:$ZZ$292, 190, MATCH($B$1, resultados!$A$1:$ZZ$1, 0))</f>
        <v/>
      </c>
      <c r="B196">
        <f>INDEX(resultados!$A$2:$ZZ$292, 190, MATCH($B$2, resultados!$A$1:$ZZ$1, 0))</f>
        <v/>
      </c>
      <c r="C196">
        <f>INDEX(resultados!$A$2:$ZZ$292, 190, MATCH($B$3, resultados!$A$1:$ZZ$1, 0))</f>
        <v/>
      </c>
    </row>
    <row r="197">
      <c r="A197">
        <f>INDEX(resultados!$A$2:$ZZ$292, 191, MATCH($B$1, resultados!$A$1:$ZZ$1, 0))</f>
        <v/>
      </c>
      <c r="B197">
        <f>INDEX(resultados!$A$2:$ZZ$292, 191, MATCH($B$2, resultados!$A$1:$ZZ$1, 0))</f>
        <v/>
      </c>
      <c r="C197">
        <f>INDEX(resultados!$A$2:$ZZ$292, 191, MATCH($B$3, resultados!$A$1:$ZZ$1, 0))</f>
        <v/>
      </c>
    </row>
    <row r="198">
      <c r="A198">
        <f>INDEX(resultados!$A$2:$ZZ$292, 192, MATCH($B$1, resultados!$A$1:$ZZ$1, 0))</f>
        <v/>
      </c>
      <c r="B198">
        <f>INDEX(resultados!$A$2:$ZZ$292, 192, MATCH($B$2, resultados!$A$1:$ZZ$1, 0))</f>
        <v/>
      </c>
      <c r="C198">
        <f>INDEX(resultados!$A$2:$ZZ$292, 192, MATCH($B$3, resultados!$A$1:$ZZ$1, 0))</f>
        <v/>
      </c>
    </row>
    <row r="199">
      <c r="A199">
        <f>INDEX(resultados!$A$2:$ZZ$292, 193, MATCH($B$1, resultados!$A$1:$ZZ$1, 0))</f>
        <v/>
      </c>
      <c r="B199">
        <f>INDEX(resultados!$A$2:$ZZ$292, 193, MATCH($B$2, resultados!$A$1:$ZZ$1, 0))</f>
        <v/>
      </c>
      <c r="C199">
        <f>INDEX(resultados!$A$2:$ZZ$292, 193, MATCH($B$3, resultados!$A$1:$ZZ$1, 0))</f>
        <v/>
      </c>
    </row>
    <row r="200">
      <c r="A200">
        <f>INDEX(resultados!$A$2:$ZZ$292, 194, MATCH($B$1, resultados!$A$1:$ZZ$1, 0))</f>
        <v/>
      </c>
      <c r="B200">
        <f>INDEX(resultados!$A$2:$ZZ$292, 194, MATCH($B$2, resultados!$A$1:$ZZ$1, 0))</f>
        <v/>
      </c>
      <c r="C200">
        <f>INDEX(resultados!$A$2:$ZZ$292, 194, MATCH($B$3, resultados!$A$1:$ZZ$1, 0))</f>
        <v/>
      </c>
    </row>
    <row r="201">
      <c r="A201">
        <f>INDEX(resultados!$A$2:$ZZ$292, 195, MATCH($B$1, resultados!$A$1:$ZZ$1, 0))</f>
        <v/>
      </c>
      <c r="B201">
        <f>INDEX(resultados!$A$2:$ZZ$292, 195, MATCH($B$2, resultados!$A$1:$ZZ$1, 0))</f>
        <v/>
      </c>
      <c r="C201">
        <f>INDEX(resultados!$A$2:$ZZ$292, 195, MATCH($B$3, resultados!$A$1:$ZZ$1, 0))</f>
        <v/>
      </c>
    </row>
    <row r="202">
      <c r="A202">
        <f>INDEX(resultados!$A$2:$ZZ$292, 196, MATCH($B$1, resultados!$A$1:$ZZ$1, 0))</f>
        <v/>
      </c>
      <c r="B202">
        <f>INDEX(resultados!$A$2:$ZZ$292, 196, MATCH($B$2, resultados!$A$1:$ZZ$1, 0))</f>
        <v/>
      </c>
      <c r="C202">
        <f>INDEX(resultados!$A$2:$ZZ$292, 196, MATCH($B$3, resultados!$A$1:$ZZ$1, 0))</f>
        <v/>
      </c>
    </row>
    <row r="203">
      <c r="A203">
        <f>INDEX(resultados!$A$2:$ZZ$292, 197, MATCH($B$1, resultados!$A$1:$ZZ$1, 0))</f>
        <v/>
      </c>
      <c r="B203">
        <f>INDEX(resultados!$A$2:$ZZ$292, 197, MATCH($B$2, resultados!$A$1:$ZZ$1, 0))</f>
        <v/>
      </c>
      <c r="C203">
        <f>INDEX(resultados!$A$2:$ZZ$292, 197, MATCH($B$3, resultados!$A$1:$ZZ$1, 0))</f>
        <v/>
      </c>
    </row>
    <row r="204">
      <c r="A204">
        <f>INDEX(resultados!$A$2:$ZZ$292, 198, MATCH($B$1, resultados!$A$1:$ZZ$1, 0))</f>
        <v/>
      </c>
      <c r="B204">
        <f>INDEX(resultados!$A$2:$ZZ$292, 198, MATCH($B$2, resultados!$A$1:$ZZ$1, 0))</f>
        <v/>
      </c>
      <c r="C204">
        <f>INDEX(resultados!$A$2:$ZZ$292, 198, MATCH($B$3, resultados!$A$1:$ZZ$1, 0))</f>
        <v/>
      </c>
    </row>
    <row r="205">
      <c r="A205">
        <f>INDEX(resultados!$A$2:$ZZ$292, 199, MATCH($B$1, resultados!$A$1:$ZZ$1, 0))</f>
        <v/>
      </c>
      <c r="B205">
        <f>INDEX(resultados!$A$2:$ZZ$292, 199, MATCH($B$2, resultados!$A$1:$ZZ$1, 0))</f>
        <v/>
      </c>
      <c r="C205">
        <f>INDEX(resultados!$A$2:$ZZ$292, 199, MATCH($B$3, resultados!$A$1:$ZZ$1, 0))</f>
        <v/>
      </c>
    </row>
    <row r="206">
      <c r="A206">
        <f>INDEX(resultados!$A$2:$ZZ$292, 200, MATCH($B$1, resultados!$A$1:$ZZ$1, 0))</f>
        <v/>
      </c>
      <c r="B206">
        <f>INDEX(resultados!$A$2:$ZZ$292, 200, MATCH($B$2, resultados!$A$1:$ZZ$1, 0))</f>
        <v/>
      </c>
      <c r="C206">
        <f>INDEX(resultados!$A$2:$ZZ$292, 200, MATCH($B$3, resultados!$A$1:$ZZ$1, 0))</f>
        <v/>
      </c>
    </row>
    <row r="207">
      <c r="A207">
        <f>INDEX(resultados!$A$2:$ZZ$292, 201, MATCH($B$1, resultados!$A$1:$ZZ$1, 0))</f>
        <v/>
      </c>
      <c r="B207">
        <f>INDEX(resultados!$A$2:$ZZ$292, 201, MATCH($B$2, resultados!$A$1:$ZZ$1, 0))</f>
        <v/>
      </c>
      <c r="C207">
        <f>INDEX(resultados!$A$2:$ZZ$292, 201, MATCH($B$3, resultados!$A$1:$ZZ$1, 0))</f>
        <v/>
      </c>
    </row>
    <row r="208">
      <c r="A208">
        <f>INDEX(resultados!$A$2:$ZZ$292, 202, MATCH($B$1, resultados!$A$1:$ZZ$1, 0))</f>
        <v/>
      </c>
      <c r="B208">
        <f>INDEX(resultados!$A$2:$ZZ$292, 202, MATCH($B$2, resultados!$A$1:$ZZ$1, 0))</f>
        <v/>
      </c>
      <c r="C208">
        <f>INDEX(resultados!$A$2:$ZZ$292, 202, MATCH($B$3, resultados!$A$1:$ZZ$1, 0))</f>
        <v/>
      </c>
    </row>
    <row r="209">
      <c r="A209">
        <f>INDEX(resultados!$A$2:$ZZ$292, 203, MATCH($B$1, resultados!$A$1:$ZZ$1, 0))</f>
        <v/>
      </c>
      <c r="B209">
        <f>INDEX(resultados!$A$2:$ZZ$292, 203, MATCH($B$2, resultados!$A$1:$ZZ$1, 0))</f>
        <v/>
      </c>
      <c r="C209">
        <f>INDEX(resultados!$A$2:$ZZ$292, 203, MATCH($B$3, resultados!$A$1:$ZZ$1, 0))</f>
        <v/>
      </c>
    </row>
    <row r="210">
      <c r="A210">
        <f>INDEX(resultados!$A$2:$ZZ$292, 204, MATCH($B$1, resultados!$A$1:$ZZ$1, 0))</f>
        <v/>
      </c>
      <c r="B210">
        <f>INDEX(resultados!$A$2:$ZZ$292, 204, MATCH($B$2, resultados!$A$1:$ZZ$1, 0))</f>
        <v/>
      </c>
      <c r="C210">
        <f>INDEX(resultados!$A$2:$ZZ$292, 204, MATCH($B$3, resultados!$A$1:$ZZ$1, 0))</f>
        <v/>
      </c>
    </row>
    <row r="211">
      <c r="A211">
        <f>INDEX(resultados!$A$2:$ZZ$292, 205, MATCH($B$1, resultados!$A$1:$ZZ$1, 0))</f>
        <v/>
      </c>
      <c r="B211">
        <f>INDEX(resultados!$A$2:$ZZ$292, 205, MATCH($B$2, resultados!$A$1:$ZZ$1, 0))</f>
        <v/>
      </c>
      <c r="C211">
        <f>INDEX(resultados!$A$2:$ZZ$292, 205, MATCH($B$3, resultados!$A$1:$ZZ$1, 0))</f>
        <v/>
      </c>
    </row>
    <row r="212">
      <c r="A212">
        <f>INDEX(resultados!$A$2:$ZZ$292, 206, MATCH($B$1, resultados!$A$1:$ZZ$1, 0))</f>
        <v/>
      </c>
      <c r="B212">
        <f>INDEX(resultados!$A$2:$ZZ$292, 206, MATCH($B$2, resultados!$A$1:$ZZ$1, 0))</f>
        <v/>
      </c>
      <c r="C212">
        <f>INDEX(resultados!$A$2:$ZZ$292, 206, MATCH($B$3, resultados!$A$1:$ZZ$1, 0))</f>
        <v/>
      </c>
    </row>
    <row r="213">
      <c r="A213">
        <f>INDEX(resultados!$A$2:$ZZ$292, 207, MATCH($B$1, resultados!$A$1:$ZZ$1, 0))</f>
        <v/>
      </c>
      <c r="B213">
        <f>INDEX(resultados!$A$2:$ZZ$292, 207, MATCH($B$2, resultados!$A$1:$ZZ$1, 0))</f>
        <v/>
      </c>
      <c r="C213">
        <f>INDEX(resultados!$A$2:$ZZ$292, 207, MATCH($B$3, resultados!$A$1:$ZZ$1, 0))</f>
        <v/>
      </c>
    </row>
    <row r="214">
      <c r="A214">
        <f>INDEX(resultados!$A$2:$ZZ$292, 208, MATCH($B$1, resultados!$A$1:$ZZ$1, 0))</f>
        <v/>
      </c>
      <c r="B214">
        <f>INDEX(resultados!$A$2:$ZZ$292, 208, MATCH($B$2, resultados!$A$1:$ZZ$1, 0))</f>
        <v/>
      </c>
      <c r="C214">
        <f>INDEX(resultados!$A$2:$ZZ$292, 208, MATCH($B$3, resultados!$A$1:$ZZ$1, 0))</f>
        <v/>
      </c>
    </row>
    <row r="215">
      <c r="A215">
        <f>INDEX(resultados!$A$2:$ZZ$292, 209, MATCH($B$1, resultados!$A$1:$ZZ$1, 0))</f>
        <v/>
      </c>
      <c r="B215">
        <f>INDEX(resultados!$A$2:$ZZ$292, 209, MATCH($B$2, resultados!$A$1:$ZZ$1, 0))</f>
        <v/>
      </c>
      <c r="C215">
        <f>INDEX(resultados!$A$2:$ZZ$292, 209, MATCH($B$3, resultados!$A$1:$ZZ$1, 0))</f>
        <v/>
      </c>
    </row>
    <row r="216">
      <c r="A216">
        <f>INDEX(resultados!$A$2:$ZZ$292, 210, MATCH($B$1, resultados!$A$1:$ZZ$1, 0))</f>
        <v/>
      </c>
      <c r="B216">
        <f>INDEX(resultados!$A$2:$ZZ$292, 210, MATCH($B$2, resultados!$A$1:$ZZ$1, 0))</f>
        <v/>
      </c>
      <c r="C216">
        <f>INDEX(resultados!$A$2:$ZZ$292, 210, MATCH($B$3, resultados!$A$1:$ZZ$1, 0))</f>
        <v/>
      </c>
    </row>
    <row r="217">
      <c r="A217">
        <f>INDEX(resultados!$A$2:$ZZ$292, 211, MATCH($B$1, resultados!$A$1:$ZZ$1, 0))</f>
        <v/>
      </c>
      <c r="B217">
        <f>INDEX(resultados!$A$2:$ZZ$292, 211, MATCH($B$2, resultados!$A$1:$ZZ$1, 0))</f>
        <v/>
      </c>
      <c r="C217">
        <f>INDEX(resultados!$A$2:$ZZ$292, 211, MATCH($B$3, resultados!$A$1:$ZZ$1, 0))</f>
        <v/>
      </c>
    </row>
    <row r="218">
      <c r="A218">
        <f>INDEX(resultados!$A$2:$ZZ$292, 212, MATCH($B$1, resultados!$A$1:$ZZ$1, 0))</f>
        <v/>
      </c>
      <c r="B218">
        <f>INDEX(resultados!$A$2:$ZZ$292, 212, MATCH($B$2, resultados!$A$1:$ZZ$1, 0))</f>
        <v/>
      </c>
      <c r="C218">
        <f>INDEX(resultados!$A$2:$ZZ$292, 212, MATCH($B$3, resultados!$A$1:$ZZ$1, 0))</f>
        <v/>
      </c>
    </row>
    <row r="219">
      <c r="A219">
        <f>INDEX(resultados!$A$2:$ZZ$292, 213, MATCH($B$1, resultados!$A$1:$ZZ$1, 0))</f>
        <v/>
      </c>
      <c r="B219">
        <f>INDEX(resultados!$A$2:$ZZ$292, 213, MATCH($B$2, resultados!$A$1:$ZZ$1, 0))</f>
        <v/>
      </c>
      <c r="C219">
        <f>INDEX(resultados!$A$2:$ZZ$292, 213, MATCH($B$3, resultados!$A$1:$ZZ$1, 0))</f>
        <v/>
      </c>
    </row>
    <row r="220">
      <c r="A220">
        <f>INDEX(resultados!$A$2:$ZZ$292, 214, MATCH($B$1, resultados!$A$1:$ZZ$1, 0))</f>
        <v/>
      </c>
      <c r="B220">
        <f>INDEX(resultados!$A$2:$ZZ$292, 214, MATCH($B$2, resultados!$A$1:$ZZ$1, 0))</f>
        <v/>
      </c>
      <c r="C220">
        <f>INDEX(resultados!$A$2:$ZZ$292, 214, MATCH($B$3, resultados!$A$1:$ZZ$1, 0))</f>
        <v/>
      </c>
    </row>
    <row r="221">
      <c r="A221">
        <f>INDEX(resultados!$A$2:$ZZ$292, 215, MATCH($B$1, resultados!$A$1:$ZZ$1, 0))</f>
        <v/>
      </c>
      <c r="B221">
        <f>INDEX(resultados!$A$2:$ZZ$292, 215, MATCH($B$2, resultados!$A$1:$ZZ$1, 0))</f>
        <v/>
      </c>
      <c r="C221">
        <f>INDEX(resultados!$A$2:$ZZ$292, 215, MATCH($B$3, resultados!$A$1:$ZZ$1, 0))</f>
        <v/>
      </c>
    </row>
    <row r="222">
      <c r="A222">
        <f>INDEX(resultados!$A$2:$ZZ$292, 216, MATCH($B$1, resultados!$A$1:$ZZ$1, 0))</f>
        <v/>
      </c>
      <c r="B222">
        <f>INDEX(resultados!$A$2:$ZZ$292, 216, MATCH($B$2, resultados!$A$1:$ZZ$1, 0))</f>
        <v/>
      </c>
      <c r="C222">
        <f>INDEX(resultados!$A$2:$ZZ$292, 216, MATCH($B$3, resultados!$A$1:$ZZ$1, 0))</f>
        <v/>
      </c>
    </row>
    <row r="223">
      <c r="A223">
        <f>INDEX(resultados!$A$2:$ZZ$292, 217, MATCH($B$1, resultados!$A$1:$ZZ$1, 0))</f>
        <v/>
      </c>
      <c r="B223">
        <f>INDEX(resultados!$A$2:$ZZ$292, 217, MATCH($B$2, resultados!$A$1:$ZZ$1, 0))</f>
        <v/>
      </c>
      <c r="C223">
        <f>INDEX(resultados!$A$2:$ZZ$292, 217, MATCH($B$3, resultados!$A$1:$ZZ$1, 0))</f>
        <v/>
      </c>
    </row>
    <row r="224">
      <c r="A224">
        <f>INDEX(resultados!$A$2:$ZZ$292, 218, MATCH($B$1, resultados!$A$1:$ZZ$1, 0))</f>
        <v/>
      </c>
      <c r="B224">
        <f>INDEX(resultados!$A$2:$ZZ$292, 218, MATCH($B$2, resultados!$A$1:$ZZ$1, 0))</f>
        <v/>
      </c>
      <c r="C224">
        <f>INDEX(resultados!$A$2:$ZZ$292, 218, MATCH($B$3, resultados!$A$1:$ZZ$1, 0))</f>
        <v/>
      </c>
    </row>
    <row r="225">
      <c r="A225">
        <f>INDEX(resultados!$A$2:$ZZ$292, 219, MATCH($B$1, resultados!$A$1:$ZZ$1, 0))</f>
        <v/>
      </c>
      <c r="B225">
        <f>INDEX(resultados!$A$2:$ZZ$292, 219, MATCH($B$2, resultados!$A$1:$ZZ$1, 0))</f>
        <v/>
      </c>
      <c r="C225">
        <f>INDEX(resultados!$A$2:$ZZ$292, 219, MATCH($B$3, resultados!$A$1:$ZZ$1, 0))</f>
        <v/>
      </c>
    </row>
    <row r="226">
      <c r="A226">
        <f>INDEX(resultados!$A$2:$ZZ$292, 220, MATCH($B$1, resultados!$A$1:$ZZ$1, 0))</f>
        <v/>
      </c>
      <c r="B226">
        <f>INDEX(resultados!$A$2:$ZZ$292, 220, MATCH($B$2, resultados!$A$1:$ZZ$1, 0))</f>
        <v/>
      </c>
      <c r="C226">
        <f>INDEX(resultados!$A$2:$ZZ$292, 220, MATCH($B$3, resultados!$A$1:$ZZ$1, 0))</f>
        <v/>
      </c>
    </row>
    <row r="227">
      <c r="A227">
        <f>INDEX(resultados!$A$2:$ZZ$292, 221, MATCH($B$1, resultados!$A$1:$ZZ$1, 0))</f>
        <v/>
      </c>
      <c r="B227">
        <f>INDEX(resultados!$A$2:$ZZ$292, 221, MATCH($B$2, resultados!$A$1:$ZZ$1, 0))</f>
        <v/>
      </c>
      <c r="C227">
        <f>INDEX(resultados!$A$2:$ZZ$292, 221, MATCH($B$3, resultados!$A$1:$ZZ$1, 0))</f>
        <v/>
      </c>
    </row>
    <row r="228">
      <c r="A228">
        <f>INDEX(resultados!$A$2:$ZZ$292, 222, MATCH($B$1, resultados!$A$1:$ZZ$1, 0))</f>
        <v/>
      </c>
      <c r="B228">
        <f>INDEX(resultados!$A$2:$ZZ$292, 222, MATCH($B$2, resultados!$A$1:$ZZ$1, 0))</f>
        <v/>
      </c>
      <c r="C228">
        <f>INDEX(resultados!$A$2:$ZZ$292, 222, MATCH($B$3, resultados!$A$1:$ZZ$1, 0))</f>
        <v/>
      </c>
    </row>
    <row r="229">
      <c r="A229">
        <f>INDEX(resultados!$A$2:$ZZ$292, 223, MATCH($B$1, resultados!$A$1:$ZZ$1, 0))</f>
        <v/>
      </c>
      <c r="B229">
        <f>INDEX(resultados!$A$2:$ZZ$292, 223, MATCH($B$2, resultados!$A$1:$ZZ$1, 0))</f>
        <v/>
      </c>
      <c r="C229">
        <f>INDEX(resultados!$A$2:$ZZ$292, 223, MATCH($B$3, resultados!$A$1:$ZZ$1, 0))</f>
        <v/>
      </c>
    </row>
    <row r="230">
      <c r="A230">
        <f>INDEX(resultados!$A$2:$ZZ$292, 224, MATCH($B$1, resultados!$A$1:$ZZ$1, 0))</f>
        <v/>
      </c>
      <c r="B230">
        <f>INDEX(resultados!$A$2:$ZZ$292, 224, MATCH($B$2, resultados!$A$1:$ZZ$1, 0))</f>
        <v/>
      </c>
      <c r="C230">
        <f>INDEX(resultados!$A$2:$ZZ$292, 224, MATCH($B$3, resultados!$A$1:$ZZ$1, 0))</f>
        <v/>
      </c>
    </row>
    <row r="231">
      <c r="A231">
        <f>INDEX(resultados!$A$2:$ZZ$292, 225, MATCH($B$1, resultados!$A$1:$ZZ$1, 0))</f>
        <v/>
      </c>
      <c r="B231">
        <f>INDEX(resultados!$A$2:$ZZ$292, 225, MATCH($B$2, resultados!$A$1:$ZZ$1, 0))</f>
        <v/>
      </c>
      <c r="C231">
        <f>INDEX(resultados!$A$2:$ZZ$292, 225, MATCH($B$3, resultados!$A$1:$ZZ$1, 0))</f>
        <v/>
      </c>
    </row>
    <row r="232">
      <c r="A232">
        <f>INDEX(resultados!$A$2:$ZZ$292, 226, MATCH($B$1, resultados!$A$1:$ZZ$1, 0))</f>
        <v/>
      </c>
      <c r="B232">
        <f>INDEX(resultados!$A$2:$ZZ$292, 226, MATCH($B$2, resultados!$A$1:$ZZ$1, 0))</f>
        <v/>
      </c>
      <c r="C232">
        <f>INDEX(resultados!$A$2:$ZZ$292, 226, MATCH($B$3, resultados!$A$1:$ZZ$1, 0))</f>
        <v/>
      </c>
    </row>
    <row r="233">
      <c r="A233">
        <f>INDEX(resultados!$A$2:$ZZ$292, 227, MATCH($B$1, resultados!$A$1:$ZZ$1, 0))</f>
        <v/>
      </c>
      <c r="B233">
        <f>INDEX(resultados!$A$2:$ZZ$292, 227, MATCH($B$2, resultados!$A$1:$ZZ$1, 0))</f>
        <v/>
      </c>
      <c r="C233">
        <f>INDEX(resultados!$A$2:$ZZ$292, 227, MATCH($B$3, resultados!$A$1:$ZZ$1, 0))</f>
        <v/>
      </c>
    </row>
    <row r="234">
      <c r="A234">
        <f>INDEX(resultados!$A$2:$ZZ$292, 228, MATCH($B$1, resultados!$A$1:$ZZ$1, 0))</f>
        <v/>
      </c>
      <c r="B234">
        <f>INDEX(resultados!$A$2:$ZZ$292, 228, MATCH($B$2, resultados!$A$1:$ZZ$1, 0))</f>
        <v/>
      </c>
      <c r="C234">
        <f>INDEX(resultados!$A$2:$ZZ$292, 228, MATCH($B$3, resultados!$A$1:$ZZ$1, 0))</f>
        <v/>
      </c>
    </row>
    <row r="235">
      <c r="A235">
        <f>INDEX(resultados!$A$2:$ZZ$292, 229, MATCH($B$1, resultados!$A$1:$ZZ$1, 0))</f>
        <v/>
      </c>
      <c r="B235">
        <f>INDEX(resultados!$A$2:$ZZ$292, 229, MATCH($B$2, resultados!$A$1:$ZZ$1, 0))</f>
        <v/>
      </c>
      <c r="C235">
        <f>INDEX(resultados!$A$2:$ZZ$292, 229, MATCH($B$3, resultados!$A$1:$ZZ$1, 0))</f>
        <v/>
      </c>
    </row>
    <row r="236">
      <c r="A236">
        <f>INDEX(resultados!$A$2:$ZZ$292, 230, MATCH($B$1, resultados!$A$1:$ZZ$1, 0))</f>
        <v/>
      </c>
      <c r="B236">
        <f>INDEX(resultados!$A$2:$ZZ$292, 230, MATCH($B$2, resultados!$A$1:$ZZ$1, 0))</f>
        <v/>
      </c>
      <c r="C236">
        <f>INDEX(resultados!$A$2:$ZZ$292, 230, MATCH($B$3, resultados!$A$1:$ZZ$1, 0))</f>
        <v/>
      </c>
    </row>
    <row r="237">
      <c r="A237">
        <f>INDEX(resultados!$A$2:$ZZ$292, 231, MATCH($B$1, resultados!$A$1:$ZZ$1, 0))</f>
        <v/>
      </c>
      <c r="B237">
        <f>INDEX(resultados!$A$2:$ZZ$292, 231, MATCH($B$2, resultados!$A$1:$ZZ$1, 0))</f>
        <v/>
      </c>
      <c r="C237">
        <f>INDEX(resultados!$A$2:$ZZ$292, 231, MATCH($B$3, resultados!$A$1:$ZZ$1, 0))</f>
        <v/>
      </c>
    </row>
    <row r="238">
      <c r="A238">
        <f>INDEX(resultados!$A$2:$ZZ$292, 232, MATCH($B$1, resultados!$A$1:$ZZ$1, 0))</f>
        <v/>
      </c>
      <c r="B238">
        <f>INDEX(resultados!$A$2:$ZZ$292, 232, MATCH($B$2, resultados!$A$1:$ZZ$1, 0))</f>
        <v/>
      </c>
      <c r="C238">
        <f>INDEX(resultados!$A$2:$ZZ$292, 232, MATCH($B$3, resultados!$A$1:$ZZ$1, 0))</f>
        <v/>
      </c>
    </row>
    <row r="239">
      <c r="A239">
        <f>INDEX(resultados!$A$2:$ZZ$292, 233, MATCH($B$1, resultados!$A$1:$ZZ$1, 0))</f>
        <v/>
      </c>
      <c r="B239">
        <f>INDEX(resultados!$A$2:$ZZ$292, 233, MATCH($B$2, resultados!$A$1:$ZZ$1, 0))</f>
        <v/>
      </c>
      <c r="C239">
        <f>INDEX(resultados!$A$2:$ZZ$292, 233, MATCH($B$3, resultados!$A$1:$ZZ$1, 0))</f>
        <v/>
      </c>
    </row>
    <row r="240">
      <c r="A240">
        <f>INDEX(resultados!$A$2:$ZZ$292, 234, MATCH($B$1, resultados!$A$1:$ZZ$1, 0))</f>
        <v/>
      </c>
      <c r="B240">
        <f>INDEX(resultados!$A$2:$ZZ$292, 234, MATCH($B$2, resultados!$A$1:$ZZ$1, 0))</f>
        <v/>
      </c>
      <c r="C240">
        <f>INDEX(resultados!$A$2:$ZZ$292, 234, MATCH($B$3, resultados!$A$1:$ZZ$1, 0))</f>
        <v/>
      </c>
    </row>
    <row r="241">
      <c r="A241">
        <f>INDEX(resultados!$A$2:$ZZ$292, 235, MATCH($B$1, resultados!$A$1:$ZZ$1, 0))</f>
        <v/>
      </c>
      <c r="B241">
        <f>INDEX(resultados!$A$2:$ZZ$292, 235, MATCH($B$2, resultados!$A$1:$ZZ$1, 0))</f>
        <v/>
      </c>
      <c r="C241">
        <f>INDEX(resultados!$A$2:$ZZ$292, 235, MATCH($B$3, resultados!$A$1:$ZZ$1, 0))</f>
        <v/>
      </c>
    </row>
    <row r="242">
      <c r="A242">
        <f>INDEX(resultados!$A$2:$ZZ$292, 236, MATCH($B$1, resultados!$A$1:$ZZ$1, 0))</f>
        <v/>
      </c>
      <c r="B242">
        <f>INDEX(resultados!$A$2:$ZZ$292, 236, MATCH($B$2, resultados!$A$1:$ZZ$1, 0))</f>
        <v/>
      </c>
      <c r="C242">
        <f>INDEX(resultados!$A$2:$ZZ$292, 236, MATCH($B$3, resultados!$A$1:$ZZ$1, 0))</f>
        <v/>
      </c>
    </row>
    <row r="243">
      <c r="A243">
        <f>INDEX(resultados!$A$2:$ZZ$292, 237, MATCH($B$1, resultados!$A$1:$ZZ$1, 0))</f>
        <v/>
      </c>
      <c r="B243">
        <f>INDEX(resultados!$A$2:$ZZ$292, 237, MATCH($B$2, resultados!$A$1:$ZZ$1, 0))</f>
        <v/>
      </c>
      <c r="C243">
        <f>INDEX(resultados!$A$2:$ZZ$292, 237, MATCH($B$3, resultados!$A$1:$ZZ$1, 0))</f>
        <v/>
      </c>
    </row>
    <row r="244">
      <c r="A244">
        <f>INDEX(resultados!$A$2:$ZZ$292, 238, MATCH($B$1, resultados!$A$1:$ZZ$1, 0))</f>
        <v/>
      </c>
      <c r="B244">
        <f>INDEX(resultados!$A$2:$ZZ$292, 238, MATCH($B$2, resultados!$A$1:$ZZ$1, 0))</f>
        <v/>
      </c>
      <c r="C244">
        <f>INDEX(resultados!$A$2:$ZZ$292, 238, MATCH($B$3, resultados!$A$1:$ZZ$1, 0))</f>
        <v/>
      </c>
    </row>
    <row r="245">
      <c r="A245">
        <f>INDEX(resultados!$A$2:$ZZ$292, 239, MATCH($B$1, resultados!$A$1:$ZZ$1, 0))</f>
        <v/>
      </c>
      <c r="B245">
        <f>INDEX(resultados!$A$2:$ZZ$292, 239, MATCH($B$2, resultados!$A$1:$ZZ$1, 0))</f>
        <v/>
      </c>
      <c r="C245">
        <f>INDEX(resultados!$A$2:$ZZ$292, 239, MATCH($B$3, resultados!$A$1:$ZZ$1, 0))</f>
        <v/>
      </c>
    </row>
    <row r="246">
      <c r="A246">
        <f>INDEX(resultados!$A$2:$ZZ$292, 240, MATCH($B$1, resultados!$A$1:$ZZ$1, 0))</f>
        <v/>
      </c>
      <c r="B246">
        <f>INDEX(resultados!$A$2:$ZZ$292, 240, MATCH($B$2, resultados!$A$1:$ZZ$1, 0))</f>
        <v/>
      </c>
      <c r="C246">
        <f>INDEX(resultados!$A$2:$ZZ$292, 240, MATCH($B$3, resultados!$A$1:$ZZ$1, 0))</f>
        <v/>
      </c>
    </row>
    <row r="247">
      <c r="A247">
        <f>INDEX(resultados!$A$2:$ZZ$292, 241, MATCH($B$1, resultados!$A$1:$ZZ$1, 0))</f>
        <v/>
      </c>
      <c r="B247">
        <f>INDEX(resultados!$A$2:$ZZ$292, 241, MATCH($B$2, resultados!$A$1:$ZZ$1, 0))</f>
        <v/>
      </c>
      <c r="C247">
        <f>INDEX(resultados!$A$2:$ZZ$292, 241, MATCH($B$3, resultados!$A$1:$ZZ$1, 0))</f>
        <v/>
      </c>
    </row>
    <row r="248">
      <c r="A248">
        <f>INDEX(resultados!$A$2:$ZZ$292, 242, MATCH($B$1, resultados!$A$1:$ZZ$1, 0))</f>
        <v/>
      </c>
      <c r="B248">
        <f>INDEX(resultados!$A$2:$ZZ$292, 242, MATCH($B$2, resultados!$A$1:$ZZ$1, 0))</f>
        <v/>
      </c>
      <c r="C248">
        <f>INDEX(resultados!$A$2:$ZZ$292, 242, MATCH($B$3, resultados!$A$1:$ZZ$1, 0))</f>
        <v/>
      </c>
    </row>
    <row r="249">
      <c r="A249">
        <f>INDEX(resultados!$A$2:$ZZ$292, 243, MATCH($B$1, resultados!$A$1:$ZZ$1, 0))</f>
        <v/>
      </c>
      <c r="B249">
        <f>INDEX(resultados!$A$2:$ZZ$292, 243, MATCH($B$2, resultados!$A$1:$ZZ$1, 0))</f>
        <v/>
      </c>
      <c r="C249">
        <f>INDEX(resultados!$A$2:$ZZ$292, 243, MATCH($B$3, resultados!$A$1:$ZZ$1, 0))</f>
        <v/>
      </c>
    </row>
    <row r="250">
      <c r="A250">
        <f>INDEX(resultados!$A$2:$ZZ$292, 244, MATCH($B$1, resultados!$A$1:$ZZ$1, 0))</f>
        <v/>
      </c>
      <c r="B250">
        <f>INDEX(resultados!$A$2:$ZZ$292, 244, MATCH($B$2, resultados!$A$1:$ZZ$1, 0))</f>
        <v/>
      </c>
      <c r="C250">
        <f>INDEX(resultados!$A$2:$ZZ$292, 244, MATCH($B$3, resultados!$A$1:$ZZ$1, 0))</f>
        <v/>
      </c>
    </row>
    <row r="251">
      <c r="A251">
        <f>INDEX(resultados!$A$2:$ZZ$292, 245, MATCH($B$1, resultados!$A$1:$ZZ$1, 0))</f>
        <v/>
      </c>
      <c r="B251">
        <f>INDEX(resultados!$A$2:$ZZ$292, 245, MATCH($B$2, resultados!$A$1:$ZZ$1, 0))</f>
        <v/>
      </c>
      <c r="C251">
        <f>INDEX(resultados!$A$2:$ZZ$292, 245, MATCH($B$3, resultados!$A$1:$ZZ$1, 0))</f>
        <v/>
      </c>
    </row>
    <row r="252">
      <c r="A252">
        <f>INDEX(resultados!$A$2:$ZZ$292, 246, MATCH($B$1, resultados!$A$1:$ZZ$1, 0))</f>
        <v/>
      </c>
      <c r="B252">
        <f>INDEX(resultados!$A$2:$ZZ$292, 246, MATCH($B$2, resultados!$A$1:$ZZ$1, 0))</f>
        <v/>
      </c>
      <c r="C252">
        <f>INDEX(resultados!$A$2:$ZZ$292, 246, MATCH($B$3, resultados!$A$1:$ZZ$1, 0))</f>
        <v/>
      </c>
    </row>
    <row r="253">
      <c r="A253">
        <f>INDEX(resultados!$A$2:$ZZ$292, 247, MATCH($B$1, resultados!$A$1:$ZZ$1, 0))</f>
        <v/>
      </c>
      <c r="B253">
        <f>INDEX(resultados!$A$2:$ZZ$292, 247, MATCH($B$2, resultados!$A$1:$ZZ$1, 0))</f>
        <v/>
      </c>
      <c r="C253">
        <f>INDEX(resultados!$A$2:$ZZ$292, 247, MATCH($B$3, resultados!$A$1:$ZZ$1, 0))</f>
        <v/>
      </c>
    </row>
    <row r="254">
      <c r="A254">
        <f>INDEX(resultados!$A$2:$ZZ$292, 248, MATCH($B$1, resultados!$A$1:$ZZ$1, 0))</f>
        <v/>
      </c>
      <c r="B254">
        <f>INDEX(resultados!$A$2:$ZZ$292, 248, MATCH($B$2, resultados!$A$1:$ZZ$1, 0))</f>
        <v/>
      </c>
      <c r="C254">
        <f>INDEX(resultados!$A$2:$ZZ$292, 248, MATCH($B$3, resultados!$A$1:$ZZ$1, 0))</f>
        <v/>
      </c>
    </row>
    <row r="255">
      <c r="A255">
        <f>INDEX(resultados!$A$2:$ZZ$292, 249, MATCH($B$1, resultados!$A$1:$ZZ$1, 0))</f>
        <v/>
      </c>
      <c r="B255">
        <f>INDEX(resultados!$A$2:$ZZ$292, 249, MATCH($B$2, resultados!$A$1:$ZZ$1, 0))</f>
        <v/>
      </c>
      <c r="C255">
        <f>INDEX(resultados!$A$2:$ZZ$292, 249, MATCH($B$3, resultados!$A$1:$ZZ$1, 0))</f>
        <v/>
      </c>
    </row>
    <row r="256">
      <c r="A256">
        <f>INDEX(resultados!$A$2:$ZZ$292, 250, MATCH($B$1, resultados!$A$1:$ZZ$1, 0))</f>
        <v/>
      </c>
      <c r="B256">
        <f>INDEX(resultados!$A$2:$ZZ$292, 250, MATCH($B$2, resultados!$A$1:$ZZ$1, 0))</f>
        <v/>
      </c>
      <c r="C256">
        <f>INDEX(resultados!$A$2:$ZZ$292, 250, MATCH($B$3, resultados!$A$1:$ZZ$1, 0))</f>
        <v/>
      </c>
    </row>
    <row r="257">
      <c r="A257">
        <f>INDEX(resultados!$A$2:$ZZ$292, 251, MATCH($B$1, resultados!$A$1:$ZZ$1, 0))</f>
        <v/>
      </c>
      <c r="B257">
        <f>INDEX(resultados!$A$2:$ZZ$292, 251, MATCH($B$2, resultados!$A$1:$ZZ$1, 0))</f>
        <v/>
      </c>
      <c r="C257">
        <f>INDEX(resultados!$A$2:$ZZ$292, 251, MATCH($B$3, resultados!$A$1:$ZZ$1, 0))</f>
        <v/>
      </c>
    </row>
    <row r="258">
      <c r="A258">
        <f>INDEX(resultados!$A$2:$ZZ$292, 252, MATCH($B$1, resultados!$A$1:$ZZ$1, 0))</f>
        <v/>
      </c>
      <c r="B258">
        <f>INDEX(resultados!$A$2:$ZZ$292, 252, MATCH($B$2, resultados!$A$1:$ZZ$1, 0))</f>
        <v/>
      </c>
      <c r="C258">
        <f>INDEX(resultados!$A$2:$ZZ$292, 252, MATCH($B$3, resultados!$A$1:$ZZ$1, 0))</f>
        <v/>
      </c>
    </row>
    <row r="259">
      <c r="A259">
        <f>INDEX(resultados!$A$2:$ZZ$292, 253, MATCH($B$1, resultados!$A$1:$ZZ$1, 0))</f>
        <v/>
      </c>
      <c r="B259">
        <f>INDEX(resultados!$A$2:$ZZ$292, 253, MATCH($B$2, resultados!$A$1:$ZZ$1, 0))</f>
        <v/>
      </c>
      <c r="C259">
        <f>INDEX(resultados!$A$2:$ZZ$292, 253, MATCH($B$3, resultados!$A$1:$ZZ$1, 0))</f>
        <v/>
      </c>
    </row>
    <row r="260">
      <c r="A260">
        <f>INDEX(resultados!$A$2:$ZZ$292, 254, MATCH($B$1, resultados!$A$1:$ZZ$1, 0))</f>
        <v/>
      </c>
      <c r="B260">
        <f>INDEX(resultados!$A$2:$ZZ$292, 254, MATCH($B$2, resultados!$A$1:$ZZ$1, 0))</f>
        <v/>
      </c>
      <c r="C260">
        <f>INDEX(resultados!$A$2:$ZZ$292, 254, MATCH($B$3, resultados!$A$1:$ZZ$1, 0))</f>
        <v/>
      </c>
    </row>
    <row r="261">
      <c r="A261">
        <f>INDEX(resultados!$A$2:$ZZ$292, 255, MATCH($B$1, resultados!$A$1:$ZZ$1, 0))</f>
        <v/>
      </c>
      <c r="B261">
        <f>INDEX(resultados!$A$2:$ZZ$292, 255, MATCH($B$2, resultados!$A$1:$ZZ$1, 0))</f>
        <v/>
      </c>
      <c r="C261">
        <f>INDEX(resultados!$A$2:$ZZ$292, 255, MATCH($B$3, resultados!$A$1:$ZZ$1, 0))</f>
        <v/>
      </c>
    </row>
    <row r="262">
      <c r="A262">
        <f>INDEX(resultados!$A$2:$ZZ$292, 256, MATCH($B$1, resultados!$A$1:$ZZ$1, 0))</f>
        <v/>
      </c>
      <c r="B262">
        <f>INDEX(resultados!$A$2:$ZZ$292, 256, MATCH($B$2, resultados!$A$1:$ZZ$1, 0))</f>
        <v/>
      </c>
      <c r="C262">
        <f>INDEX(resultados!$A$2:$ZZ$292, 256, MATCH($B$3, resultados!$A$1:$ZZ$1, 0))</f>
        <v/>
      </c>
    </row>
    <row r="263">
      <c r="A263">
        <f>INDEX(resultados!$A$2:$ZZ$292, 257, MATCH($B$1, resultados!$A$1:$ZZ$1, 0))</f>
        <v/>
      </c>
      <c r="B263">
        <f>INDEX(resultados!$A$2:$ZZ$292, 257, MATCH($B$2, resultados!$A$1:$ZZ$1, 0))</f>
        <v/>
      </c>
      <c r="C263">
        <f>INDEX(resultados!$A$2:$ZZ$292, 257, MATCH($B$3, resultados!$A$1:$ZZ$1, 0))</f>
        <v/>
      </c>
    </row>
    <row r="264">
      <c r="A264">
        <f>INDEX(resultados!$A$2:$ZZ$292, 258, MATCH($B$1, resultados!$A$1:$ZZ$1, 0))</f>
        <v/>
      </c>
      <c r="B264">
        <f>INDEX(resultados!$A$2:$ZZ$292, 258, MATCH($B$2, resultados!$A$1:$ZZ$1, 0))</f>
        <v/>
      </c>
      <c r="C264">
        <f>INDEX(resultados!$A$2:$ZZ$292, 258, MATCH($B$3, resultados!$A$1:$ZZ$1, 0))</f>
        <v/>
      </c>
    </row>
    <row r="265">
      <c r="A265">
        <f>INDEX(resultados!$A$2:$ZZ$292, 259, MATCH($B$1, resultados!$A$1:$ZZ$1, 0))</f>
        <v/>
      </c>
      <c r="B265">
        <f>INDEX(resultados!$A$2:$ZZ$292, 259, MATCH($B$2, resultados!$A$1:$ZZ$1, 0))</f>
        <v/>
      </c>
      <c r="C265">
        <f>INDEX(resultados!$A$2:$ZZ$292, 259, MATCH($B$3, resultados!$A$1:$ZZ$1, 0))</f>
        <v/>
      </c>
    </row>
    <row r="266">
      <c r="A266">
        <f>INDEX(resultados!$A$2:$ZZ$292, 260, MATCH($B$1, resultados!$A$1:$ZZ$1, 0))</f>
        <v/>
      </c>
      <c r="B266">
        <f>INDEX(resultados!$A$2:$ZZ$292, 260, MATCH($B$2, resultados!$A$1:$ZZ$1, 0))</f>
        <v/>
      </c>
      <c r="C266">
        <f>INDEX(resultados!$A$2:$ZZ$292, 260, MATCH($B$3, resultados!$A$1:$ZZ$1, 0))</f>
        <v/>
      </c>
    </row>
    <row r="267">
      <c r="A267">
        <f>INDEX(resultados!$A$2:$ZZ$292, 261, MATCH($B$1, resultados!$A$1:$ZZ$1, 0))</f>
        <v/>
      </c>
      <c r="B267">
        <f>INDEX(resultados!$A$2:$ZZ$292, 261, MATCH($B$2, resultados!$A$1:$ZZ$1, 0))</f>
        <v/>
      </c>
      <c r="C267">
        <f>INDEX(resultados!$A$2:$ZZ$292, 261, MATCH($B$3, resultados!$A$1:$ZZ$1, 0))</f>
        <v/>
      </c>
    </row>
    <row r="268">
      <c r="A268">
        <f>INDEX(resultados!$A$2:$ZZ$292, 262, MATCH($B$1, resultados!$A$1:$ZZ$1, 0))</f>
        <v/>
      </c>
      <c r="B268">
        <f>INDEX(resultados!$A$2:$ZZ$292, 262, MATCH($B$2, resultados!$A$1:$ZZ$1, 0))</f>
        <v/>
      </c>
      <c r="C268">
        <f>INDEX(resultados!$A$2:$ZZ$292, 262, MATCH($B$3, resultados!$A$1:$ZZ$1, 0))</f>
        <v/>
      </c>
    </row>
    <row r="269">
      <c r="A269">
        <f>INDEX(resultados!$A$2:$ZZ$292, 263, MATCH($B$1, resultados!$A$1:$ZZ$1, 0))</f>
        <v/>
      </c>
      <c r="B269">
        <f>INDEX(resultados!$A$2:$ZZ$292, 263, MATCH($B$2, resultados!$A$1:$ZZ$1, 0))</f>
        <v/>
      </c>
      <c r="C269">
        <f>INDEX(resultados!$A$2:$ZZ$292, 263, MATCH($B$3, resultados!$A$1:$ZZ$1, 0))</f>
        <v/>
      </c>
    </row>
    <row r="270">
      <c r="A270">
        <f>INDEX(resultados!$A$2:$ZZ$292, 264, MATCH($B$1, resultados!$A$1:$ZZ$1, 0))</f>
        <v/>
      </c>
      <c r="B270">
        <f>INDEX(resultados!$A$2:$ZZ$292, 264, MATCH($B$2, resultados!$A$1:$ZZ$1, 0))</f>
        <v/>
      </c>
      <c r="C270">
        <f>INDEX(resultados!$A$2:$ZZ$292, 264, MATCH($B$3, resultados!$A$1:$ZZ$1, 0))</f>
        <v/>
      </c>
    </row>
    <row r="271">
      <c r="A271">
        <f>INDEX(resultados!$A$2:$ZZ$292, 265, MATCH($B$1, resultados!$A$1:$ZZ$1, 0))</f>
        <v/>
      </c>
      <c r="B271">
        <f>INDEX(resultados!$A$2:$ZZ$292, 265, MATCH($B$2, resultados!$A$1:$ZZ$1, 0))</f>
        <v/>
      </c>
      <c r="C271">
        <f>INDEX(resultados!$A$2:$ZZ$292, 265, MATCH($B$3, resultados!$A$1:$ZZ$1, 0))</f>
        <v/>
      </c>
    </row>
    <row r="272">
      <c r="A272">
        <f>INDEX(resultados!$A$2:$ZZ$292, 266, MATCH($B$1, resultados!$A$1:$ZZ$1, 0))</f>
        <v/>
      </c>
      <c r="B272">
        <f>INDEX(resultados!$A$2:$ZZ$292, 266, MATCH($B$2, resultados!$A$1:$ZZ$1, 0))</f>
        <v/>
      </c>
      <c r="C272">
        <f>INDEX(resultados!$A$2:$ZZ$292, 266, MATCH($B$3, resultados!$A$1:$ZZ$1, 0))</f>
        <v/>
      </c>
    </row>
    <row r="273">
      <c r="A273">
        <f>INDEX(resultados!$A$2:$ZZ$292, 267, MATCH($B$1, resultados!$A$1:$ZZ$1, 0))</f>
        <v/>
      </c>
      <c r="B273">
        <f>INDEX(resultados!$A$2:$ZZ$292, 267, MATCH($B$2, resultados!$A$1:$ZZ$1, 0))</f>
        <v/>
      </c>
      <c r="C273">
        <f>INDEX(resultados!$A$2:$ZZ$292, 267, MATCH($B$3, resultados!$A$1:$ZZ$1, 0))</f>
        <v/>
      </c>
    </row>
    <row r="274">
      <c r="A274">
        <f>INDEX(resultados!$A$2:$ZZ$292, 268, MATCH($B$1, resultados!$A$1:$ZZ$1, 0))</f>
        <v/>
      </c>
      <c r="B274">
        <f>INDEX(resultados!$A$2:$ZZ$292, 268, MATCH($B$2, resultados!$A$1:$ZZ$1, 0))</f>
        <v/>
      </c>
      <c r="C274">
        <f>INDEX(resultados!$A$2:$ZZ$292, 268, MATCH($B$3, resultados!$A$1:$ZZ$1, 0))</f>
        <v/>
      </c>
    </row>
    <row r="275">
      <c r="A275">
        <f>INDEX(resultados!$A$2:$ZZ$292, 269, MATCH($B$1, resultados!$A$1:$ZZ$1, 0))</f>
        <v/>
      </c>
      <c r="B275">
        <f>INDEX(resultados!$A$2:$ZZ$292, 269, MATCH($B$2, resultados!$A$1:$ZZ$1, 0))</f>
        <v/>
      </c>
      <c r="C275">
        <f>INDEX(resultados!$A$2:$ZZ$292, 269, MATCH($B$3, resultados!$A$1:$ZZ$1, 0))</f>
        <v/>
      </c>
    </row>
    <row r="276">
      <c r="A276">
        <f>INDEX(resultados!$A$2:$ZZ$292, 270, MATCH($B$1, resultados!$A$1:$ZZ$1, 0))</f>
        <v/>
      </c>
      <c r="B276">
        <f>INDEX(resultados!$A$2:$ZZ$292, 270, MATCH($B$2, resultados!$A$1:$ZZ$1, 0))</f>
        <v/>
      </c>
      <c r="C276">
        <f>INDEX(resultados!$A$2:$ZZ$292, 270, MATCH($B$3, resultados!$A$1:$ZZ$1, 0))</f>
        <v/>
      </c>
    </row>
    <row r="277">
      <c r="A277">
        <f>INDEX(resultados!$A$2:$ZZ$292, 271, MATCH($B$1, resultados!$A$1:$ZZ$1, 0))</f>
        <v/>
      </c>
      <c r="B277">
        <f>INDEX(resultados!$A$2:$ZZ$292, 271, MATCH($B$2, resultados!$A$1:$ZZ$1, 0))</f>
        <v/>
      </c>
      <c r="C277">
        <f>INDEX(resultados!$A$2:$ZZ$292, 271, MATCH($B$3, resultados!$A$1:$ZZ$1, 0))</f>
        <v/>
      </c>
    </row>
    <row r="278">
      <c r="A278">
        <f>INDEX(resultados!$A$2:$ZZ$292, 272, MATCH($B$1, resultados!$A$1:$ZZ$1, 0))</f>
        <v/>
      </c>
      <c r="B278">
        <f>INDEX(resultados!$A$2:$ZZ$292, 272, MATCH($B$2, resultados!$A$1:$ZZ$1, 0))</f>
        <v/>
      </c>
      <c r="C278">
        <f>INDEX(resultados!$A$2:$ZZ$292, 272, MATCH($B$3, resultados!$A$1:$ZZ$1, 0))</f>
        <v/>
      </c>
    </row>
    <row r="279">
      <c r="A279">
        <f>INDEX(resultados!$A$2:$ZZ$292, 273, MATCH($B$1, resultados!$A$1:$ZZ$1, 0))</f>
        <v/>
      </c>
      <c r="B279">
        <f>INDEX(resultados!$A$2:$ZZ$292, 273, MATCH($B$2, resultados!$A$1:$ZZ$1, 0))</f>
        <v/>
      </c>
      <c r="C279">
        <f>INDEX(resultados!$A$2:$ZZ$292, 273, MATCH($B$3, resultados!$A$1:$ZZ$1, 0))</f>
        <v/>
      </c>
    </row>
    <row r="280">
      <c r="A280">
        <f>INDEX(resultados!$A$2:$ZZ$292, 274, MATCH($B$1, resultados!$A$1:$ZZ$1, 0))</f>
        <v/>
      </c>
      <c r="B280">
        <f>INDEX(resultados!$A$2:$ZZ$292, 274, MATCH($B$2, resultados!$A$1:$ZZ$1, 0))</f>
        <v/>
      </c>
      <c r="C280">
        <f>INDEX(resultados!$A$2:$ZZ$292, 274, MATCH($B$3, resultados!$A$1:$ZZ$1, 0))</f>
        <v/>
      </c>
    </row>
    <row r="281">
      <c r="A281">
        <f>INDEX(resultados!$A$2:$ZZ$292, 275, MATCH($B$1, resultados!$A$1:$ZZ$1, 0))</f>
        <v/>
      </c>
      <c r="B281">
        <f>INDEX(resultados!$A$2:$ZZ$292, 275, MATCH($B$2, resultados!$A$1:$ZZ$1, 0))</f>
        <v/>
      </c>
      <c r="C281">
        <f>INDEX(resultados!$A$2:$ZZ$292, 275, MATCH($B$3, resultados!$A$1:$ZZ$1, 0))</f>
        <v/>
      </c>
    </row>
    <row r="282">
      <c r="A282">
        <f>INDEX(resultados!$A$2:$ZZ$292, 276, MATCH($B$1, resultados!$A$1:$ZZ$1, 0))</f>
        <v/>
      </c>
      <c r="B282">
        <f>INDEX(resultados!$A$2:$ZZ$292, 276, MATCH($B$2, resultados!$A$1:$ZZ$1, 0))</f>
        <v/>
      </c>
      <c r="C282">
        <f>INDEX(resultados!$A$2:$ZZ$292, 276, MATCH($B$3, resultados!$A$1:$ZZ$1, 0))</f>
        <v/>
      </c>
    </row>
    <row r="283">
      <c r="A283">
        <f>INDEX(resultados!$A$2:$ZZ$292, 277, MATCH($B$1, resultados!$A$1:$ZZ$1, 0))</f>
        <v/>
      </c>
      <c r="B283">
        <f>INDEX(resultados!$A$2:$ZZ$292, 277, MATCH($B$2, resultados!$A$1:$ZZ$1, 0))</f>
        <v/>
      </c>
      <c r="C283">
        <f>INDEX(resultados!$A$2:$ZZ$292, 277, MATCH($B$3, resultados!$A$1:$ZZ$1, 0))</f>
        <v/>
      </c>
    </row>
    <row r="284">
      <c r="A284">
        <f>INDEX(resultados!$A$2:$ZZ$292, 278, MATCH($B$1, resultados!$A$1:$ZZ$1, 0))</f>
        <v/>
      </c>
      <c r="B284">
        <f>INDEX(resultados!$A$2:$ZZ$292, 278, MATCH($B$2, resultados!$A$1:$ZZ$1, 0))</f>
        <v/>
      </c>
      <c r="C284">
        <f>INDEX(resultados!$A$2:$ZZ$292, 278, MATCH($B$3, resultados!$A$1:$ZZ$1, 0))</f>
        <v/>
      </c>
    </row>
    <row r="285">
      <c r="A285">
        <f>INDEX(resultados!$A$2:$ZZ$292, 279, MATCH($B$1, resultados!$A$1:$ZZ$1, 0))</f>
        <v/>
      </c>
      <c r="B285">
        <f>INDEX(resultados!$A$2:$ZZ$292, 279, MATCH($B$2, resultados!$A$1:$ZZ$1, 0))</f>
        <v/>
      </c>
      <c r="C285">
        <f>INDEX(resultados!$A$2:$ZZ$292, 279, MATCH($B$3, resultados!$A$1:$ZZ$1, 0))</f>
        <v/>
      </c>
    </row>
    <row r="286">
      <c r="A286">
        <f>INDEX(resultados!$A$2:$ZZ$292, 280, MATCH($B$1, resultados!$A$1:$ZZ$1, 0))</f>
        <v/>
      </c>
      <c r="B286">
        <f>INDEX(resultados!$A$2:$ZZ$292, 280, MATCH($B$2, resultados!$A$1:$ZZ$1, 0))</f>
        <v/>
      </c>
      <c r="C286">
        <f>INDEX(resultados!$A$2:$ZZ$292, 280, MATCH($B$3, resultados!$A$1:$ZZ$1, 0))</f>
        <v/>
      </c>
    </row>
    <row r="287">
      <c r="A287">
        <f>INDEX(resultados!$A$2:$ZZ$292, 281, MATCH($B$1, resultados!$A$1:$ZZ$1, 0))</f>
        <v/>
      </c>
      <c r="B287">
        <f>INDEX(resultados!$A$2:$ZZ$292, 281, MATCH($B$2, resultados!$A$1:$ZZ$1, 0))</f>
        <v/>
      </c>
      <c r="C287">
        <f>INDEX(resultados!$A$2:$ZZ$292, 281, MATCH($B$3, resultados!$A$1:$ZZ$1, 0))</f>
        <v/>
      </c>
    </row>
    <row r="288">
      <c r="A288">
        <f>INDEX(resultados!$A$2:$ZZ$292, 282, MATCH($B$1, resultados!$A$1:$ZZ$1, 0))</f>
        <v/>
      </c>
      <c r="B288">
        <f>INDEX(resultados!$A$2:$ZZ$292, 282, MATCH($B$2, resultados!$A$1:$ZZ$1, 0))</f>
        <v/>
      </c>
      <c r="C288">
        <f>INDEX(resultados!$A$2:$ZZ$292, 282, MATCH($B$3, resultados!$A$1:$ZZ$1, 0))</f>
        <v/>
      </c>
    </row>
    <row r="289">
      <c r="A289">
        <f>INDEX(resultados!$A$2:$ZZ$292, 283, MATCH($B$1, resultados!$A$1:$ZZ$1, 0))</f>
        <v/>
      </c>
      <c r="B289">
        <f>INDEX(resultados!$A$2:$ZZ$292, 283, MATCH($B$2, resultados!$A$1:$ZZ$1, 0))</f>
        <v/>
      </c>
      <c r="C289">
        <f>INDEX(resultados!$A$2:$ZZ$292, 283, MATCH($B$3, resultados!$A$1:$ZZ$1, 0))</f>
        <v/>
      </c>
    </row>
    <row r="290">
      <c r="A290">
        <f>INDEX(resultados!$A$2:$ZZ$292, 284, MATCH($B$1, resultados!$A$1:$ZZ$1, 0))</f>
        <v/>
      </c>
      <c r="B290">
        <f>INDEX(resultados!$A$2:$ZZ$292, 284, MATCH($B$2, resultados!$A$1:$ZZ$1, 0))</f>
        <v/>
      </c>
      <c r="C290">
        <f>INDEX(resultados!$A$2:$ZZ$292, 284, MATCH($B$3, resultados!$A$1:$ZZ$1, 0))</f>
        <v/>
      </c>
    </row>
    <row r="291">
      <c r="A291">
        <f>INDEX(resultados!$A$2:$ZZ$292, 285, MATCH($B$1, resultados!$A$1:$ZZ$1, 0))</f>
        <v/>
      </c>
      <c r="B291">
        <f>INDEX(resultados!$A$2:$ZZ$292, 285, MATCH($B$2, resultados!$A$1:$ZZ$1, 0))</f>
        <v/>
      </c>
      <c r="C291">
        <f>INDEX(resultados!$A$2:$ZZ$292, 285, MATCH($B$3, resultados!$A$1:$ZZ$1, 0))</f>
        <v/>
      </c>
    </row>
    <row r="292">
      <c r="A292">
        <f>INDEX(resultados!$A$2:$ZZ$292, 286, MATCH($B$1, resultados!$A$1:$ZZ$1, 0))</f>
        <v/>
      </c>
      <c r="B292">
        <f>INDEX(resultados!$A$2:$ZZ$292, 286, MATCH($B$2, resultados!$A$1:$ZZ$1, 0))</f>
        <v/>
      </c>
      <c r="C292">
        <f>INDEX(resultados!$A$2:$ZZ$292, 286, MATCH($B$3, resultados!$A$1:$ZZ$1, 0))</f>
        <v/>
      </c>
    </row>
    <row r="293">
      <c r="A293">
        <f>INDEX(resultados!$A$2:$ZZ$292, 287, MATCH($B$1, resultados!$A$1:$ZZ$1, 0))</f>
        <v/>
      </c>
      <c r="B293">
        <f>INDEX(resultados!$A$2:$ZZ$292, 287, MATCH($B$2, resultados!$A$1:$ZZ$1, 0))</f>
        <v/>
      </c>
      <c r="C293">
        <f>INDEX(resultados!$A$2:$ZZ$292, 287, MATCH($B$3, resultados!$A$1:$ZZ$1, 0))</f>
        <v/>
      </c>
    </row>
    <row r="294">
      <c r="A294">
        <f>INDEX(resultados!$A$2:$ZZ$292, 288, MATCH($B$1, resultados!$A$1:$ZZ$1, 0))</f>
        <v/>
      </c>
      <c r="B294">
        <f>INDEX(resultados!$A$2:$ZZ$292, 288, MATCH($B$2, resultados!$A$1:$ZZ$1, 0))</f>
        <v/>
      </c>
      <c r="C294">
        <f>INDEX(resultados!$A$2:$ZZ$292, 288, MATCH($B$3, resultados!$A$1:$ZZ$1, 0))</f>
        <v/>
      </c>
    </row>
    <row r="295">
      <c r="A295">
        <f>INDEX(resultados!$A$2:$ZZ$292, 289, MATCH($B$1, resultados!$A$1:$ZZ$1, 0))</f>
        <v/>
      </c>
      <c r="B295">
        <f>INDEX(resultados!$A$2:$ZZ$292, 289, MATCH($B$2, resultados!$A$1:$ZZ$1, 0))</f>
        <v/>
      </c>
      <c r="C295">
        <f>INDEX(resultados!$A$2:$ZZ$292, 289, MATCH($B$3, resultados!$A$1:$ZZ$1, 0))</f>
        <v/>
      </c>
    </row>
    <row r="296">
      <c r="A296">
        <f>INDEX(resultados!$A$2:$ZZ$292, 290, MATCH($B$1, resultados!$A$1:$ZZ$1, 0))</f>
        <v/>
      </c>
      <c r="B296">
        <f>INDEX(resultados!$A$2:$ZZ$292, 290, MATCH($B$2, resultados!$A$1:$ZZ$1, 0))</f>
        <v/>
      </c>
      <c r="C296">
        <f>INDEX(resultados!$A$2:$ZZ$292, 290, MATCH($B$3, resultados!$A$1:$ZZ$1, 0))</f>
        <v/>
      </c>
    </row>
    <row r="297">
      <c r="A297">
        <f>INDEX(resultados!$A$2:$ZZ$292, 291, MATCH($B$1, resultados!$A$1:$ZZ$1, 0))</f>
        <v/>
      </c>
      <c r="B297">
        <f>INDEX(resultados!$A$2:$ZZ$292, 291, MATCH($B$2, resultados!$A$1:$ZZ$1, 0))</f>
        <v/>
      </c>
      <c r="C297">
        <f>INDEX(resultados!$A$2:$ZZ$292, 291,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2.3398</v>
      </c>
      <c r="E2" t="n">
        <v>42.74</v>
      </c>
      <c r="F2" t="n">
        <v>37.89</v>
      </c>
      <c r="G2" t="n">
        <v>11.78</v>
      </c>
      <c r="H2" t="n">
        <v>0.24</v>
      </c>
      <c r="I2" t="n">
        <v>193</v>
      </c>
      <c r="J2" t="n">
        <v>71.52</v>
      </c>
      <c r="K2" t="n">
        <v>32.27</v>
      </c>
      <c r="L2" t="n">
        <v>1</v>
      </c>
      <c r="M2" t="n">
        <v>191</v>
      </c>
      <c r="N2" t="n">
        <v>8.25</v>
      </c>
      <c r="O2" t="n">
        <v>9054.6</v>
      </c>
      <c r="P2" t="n">
        <v>265.31</v>
      </c>
      <c r="Q2" t="n">
        <v>793.42</v>
      </c>
      <c r="R2" t="n">
        <v>352.1</v>
      </c>
      <c r="S2" t="n">
        <v>86.27</v>
      </c>
      <c r="T2" t="n">
        <v>121487.86</v>
      </c>
      <c r="U2" t="n">
        <v>0.25</v>
      </c>
      <c r="V2" t="n">
        <v>0.64</v>
      </c>
      <c r="W2" t="n">
        <v>0.52</v>
      </c>
      <c r="X2" t="n">
        <v>7.29</v>
      </c>
      <c r="Y2" t="n">
        <v>1</v>
      </c>
      <c r="Z2" t="n">
        <v>10</v>
      </c>
      <c r="AA2" t="n">
        <v>513.1469843364946</v>
      </c>
      <c r="AB2" t="n">
        <v>702.1103424164002</v>
      </c>
      <c r="AC2" t="n">
        <v>635.1019167542329</v>
      </c>
      <c r="AD2" t="n">
        <v>513146.9843364946</v>
      </c>
      <c r="AE2" t="n">
        <v>702110.3424164002</v>
      </c>
      <c r="AF2" t="n">
        <v>9.167461085147995e-06</v>
      </c>
      <c r="AG2" t="n">
        <v>28</v>
      </c>
      <c r="AH2" t="n">
        <v>635101.9167542328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2.7285</v>
      </c>
      <c r="E3" t="n">
        <v>36.65</v>
      </c>
      <c r="F3" t="n">
        <v>33.53</v>
      </c>
      <c r="G3" t="n">
        <v>24.54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225.29</v>
      </c>
      <c r="Q3" t="n">
        <v>793.26</v>
      </c>
      <c r="R3" t="n">
        <v>205.72</v>
      </c>
      <c r="S3" t="n">
        <v>86.27</v>
      </c>
      <c r="T3" t="n">
        <v>48857.4</v>
      </c>
      <c r="U3" t="n">
        <v>0.42</v>
      </c>
      <c r="V3" t="n">
        <v>0.72</v>
      </c>
      <c r="W3" t="n">
        <v>0.35</v>
      </c>
      <c r="X3" t="n">
        <v>2.93</v>
      </c>
      <c r="Y3" t="n">
        <v>1</v>
      </c>
      <c r="Z3" t="n">
        <v>10</v>
      </c>
      <c r="AA3" t="n">
        <v>410.7708375710128</v>
      </c>
      <c r="AB3" t="n">
        <v>562.0347818950326</v>
      </c>
      <c r="AC3" t="n">
        <v>508.3949711317405</v>
      </c>
      <c r="AD3" t="n">
        <v>410770.8375710128</v>
      </c>
      <c r="AE3" t="n">
        <v>562034.7818950325</v>
      </c>
      <c r="AF3" t="n">
        <v>1.069040839850684e-05</v>
      </c>
      <c r="AG3" t="n">
        <v>24</v>
      </c>
      <c r="AH3" t="n">
        <v>508394.9711317405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2.8472</v>
      </c>
      <c r="E4" t="n">
        <v>35.12</v>
      </c>
      <c r="F4" t="n">
        <v>32.48</v>
      </c>
      <c r="G4" t="n">
        <v>38.22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209.18</v>
      </c>
      <c r="Q4" t="n">
        <v>793.21</v>
      </c>
      <c r="R4" t="n">
        <v>171.17</v>
      </c>
      <c r="S4" t="n">
        <v>86.27</v>
      </c>
      <c r="T4" t="n">
        <v>31735.94</v>
      </c>
      <c r="U4" t="n">
        <v>0.5</v>
      </c>
      <c r="V4" t="n">
        <v>0.75</v>
      </c>
      <c r="W4" t="n">
        <v>0.3</v>
      </c>
      <c r="X4" t="n">
        <v>1.89</v>
      </c>
      <c r="Y4" t="n">
        <v>1</v>
      </c>
      <c r="Z4" t="n">
        <v>10</v>
      </c>
      <c r="AA4" t="n">
        <v>383.8343568047775</v>
      </c>
      <c r="AB4" t="n">
        <v>525.1791005570079</v>
      </c>
      <c r="AC4" t="n">
        <v>475.0567442933433</v>
      </c>
      <c r="AD4" t="n">
        <v>383834.3568047775</v>
      </c>
      <c r="AE4" t="n">
        <v>525179.1005570079</v>
      </c>
      <c r="AF4" t="n">
        <v>1.11554813238881e-05</v>
      </c>
      <c r="AG4" t="n">
        <v>23</v>
      </c>
      <c r="AH4" t="n">
        <v>475056.7442933433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2.9323</v>
      </c>
      <c r="E5" t="n">
        <v>34.1</v>
      </c>
      <c r="F5" t="n">
        <v>31.7</v>
      </c>
      <c r="G5" t="n">
        <v>52.83</v>
      </c>
      <c r="H5" t="n">
        <v>0.93</v>
      </c>
      <c r="I5" t="n">
        <v>36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192.92</v>
      </c>
      <c r="Q5" t="n">
        <v>793.2</v>
      </c>
      <c r="R5" t="n">
        <v>144.26</v>
      </c>
      <c r="S5" t="n">
        <v>86.27</v>
      </c>
      <c r="T5" t="n">
        <v>18356.87</v>
      </c>
      <c r="U5" t="n">
        <v>0.6</v>
      </c>
      <c r="V5" t="n">
        <v>0.77</v>
      </c>
      <c r="W5" t="n">
        <v>0.28</v>
      </c>
      <c r="X5" t="n">
        <v>1.1</v>
      </c>
      <c r="Y5" t="n">
        <v>1</v>
      </c>
      <c r="Z5" t="n">
        <v>10</v>
      </c>
      <c r="AA5" t="n">
        <v>369.9003518753404</v>
      </c>
      <c r="AB5" t="n">
        <v>506.1139802876397</v>
      </c>
      <c r="AC5" t="n">
        <v>457.8111723444192</v>
      </c>
      <c r="AD5" t="n">
        <v>369900.3518753404</v>
      </c>
      <c r="AE5" t="n">
        <v>506113.9802876397</v>
      </c>
      <c r="AF5" t="n">
        <v>1.148890765876548e-05</v>
      </c>
      <c r="AG5" t="n">
        <v>23</v>
      </c>
      <c r="AH5" t="n">
        <v>457811.1723444192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2.9453</v>
      </c>
      <c r="E6" t="n">
        <v>33.95</v>
      </c>
      <c r="F6" t="n">
        <v>31.66</v>
      </c>
      <c r="G6" t="n">
        <v>65.5</v>
      </c>
      <c r="H6" t="n">
        <v>1.15</v>
      </c>
      <c r="I6" t="n">
        <v>29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184.33</v>
      </c>
      <c r="Q6" t="n">
        <v>793.21</v>
      </c>
      <c r="R6" t="n">
        <v>142.7</v>
      </c>
      <c r="S6" t="n">
        <v>86.27</v>
      </c>
      <c r="T6" t="n">
        <v>17609.94</v>
      </c>
      <c r="U6" t="n">
        <v>0.6</v>
      </c>
      <c r="V6" t="n">
        <v>0.77</v>
      </c>
      <c r="W6" t="n">
        <v>0.29</v>
      </c>
      <c r="X6" t="n">
        <v>1.06</v>
      </c>
      <c r="Y6" t="n">
        <v>1</v>
      </c>
      <c r="Z6" t="n">
        <v>10</v>
      </c>
      <c r="AA6" t="n">
        <v>365.1791949583246</v>
      </c>
      <c r="AB6" t="n">
        <v>499.6542851110353</v>
      </c>
      <c r="AC6" t="n">
        <v>451.9679814092308</v>
      </c>
      <c r="AD6" t="n">
        <v>365179.1949583245</v>
      </c>
      <c r="AE6" t="n">
        <v>499654.2851110353</v>
      </c>
      <c r="AF6" t="n">
        <v>1.153984235151995e-05</v>
      </c>
      <c r="AG6" t="n">
        <v>23</v>
      </c>
      <c r="AH6" t="n">
        <v>451967.9814092308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31.63</v>
      </c>
      <c r="G7" t="n">
        <v>67.78</v>
      </c>
      <c r="H7" t="n">
        <v>1.36</v>
      </c>
      <c r="I7" t="n">
        <v>28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185.19</v>
      </c>
      <c r="Q7" t="n">
        <v>793.24</v>
      </c>
      <c r="R7" t="n">
        <v>141.33</v>
      </c>
      <c r="S7" t="n">
        <v>86.27</v>
      </c>
      <c r="T7" t="n">
        <v>16931.54</v>
      </c>
      <c r="U7" t="n">
        <v>0.61</v>
      </c>
      <c r="V7" t="n">
        <v>0.77</v>
      </c>
      <c r="W7" t="n">
        <v>0.3</v>
      </c>
      <c r="X7" t="n">
        <v>1.03</v>
      </c>
      <c r="Y7" t="n">
        <v>1</v>
      </c>
      <c r="Z7" t="n">
        <v>10</v>
      </c>
      <c r="AA7" t="n">
        <v>365.3208137363221</v>
      </c>
      <c r="AB7" t="n">
        <v>499.8480541708711</v>
      </c>
      <c r="AC7" t="n">
        <v>452.1432574219525</v>
      </c>
      <c r="AD7" t="n">
        <v>365320.8137363221</v>
      </c>
      <c r="AE7" t="n">
        <v>499848.0541708711</v>
      </c>
      <c r="AF7" t="n">
        <v>1.15551227593463e-05</v>
      </c>
      <c r="AG7" t="n">
        <v>23</v>
      </c>
      <c r="AH7" t="n">
        <v>452143.2574219524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2.665</v>
      </c>
      <c r="E2" t="n">
        <v>37.52</v>
      </c>
      <c r="F2" t="n">
        <v>34.61</v>
      </c>
      <c r="G2" t="n">
        <v>19.05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107</v>
      </c>
      <c r="N2" t="n">
        <v>4.24</v>
      </c>
      <c r="O2" t="n">
        <v>5140</v>
      </c>
      <c r="P2" t="n">
        <v>149.62</v>
      </c>
      <c r="Q2" t="n">
        <v>793.27</v>
      </c>
      <c r="R2" t="n">
        <v>241.98</v>
      </c>
      <c r="S2" t="n">
        <v>86.27</v>
      </c>
      <c r="T2" t="n">
        <v>66848.42</v>
      </c>
      <c r="U2" t="n">
        <v>0.36</v>
      </c>
      <c r="V2" t="n">
        <v>0.7</v>
      </c>
      <c r="W2" t="n">
        <v>0.4</v>
      </c>
      <c r="X2" t="n">
        <v>4.02</v>
      </c>
      <c r="Y2" t="n">
        <v>1</v>
      </c>
      <c r="Z2" t="n">
        <v>10</v>
      </c>
      <c r="AA2" t="n">
        <v>365.0866230651219</v>
      </c>
      <c r="AB2" t="n">
        <v>499.5276241627718</v>
      </c>
      <c r="AC2" t="n">
        <v>451.8534088040998</v>
      </c>
      <c r="AD2" t="n">
        <v>365086.6230651219</v>
      </c>
      <c r="AE2" t="n">
        <v>499527.6241627718</v>
      </c>
      <c r="AF2" t="n">
        <v>1.380999185010054e-05</v>
      </c>
      <c r="AG2" t="n">
        <v>25</v>
      </c>
      <c r="AH2" t="n">
        <v>451853.4088040998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2.8572</v>
      </c>
      <c r="E3" t="n">
        <v>35</v>
      </c>
      <c r="F3" t="n">
        <v>32.69</v>
      </c>
      <c r="G3" t="n">
        <v>35.66</v>
      </c>
      <c r="H3" t="n">
        <v>0.84</v>
      </c>
      <c r="I3" t="n">
        <v>55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128.31</v>
      </c>
      <c r="Q3" t="n">
        <v>793.29</v>
      </c>
      <c r="R3" t="n">
        <v>175.77</v>
      </c>
      <c r="S3" t="n">
        <v>86.27</v>
      </c>
      <c r="T3" t="n">
        <v>34015.33</v>
      </c>
      <c r="U3" t="n">
        <v>0.49</v>
      </c>
      <c r="V3" t="n">
        <v>0.74</v>
      </c>
      <c r="W3" t="n">
        <v>0.37</v>
      </c>
      <c r="X3" t="n">
        <v>2.09</v>
      </c>
      <c r="Y3" t="n">
        <v>1</v>
      </c>
      <c r="Z3" t="n">
        <v>10</v>
      </c>
      <c r="AA3" t="n">
        <v>324.5361686842871</v>
      </c>
      <c r="AB3" t="n">
        <v>444.0447035191247</v>
      </c>
      <c r="AC3" t="n">
        <v>401.6657002359142</v>
      </c>
      <c r="AD3" t="n">
        <v>324536.1686842871</v>
      </c>
      <c r="AE3" t="n">
        <v>444044.7035191247</v>
      </c>
      <c r="AF3" t="n">
        <v>1.480596949872692e-05</v>
      </c>
      <c r="AG3" t="n">
        <v>23</v>
      </c>
      <c r="AH3" t="n">
        <v>401665.7002359143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2.863</v>
      </c>
      <c r="E4" t="n">
        <v>34.93</v>
      </c>
      <c r="F4" t="n">
        <v>32.63</v>
      </c>
      <c r="G4" t="n">
        <v>36.25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130.76</v>
      </c>
      <c r="Q4" t="n">
        <v>793.25</v>
      </c>
      <c r="R4" t="n">
        <v>173.38</v>
      </c>
      <c r="S4" t="n">
        <v>86.27</v>
      </c>
      <c r="T4" t="n">
        <v>32824.79</v>
      </c>
      <c r="U4" t="n">
        <v>0.5</v>
      </c>
      <c r="V4" t="n">
        <v>0.74</v>
      </c>
      <c r="W4" t="n">
        <v>0.38</v>
      </c>
      <c r="X4" t="n">
        <v>2.03</v>
      </c>
      <c r="Y4" t="n">
        <v>1</v>
      </c>
      <c r="Z4" t="n">
        <v>10</v>
      </c>
      <c r="AA4" t="n">
        <v>325.3816245920053</v>
      </c>
      <c r="AB4" t="n">
        <v>445.2014935909471</v>
      </c>
      <c r="AC4" t="n">
        <v>402.712087886847</v>
      </c>
      <c r="AD4" t="n">
        <v>325381.6245920053</v>
      </c>
      <c r="AE4" t="n">
        <v>445201.4935909471</v>
      </c>
      <c r="AF4" t="n">
        <v>1.4836025015699e-05</v>
      </c>
      <c r="AG4" t="n">
        <v>23</v>
      </c>
      <c r="AH4" t="n">
        <v>402712.087886847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1.7218</v>
      </c>
      <c r="E2" t="n">
        <v>58.08</v>
      </c>
      <c r="F2" t="n">
        <v>45.1</v>
      </c>
      <c r="G2" t="n">
        <v>7.27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509.74</v>
      </c>
      <c r="Q2" t="n">
        <v>793.49</v>
      </c>
      <c r="R2" t="n">
        <v>594.1900000000001</v>
      </c>
      <c r="S2" t="n">
        <v>86.27</v>
      </c>
      <c r="T2" t="n">
        <v>241640.78</v>
      </c>
      <c r="U2" t="n">
        <v>0.15</v>
      </c>
      <c r="V2" t="n">
        <v>0.54</v>
      </c>
      <c r="W2" t="n">
        <v>0.8100000000000001</v>
      </c>
      <c r="X2" t="n">
        <v>14.5</v>
      </c>
      <c r="Y2" t="n">
        <v>1</v>
      </c>
      <c r="Z2" t="n">
        <v>10</v>
      </c>
      <c r="AA2" t="n">
        <v>988.4703845850053</v>
      </c>
      <c r="AB2" t="n">
        <v>1352.468788424858</v>
      </c>
      <c r="AC2" t="n">
        <v>1223.391065459455</v>
      </c>
      <c r="AD2" t="n">
        <v>988470.3845850052</v>
      </c>
      <c r="AE2" t="n">
        <v>1352468.788424858</v>
      </c>
      <c r="AF2" t="n">
        <v>4.793171608150983e-06</v>
      </c>
      <c r="AG2" t="n">
        <v>38</v>
      </c>
      <c r="AH2" t="n">
        <v>1223391.065459455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2.3547</v>
      </c>
      <c r="E3" t="n">
        <v>42.47</v>
      </c>
      <c r="F3" t="n">
        <v>36.02</v>
      </c>
      <c r="G3" t="n">
        <v>14.8</v>
      </c>
      <c r="H3" t="n">
        <v>0.25</v>
      </c>
      <c r="I3" t="n">
        <v>146</v>
      </c>
      <c r="J3" t="n">
        <v>143.17</v>
      </c>
      <c r="K3" t="n">
        <v>47.83</v>
      </c>
      <c r="L3" t="n">
        <v>2</v>
      </c>
      <c r="M3" t="n">
        <v>144</v>
      </c>
      <c r="N3" t="n">
        <v>23.34</v>
      </c>
      <c r="O3" t="n">
        <v>17891.86</v>
      </c>
      <c r="P3" t="n">
        <v>402.3</v>
      </c>
      <c r="Q3" t="n">
        <v>793.36</v>
      </c>
      <c r="R3" t="n">
        <v>289.36</v>
      </c>
      <c r="S3" t="n">
        <v>86.27</v>
      </c>
      <c r="T3" t="n">
        <v>90356.03</v>
      </c>
      <c r="U3" t="n">
        <v>0.3</v>
      </c>
      <c r="V3" t="n">
        <v>0.67</v>
      </c>
      <c r="W3" t="n">
        <v>0.45</v>
      </c>
      <c r="X3" t="n">
        <v>5.42</v>
      </c>
      <c r="Y3" t="n">
        <v>1</v>
      </c>
      <c r="Z3" t="n">
        <v>10</v>
      </c>
      <c r="AA3" t="n">
        <v>631.3074799240346</v>
      </c>
      <c r="AB3" t="n">
        <v>863.7827453524317</v>
      </c>
      <c r="AC3" t="n">
        <v>781.3445324626921</v>
      </c>
      <c r="AD3" t="n">
        <v>631307.4799240347</v>
      </c>
      <c r="AE3" t="n">
        <v>863782.7453524317</v>
      </c>
      <c r="AF3" t="n">
        <v>6.555047732438797e-06</v>
      </c>
      <c r="AG3" t="n">
        <v>28</v>
      </c>
      <c r="AH3" t="n">
        <v>781344.5324626921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2.5792</v>
      </c>
      <c r="E4" t="n">
        <v>38.77</v>
      </c>
      <c r="F4" t="n">
        <v>33.91</v>
      </c>
      <c r="G4" t="n">
        <v>22.36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89</v>
      </c>
      <c r="N4" t="n">
        <v>23.71</v>
      </c>
      <c r="O4" t="n">
        <v>18060.85</v>
      </c>
      <c r="P4" t="n">
        <v>374.65</v>
      </c>
      <c r="Q4" t="n">
        <v>793.24</v>
      </c>
      <c r="R4" t="n">
        <v>218.72</v>
      </c>
      <c r="S4" t="n">
        <v>86.27</v>
      </c>
      <c r="T4" t="n">
        <v>55311.15</v>
      </c>
      <c r="U4" t="n">
        <v>0.39</v>
      </c>
      <c r="V4" t="n">
        <v>0.72</v>
      </c>
      <c r="W4" t="n">
        <v>0.37</v>
      </c>
      <c r="X4" t="n">
        <v>3.32</v>
      </c>
      <c r="Y4" t="n">
        <v>1</v>
      </c>
      <c r="Z4" t="n">
        <v>10</v>
      </c>
      <c r="AA4" t="n">
        <v>559.3691025457255</v>
      </c>
      <c r="AB4" t="n">
        <v>765.3534837262074</v>
      </c>
      <c r="AC4" t="n">
        <v>692.3092214197384</v>
      </c>
      <c r="AD4" t="n">
        <v>559369.1025457254</v>
      </c>
      <c r="AE4" t="n">
        <v>765353.4837262074</v>
      </c>
      <c r="AF4" t="n">
        <v>7.180014061878858e-06</v>
      </c>
      <c r="AG4" t="n">
        <v>26</v>
      </c>
      <c r="AH4" t="n">
        <v>692309.2214197384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2.6583</v>
      </c>
      <c r="E5" t="n">
        <v>37.62</v>
      </c>
      <c r="F5" t="n">
        <v>33.45</v>
      </c>
      <c r="G5" t="n">
        <v>29.96</v>
      </c>
      <c r="H5" t="n">
        <v>0.49</v>
      </c>
      <c r="I5" t="n">
        <v>67</v>
      </c>
      <c r="J5" t="n">
        <v>145.92</v>
      </c>
      <c r="K5" t="n">
        <v>47.83</v>
      </c>
      <c r="L5" t="n">
        <v>4</v>
      </c>
      <c r="M5" t="n">
        <v>65</v>
      </c>
      <c r="N5" t="n">
        <v>24.09</v>
      </c>
      <c r="O5" t="n">
        <v>18230.35</v>
      </c>
      <c r="P5" t="n">
        <v>365.95</v>
      </c>
      <c r="Q5" t="n">
        <v>793.21</v>
      </c>
      <c r="R5" t="n">
        <v>205.11</v>
      </c>
      <c r="S5" t="n">
        <v>86.27</v>
      </c>
      <c r="T5" t="n">
        <v>48625.94</v>
      </c>
      <c r="U5" t="n">
        <v>0.42</v>
      </c>
      <c r="V5" t="n">
        <v>0.73</v>
      </c>
      <c r="W5" t="n">
        <v>0.31</v>
      </c>
      <c r="X5" t="n">
        <v>2.86</v>
      </c>
      <c r="Y5" t="n">
        <v>1</v>
      </c>
      <c r="Z5" t="n">
        <v>10</v>
      </c>
      <c r="AA5" t="n">
        <v>534.6743908782229</v>
      </c>
      <c r="AB5" t="n">
        <v>731.5650897689416</v>
      </c>
      <c r="AC5" t="n">
        <v>661.7455443594451</v>
      </c>
      <c r="AD5" t="n">
        <v>534674.3908782229</v>
      </c>
      <c r="AE5" t="n">
        <v>731565.0897689415</v>
      </c>
      <c r="AF5" t="n">
        <v>7.400213779735022e-06</v>
      </c>
      <c r="AG5" t="n">
        <v>25</v>
      </c>
      <c r="AH5" t="n">
        <v>661745.5443594451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2.7585</v>
      </c>
      <c r="E6" t="n">
        <v>36.25</v>
      </c>
      <c r="F6" t="n">
        <v>32.52</v>
      </c>
      <c r="G6" t="n">
        <v>37.52</v>
      </c>
      <c r="H6" t="n">
        <v>0.6</v>
      </c>
      <c r="I6" t="n">
        <v>52</v>
      </c>
      <c r="J6" t="n">
        <v>147.3</v>
      </c>
      <c r="K6" t="n">
        <v>47.83</v>
      </c>
      <c r="L6" t="n">
        <v>5</v>
      </c>
      <c r="M6" t="n">
        <v>50</v>
      </c>
      <c r="N6" t="n">
        <v>24.47</v>
      </c>
      <c r="O6" t="n">
        <v>18400.38</v>
      </c>
      <c r="P6" t="n">
        <v>351.66</v>
      </c>
      <c r="Q6" t="n">
        <v>793.24</v>
      </c>
      <c r="R6" t="n">
        <v>172.34</v>
      </c>
      <c r="S6" t="n">
        <v>86.27</v>
      </c>
      <c r="T6" t="n">
        <v>32314.64</v>
      </c>
      <c r="U6" t="n">
        <v>0.5</v>
      </c>
      <c r="V6" t="n">
        <v>0.75</v>
      </c>
      <c r="W6" t="n">
        <v>0.31</v>
      </c>
      <c r="X6" t="n">
        <v>1.93</v>
      </c>
      <c r="Y6" t="n">
        <v>1</v>
      </c>
      <c r="Z6" t="n">
        <v>10</v>
      </c>
      <c r="AA6" t="n">
        <v>504.5704320664373</v>
      </c>
      <c r="AB6" t="n">
        <v>690.3755252297258</v>
      </c>
      <c r="AC6" t="n">
        <v>624.4870540499353</v>
      </c>
      <c r="AD6" t="n">
        <v>504570.4320664373</v>
      </c>
      <c r="AE6" t="n">
        <v>690375.5252297258</v>
      </c>
      <c r="AF6" t="n">
        <v>7.679151981115397e-06</v>
      </c>
      <c r="AG6" t="n">
        <v>24</v>
      </c>
      <c r="AH6" t="n">
        <v>624487.0540499353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2.8137</v>
      </c>
      <c r="E7" t="n">
        <v>35.54</v>
      </c>
      <c r="F7" t="n">
        <v>32.1</v>
      </c>
      <c r="G7" t="n">
        <v>45.85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342.8</v>
      </c>
      <c r="Q7" t="n">
        <v>793.21</v>
      </c>
      <c r="R7" t="n">
        <v>157.96</v>
      </c>
      <c r="S7" t="n">
        <v>86.27</v>
      </c>
      <c r="T7" t="n">
        <v>25176.09</v>
      </c>
      <c r="U7" t="n">
        <v>0.55</v>
      </c>
      <c r="V7" t="n">
        <v>0.76</v>
      </c>
      <c r="W7" t="n">
        <v>0.29</v>
      </c>
      <c r="X7" t="n">
        <v>1.5</v>
      </c>
      <c r="Y7" t="n">
        <v>1</v>
      </c>
      <c r="Z7" t="n">
        <v>10</v>
      </c>
      <c r="AA7" t="n">
        <v>493.753964476668</v>
      </c>
      <c r="AB7" t="n">
        <v>675.5759570845316</v>
      </c>
      <c r="AC7" t="n">
        <v>611.0999359171942</v>
      </c>
      <c r="AD7" t="n">
        <v>493753.964476668</v>
      </c>
      <c r="AE7" t="n">
        <v>675575.9570845317</v>
      </c>
      <c r="AF7" t="n">
        <v>7.832818535169255e-06</v>
      </c>
      <c r="AG7" t="n">
        <v>24</v>
      </c>
      <c r="AH7" t="n">
        <v>611099.9359171942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2.8638</v>
      </c>
      <c r="E8" t="n">
        <v>34.92</v>
      </c>
      <c r="F8" t="n">
        <v>31.65</v>
      </c>
      <c r="G8" t="n">
        <v>52.75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333.45</v>
      </c>
      <c r="Q8" t="n">
        <v>793.23</v>
      </c>
      <c r="R8" t="n">
        <v>142.75</v>
      </c>
      <c r="S8" t="n">
        <v>86.27</v>
      </c>
      <c r="T8" t="n">
        <v>17598.32</v>
      </c>
      <c r="U8" t="n">
        <v>0.6</v>
      </c>
      <c r="V8" t="n">
        <v>0.77</v>
      </c>
      <c r="W8" t="n">
        <v>0.27</v>
      </c>
      <c r="X8" t="n">
        <v>1.05</v>
      </c>
      <c r="Y8" t="n">
        <v>1</v>
      </c>
      <c r="Z8" t="n">
        <v>10</v>
      </c>
      <c r="AA8" t="n">
        <v>473.7576394670905</v>
      </c>
      <c r="AB8" t="n">
        <v>648.2161030308291</v>
      </c>
      <c r="AC8" t="n">
        <v>586.3512679345806</v>
      </c>
      <c r="AD8" t="n">
        <v>473757.6394670905</v>
      </c>
      <c r="AE8" t="n">
        <v>648216.1030308291</v>
      </c>
      <c r="AF8" t="n">
        <v>7.972287635859442e-06</v>
      </c>
      <c r="AG8" t="n">
        <v>23</v>
      </c>
      <c r="AH8" t="n">
        <v>586351.2679345806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2.8693</v>
      </c>
      <c r="E9" t="n">
        <v>34.85</v>
      </c>
      <c r="F9" t="n">
        <v>31.73</v>
      </c>
      <c r="G9" t="n">
        <v>61.41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330.81</v>
      </c>
      <c r="Q9" t="n">
        <v>793.2</v>
      </c>
      <c r="R9" t="n">
        <v>145.93</v>
      </c>
      <c r="S9" t="n">
        <v>86.27</v>
      </c>
      <c r="T9" t="n">
        <v>19213.4</v>
      </c>
      <c r="U9" t="n">
        <v>0.59</v>
      </c>
      <c r="V9" t="n">
        <v>0.77</v>
      </c>
      <c r="W9" t="n">
        <v>0.27</v>
      </c>
      <c r="X9" t="n">
        <v>1.13</v>
      </c>
      <c r="Y9" t="n">
        <v>1</v>
      </c>
      <c r="Z9" t="n">
        <v>10</v>
      </c>
      <c r="AA9" t="n">
        <v>472.2573050445325</v>
      </c>
      <c r="AB9" t="n">
        <v>646.1632792838021</v>
      </c>
      <c r="AC9" t="n">
        <v>584.4943628048136</v>
      </c>
      <c r="AD9" t="n">
        <v>472257.3050445325</v>
      </c>
      <c r="AE9" t="n">
        <v>646163.2792838021</v>
      </c>
      <c r="AF9" t="n">
        <v>7.987598614977127e-06</v>
      </c>
      <c r="AG9" t="n">
        <v>23</v>
      </c>
      <c r="AH9" t="n">
        <v>584494.3628048135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2.894</v>
      </c>
      <c r="E10" t="n">
        <v>34.55</v>
      </c>
      <c r="F10" t="n">
        <v>31.55</v>
      </c>
      <c r="G10" t="n">
        <v>70.09999999999999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324.92</v>
      </c>
      <c r="Q10" t="n">
        <v>793.2</v>
      </c>
      <c r="R10" t="n">
        <v>139.74</v>
      </c>
      <c r="S10" t="n">
        <v>86.27</v>
      </c>
      <c r="T10" t="n">
        <v>16139.61</v>
      </c>
      <c r="U10" t="n">
        <v>0.62</v>
      </c>
      <c r="V10" t="n">
        <v>0.77</v>
      </c>
      <c r="W10" t="n">
        <v>0.26</v>
      </c>
      <c r="X10" t="n">
        <v>0.95</v>
      </c>
      <c r="Y10" t="n">
        <v>1</v>
      </c>
      <c r="Z10" t="n">
        <v>10</v>
      </c>
      <c r="AA10" t="n">
        <v>466.8618181184642</v>
      </c>
      <c r="AB10" t="n">
        <v>638.7809360394716</v>
      </c>
      <c r="AC10" t="n">
        <v>577.8165800385383</v>
      </c>
      <c r="AD10" t="n">
        <v>466861.8181184642</v>
      </c>
      <c r="AE10" t="n">
        <v>638780.9360394716</v>
      </c>
      <c r="AF10" t="n">
        <v>8.056358830287458e-06</v>
      </c>
      <c r="AG10" t="n">
        <v>23</v>
      </c>
      <c r="AH10" t="n">
        <v>577816.5800385383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2.9227</v>
      </c>
      <c r="E11" t="n">
        <v>34.21</v>
      </c>
      <c r="F11" t="n">
        <v>31.29</v>
      </c>
      <c r="G11" t="n">
        <v>78.23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318</v>
      </c>
      <c r="Q11" t="n">
        <v>793.2</v>
      </c>
      <c r="R11" t="n">
        <v>130.95</v>
      </c>
      <c r="S11" t="n">
        <v>86.27</v>
      </c>
      <c r="T11" t="n">
        <v>11760.18</v>
      </c>
      <c r="U11" t="n">
        <v>0.66</v>
      </c>
      <c r="V11" t="n">
        <v>0.78</v>
      </c>
      <c r="W11" t="n">
        <v>0.26</v>
      </c>
      <c r="X11" t="n">
        <v>0.7</v>
      </c>
      <c r="Y11" t="n">
        <v>1</v>
      </c>
      <c r="Z11" t="n">
        <v>10</v>
      </c>
      <c r="AA11" t="n">
        <v>460.5285680912384</v>
      </c>
      <c r="AB11" t="n">
        <v>630.1155039489495</v>
      </c>
      <c r="AC11" t="n">
        <v>569.9781646247251</v>
      </c>
      <c r="AD11" t="n">
        <v>460528.5680912384</v>
      </c>
      <c r="AE11" t="n">
        <v>630115.5039489495</v>
      </c>
      <c r="AF11" t="n">
        <v>8.136254303137924e-06</v>
      </c>
      <c r="AG11" t="n">
        <v>23</v>
      </c>
      <c r="AH11" t="n">
        <v>569978.1646247251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2.92</v>
      </c>
      <c r="E12" t="n">
        <v>34.25</v>
      </c>
      <c r="F12" t="n">
        <v>31.38</v>
      </c>
      <c r="G12" t="n">
        <v>85.59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314.99</v>
      </c>
      <c r="Q12" t="n">
        <v>793.2</v>
      </c>
      <c r="R12" t="n">
        <v>134.33</v>
      </c>
      <c r="S12" t="n">
        <v>86.27</v>
      </c>
      <c r="T12" t="n">
        <v>13459.13</v>
      </c>
      <c r="U12" t="n">
        <v>0.64</v>
      </c>
      <c r="V12" t="n">
        <v>0.77</v>
      </c>
      <c r="W12" t="n">
        <v>0.26</v>
      </c>
      <c r="X12" t="n">
        <v>0.79</v>
      </c>
      <c r="Y12" t="n">
        <v>1</v>
      </c>
      <c r="Z12" t="n">
        <v>10</v>
      </c>
      <c r="AA12" t="n">
        <v>459.5979356593484</v>
      </c>
      <c r="AB12" t="n">
        <v>628.8421715990323</v>
      </c>
      <c r="AC12" t="n">
        <v>568.8263573271508</v>
      </c>
      <c r="AD12" t="n">
        <v>459597.9356593484</v>
      </c>
      <c r="AE12" t="n">
        <v>628842.1715990324</v>
      </c>
      <c r="AF12" t="n">
        <v>8.128738004298334e-06</v>
      </c>
      <c r="AG12" t="n">
        <v>23</v>
      </c>
      <c r="AH12" t="n">
        <v>568826.3573271509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2.932</v>
      </c>
      <c r="E13" t="n">
        <v>34.11</v>
      </c>
      <c r="F13" t="n">
        <v>31.3</v>
      </c>
      <c r="G13" t="n">
        <v>93.90000000000001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310.34</v>
      </c>
      <c r="Q13" t="n">
        <v>793.2</v>
      </c>
      <c r="R13" t="n">
        <v>131.54</v>
      </c>
      <c r="S13" t="n">
        <v>86.27</v>
      </c>
      <c r="T13" t="n">
        <v>12074.37</v>
      </c>
      <c r="U13" t="n">
        <v>0.66</v>
      </c>
      <c r="V13" t="n">
        <v>0.78</v>
      </c>
      <c r="W13" t="n">
        <v>0.25</v>
      </c>
      <c r="X13" t="n">
        <v>0.7</v>
      </c>
      <c r="Y13" t="n">
        <v>1</v>
      </c>
      <c r="Z13" t="n">
        <v>10</v>
      </c>
      <c r="AA13" t="n">
        <v>456.2534563409191</v>
      </c>
      <c r="AB13" t="n">
        <v>624.2661074475432</v>
      </c>
      <c r="AC13" t="n">
        <v>564.6870263157335</v>
      </c>
      <c r="AD13" t="n">
        <v>456253.4563409191</v>
      </c>
      <c r="AE13" t="n">
        <v>624266.1074475432</v>
      </c>
      <c r="AF13" t="n">
        <v>8.162143776918738e-06</v>
      </c>
      <c r="AG13" t="n">
        <v>23</v>
      </c>
      <c r="AH13" t="n">
        <v>564687.0263157336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2.9496</v>
      </c>
      <c r="E14" t="n">
        <v>33.9</v>
      </c>
      <c r="F14" t="n">
        <v>31.15</v>
      </c>
      <c r="G14" t="n">
        <v>103.85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304.14</v>
      </c>
      <c r="Q14" t="n">
        <v>793.23</v>
      </c>
      <c r="R14" t="n">
        <v>126.79</v>
      </c>
      <c r="S14" t="n">
        <v>86.27</v>
      </c>
      <c r="T14" t="n">
        <v>9711.91</v>
      </c>
      <c r="U14" t="n">
        <v>0.68</v>
      </c>
      <c r="V14" t="n">
        <v>0.78</v>
      </c>
      <c r="W14" t="n">
        <v>0.24</v>
      </c>
      <c r="X14" t="n">
        <v>0.5600000000000001</v>
      </c>
      <c r="Y14" t="n">
        <v>1</v>
      </c>
      <c r="Z14" t="n">
        <v>10</v>
      </c>
      <c r="AA14" t="n">
        <v>451.5923301153857</v>
      </c>
      <c r="AB14" t="n">
        <v>617.8885489113923</v>
      </c>
      <c r="AC14" t="n">
        <v>558.9181330153132</v>
      </c>
      <c r="AD14" t="n">
        <v>451592.3301153856</v>
      </c>
      <c r="AE14" t="n">
        <v>617888.5489113922</v>
      </c>
      <c r="AF14" t="n">
        <v>8.211138910095332e-06</v>
      </c>
      <c r="AG14" t="n">
        <v>23</v>
      </c>
      <c r="AH14" t="n">
        <v>558918.1330153132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2.9484</v>
      </c>
      <c r="E15" t="n">
        <v>33.92</v>
      </c>
      <c r="F15" t="n">
        <v>31.2</v>
      </c>
      <c r="G15" t="n">
        <v>110.11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299.2</v>
      </c>
      <c r="Q15" t="n">
        <v>793.2</v>
      </c>
      <c r="R15" t="n">
        <v>128.16</v>
      </c>
      <c r="S15" t="n">
        <v>86.27</v>
      </c>
      <c r="T15" t="n">
        <v>10398.51</v>
      </c>
      <c r="U15" t="n">
        <v>0.67</v>
      </c>
      <c r="V15" t="n">
        <v>0.78</v>
      </c>
      <c r="W15" t="n">
        <v>0.25</v>
      </c>
      <c r="X15" t="n">
        <v>0.6</v>
      </c>
      <c r="Y15" t="n">
        <v>1</v>
      </c>
      <c r="Z15" t="n">
        <v>10</v>
      </c>
      <c r="AA15" t="n">
        <v>449.5447730508386</v>
      </c>
      <c r="AB15" t="n">
        <v>615.0869910038365</v>
      </c>
      <c r="AC15" t="n">
        <v>556.3839518624433</v>
      </c>
      <c r="AD15" t="n">
        <v>449544.7730508386</v>
      </c>
      <c r="AE15" t="n">
        <v>615086.9910038365</v>
      </c>
      <c r="AF15" t="n">
        <v>8.20779833283329e-06</v>
      </c>
      <c r="AG15" t="n">
        <v>23</v>
      </c>
      <c r="AH15" t="n">
        <v>556383.9518624432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2.9612</v>
      </c>
      <c r="E16" t="n">
        <v>33.77</v>
      </c>
      <c r="F16" t="n">
        <v>31.11</v>
      </c>
      <c r="G16" t="n">
        <v>124.43</v>
      </c>
      <c r="H16" t="n">
        <v>1.65</v>
      </c>
      <c r="I16" t="n">
        <v>15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292.84</v>
      </c>
      <c r="Q16" t="n">
        <v>793.2</v>
      </c>
      <c r="R16" t="n">
        <v>125.03</v>
      </c>
      <c r="S16" t="n">
        <v>86.27</v>
      </c>
      <c r="T16" t="n">
        <v>8846.639999999999</v>
      </c>
      <c r="U16" t="n">
        <v>0.6899999999999999</v>
      </c>
      <c r="V16" t="n">
        <v>0.78</v>
      </c>
      <c r="W16" t="n">
        <v>0.25</v>
      </c>
      <c r="X16" t="n">
        <v>0.51</v>
      </c>
      <c r="Y16" t="n">
        <v>1</v>
      </c>
      <c r="Z16" t="n">
        <v>10</v>
      </c>
      <c r="AA16" t="n">
        <v>435.6788770919807</v>
      </c>
      <c r="AB16" t="n">
        <v>596.1150604327705</v>
      </c>
      <c r="AC16" t="n">
        <v>539.2226757178081</v>
      </c>
      <c r="AD16" t="n">
        <v>435678.8770919807</v>
      </c>
      <c r="AE16" t="n">
        <v>596115.0604327705</v>
      </c>
      <c r="AF16" t="n">
        <v>8.243431156961722e-06</v>
      </c>
      <c r="AG16" t="n">
        <v>22</v>
      </c>
      <c r="AH16" t="n">
        <v>539222.6757178081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2.9632</v>
      </c>
      <c r="E17" t="n">
        <v>33.75</v>
      </c>
      <c r="F17" t="n">
        <v>31.11</v>
      </c>
      <c r="G17" t="n">
        <v>133.35</v>
      </c>
      <c r="H17" t="n">
        <v>1.74</v>
      </c>
      <c r="I17" t="n">
        <v>14</v>
      </c>
      <c r="J17" t="n">
        <v>162.75</v>
      </c>
      <c r="K17" t="n">
        <v>47.83</v>
      </c>
      <c r="L17" t="n">
        <v>16</v>
      </c>
      <c r="M17" t="n">
        <v>11</v>
      </c>
      <c r="N17" t="n">
        <v>28.92</v>
      </c>
      <c r="O17" t="n">
        <v>20306.85</v>
      </c>
      <c r="P17" t="n">
        <v>288.07</v>
      </c>
      <c r="Q17" t="n">
        <v>793.2</v>
      </c>
      <c r="R17" t="n">
        <v>125.36</v>
      </c>
      <c r="S17" t="n">
        <v>86.27</v>
      </c>
      <c r="T17" t="n">
        <v>9015.41</v>
      </c>
      <c r="U17" t="n">
        <v>0.6899999999999999</v>
      </c>
      <c r="V17" t="n">
        <v>0.78</v>
      </c>
      <c r="W17" t="n">
        <v>0.25</v>
      </c>
      <c r="X17" t="n">
        <v>0.52</v>
      </c>
      <c r="Y17" t="n">
        <v>1</v>
      </c>
      <c r="Z17" t="n">
        <v>10</v>
      </c>
      <c r="AA17" t="n">
        <v>433.3397053906331</v>
      </c>
      <c r="AB17" t="n">
        <v>592.9145025140144</v>
      </c>
      <c r="AC17" t="n">
        <v>536.327574554807</v>
      </c>
      <c r="AD17" t="n">
        <v>433339.7053906331</v>
      </c>
      <c r="AE17" t="n">
        <v>592914.5025140145</v>
      </c>
      <c r="AF17" t="n">
        <v>8.24899878573179e-06</v>
      </c>
      <c r="AG17" t="n">
        <v>22</v>
      </c>
      <c r="AH17" t="n">
        <v>536327.574554807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2.9662</v>
      </c>
      <c r="E18" t="n">
        <v>33.71</v>
      </c>
      <c r="F18" t="n">
        <v>31.08</v>
      </c>
      <c r="G18" t="n">
        <v>133.2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10</v>
      </c>
      <c r="N18" t="n">
        <v>29.36</v>
      </c>
      <c r="O18" t="n">
        <v>20483.57</v>
      </c>
      <c r="P18" t="n">
        <v>283.73</v>
      </c>
      <c r="Q18" t="n">
        <v>793.2</v>
      </c>
      <c r="R18" t="n">
        <v>123.98</v>
      </c>
      <c r="S18" t="n">
        <v>86.27</v>
      </c>
      <c r="T18" t="n">
        <v>8326.73</v>
      </c>
      <c r="U18" t="n">
        <v>0.7</v>
      </c>
      <c r="V18" t="n">
        <v>0.78</v>
      </c>
      <c r="W18" t="n">
        <v>0.25</v>
      </c>
      <c r="X18" t="n">
        <v>0.48</v>
      </c>
      <c r="Y18" t="n">
        <v>1</v>
      </c>
      <c r="Z18" t="n">
        <v>10</v>
      </c>
      <c r="AA18" t="n">
        <v>431.0448184778084</v>
      </c>
      <c r="AB18" t="n">
        <v>589.7745369966226</v>
      </c>
      <c r="AC18" t="n">
        <v>533.4872829394255</v>
      </c>
      <c r="AD18" t="n">
        <v>431044.8184778084</v>
      </c>
      <c r="AE18" t="n">
        <v>589774.5369966226</v>
      </c>
      <c r="AF18" t="n">
        <v>8.257350228886889e-06</v>
      </c>
      <c r="AG18" t="n">
        <v>22</v>
      </c>
      <c r="AH18" t="n">
        <v>533487.2829394256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2.9764</v>
      </c>
      <c r="E19" t="n">
        <v>33.6</v>
      </c>
      <c r="F19" t="n">
        <v>30.99</v>
      </c>
      <c r="G19" t="n">
        <v>143.05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3</v>
      </c>
      <c r="N19" t="n">
        <v>29.8</v>
      </c>
      <c r="O19" t="n">
        <v>20660.89</v>
      </c>
      <c r="P19" t="n">
        <v>281.64</v>
      </c>
      <c r="Q19" t="n">
        <v>793.21</v>
      </c>
      <c r="R19" t="n">
        <v>120.88</v>
      </c>
      <c r="S19" t="n">
        <v>86.27</v>
      </c>
      <c r="T19" t="n">
        <v>6780.53</v>
      </c>
      <c r="U19" t="n">
        <v>0.71</v>
      </c>
      <c r="V19" t="n">
        <v>0.78</v>
      </c>
      <c r="W19" t="n">
        <v>0.25</v>
      </c>
      <c r="X19" t="n">
        <v>0.4</v>
      </c>
      <c r="Y19" t="n">
        <v>1</v>
      </c>
      <c r="Z19" t="n">
        <v>10</v>
      </c>
      <c r="AA19" t="n">
        <v>429.0994976733812</v>
      </c>
      <c r="AB19" t="n">
        <v>587.1128632505084</v>
      </c>
      <c r="AC19" t="n">
        <v>531.0796355999581</v>
      </c>
      <c r="AD19" t="n">
        <v>429099.4976733812</v>
      </c>
      <c r="AE19" t="n">
        <v>587112.8632505084</v>
      </c>
      <c r="AF19" t="n">
        <v>8.285745135614233e-06</v>
      </c>
      <c r="AG19" t="n">
        <v>22</v>
      </c>
      <c r="AH19" t="n">
        <v>531079.6355999581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2.9756</v>
      </c>
      <c r="E20" t="n">
        <v>33.61</v>
      </c>
      <c r="F20" t="n">
        <v>31</v>
      </c>
      <c r="G20" t="n">
        <v>143.09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283.34</v>
      </c>
      <c r="Q20" t="n">
        <v>793.24</v>
      </c>
      <c r="R20" t="n">
        <v>121.08</v>
      </c>
      <c r="S20" t="n">
        <v>86.27</v>
      </c>
      <c r="T20" t="n">
        <v>6881.94</v>
      </c>
      <c r="U20" t="n">
        <v>0.71</v>
      </c>
      <c r="V20" t="n">
        <v>0.78</v>
      </c>
      <c r="W20" t="n">
        <v>0.25</v>
      </c>
      <c r="X20" t="n">
        <v>0.41</v>
      </c>
      <c r="Y20" t="n">
        <v>1</v>
      </c>
      <c r="Z20" t="n">
        <v>10</v>
      </c>
      <c r="AA20" t="n">
        <v>429.9620378103555</v>
      </c>
      <c r="AB20" t="n">
        <v>588.2930287185018</v>
      </c>
      <c r="AC20" t="n">
        <v>532.1471677320588</v>
      </c>
      <c r="AD20" t="n">
        <v>429962.0378103555</v>
      </c>
      <c r="AE20" t="n">
        <v>588293.0287185018</v>
      </c>
      <c r="AF20" t="n">
        <v>8.283518084106206e-06</v>
      </c>
      <c r="AG20" t="n">
        <v>22</v>
      </c>
      <c r="AH20" t="n">
        <v>532147.1677320588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1.4633</v>
      </c>
      <c r="E2" t="n">
        <v>68.34</v>
      </c>
      <c r="F2" t="n">
        <v>49.21</v>
      </c>
      <c r="G2" t="n">
        <v>6.28</v>
      </c>
      <c r="H2" t="n">
        <v>0.1</v>
      </c>
      <c r="I2" t="n">
        <v>470</v>
      </c>
      <c r="J2" t="n">
        <v>176.73</v>
      </c>
      <c r="K2" t="n">
        <v>52.44</v>
      </c>
      <c r="L2" t="n">
        <v>1</v>
      </c>
      <c r="M2" t="n">
        <v>468</v>
      </c>
      <c r="N2" t="n">
        <v>33.29</v>
      </c>
      <c r="O2" t="n">
        <v>22031.19</v>
      </c>
      <c r="P2" t="n">
        <v>642.79</v>
      </c>
      <c r="Q2" t="n">
        <v>793.42</v>
      </c>
      <c r="R2" t="n">
        <v>732.1900000000001</v>
      </c>
      <c r="S2" t="n">
        <v>86.27</v>
      </c>
      <c r="T2" t="n">
        <v>310147.62</v>
      </c>
      <c r="U2" t="n">
        <v>0.12</v>
      </c>
      <c r="V2" t="n">
        <v>0.49</v>
      </c>
      <c r="W2" t="n">
        <v>0.97</v>
      </c>
      <c r="X2" t="n">
        <v>18.6</v>
      </c>
      <c r="Y2" t="n">
        <v>1</v>
      </c>
      <c r="Z2" t="n">
        <v>10</v>
      </c>
      <c r="AA2" t="n">
        <v>1347.25312465249</v>
      </c>
      <c r="AB2" t="n">
        <v>1843.37116176257</v>
      </c>
      <c r="AC2" t="n">
        <v>1667.442405271624</v>
      </c>
      <c r="AD2" t="n">
        <v>1347253.12465249</v>
      </c>
      <c r="AE2" t="n">
        <v>1843371.16176257</v>
      </c>
      <c r="AF2" t="n">
        <v>3.680851187469215e-06</v>
      </c>
      <c r="AG2" t="n">
        <v>45</v>
      </c>
      <c r="AH2" t="n">
        <v>1667442.405271624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2.1822</v>
      </c>
      <c r="E3" t="n">
        <v>45.82</v>
      </c>
      <c r="F3" t="n">
        <v>37.18</v>
      </c>
      <c r="G3" t="n">
        <v>12.75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481.69</v>
      </c>
      <c r="Q3" t="n">
        <v>793.3</v>
      </c>
      <c r="R3" t="n">
        <v>327.96</v>
      </c>
      <c r="S3" t="n">
        <v>86.27</v>
      </c>
      <c r="T3" t="n">
        <v>109510.7</v>
      </c>
      <c r="U3" t="n">
        <v>0.26</v>
      </c>
      <c r="V3" t="n">
        <v>0.65</v>
      </c>
      <c r="W3" t="n">
        <v>0.5</v>
      </c>
      <c r="X3" t="n">
        <v>6.58</v>
      </c>
      <c r="Y3" t="n">
        <v>1</v>
      </c>
      <c r="Z3" t="n">
        <v>10</v>
      </c>
      <c r="AA3" t="n">
        <v>751.3633155035911</v>
      </c>
      <c r="AB3" t="n">
        <v>1028.048436082039</v>
      </c>
      <c r="AC3" t="n">
        <v>929.9329362174107</v>
      </c>
      <c r="AD3" t="n">
        <v>751363.3155035911</v>
      </c>
      <c r="AE3" t="n">
        <v>1028048.436082039</v>
      </c>
      <c r="AF3" t="n">
        <v>5.48920485293195e-06</v>
      </c>
      <c r="AG3" t="n">
        <v>30</v>
      </c>
      <c r="AH3" t="n">
        <v>929932.9362174106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34.55</v>
      </c>
      <c r="G4" t="n">
        <v>19.2</v>
      </c>
      <c r="H4" t="n">
        <v>0.3</v>
      </c>
      <c r="I4" t="n">
        <v>108</v>
      </c>
      <c r="J4" t="n">
        <v>179.7</v>
      </c>
      <c r="K4" t="n">
        <v>52.44</v>
      </c>
      <c r="L4" t="n">
        <v>3</v>
      </c>
      <c r="M4" t="n">
        <v>106</v>
      </c>
      <c r="N4" t="n">
        <v>34.26</v>
      </c>
      <c r="O4" t="n">
        <v>22397.24</v>
      </c>
      <c r="P4" t="n">
        <v>444.49</v>
      </c>
      <c r="Q4" t="n">
        <v>793.23</v>
      </c>
      <c r="R4" t="n">
        <v>239.93</v>
      </c>
      <c r="S4" t="n">
        <v>86.27</v>
      </c>
      <c r="T4" t="n">
        <v>65830.44</v>
      </c>
      <c r="U4" t="n">
        <v>0.36</v>
      </c>
      <c r="V4" t="n">
        <v>0.7</v>
      </c>
      <c r="W4" t="n">
        <v>0.4</v>
      </c>
      <c r="X4" t="n">
        <v>3.96</v>
      </c>
      <c r="Y4" t="n">
        <v>1</v>
      </c>
      <c r="Z4" t="n">
        <v>10</v>
      </c>
      <c r="AA4" t="n">
        <v>641.6326840055551</v>
      </c>
      <c r="AB4" t="n">
        <v>877.9101450926233</v>
      </c>
      <c r="AC4" t="n">
        <v>794.1236329996099</v>
      </c>
      <c r="AD4" t="n">
        <v>641632.6840055551</v>
      </c>
      <c r="AE4" t="n">
        <v>877910.1450926233</v>
      </c>
      <c r="AF4" t="n">
        <v>6.163092663444491e-06</v>
      </c>
      <c r="AG4" t="n">
        <v>27</v>
      </c>
      <c r="AH4" t="n">
        <v>794123.6329996099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2.5949</v>
      </c>
      <c r="E5" t="n">
        <v>38.54</v>
      </c>
      <c r="F5" t="n">
        <v>33.34</v>
      </c>
      <c r="G5" t="n">
        <v>25.65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426.15</v>
      </c>
      <c r="Q5" t="n">
        <v>793.24</v>
      </c>
      <c r="R5" t="n">
        <v>199.27</v>
      </c>
      <c r="S5" t="n">
        <v>86.27</v>
      </c>
      <c r="T5" t="n">
        <v>45652.35</v>
      </c>
      <c r="U5" t="n">
        <v>0.43</v>
      </c>
      <c r="V5" t="n">
        <v>0.73</v>
      </c>
      <c r="W5" t="n">
        <v>0.35</v>
      </c>
      <c r="X5" t="n">
        <v>2.75</v>
      </c>
      <c r="Y5" t="n">
        <v>1</v>
      </c>
      <c r="Z5" t="n">
        <v>10</v>
      </c>
      <c r="AA5" t="n">
        <v>597.0009289272273</v>
      </c>
      <c r="AB5" t="n">
        <v>816.8430087803872</v>
      </c>
      <c r="AC5" t="n">
        <v>738.8846584687496</v>
      </c>
      <c r="AD5" t="n">
        <v>597000.9289272273</v>
      </c>
      <c r="AE5" t="n">
        <v>816843.0087803872</v>
      </c>
      <c r="AF5" t="n">
        <v>6.527329150798789e-06</v>
      </c>
      <c r="AG5" t="n">
        <v>26</v>
      </c>
      <c r="AH5" t="n">
        <v>738884.6584687496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2.6652</v>
      </c>
      <c r="E6" t="n">
        <v>37.52</v>
      </c>
      <c r="F6" t="n">
        <v>32.93</v>
      </c>
      <c r="G6" t="n">
        <v>32.39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59</v>
      </c>
      <c r="N6" t="n">
        <v>35.25</v>
      </c>
      <c r="O6" t="n">
        <v>22766.06</v>
      </c>
      <c r="P6" t="n">
        <v>417.94</v>
      </c>
      <c r="Q6" t="n">
        <v>793.21</v>
      </c>
      <c r="R6" t="n">
        <v>186.12</v>
      </c>
      <c r="S6" t="n">
        <v>86.27</v>
      </c>
      <c r="T6" t="n">
        <v>39157.54</v>
      </c>
      <c r="U6" t="n">
        <v>0.46</v>
      </c>
      <c r="V6" t="n">
        <v>0.74</v>
      </c>
      <c r="W6" t="n">
        <v>0.32</v>
      </c>
      <c r="X6" t="n">
        <v>2.33</v>
      </c>
      <c r="Y6" t="n">
        <v>1</v>
      </c>
      <c r="Z6" t="n">
        <v>10</v>
      </c>
      <c r="AA6" t="n">
        <v>572.5949419763235</v>
      </c>
      <c r="AB6" t="n">
        <v>783.4496607180073</v>
      </c>
      <c r="AC6" t="n">
        <v>708.6783246775847</v>
      </c>
      <c r="AD6" t="n">
        <v>572594.9419763235</v>
      </c>
      <c r="AE6" t="n">
        <v>783449.6607180072</v>
      </c>
      <c r="AF6" t="n">
        <v>6.704164959231158e-06</v>
      </c>
      <c r="AG6" t="n">
        <v>25</v>
      </c>
      <c r="AH6" t="n">
        <v>708678.3246775847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2.7298</v>
      </c>
      <c r="E7" t="n">
        <v>36.63</v>
      </c>
      <c r="F7" t="n">
        <v>32.43</v>
      </c>
      <c r="G7" t="n">
        <v>38.92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408.84</v>
      </c>
      <c r="Q7" t="n">
        <v>793.27</v>
      </c>
      <c r="R7" t="n">
        <v>169.27</v>
      </c>
      <c r="S7" t="n">
        <v>86.27</v>
      </c>
      <c r="T7" t="n">
        <v>30787.66</v>
      </c>
      <c r="U7" t="n">
        <v>0.51</v>
      </c>
      <c r="V7" t="n">
        <v>0.75</v>
      </c>
      <c r="W7" t="n">
        <v>0.3</v>
      </c>
      <c r="X7" t="n">
        <v>1.84</v>
      </c>
      <c r="Y7" t="n">
        <v>1</v>
      </c>
      <c r="Z7" t="n">
        <v>10</v>
      </c>
      <c r="AA7" t="n">
        <v>548.8455766997307</v>
      </c>
      <c r="AB7" t="n">
        <v>750.9547313985233</v>
      </c>
      <c r="AC7" t="n">
        <v>679.2846658054326</v>
      </c>
      <c r="AD7" t="n">
        <v>548845.5766997307</v>
      </c>
      <c r="AE7" t="n">
        <v>750954.7313985233</v>
      </c>
      <c r="AF7" t="n">
        <v>6.866662729141984e-06</v>
      </c>
      <c r="AG7" t="n">
        <v>24</v>
      </c>
      <c r="AH7" t="n">
        <v>679284.6658054326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2.7704</v>
      </c>
      <c r="E8" t="n">
        <v>36.1</v>
      </c>
      <c r="F8" t="n">
        <v>32.15</v>
      </c>
      <c r="G8" t="n">
        <v>44.86</v>
      </c>
      <c r="H8" t="n">
        <v>0.67</v>
      </c>
      <c r="I8" t="n">
        <v>43</v>
      </c>
      <c r="J8" t="n">
        <v>185.7</v>
      </c>
      <c r="K8" t="n">
        <v>52.44</v>
      </c>
      <c r="L8" t="n">
        <v>7</v>
      </c>
      <c r="M8" t="n">
        <v>41</v>
      </c>
      <c r="N8" t="n">
        <v>36.26</v>
      </c>
      <c r="O8" t="n">
        <v>23137.49</v>
      </c>
      <c r="P8" t="n">
        <v>402.51</v>
      </c>
      <c r="Q8" t="n">
        <v>793.21</v>
      </c>
      <c r="R8" t="n">
        <v>159.58</v>
      </c>
      <c r="S8" t="n">
        <v>86.27</v>
      </c>
      <c r="T8" t="n">
        <v>25979.96</v>
      </c>
      <c r="U8" t="n">
        <v>0.54</v>
      </c>
      <c r="V8" t="n">
        <v>0.76</v>
      </c>
      <c r="W8" t="n">
        <v>0.29</v>
      </c>
      <c r="X8" t="n">
        <v>1.55</v>
      </c>
      <c r="Y8" t="n">
        <v>1</v>
      </c>
      <c r="Z8" t="n">
        <v>10</v>
      </c>
      <c r="AA8" t="n">
        <v>540.2463410300376</v>
      </c>
      <c r="AB8" t="n">
        <v>739.1888777837462</v>
      </c>
      <c r="AC8" t="n">
        <v>668.6417287461707</v>
      </c>
      <c r="AD8" t="n">
        <v>540246.3410300376</v>
      </c>
      <c r="AE8" t="n">
        <v>739188.8777837462</v>
      </c>
      <c r="AF8" t="n">
        <v>6.968789810541048e-06</v>
      </c>
      <c r="AG8" t="n">
        <v>24</v>
      </c>
      <c r="AH8" t="n">
        <v>668641.7287461706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2.8078</v>
      </c>
      <c r="E9" t="n">
        <v>35.61</v>
      </c>
      <c r="F9" t="n">
        <v>31.88</v>
      </c>
      <c r="G9" t="n">
        <v>51.69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396.26</v>
      </c>
      <c r="Q9" t="n">
        <v>793.25</v>
      </c>
      <c r="R9" t="n">
        <v>150.63</v>
      </c>
      <c r="S9" t="n">
        <v>86.27</v>
      </c>
      <c r="T9" t="n">
        <v>21537.49</v>
      </c>
      <c r="U9" t="n">
        <v>0.57</v>
      </c>
      <c r="V9" t="n">
        <v>0.76</v>
      </c>
      <c r="W9" t="n">
        <v>0.28</v>
      </c>
      <c r="X9" t="n">
        <v>1.28</v>
      </c>
      <c r="Y9" t="n">
        <v>1</v>
      </c>
      <c r="Z9" t="n">
        <v>10</v>
      </c>
      <c r="AA9" t="n">
        <v>532.3028282979598</v>
      </c>
      <c r="AB9" t="n">
        <v>728.3202132206685</v>
      </c>
      <c r="AC9" t="n">
        <v>658.8103542747265</v>
      </c>
      <c r="AD9" t="n">
        <v>532302.8282979598</v>
      </c>
      <c r="AE9" t="n">
        <v>728320.2132206685</v>
      </c>
      <c r="AF9" t="n">
        <v>7.062867466805209e-06</v>
      </c>
      <c r="AG9" t="n">
        <v>24</v>
      </c>
      <c r="AH9" t="n">
        <v>658810.3542747265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2.8215</v>
      </c>
      <c r="E10" t="n">
        <v>35.44</v>
      </c>
      <c r="F10" t="n">
        <v>31.85</v>
      </c>
      <c r="G10" t="n">
        <v>57.91</v>
      </c>
      <c r="H10" t="n">
        <v>0.85</v>
      </c>
      <c r="I10" t="n">
        <v>33</v>
      </c>
      <c r="J10" t="n">
        <v>188.74</v>
      </c>
      <c r="K10" t="n">
        <v>52.44</v>
      </c>
      <c r="L10" t="n">
        <v>9</v>
      </c>
      <c r="M10" t="n">
        <v>31</v>
      </c>
      <c r="N10" t="n">
        <v>37.3</v>
      </c>
      <c r="O10" t="n">
        <v>23511.69</v>
      </c>
      <c r="P10" t="n">
        <v>392.72</v>
      </c>
      <c r="Q10" t="n">
        <v>793.22</v>
      </c>
      <c r="R10" t="n">
        <v>150.04</v>
      </c>
      <c r="S10" t="n">
        <v>86.27</v>
      </c>
      <c r="T10" t="n">
        <v>21259.45</v>
      </c>
      <c r="U10" t="n">
        <v>0.57</v>
      </c>
      <c r="V10" t="n">
        <v>0.76</v>
      </c>
      <c r="W10" t="n">
        <v>0.27</v>
      </c>
      <c r="X10" t="n">
        <v>1.25</v>
      </c>
      <c r="Y10" t="n">
        <v>1</v>
      </c>
      <c r="Z10" t="n">
        <v>10</v>
      </c>
      <c r="AA10" t="n">
        <v>529.065016055343</v>
      </c>
      <c r="AB10" t="n">
        <v>723.8900956681255</v>
      </c>
      <c r="AC10" t="n">
        <v>654.8030409236892</v>
      </c>
      <c r="AD10" t="n">
        <v>529065.016055343</v>
      </c>
      <c r="AE10" t="n">
        <v>723890.0956681254</v>
      </c>
      <c r="AF10" t="n">
        <v>7.097329068164007e-06</v>
      </c>
      <c r="AG10" t="n">
        <v>24</v>
      </c>
      <c r="AH10" t="n">
        <v>654803.0409236891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2.8498</v>
      </c>
      <c r="E11" t="n">
        <v>35.09</v>
      </c>
      <c r="F11" t="n">
        <v>31.64</v>
      </c>
      <c r="G11" t="n">
        <v>65.45999999999999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387.79</v>
      </c>
      <c r="Q11" t="n">
        <v>793.24</v>
      </c>
      <c r="R11" t="n">
        <v>142.79</v>
      </c>
      <c r="S11" t="n">
        <v>86.27</v>
      </c>
      <c r="T11" t="n">
        <v>17652.86</v>
      </c>
      <c r="U11" t="n">
        <v>0.6</v>
      </c>
      <c r="V11" t="n">
        <v>0.77</v>
      </c>
      <c r="W11" t="n">
        <v>0.27</v>
      </c>
      <c r="X11" t="n">
        <v>1.04</v>
      </c>
      <c r="Y11" t="n">
        <v>1</v>
      </c>
      <c r="Z11" t="n">
        <v>10</v>
      </c>
      <c r="AA11" t="n">
        <v>513.3030875692384</v>
      </c>
      <c r="AB11" t="n">
        <v>702.3239297462289</v>
      </c>
      <c r="AC11" t="n">
        <v>635.2951196090744</v>
      </c>
      <c r="AD11" t="n">
        <v>513303.0875692384</v>
      </c>
      <c r="AE11" t="n">
        <v>702323.929746229</v>
      </c>
      <c r="AF11" t="n">
        <v>7.168516171700794e-06</v>
      </c>
      <c r="AG11" t="n">
        <v>23</v>
      </c>
      <c r="AH11" t="n">
        <v>635295.1196090744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2.8682</v>
      </c>
      <c r="E12" t="n">
        <v>34.86</v>
      </c>
      <c r="F12" t="n">
        <v>31.52</v>
      </c>
      <c r="G12" t="n">
        <v>72.73999999999999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383.49</v>
      </c>
      <c r="Q12" t="n">
        <v>793.21</v>
      </c>
      <c r="R12" t="n">
        <v>138.9</v>
      </c>
      <c r="S12" t="n">
        <v>86.27</v>
      </c>
      <c r="T12" t="n">
        <v>15726.44</v>
      </c>
      <c r="U12" t="n">
        <v>0.62</v>
      </c>
      <c r="V12" t="n">
        <v>0.77</v>
      </c>
      <c r="W12" t="n">
        <v>0.26</v>
      </c>
      <c r="X12" t="n">
        <v>0.92</v>
      </c>
      <c r="Y12" t="n">
        <v>1</v>
      </c>
      <c r="Z12" t="n">
        <v>10</v>
      </c>
      <c r="AA12" t="n">
        <v>509.0466917179933</v>
      </c>
      <c r="AB12" t="n">
        <v>696.5001411636232</v>
      </c>
      <c r="AC12" t="n">
        <v>630.0271452350539</v>
      </c>
      <c r="AD12" t="n">
        <v>509046.6917179933</v>
      </c>
      <c r="AE12" t="n">
        <v>696500.1411636232</v>
      </c>
      <c r="AF12" t="n">
        <v>7.214800366226477e-06</v>
      </c>
      <c r="AG12" t="n">
        <v>23</v>
      </c>
      <c r="AH12" t="n">
        <v>630027.145235054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2.8982</v>
      </c>
      <c r="E13" t="n">
        <v>34.5</v>
      </c>
      <c r="F13" t="n">
        <v>31.23</v>
      </c>
      <c r="G13" t="n">
        <v>78.08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376.5</v>
      </c>
      <c r="Q13" t="n">
        <v>793.2</v>
      </c>
      <c r="R13" t="n">
        <v>129.06</v>
      </c>
      <c r="S13" t="n">
        <v>86.27</v>
      </c>
      <c r="T13" t="n">
        <v>10815.1</v>
      </c>
      <c r="U13" t="n">
        <v>0.67</v>
      </c>
      <c r="V13" t="n">
        <v>0.78</v>
      </c>
      <c r="W13" t="n">
        <v>0.25</v>
      </c>
      <c r="X13" t="n">
        <v>0.63</v>
      </c>
      <c r="Y13" t="n">
        <v>1</v>
      </c>
      <c r="Z13" t="n">
        <v>10</v>
      </c>
      <c r="AA13" t="n">
        <v>501.9362975036172</v>
      </c>
      <c r="AB13" t="n">
        <v>686.77138611106</v>
      </c>
      <c r="AC13" t="n">
        <v>621.226888910314</v>
      </c>
      <c r="AD13" t="n">
        <v>501936.2975036172</v>
      </c>
      <c r="AE13" t="n">
        <v>686771.38611106</v>
      </c>
      <c r="AF13" t="n">
        <v>7.29026372686618e-06</v>
      </c>
      <c r="AG13" t="n">
        <v>23</v>
      </c>
      <c r="AH13" t="n">
        <v>621226.888910314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2.8896</v>
      </c>
      <c r="E14" t="n">
        <v>34.61</v>
      </c>
      <c r="F14" t="n">
        <v>31.4</v>
      </c>
      <c r="G14" t="n">
        <v>85.65000000000001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376.59</v>
      </c>
      <c r="Q14" t="n">
        <v>793.21</v>
      </c>
      <c r="R14" t="n">
        <v>134.99</v>
      </c>
      <c r="S14" t="n">
        <v>86.27</v>
      </c>
      <c r="T14" t="n">
        <v>13788.74</v>
      </c>
      <c r="U14" t="n">
        <v>0.64</v>
      </c>
      <c r="V14" t="n">
        <v>0.77</v>
      </c>
      <c r="W14" t="n">
        <v>0.26</v>
      </c>
      <c r="X14" t="n">
        <v>0.8100000000000001</v>
      </c>
      <c r="Y14" t="n">
        <v>1</v>
      </c>
      <c r="Z14" t="n">
        <v>10</v>
      </c>
      <c r="AA14" t="n">
        <v>503.3320803481966</v>
      </c>
      <c r="AB14" t="n">
        <v>688.6811577766069</v>
      </c>
      <c r="AC14" t="n">
        <v>622.9543946484823</v>
      </c>
      <c r="AD14" t="n">
        <v>503332.0803481966</v>
      </c>
      <c r="AE14" t="n">
        <v>688681.157776607</v>
      </c>
      <c r="AF14" t="n">
        <v>7.268630896816132e-06</v>
      </c>
      <c r="AG14" t="n">
        <v>23</v>
      </c>
      <c r="AH14" t="n">
        <v>622954.3946484823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2.9043</v>
      </c>
      <c r="E15" t="n">
        <v>34.43</v>
      </c>
      <c r="F15" t="n">
        <v>31.3</v>
      </c>
      <c r="G15" t="n">
        <v>93.90000000000001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371.39</v>
      </c>
      <c r="Q15" t="n">
        <v>793.21</v>
      </c>
      <c r="R15" t="n">
        <v>131.59</v>
      </c>
      <c r="S15" t="n">
        <v>86.27</v>
      </c>
      <c r="T15" t="n">
        <v>12099.12</v>
      </c>
      <c r="U15" t="n">
        <v>0.66</v>
      </c>
      <c r="V15" t="n">
        <v>0.78</v>
      </c>
      <c r="W15" t="n">
        <v>0.25</v>
      </c>
      <c r="X15" t="n">
        <v>0.7</v>
      </c>
      <c r="Y15" t="n">
        <v>1</v>
      </c>
      <c r="Z15" t="n">
        <v>10</v>
      </c>
      <c r="AA15" t="n">
        <v>499.1847373304861</v>
      </c>
      <c r="AB15" t="n">
        <v>683.0065800919147</v>
      </c>
      <c r="AC15" t="n">
        <v>617.8213906936973</v>
      </c>
      <c r="AD15" t="n">
        <v>499184.7373304861</v>
      </c>
      <c r="AE15" t="n">
        <v>683006.5800919146</v>
      </c>
      <c r="AF15" t="n">
        <v>7.305607943529586e-06</v>
      </c>
      <c r="AG15" t="n">
        <v>23</v>
      </c>
      <c r="AH15" t="n">
        <v>617821.3906936973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2.9112</v>
      </c>
      <c r="E16" t="n">
        <v>34.35</v>
      </c>
      <c r="F16" t="n">
        <v>31.25</v>
      </c>
      <c r="G16" t="n">
        <v>98.7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369.11</v>
      </c>
      <c r="Q16" t="n">
        <v>793.2</v>
      </c>
      <c r="R16" t="n">
        <v>130.06</v>
      </c>
      <c r="S16" t="n">
        <v>86.27</v>
      </c>
      <c r="T16" t="n">
        <v>11338.3</v>
      </c>
      <c r="U16" t="n">
        <v>0.66</v>
      </c>
      <c r="V16" t="n">
        <v>0.78</v>
      </c>
      <c r="W16" t="n">
        <v>0.25</v>
      </c>
      <c r="X16" t="n">
        <v>0.66</v>
      </c>
      <c r="Y16" t="n">
        <v>1</v>
      </c>
      <c r="Z16" t="n">
        <v>10</v>
      </c>
      <c r="AA16" t="n">
        <v>497.3180522079281</v>
      </c>
      <c r="AB16" t="n">
        <v>680.4524991548953</v>
      </c>
      <c r="AC16" t="n">
        <v>615.5110676566319</v>
      </c>
      <c r="AD16" t="n">
        <v>497318.0522079281</v>
      </c>
      <c r="AE16" t="n">
        <v>680452.4991548953</v>
      </c>
      <c r="AF16" t="n">
        <v>7.322964516476717e-06</v>
      </c>
      <c r="AG16" t="n">
        <v>23</v>
      </c>
      <c r="AH16" t="n">
        <v>615511.0676566319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2.9136</v>
      </c>
      <c r="E17" t="n">
        <v>34.32</v>
      </c>
      <c r="F17" t="n">
        <v>31.26</v>
      </c>
      <c r="G17" t="n">
        <v>104.2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365.82</v>
      </c>
      <c r="Q17" t="n">
        <v>793.2</v>
      </c>
      <c r="R17" t="n">
        <v>130.28</v>
      </c>
      <c r="S17" t="n">
        <v>86.27</v>
      </c>
      <c r="T17" t="n">
        <v>11454.84</v>
      </c>
      <c r="U17" t="n">
        <v>0.66</v>
      </c>
      <c r="V17" t="n">
        <v>0.78</v>
      </c>
      <c r="W17" t="n">
        <v>0.25</v>
      </c>
      <c r="X17" t="n">
        <v>0.66</v>
      </c>
      <c r="Y17" t="n">
        <v>1</v>
      </c>
      <c r="Z17" t="n">
        <v>10</v>
      </c>
      <c r="AA17" t="n">
        <v>495.5904732877739</v>
      </c>
      <c r="AB17" t="n">
        <v>678.0887494609375</v>
      </c>
      <c r="AC17" t="n">
        <v>613.372910915922</v>
      </c>
      <c r="AD17" t="n">
        <v>495590.473287774</v>
      </c>
      <c r="AE17" t="n">
        <v>678088.7494609375</v>
      </c>
      <c r="AF17" t="n">
        <v>7.329001585327894e-06</v>
      </c>
      <c r="AG17" t="n">
        <v>23</v>
      </c>
      <c r="AH17" t="n">
        <v>613372.910915922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2.9214</v>
      </c>
      <c r="E18" t="n">
        <v>34.23</v>
      </c>
      <c r="F18" t="n">
        <v>31.21</v>
      </c>
      <c r="G18" t="n">
        <v>110.14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362.68</v>
      </c>
      <c r="Q18" t="n">
        <v>793.21</v>
      </c>
      <c r="R18" t="n">
        <v>128.5</v>
      </c>
      <c r="S18" t="n">
        <v>86.27</v>
      </c>
      <c r="T18" t="n">
        <v>10569.91</v>
      </c>
      <c r="U18" t="n">
        <v>0.67</v>
      </c>
      <c r="V18" t="n">
        <v>0.78</v>
      </c>
      <c r="W18" t="n">
        <v>0.25</v>
      </c>
      <c r="X18" t="n">
        <v>0.61</v>
      </c>
      <c r="Y18" t="n">
        <v>1</v>
      </c>
      <c r="Z18" t="n">
        <v>10</v>
      </c>
      <c r="AA18" t="n">
        <v>493.2555855227181</v>
      </c>
      <c r="AB18" t="n">
        <v>674.8940530128098</v>
      </c>
      <c r="AC18" t="n">
        <v>610.4831118130189</v>
      </c>
      <c r="AD18" t="n">
        <v>493255.5855227181</v>
      </c>
      <c r="AE18" t="n">
        <v>674894.0530128097</v>
      </c>
      <c r="AF18" t="n">
        <v>7.348622059094217e-06</v>
      </c>
      <c r="AG18" t="n">
        <v>23</v>
      </c>
      <c r="AH18" t="n">
        <v>610483.1118130189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2.9299</v>
      </c>
      <c r="E19" t="n">
        <v>34.13</v>
      </c>
      <c r="F19" t="n">
        <v>31.14</v>
      </c>
      <c r="G19" t="n">
        <v>116.78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358.11</v>
      </c>
      <c r="Q19" t="n">
        <v>793.2</v>
      </c>
      <c r="R19" t="n">
        <v>126.2</v>
      </c>
      <c r="S19" t="n">
        <v>86.27</v>
      </c>
      <c r="T19" t="n">
        <v>9425.84</v>
      </c>
      <c r="U19" t="n">
        <v>0.68</v>
      </c>
      <c r="V19" t="n">
        <v>0.78</v>
      </c>
      <c r="W19" t="n">
        <v>0.25</v>
      </c>
      <c r="X19" t="n">
        <v>0.55</v>
      </c>
      <c r="Y19" t="n">
        <v>1</v>
      </c>
      <c r="Z19" t="n">
        <v>10</v>
      </c>
      <c r="AA19" t="n">
        <v>490.1439541298969</v>
      </c>
      <c r="AB19" t="n">
        <v>670.6365816656631</v>
      </c>
      <c r="AC19" t="n">
        <v>606.6319675558454</v>
      </c>
      <c r="AD19" t="n">
        <v>490143.9541298969</v>
      </c>
      <c r="AE19" t="n">
        <v>670636.5816656632</v>
      </c>
      <c r="AF19" t="n">
        <v>7.370003344608798e-06</v>
      </c>
      <c r="AG19" t="n">
        <v>23</v>
      </c>
      <c r="AH19" t="n">
        <v>606631.9675558455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2.9329</v>
      </c>
      <c r="E20" t="n">
        <v>34.1</v>
      </c>
      <c r="F20" t="n">
        <v>31.14</v>
      </c>
      <c r="G20" t="n">
        <v>124.57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354.88</v>
      </c>
      <c r="Q20" t="n">
        <v>793.2</v>
      </c>
      <c r="R20" t="n">
        <v>126.53</v>
      </c>
      <c r="S20" t="n">
        <v>86.27</v>
      </c>
      <c r="T20" t="n">
        <v>9595.559999999999</v>
      </c>
      <c r="U20" t="n">
        <v>0.68</v>
      </c>
      <c r="V20" t="n">
        <v>0.78</v>
      </c>
      <c r="W20" t="n">
        <v>0.24</v>
      </c>
      <c r="X20" t="n">
        <v>0.55</v>
      </c>
      <c r="Y20" t="n">
        <v>1</v>
      </c>
      <c r="Z20" t="n">
        <v>10</v>
      </c>
      <c r="AA20" t="n">
        <v>488.3766029147796</v>
      </c>
      <c r="AB20" t="n">
        <v>668.2184137631068</v>
      </c>
      <c r="AC20" t="n">
        <v>604.4445862039893</v>
      </c>
      <c r="AD20" t="n">
        <v>488376.6029147796</v>
      </c>
      <c r="AE20" t="n">
        <v>668218.4137631068</v>
      </c>
      <c r="AF20" t="n">
        <v>7.377549680672769e-06</v>
      </c>
      <c r="AG20" t="n">
        <v>23</v>
      </c>
      <c r="AH20" t="n">
        <v>604444.5862039892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2.9411</v>
      </c>
      <c r="E21" t="n">
        <v>34</v>
      </c>
      <c r="F21" t="n">
        <v>31.08</v>
      </c>
      <c r="G21" t="n">
        <v>133.21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352.12</v>
      </c>
      <c r="Q21" t="n">
        <v>793.21</v>
      </c>
      <c r="R21" t="n">
        <v>124.27</v>
      </c>
      <c r="S21" t="n">
        <v>86.27</v>
      </c>
      <c r="T21" t="n">
        <v>8470.610000000001</v>
      </c>
      <c r="U21" t="n">
        <v>0.6899999999999999</v>
      </c>
      <c r="V21" t="n">
        <v>0.78</v>
      </c>
      <c r="W21" t="n">
        <v>0.24</v>
      </c>
      <c r="X21" t="n">
        <v>0.49</v>
      </c>
      <c r="Y21" t="n">
        <v>1</v>
      </c>
      <c r="Z21" t="n">
        <v>10</v>
      </c>
      <c r="AA21" t="n">
        <v>486.1857858558131</v>
      </c>
      <c r="AB21" t="n">
        <v>665.2208412110016</v>
      </c>
      <c r="AC21" t="n">
        <v>601.7330977691372</v>
      </c>
      <c r="AD21" t="n">
        <v>486185.7858558131</v>
      </c>
      <c r="AE21" t="n">
        <v>665220.8412110016</v>
      </c>
      <c r="AF21" t="n">
        <v>7.398176332580954e-06</v>
      </c>
      <c r="AG21" t="n">
        <v>23</v>
      </c>
      <c r="AH21" t="n">
        <v>601733.0977691372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2.949</v>
      </c>
      <c r="E22" t="n">
        <v>33.91</v>
      </c>
      <c r="F22" t="n">
        <v>31.03</v>
      </c>
      <c r="G22" t="n">
        <v>143.2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347.71</v>
      </c>
      <c r="Q22" t="n">
        <v>793.2</v>
      </c>
      <c r="R22" t="n">
        <v>122.3</v>
      </c>
      <c r="S22" t="n">
        <v>86.27</v>
      </c>
      <c r="T22" t="n">
        <v>7491.87</v>
      </c>
      <c r="U22" t="n">
        <v>0.71</v>
      </c>
      <c r="V22" t="n">
        <v>0.78</v>
      </c>
      <c r="W22" t="n">
        <v>0.24</v>
      </c>
      <c r="X22" t="n">
        <v>0.43</v>
      </c>
      <c r="Y22" t="n">
        <v>1</v>
      </c>
      <c r="Z22" t="n">
        <v>10</v>
      </c>
      <c r="AA22" t="n">
        <v>483.3029396895714</v>
      </c>
      <c r="AB22" t="n">
        <v>661.276403904153</v>
      </c>
      <c r="AC22" t="n">
        <v>598.1651120228017</v>
      </c>
      <c r="AD22" t="n">
        <v>483302.9396895714</v>
      </c>
      <c r="AE22" t="n">
        <v>661276.4039041529</v>
      </c>
      <c r="AF22" t="n">
        <v>7.418048350882742e-06</v>
      </c>
      <c r="AG22" t="n">
        <v>23</v>
      </c>
      <c r="AH22" t="n">
        <v>598165.1120228018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2.951</v>
      </c>
      <c r="E23" t="n">
        <v>33.89</v>
      </c>
      <c r="F23" t="n">
        <v>31</v>
      </c>
      <c r="G23" t="n">
        <v>143.1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342.65</v>
      </c>
      <c r="Q23" t="n">
        <v>793.21</v>
      </c>
      <c r="R23" t="n">
        <v>121.74</v>
      </c>
      <c r="S23" t="n">
        <v>86.27</v>
      </c>
      <c r="T23" t="n">
        <v>7211.49</v>
      </c>
      <c r="U23" t="n">
        <v>0.71</v>
      </c>
      <c r="V23" t="n">
        <v>0.78</v>
      </c>
      <c r="W23" t="n">
        <v>0.24</v>
      </c>
      <c r="X23" t="n">
        <v>0.41</v>
      </c>
      <c r="Y23" t="n">
        <v>1</v>
      </c>
      <c r="Z23" t="n">
        <v>10</v>
      </c>
      <c r="AA23" t="n">
        <v>480.7039854254007</v>
      </c>
      <c r="AB23" t="n">
        <v>657.7204000221446</v>
      </c>
      <c r="AC23" t="n">
        <v>594.9484881604095</v>
      </c>
      <c r="AD23" t="n">
        <v>480703.9854254007</v>
      </c>
      <c r="AE23" t="n">
        <v>657720.4000221447</v>
      </c>
      <c r="AF23" t="n">
        <v>7.423079241592056e-06</v>
      </c>
      <c r="AG23" t="n">
        <v>23</v>
      </c>
      <c r="AH23" t="n">
        <v>594948.4881604095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2.9536</v>
      </c>
      <c r="E24" t="n">
        <v>33.86</v>
      </c>
      <c r="F24" t="n">
        <v>31.01</v>
      </c>
      <c r="G24" t="n">
        <v>155.05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341.7</v>
      </c>
      <c r="Q24" t="n">
        <v>793.22</v>
      </c>
      <c r="R24" t="n">
        <v>121.84</v>
      </c>
      <c r="S24" t="n">
        <v>86.27</v>
      </c>
      <c r="T24" t="n">
        <v>7266.07</v>
      </c>
      <c r="U24" t="n">
        <v>0.71</v>
      </c>
      <c r="V24" t="n">
        <v>0.78</v>
      </c>
      <c r="W24" t="n">
        <v>0.24</v>
      </c>
      <c r="X24" t="n">
        <v>0.41</v>
      </c>
      <c r="Y24" t="n">
        <v>1</v>
      </c>
      <c r="Z24" t="n">
        <v>10</v>
      </c>
      <c r="AA24" t="n">
        <v>480.0739840885674</v>
      </c>
      <c r="AB24" t="n">
        <v>656.8584043993919</v>
      </c>
      <c r="AC24" t="n">
        <v>594.1687601900738</v>
      </c>
      <c r="AD24" t="n">
        <v>480073.9840885674</v>
      </c>
      <c r="AE24" t="n">
        <v>656858.404399392</v>
      </c>
      <c r="AF24" t="n">
        <v>7.429619399514163e-06</v>
      </c>
      <c r="AG24" t="n">
        <v>23</v>
      </c>
      <c r="AH24" t="n">
        <v>594168.7601900739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2.9607</v>
      </c>
      <c r="E25" t="n">
        <v>33.78</v>
      </c>
      <c r="F25" t="n">
        <v>30.96</v>
      </c>
      <c r="G25" t="n">
        <v>168.9</v>
      </c>
      <c r="H25" t="n">
        <v>2.01</v>
      </c>
      <c r="I25" t="n">
        <v>11</v>
      </c>
      <c r="J25" t="n">
        <v>212.27</v>
      </c>
      <c r="K25" t="n">
        <v>52.44</v>
      </c>
      <c r="L25" t="n">
        <v>24</v>
      </c>
      <c r="M25" t="n">
        <v>9</v>
      </c>
      <c r="N25" t="n">
        <v>45.82</v>
      </c>
      <c r="O25" t="n">
        <v>26413.56</v>
      </c>
      <c r="P25" t="n">
        <v>334.59</v>
      </c>
      <c r="Q25" t="n">
        <v>793.21</v>
      </c>
      <c r="R25" t="n">
        <v>120.27</v>
      </c>
      <c r="S25" t="n">
        <v>86.27</v>
      </c>
      <c r="T25" t="n">
        <v>6485.99</v>
      </c>
      <c r="U25" t="n">
        <v>0.72</v>
      </c>
      <c r="V25" t="n">
        <v>0.78</v>
      </c>
      <c r="W25" t="n">
        <v>0.24</v>
      </c>
      <c r="X25" t="n">
        <v>0.37</v>
      </c>
      <c r="Y25" t="n">
        <v>1</v>
      </c>
      <c r="Z25" t="n">
        <v>10</v>
      </c>
      <c r="AA25" t="n">
        <v>466.2096923194961</v>
      </c>
      <c r="AB25" t="n">
        <v>637.8886687515636</v>
      </c>
      <c r="AC25" t="n">
        <v>577.0094694882832</v>
      </c>
      <c r="AD25" t="n">
        <v>466209.6923194961</v>
      </c>
      <c r="AE25" t="n">
        <v>637888.6687515636</v>
      </c>
      <c r="AF25" t="n">
        <v>7.447479061532226e-06</v>
      </c>
      <c r="AG25" t="n">
        <v>22</v>
      </c>
      <c r="AH25" t="n">
        <v>577009.4694882833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2.9618</v>
      </c>
      <c r="E26" t="n">
        <v>33.76</v>
      </c>
      <c r="F26" t="n">
        <v>30.95</v>
      </c>
      <c r="G26" t="n">
        <v>168.83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8</v>
      </c>
      <c r="N26" t="n">
        <v>46.44</v>
      </c>
      <c r="O26" t="n">
        <v>26613.43</v>
      </c>
      <c r="P26" t="n">
        <v>335.84</v>
      </c>
      <c r="Q26" t="n">
        <v>793.26</v>
      </c>
      <c r="R26" t="n">
        <v>119.92</v>
      </c>
      <c r="S26" t="n">
        <v>86.27</v>
      </c>
      <c r="T26" t="n">
        <v>6311.75</v>
      </c>
      <c r="U26" t="n">
        <v>0.72</v>
      </c>
      <c r="V26" t="n">
        <v>0.79</v>
      </c>
      <c r="W26" t="n">
        <v>0.24</v>
      </c>
      <c r="X26" t="n">
        <v>0.36</v>
      </c>
      <c r="Y26" t="n">
        <v>1</v>
      </c>
      <c r="Z26" t="n">
        <v>10</v>
      </c>
      <c r="AA26" t="n">
        <v>466.660690968942</v>
      </c>
      <c r="AB26" t="n">
        <v>638.5057450003919</v>
      </c>
      <c r="AC26" t="n">
        <v>577.5676528459952</v>
      </c>
      <c r="AD26" t="n">
        <v>466660.6909689421</v>
      </c>
      <c r="AE26" t="n">
        <v>638505.745000392</v>
      </c>
      <c r="AF26" t="n">
        <v>7.450246051422349e-06</v>
      </c>
      <c r="AG26" t="n">
        <v>22</v>
      </c>
      <c r="AH26" t="n">
        <v>577567.6528459953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2.9592</v>
      </c>
      <c r="E27" t="n">
        <v>33.79</v>
      </c>
      <c r="F27" t="n">
        <v>30.98</v>
      </c>
      <c r="G27" t="n">
        <v>168.99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6</v>
      </c>
      <c r="N27" t="n">
        <v>47.07</v>
      </c>
      <c r="O27" t="n">
        <v>26814.17</v>
      </c>
      <c r="P27" t="n">
        <v>333.35</v>
      </c>
      <c r="Q27" t="n">
        <v>793.24</v>
      </c>
      <c r="R27" t="n">
        <v>120.8</v>
      </c>
      <c r="S27" t="n">
        <v>86.27</v>
      </c>
      <c r="T27" t="n">
        <v>6751.54</v>
      </c>
      <c r="U27" t="n">
        <v>0.71</v>
      </c>
      <c r="V27" t="n">
        <v>0.78</v>
      </c>
      <c r="W27" t="n">
        <v>0.24</v>
      </c>
      <c r="X27" t="n">
        <v>0.39</v>
      </c>
      <c r="Y27" t="n">
        <v>1</v>
      </c>
      <c r="Z27" t="n">
        <v>10</v>
      </c>
      <c r="AA27" t="n">
        <v>465.82730189016</v>
      </c>
      <c r="AB27" t="n">
        <v>637.3654652962711</v>
      </c>
      <c r="AC27" t="n">
        <v>576.5361998364431</v>
      </c>
      <c r="AD27" t="n">
        <v>465827.30189016</v>
      </c>
      <c r="AE27" t="n">
        <v>637365.465296271</v>
      </c>
      <c r="AF27" t="n">
        <v>7.443705893500241e-06</v>
      </c>
      <c r="AG27" t="n">
        <v>22</v>
      </c>
      <c r="AH27" t="n">
        <v>576536.1998364431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2.9662</v>
      </c>
      <c r="E28" t="n">
        <v>33.71</v>
      </c>
      <c r="F28" t="n">
        <v>30.94</v>
      </c>
      <c r="G28" t="n">
        <v>185.62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328.69</v>
      </c>
      <c r="Q28" t="n">
        <v>793.23</v>
      </c>
      <c r="R28" t="n">
        <v>119.19</v>
      </c>
      <c r="S28" t="n">
        <v>86.27</v>
      </c>
      <c r="T28" t="n">
        <v>5948.66</v>
      </c>
      <c r="U28" t="n">
        <v>0.72</v>
      </c>
      <c r="V28" t="n">
        <v>0.79</v>
      </c>
      <c r="W28" t="n">
        <v>0.24</v>
      </c>
      <c r="X28" t="n">
        <v>0.34</v>
      </c>
      <c r="Y28" t="n">
        <v>1</v>
      </c>
      <c r="Z28" t="n">
        <v>10</v>
      </c>
      <c r="AA28" t="n">
        <v>462.9806292434242</v>
      </c>
      <c r="AB28" t="n">
        <v>633.4705221946734</v>
      </c>
      <c r="AC28" t="n">
        <v>573.012984637875</v>
      </c>
      <c r="AD28" t="n">
        <v>462980.6292434242</v>
      </c>
      <c r="AE28" t="n">
        <v>633470.5221946734</v>
      </c>
      <c r="AF28" t="n">
        <v>7.461314010982838e-06</v>
      </c>
      <c r="AG28" t="n">
        <v>22</v>
      </c>
      <c r="AH28" t="n">
        <v>573012.984637875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2.9691</v>
      </c>
      <c r="E29" t="n">
        <v>33.68</v>
      </c>
      <c r="F29" t="n">
        <v>30.9</v>
      </c>
      <c r="G29" t="n">
        <v>185.42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330.52</v>
      </c>
      <c r="Q29" t="n">
        <v>793.2</v>
      </c>
      <c r="R29" t="n">
        <v>117.9</v>
      </c>
      <c r="S29" t="n">
        <v>86.27</v>
      </c>
      <c r="T29" t="n">
        <v>5307.44</v>
      </c>
      <c r="U29" t="n">
        <v>0.73</v>
      </c>
      <c r="V29" t="n">
        <v>0.79</v>
      </c>
      <c r="W29" t="n">
        <v>0.25</v>
      </c>
      <c r="X29" t="n">
        <v>0.31</v>
      </c>
      <c r="Y29" t="n">
        <v>1</v>
      </c>
      <c r="Z29" t="n">
        <v>10</v>
      </c>
      <c r="AA29" t="n">
        <v>463.4565574870301</v>
      </c>
      <c r="AB29" t="n">
        <v>634.1217082140472</v>
      </c>
      <c r="AC29" t="n">
        <v>573.6020223775051</v>
      </c>
      <c r="AD29" t="n">
        <v>463456.5574870301</v>
      </c>
      <c r="AE29" t="n">
        <v>634121.7082140472</v>
      </c>
      <c r="AF29" t="n">
        <v>7.468608802511343e-06</v>
      </c>
      <c r="AG29" t="n">
        <v>22</v>
      </c>
      <c r="AH29" t="n">
        <v>573602.0223775051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2.9681</v>
      </c>
      <c r="E30" t="n">
        <v>33.69</v>
      </c>
      <c r="F30" t="n">
        <v>30.92</v>
      </c>
      <c r="G30" t="n">
        <v>185.49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332.78</v>
      </c>
      <c r="Q30" t="n">
        <v>793.21</v>
      </c>
      <c r="R30" t="n">
        <v>118.25</v>
      </c>
      <c r="S30" t="n">
        <v>86.27</v>
      </c>
      <c r="T30" t="n">
        <v>5478.26</v>
      </c>
      <c r="U30" t="n">
        <v>0.73</v>
      </c>
      <c r="V30" t="n">
        <v>0.79</v>
      </c>
      <c r="W30" t="n">
        <v>0.25</v>
      </c>
      <c r="X30" t="n">
        <v>0.32</v>
      </c>
      <c r="Y30" t="n">
        <v>1</v>
      </c>
      <c r="Z30" t="n">
        <v>10</v>
      </c>
      <c r="AA30" t="n">
        <v>464.6367487798354</v>
      </c>
      <c r="AB30" t="n">
        <v>635.7364980072288</v>
      </c>
      <c r="AC30" t="n">
        <v>575.062698899197</v>
      </c>
      <c r="AD30" t="n">
        <v>464636.7487798355</v>
      </c>
      <c r="AE30" t="n">
        <v>635736.4980072287</v>
      </c>
      <c r="AF30" t="n">
        <v>7.466093357156687e-06</v>
      </c>
      <c r="AG30" t="n">
        <v>22</v>
      </c>
      <c r="AH30" t="n">
        <v>575062.698899197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33.59</v>
      </c>
      <c r="G2" t="n">
        <v>24.88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5</v>
      </c>
      <c r="N2" t="n">
        <v>3.01</v>
      </c>
      <c r="O2" t="n">
        <v>3454.41</v>
      </c>
      <c r="P2" t="n">
        <v>95.89</v>
      </c>
      <c r="Q2" t="n">
        <v>793.35</v>
      </c>
      <c r="R2" t="n">
        <v>204.73</v>
      </c>
      <c r="S2" t="n">
        <v>86.27</v>
      </c>
      <c r="T2" t="n">
        <v>48364.38</v>
      </c>
      <c r="U2" t="n">
        <v>0.42</v>
      </c>
      <c r="V2" t="n">
        <v>0.72</v>
      </c>
      <c r="W2" t="n">
        <v>0.45</v>
      </c>
      <c r="X2" t="n">
        <v>3</v>
      </c>
      <c r="Y2" t="n">
        <v>1</v>
      </c>
      <c r="Z2" t="n">
        <v>10</v>
      </c>
      <c r="AA2" t="n">
        <v>312.6883290442424</v>
      </c>
      <c r="AB2" t="n">
        <v>427.8339666338202</v>
      </c>
      <c r="AC2" t="n">
        <v>387.0020933270312</v>
      </c>
      <c r="AD2" t="n">
        <v>312688.3290442424</v>
      </c>
      <c r="AE2" t="n">
        <v>427833.9666338203</v>
      </c>
      <c r="AF2" t="n">
        <v>1.68857071541045e-05</v>
      </c>
      <c r="AG2" t="n">
        <v>24</v>
      </c>
      <c r="AH2" t="n">
        <v>387002.0933270312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2.762</v>
      </c>
      <c r="E3" t="n">
        <v>36.21</v>
      </c>
      <c r="F3" t="n">
        <v>33.66</v>
      </c>
      <c r="G3" t="n">
        <v>24.93</v>
      </c>
      <c r="H3" t="n">
        <v>1.23</v>
      </c>
      <c r="I3" t="n">
        <v>81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99.69</v>
      </c>
      <c r="Q3" t="n">
        <v>793.35</v>
      </c>
      <c r="R3" t="n">
        <v>206.66</v>
      </c>
      <c r="S3" t="n">
        <v>86.27</v>
      </c>
      <c r="T3" t="n">
        <v>49329.16</v>
      </c>
      <c r="U3" t="n">
        <v>0.42</v>
      </c>
      <c r="V3" t="n">
        <v>0.72</v>
      </c>
      <c r="W3" t="n">
        <v>0.45</v>
      </c>
      <c r="X3" t="n">
        <v>3.06</v>
      </c>
      <c r="Y3" t="n">
        <v>1</v>
      </c>
      <c r="Z3" t="n">
        <v>10</v>
      </c>
      <c r="AA3" t="n">
        <v>314.8196422235708</v>
      </c>
      <c r="AB3" t="n">
        <v>430.7501233526788</v>
      </c>
      <c r="AC3" t="n">
        <v>389.6399361414936</v>
      </c>
      <c r="AD3" t="n">
        <v>314819.6422235708</v>
      </c>
      <c r="AE3" t="n">
        <v>430750.1233526788</v>
      </c>
      <c r="AF3" t="n">
        <v>1.685580366461984e-05</v>
      </c>
      <c r="AG3" t="n">
        <v>24</v>
      </c>
      <c r="AH3" t="n">
        <v>389639.9361414936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2.086</v>
      </c>
      <c r="E2" t="n">
        <v>47.94</v>
      </c>
      <c r="F2" t="n">
        <v>40.59</v>
      </c>
      <c r="G2" t="n">
        <v>9.33</v>
      </c>
      <c r="H2" t="n">
        <v>0.18</v>
      </c>
      <c r="I2" t="n">
        <v>261</v>
      </c>
      <c r="J2" t="n">
        <v>98.70999999999999</v>
      </c>
      <c r="K2" t="n">
        <v>39.72</v>
      </c>
      <c r="L2" t="n">
        <v>1</v>
      </c>
      <c r="M2" t="n">
        <v>259</v>
      </c>
      <c r="N2" t="n">
        <v>12.99</v>
      </c>
      <c r="O2" t="n">
        <v>12407.75</v>
      </c>
      <c r="P2" t="n">
        <v>358.46</v>
      </c>
      <c r="Q2" t="n">
        <v>793.46</v>
      </c>
      <c r="R2" t="n">
        <v>442.15</v>
      </c>
      <c r="S2" t="n">
        <v>86.27</v>
      </c>
      <c r="T2" t="n">
        <v>166173.84</v>
      </c>
      <c r="U2" t="n">
        <v>0.2</v>
      </c>
      <c r="V2" t="n">
        <v>0.6</v>
      </c>
      <c r="W2" t="n">
        <v>0.64</v>
      </c>
      <c r="X2" t="n">
        <v>9.98</v>
      </c>
      <c r="Y2" t="n">
        <v>1</v>
      </c>
      <c r="Z2" t="n">
        <v>10</v>
      </c>
      <c r="AA2" t="n">
        <v>673.9646134169602</v>
      </c>
      <c r="AB2" t="n">
        <v>922.1481172973644</v>
      </c>
      <c r="AC2" t="n">
        <v>834.1395952255144</v>
      </c>
      <c r="AD2" t="n">
        <v>673964.6134169602</v>
      </c>
      <c r="AE2" t="n">
        <v>922148.1172973644</v>
      </c>
      <c r="AF2" t="n">
        <v>6.939929549137715e-06</v>
      </c>
      <c r="AG2" t="n">
        <v>32</v>
      </c>
      <c r="AH2" t="n">
        <v>834139.5952255144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2.5748</v>
      </c>
      <c r="E3" t="n">
        <v>38.84</v>
      </c>
      <c r="F3" t="n">
        <v>34.61</v>
      </c>
      <c r="G3" t="n">
        <v>19.05</v>
      </c>
      <c r="H3" t="n">
        <v>0.35</v>
      </c>
      <c r="I3" t="n">
        <v>109</v>
      </c>
      <c r="J3" t="n">
        <v>99.95</v>
      </c>
      <c r="K3" t="n">
        <v>39.72</v>
      </c>
      <c r="L3" t="n">
        <v>2</v>
      </c>
      <c r="M3" t="n">
        <v>107</v>
      </c>
      <c r="N3" t="n">
        <v>13.24</v>
      </c>
      <c r="O3" t="n">
        <v>12561.45</v>
      </c>
      <c r="P3" t="n">
        <v>299.07</v>
      </c>
      <c r="Q3" t="n">
        <v>793.22</v>
      </c>
      <c r="R3" t="n">
        <v>241.83</v>
      </c>
      <c r="S3" t="n">
        <v>86.27</v>
      </c>
      <c r="T3" t="n">
        <v>66772.63</v>
      </c>
      <c r="U3" t="n">
        <v>0.36</v>
      </c>
      <c r="V3" t="n">
        <v>0.7</v>
      </c>
      <c r="W3" t="n">
        <v>0.4</v>
      </c>
      <c r="X3" t="n">
        <v>4.01</v>
      </c>
      <c r="Y3" t="n">
        <v>1</v>
      </c>
      <c r="Z3" t="n">
        <v>10</v>
      </c>
      <c r="AA3" t="n">
        <v>499.5344888195237</v>
      </c>
      <c r="AB3" t="n">
        <v>683.4851255091627</v>
      </c>
      <c r="AC3" t="n">
        <v>618.2542644079658</v>
      </c>
      <c r="AD3" t="n">
        <v>499534.4888195238</v>
      </c>
      <c r="AE3" t="n">
        <v>683485.1255091627</v>
      </c>
      <c r="AF3" t="n">
        <v>8.566122053269314e-06</v>
      </c>
      <c r="AG3" t="n">
        <v>26</v>
      </c>
      <c r="AH3" t="n">
        <v>618254.2644079658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2.7368</v>
      </c>
      <c r="E4" t="n">
        <v>36.54</v>
      </c>
      <c r="F4" t="n">
        <v>33.15</v>
      </c>
      <c r="G4" t="n">
        <v>29.25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279.91</v>
      </c>
      <c r="Q4" t="n">
        <v>793.24</v>
      </c>
      <c r="R4" t="n">
        <v>194.99</v>
      </c>
      <c r="S4" t="n">
        <v>86.27</v>
      </c>
      <c r="T4" t="n">
        <v>43561.9</v>
      </c>
      <c r="U4" t="n">
        <v>0.44</v>
      </c>
      <c r="V4" t="n">
        <v>0.73</v>
      </c>
      <c r="W4" t="n">
        <v>0.29</v>
      </c>
      <c r="X4" t="n">
        <v>2.56</v>
      </c>
      <c r="Y4" t="n">
        <v>1</v>
      </c>
      <c r="Z4" t="n">
        <v>10</v>
      </c>
      <c r="AA4" t="n">
        <v>452.4215882717099</v>
      </c>
      <c r="AB4" t="n">
        <v>619.0231765051631</v>
      </c>
      <c r="AC4" t="n">
        <v>559.9444733439943</v>
      </c>
      <c r="AD4" t="n">
        <v>452421.5882717099</v>
      </c>
      <c r="AE4" t="n">
        <v>619023.1765051631</v>
      </c>
      <c r="AF4" t="n">
        <v>9.105081107420949e-06</v>
      </c>
      <c r="AG4" t="n">
        <v>24</v>
      </c>
      <c r="AH4" t="n">
        <v>559944.4733439944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2.826</v>
      </c>
      <c r="E5" t="n">
        <v>35.39</v>
      </c>
      <c r="F5" t="n">
        <v>32.39</v>
      </c>
      <c r="G5" t="n">
        <v>39.66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266.91</v>
      </c>
      <c r="Q5" t="n">
        <v>793.24</v>
      </c>
      <c r="R5" t="n">
        <v>167.94</v>
      </c>
      <c r="S5" t="n">
        <v>86.27</v>
      </c>
      <c r="T5" t="n">
        <v>30128.9</v>
      </c>
      <c r="U5" t="n">
        <v>0.51</v>
      </c>
      <c r="V5" t="n">
        <v>0.75</v>
      </c>
      <c r="W5" t="n">
        <v>0.3</v>
      </c>
      <c r="X5" t="n">
        <v>1.79</v>
      </c>
      <c r="Y5" t="n">
        <v>1</v>
      </c>
      <c r="Z5" t="n">
        <v>10</v>
      </c>
      <c r="AA5" t="n">
        <v>437.2891694931099</v>
      </c>
      <c r="AB5" t="n">
        <v>598.3183335370824</v>
      </c>
      <c r="AC5" t="n">
        <v>541.2156715293578</v>
      </c>
      <c r="AD5" t="n">
        <v>437289.1694931099</v>
      </c>
      <c r="AE5" t="n">
        <v>598318.3335370824</v>
      </c>
      <c r="AF5" t="n">
        <v>9.401841277978515e-06</v>
      </c>
      <c r="AG5" t="n">
        <v>24</v>
      </c>
      <c r="AH5" t="n">
        <v>541215.6715293578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2.8822</v>
      </c>
      <c r="E6" t="n">
        <v>34.7</v>
      </c>
      <c r="F6" t="n">
        <v>31.93</v>
      </c>
      <c r="G6" t="n">
        <v>50.41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255.97</v>
      </c>
      <c r="Q6" t="n">
        <v>793.28</v>
      </c>
      <c r="R6" t="n">
        <v>152.29</v>
      </c>
      <c r="S6" t="n">
        <v>86.27</v>
      </c>
      <c r="T6" t="n">
        <v>22362.25</v>
      </c>
      <c r="U6" t="n">
        <v>0.57</v>
      </c>
      <c r="V6" t="n">
        <v>0.76</v>
      </c>
      <c r="W6" t="n">
        <v>0.28</v>
      </c>
      <c r="X6" t="n">
        <v>1.33</v>
      </c>
      <c r="Y6" t="n">
        <v>1</v>
      </c>
      <c r="Z6" t="n">
        <v>10</v>
      </c>
      <c r="AA6" t="n">
        <v>417.4396168886491</v>
      </c>
      <c r="AB6" t="n">
        <v>571.1592999632021</v>
      </c>
      <c r="AC6" t="n">
        <v>516.6486580018255</v>
      </c>
      <c r="AD6" t="n">
        <v>417439.6168886491</v>
      </c>
      <c r="AE6" t="n">
        <v>571159.2999632021</v>
      </c>
      <c r="AF6" t="n">
        <v>9.588813493060748e-06</v>
      </c>
      <c r="AG6" t="n">
        <v>23</v>
      </c>
      <c r="AH6" t="n">
        <v>516648.6580018255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2.9108</v>
      </c>
      <c r="E7" t="n">
        <v>34.35</v>
      </c>
      <c r="F7" t="n">
        <v>31.73</v>
      </c>
      <c r="G7" t="n">
        <v>61.41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247.98</v>
      </c>
      <c r="Q7" t="n">
        <v>793.23</v>
      </c>
      <c r="R7" t="n">
        <v>145.89</v>
      </c>
      <c r="S7" t="n">
        <v>86.27</v>
      </c>
      <c r="T7" t="n">
        <v>19193.61</v>
      </c>
      <c r="U7" t="n">
        <v>0.59</v>
      </c>
      <c r="V7" t="n">
        <v>0.77</v>
      </c>
      <c r="W7" t="n">
        <v>0.27</v>
      </c>
      <c r="X7" t="n">
        <v>1.13</v>
      </c>
      <c r="Y7" t="n">
        <v>1</v>
      </c>
      <c r="Z7" t="n">
        <v>10</v>
      </c>
      <c r="AA7" t="n">
        <v>411.2959988925837</v>
      </c>
      <c r="AB7" t="n">
        <v>562.7533307836883</v>
      </c>
      <c r="AC7" t="n">
        <v>509.0449427229526</v>
      </c>
      <c r="AD7" t="n">
        <v>411295.9988925837</v>
      </c>
      <c r="AE7" t="n">
        <v>562753.3307836882</v>
      </c>
      <c r="AF7" t="n">
        <v>9.683963054472704e-06</v>
      </c>
      <c r="AG7" t="n">
        <v>23</v>
      </c>
      <c r="AH7" t="n">
        <v>509044.9427229526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2.9376</v>
      </c>
      <c r="E8" t="n">
        <v>34.04</v>
      </c>
      <c r="F8" t="n">
        <v>31.52</v>
      </c>
      <c r="G8" t="n">
        <v>72.73999999999999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239.05</v>
      </c>
      <c r="Q8" t="n">
        <v>793.23</v>
      </c>
      <c r="R8" t="n">
        <v>138.85</v>
      </c>
      <c r="S8" t="n">
        <v>86.27</v>
      </c>
      <c r="T8" t="n">
        <v>15698.9</v>
      </c>
      <c r="U8" t="n">
        <v>0.62</v>
      </c>
      <c r="V8" t="n">
        <v>0.77</v>
      </c>
      <c r="W8" t="n">
        <v>0.26</v>
      </c>
      <c r="X8" t="n">
        <v>0.92</v>
      </c>
      <c r="Y8" t="n">
        <v>1</v>
      </c>
      <c r="Z8" t="n">
        <v>10</v>
      </c>
      <c r="AA8" t="n">
        <v>404.9264613263324</v>
      </c>
      <c r="AB8" t="n">
        <v>554.0382484813782</v>
      </c>
      <c r="AC8" t="n">
        <v>501.1616156438802</v>
      </c>
      <c r="AD8" t="n">
        <v>404926.4613263324</v>
      </c>
      <c r="AE8" t="n">
        <v>554038.2484813782</v>
      </c>
      <c r="AF8" t="n">
        <v>9.773124181949642e-06</v>
      </c>
      <c r="AG8" t="n">
        <v>23</v>
      </c>
      <c r="AH8" t="n">
        <v>501161.6156438802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2.9577</v>
      </c>
      <c r="E9" t="n">
        <v>33.81</v>
      </c>
      <c r="F9" t="n">
        <v>31.37</v>
      </c>
      <c r="G9" t="n">
        <v>85.55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19</v>
      </c>
      <c r="N9" t="n">
        <v>14.78</v>
      </c>
      <c r="O9" t="n">
        <v>13491.96</v>
      </c>
      <c r="P9" t="n">
        <v>230.18</v>
      </c>
      <c r="Q9" t="n">
        <v>793.21</v>
      </c>
      <c r="R9" t="n">
        <v>133.9</v>
      </c>
      <c r="S9" t="n">
        <v>86.27</v>
      </c>
      <c r="T9" t="n">
        <v>13246.06</v>
      </c>
      <c r="U9" t="n">
        <v>0.64</v>
      </c>
      <c r="V9" t="n">
        <v>0.77</v>
      </c>
      <c r="W9" t="n">
        <v>0.25</v>
      </c>
      <c r="X9" t="n">
        <v>0.77</v>
      </c>
      <c r="Y9" t="n">
        <v>1</v>
      </c>
      <c r="Z9" t="n">
        <v>10</v>
      </c>
      <c r="AA9" t="n">
        <v>399.2431986446414</v>
      </c>
      <c r="AB9" t="n">
        <v>546.2621577524345</v>
      </c>
      <c r="AC9" t="n">
        <v>494.127664100295</v>
      </c>
      <c r="AD9" t="n">
        <v>399243.1986446414</v>
      </c>
      <c r="AE9" t="n">
        <v>546262.1577524345</v>
      </c>
      <c r="AF9" t="n">
        <v>9.839995027557343e-06</v>
      </c>
      <c r="AG9" t="n">
        <v>23</v>
      </c>
      <c r="AH9" t="n">
        <v>494127.664100295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2.9666</v>
      </c>
      <c r="E10" t="n">
        <v>33.71</v>
      </c>
      <c r="F10" t="n">
        <v>31.31</v>
      </c>
      <c r="G10" t="n">
        <v>93.93000000000001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224.51</v>
      </c>
      <c r="Q10" t="n">
        <v>793.2</v>
      </c>
      <c r="R10" t="n">
        <v>131.32</v>
      </c>
      <c r="S10" t="n">
        <v>86.27</v>
      </c>
      <c r="T10" t="n">
        <v>11966.61</v>
      </c>
      <c r="U10" t="n">
        <v>0.66</v>
      </c>
      <c r="V10" t="n">
        <v>0.78</v>
      </c>
      <c r="W10" t="n">
        <v>0.27</v>
      </c>
      <c r="X10" t="n">
        <v>0.71</v>
      </c>
      <c r="Y10" t="n">
        <v>1</v>
      </c>
      <c r="Z10" t="n">
        <v>10</v>
      </c>
      <c r="AA10" t="n">
        <v>386.4235264479748</v>
      </c>
      <c r="AB10" t="n">
        <v>528.7217166889335</v>
      </c>
      <c r="AC10" t="n">
        <v>478.2612581137309</v>
      </c>
      <c r="AD10" t="n">
        <v>386423.5264479748</v>
      </c>
      <c r="AE10" t="n">
        <v>528721.7166889335</v>
      </c>
      <c r="AF10" t="n">
        <v>9.869604506458267e-06</v>
      </c>
      <c r="AG10" t="n">
        <v>22</v>
      </c>
      <c r="AH10" t="n">
        <v>478261.2581137309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2.9734</v>
      </c>
      <c r="E11" t="n">
        <v>33.63</v>
      </c>
      <c r="F11" t="n">
        <v>31.25</v>
      </c>
      <c r="G11" t="n">
        <v>98.69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224.6</v>
      </c>
      <c r="Q11" t="n">
        <v>793.22</v>
      </c>
      <c r="R11" t="n">
        <v>129.08</v>
      </c>
      <c r="S11" t="n">
        <v>86.27</v>
      </c>
      <c r="T11" t="n">
        <v>10848.79</v>
      </c>
      <c r="U11" t="n">
        <v>0.67</v>
      </c>
      <c r="V11" t="n">
        <v>0.78</v>
      </c>
      <c r="W11" t="n">
        <v>0.28</v>
      </c>
      <c r="X11" t="n">
        <v>0.66</v>
      </c>
      <c r="Y11" t="n">
        <v>1</v>
      </c>
      <c r="Z11" t="n">
        <v>10</v>
      </c>
      <c r="AA11" t="n">
        <v>385.9242588456254</v>
      </c>
      <c r="AB11" t="n">
        <v>528.0385967292669</v>
      </c>
      <c r="AC11" t="n">
        <v>477.6433341642501</v>
      </c>
      <c r="AD11" t="n">
        <v>385924.2588456254</v>
      </c>
      <c r="AE11" t="n">
        <v>528038.5967292669</v>
      </c>
      <c r="AF11" t="n">
        <v>9.892227479101668e-06</v>
      </c>
      <c r="AG11" t="n">
        <v>22</v>
      </c>
      <c r="AH11" t="n">
        <v>477643.3341642501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2.9729</v>
      </c>
      <c r="E12" t="n">
        <v>33.64</v>
      </c>
      <c r="F12" t="n">
        <v>31.26</v>
      </c>
      <c r="G12" t="n">
        <v>98.70999999999999</v>
      </c>
      <c r="H12" t="n">
        <v>1.74</v>
      </c>
      <c r="I12" t="n">
        <v>19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226.34</v>
      </c>
      <c r="Q12" t="n">
        <v>793.22</v>
      </c>
      <c r="R12" t="n">
        <v>129.23</v>
      </c>
      <c r="S12" t="n">
        <v>86.27</v>
      </c>
      <c r="T12" t="n">
        <v>10924.22</v>
      </c>
      <c r="U12" t="n">
        <v>0.67</v>
      </c>
      <c r="V12" t="n">
        <v>0.78</v>
      </c>
      <c r="W12" t="n">
        <v>0.28</v>
      </c>
      <c r="X12" t="n">
        <v>0.66</v>
      </c>
      <c r="Y12" t="n">
        <v>1</v>
      </c>
      <c r="Z12" t="n">
        <v>10</v>
      </c>
      <c r="AA12" t="n">
        <v>386.7731336811854</v>
      </c>
      <c r="AB12" t="n">
        <v>529.2000647289949</v>
      </c>
      <c r="AC12" t="n">
        <v>478.6939532882145</v>
      </c>
      <c r="AD12" t="n">
        <v>386773.1336811854</v>
      </c>
      <c r="AE12" t="n">
        <v>529200.0647289949</v>
      </c>
      <c r="AF12" t="n">
        <v>9.890564025230831e-06</v>
      </c>
      <c r="AG12" t="n">
        <v>22</v>
      </c>
      <c r="AH12" t="n">
        <v>478693.9532882145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1.8601</v>
      </c>
      <c r="E2" t="n">
        <v>53.76</v>
      </c>
      <c r="F2" t="n">
        <v>43.27</v>
      </c>
      <c r="G2" t="n">
        <v>7.94</v>
      </c>
      <c r="H2" t="n">
        <v>0.14</v>
      </c>
      <c r="I2" t="n">
        <v>327</v>
      </c>
      <c r="J2" t="n">
        <v>124.63</v>
      </c>
      <c r="K2" t="n">
        <v>45</v>
      </c>
      <c r="L2" t="n">
        <v>1</v>
      </c>
      <c r="M2" t="n">
        <v>325</v>
      </c>
      <c r="N2" t="n">
        <v>18.64</v>
      </c>
      <c r="O2" t="n">
        <v>15605.44</v>
      </c>
      <c r="P2" t="n">
        <v>448.45</v>
      </c>
      <c r="Q2" t="n">
        <v>793.5</v>
      </c>
      <c r="R2" t="n">
        <v>532.0700000000001</v>
      </c>
      <c r="S2" t="n">
        <v>86.27</v>
      </c>
      <c r="T2" t="n">
        <v>210806.98</v>
      </c>
      <c r="U2" t="n">
        <v>0.16</v>
      </c>
      <c r="V2" t="n">
        <v>0.5600000000000001</v>
      </c>
      <c r="W2" t="n">
        <v>0.75</v>
      </c>
      <c r="X2" t="n">
        <v>12.66</v>
      </c>
      <c r="Y2" t="n">
        <v>1</v>
      </c>
      <c r="Z2" t="n">
        <v>10</v>
      </c>
      <c r="AA2" t="n">
        <v>846.5979539744618</v>
      </c>
      <c r="AB2" t="n">
        <v>1158.35266989361</v>
      </c>
      <c r="AC2" t="n">
        <v>1047.801116837146</v>
      </c>
      <c r="AD2" t="n">
        <v>846597.9539744618</v>
      </c>
      <c r="AE2" t="n">
        <v>1158352.66989361</v>
      </c>
      <c r="AF2" t="n">
        <v>5.510369996811565e-06</v>
      </c>
      <c r="AG2" t="n">
        <v>35</v>
      </c>
      <c r="AH2" t="n">
        <v>1047801.116837146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2.4406</v>
      </c>
      <c r="E3" t="n">
        <v>40.97</v>
      </c>
      <c r="F3" t="n">
        <v>35.47</v>
      </c>
      <c r="G3" t="n">
        <v>16.12</v>
      </c>
      <c r="H3" t="n">
        <v>0.28</v>
      </c>
      <c r="I3" t="n">
        <v>132</v>
      </c>
      <c r="J3" t="n">
        <v>125.95</v>
      </c>
      <c r="K3" t="n">
        <v>45</v>
      </c>
      <c r="L3" t="n">
        <v>2</v>
      </c>
      <c r="M3" t="n">
        <v>130</v>
      </c>
      <c r="N3" t="n">
        <v>18.95</v>
      </c>
      <c r="O3" t="n">
        <v>15767.7</v>
      </c>
      <c r="P3" t="n">
        <v>362.25</v>
      </c>
      <c r="Q3" t="n">
        <v>793.33</v>
      </c>
      <c r="R3" t="n">
        <v>270.72</v>
      </c>
      <c r="S3" t="n">
        <v>86.27</v>
      </c>
      <c r="T3" t="n">
        <v>81105.62</v>
      </c>
      <c r="U3" t="n">
        <v>0.32</v>
      </c>
      <c r="V3" t="n">
        <v>0.6899999999999999</v>
      </c>
      <c r="W3" t="n">
        <v>0.43</v>
      </c>
      <c r="X3" t="n">
        <v>4.87</v>
      </c>
      <c r="Y3" t="n">
        <v>1</v>
      </c>
      <c r="Z3" t="n">
        <v>10</v>
      </c>
      <c r="AA3" t="n">
        <v>575.8242943552732</v>
      </c>
      <c r="AB3" t="n">
        <v>787.8682031118583</v>
      </c>
      <c r="AC3" t="n">
        <v>712.6751675868298</v>
      </c>
      <c r="AD3" t="n">
        <v>575824.2943552732</v>
      </c>
      <c r="AE3" t="n">
        <v>787868.2031118583</v>
      </c>
      <c r="AF3" t="n">
        <v>7.230046241717275e-06</v>
      </c>
      <c r="AG3" t="n">
        <v>27</v>
      </c>
      <c r="AH3" t="n">
        <v>712675.1675868299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2.6478</v>
      </c>
      <c r="E4" t="n">
        <v>37.77</v>
      </c>
      <c r="F4" t="n">
        <v>33.54</v>
      </c>
      <c r="G4" t="n">
        <v>24.54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337.74</v>
      </c>
      <c r="Q4" t="n">
        <v>793.26</v>
      </c>
      <c r="R4" t="n">
        <v>206.02</v>
      </c>
      <c r="S4" t="n">
        <v>86.27</v>
      </c>
      <c r="T4" t="n">
        <v>49006.16</v>
      </c>
      <c r="U4" t="n">
        <v>0.42</v>
      </c>
      <c r="V4" t="n">
        <v>0.72</v>
      </c>
      <c r="W4" t="n">
        <v>0.35</v>
      </c>
      <c r="X4" t="n">
        <v>2.94</v>
      </c>
      <c r="Y4" t="n">
        <v>1</v>
      </c>
      <c r="Z4" t="n">
        <v>10</v>
      </c>
      <c r="AA4" t="n">
        <v>513.6943324594166</v>
      </c>
      <c r="AB4" t="n">
        <v>702.8592482654772</v>
      </c>
      <c r="AC4" t="n">
        <v>635.7793480801697</v>
      </c>
      <c r="AD4" t="n">
        <v>513694.3324594166</v>
      </c>
      <c r="AE4" t="n">
        <v>702859.2482654771</v>
      </c>
      <c r="AF4" t="n">
        <v>7.84385660854667e-06</v>
      </c>
      <c r="AG4" t="n">
        <v>25</v>
      </c>
      <c r="AH4" t="n">
        <v>635779.3480801698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2.7369</v>
      </c>
      <c r="E5" t="n">
        <v>36.54</v>
      </c>
      <c r="F5" t="n">
        <v>32.87</v>
      </c>
      <c r="G5" t="n">
        <v>32.87</v>
      </c>
      <c r="H5" t="n">
        <v>0.55</v>
      </c>
      <c r="I5" t="n">
        <v>60</v>
      </c>
      <c r="J5" t="n">
        <v>128.59</v>
      </c>
      <c r="K5" t="n">
        <v>45</v>
      </c>
      <c r="L5" t="n">
        <v>4</v>
      </c>
      <c r="M5" t="n">
        <v>58</v>
      </c>
      <c r="N5" t="n">
        <v>19.59</v>
      </c>
      <c r="O5" t="n">
        <v>16093.6</v>
      </c>
      <c r="P5" t="n">
        <v>326.47</v>
      </c>
      <c r="Q5" t="n">
        <v>793.21</v>
      </c>
      <c r="R5" t="n">
        <v>184.28</v>
      </c>
      <c r="S5" t="n">
        <v>86.27</v>
      </c>
      <c r="T5" t="n">
        <v>38243.75</v>
      </c>
      <c r="U5" t="n">
        <v>0.47</v>
      </c>
      <c r="V5" t="n">
        <v>0.74</v>
      </c>
      <c r="W5" t="n">
        <v>0.31</v>
      </c>
      <c r="X5" t="n">
        <v>2.28</v>
      </c>
      <c r="Y5" t="n">
        <v>1</v>
      </c>
      <c r="Z5" t="n">
        <v>10</v>
      </c>
      <c r="AA5" t="n">
        <v>487.7079428185533</v>
      </c>
      <c r="AB5" t="n">
        <v>667.3035235202486</v>
      </c>
      <c r="AC5" t="n">
        <v>603.6170118018528</v>
      </c>
      <c r="AD5" t="n">
        <v>487707.9428185533</v>
      </c>
      <c r="AE5" t="n">
        <v>667303.5235202486</v>
      </c>
      <c r="AF5" t="n">
        <v>8.10780691590429e-06</v>
      </c>
      <c r="AG5" t="n">
        <v>24</v>
      </c>
      <c r="AH5" t="n">
        <v>603617.0118018527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2.8034</v>
      </c>
      <c r="E6" t="n">
        <v>35.67</v>
      </c>
      <c r="F6" t="n">
        <v>32.34</v>
      </c>
      <c r="G6" t="n">
        <v>41.28</v>
      </c>
      <c r="H6" t="n">
        <v>0.68</v>
      </c>
      <c r="I6" t="n">
        <v>47</v>
      </c>
      <c r="J6" t="n">
        <v>129.92</v>
      </c>
      <c r="K6" t="n">
        <v>45</v>
      </c>
      <c r="L6" t="n">
        <v>5</v>
      </c>
      <c r="M6" t="n">
        <v>45</v>
      </c>
      <c r="N6" t="n">
        <v>19.92</v>
      </c>
      <c r="O6" t="n">
        <v>16257.24</v>
      </c>
      <c r="P6" t="n">
        <v>316.38</v>
      </c>
      <c r="Q6" t="n">
        <v>793.22</v>
      </c>
      <c r="R6" t="n">
        <v>166.1</v>
      </c>
      <c r="S6" t="n">
        <v>86.27</v>
      </c>
      <c r="T6" t="n">
        <v>29219.78</v>
      </c>
      <c r="U6" t="n">
        <v>0.52</v>
      </c>
      <c r="V6" t="n">
        <v>0.75</v>
      </c>
      <c r="W6" t="n">
        <v>0.3</v>
      </c>
      <c r="X6" t="n">
        <v>1.74</v>
      </c>
      <c r="Y6" t="n">
        <v>1</v>
      </c>
      <c r="Z6" t="n">
        <v>10</v>
      </c>
      <c r="AA6" t="n">
        <v>475.2986235344474</v>
      </c>
      <c r="AB6" t="n">
        <v>650.3245454152058</v>
      </c>
      <c r="AC6" t="n">
        <v>588.2584835370099</v>
      </c>
      <c r="AD6" t="n">
        <v>475298.6235344473</v>
      </c>
      <c r="AE6" t="n">
        <v>650324.5454152058</v>
      </c>
      <c r="AF6" t="n">
        <v>8.304806864717777e-06</v>
      </c>
      <c r="AG6" t="n">
        <v>24</v>
      </c>
      <c r="AH6" t="n">
        <v>588258.4835370098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2.8547</v>
      </c>
      <c r="E7" t="n">
        <v>35.03</v>
      </c>
      <c r="F7" t="n">
        <v>31.93</v>
      </c>
      <c r="G7" t="n">
        <v>50.41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306.91</v>
      </c>
      <c r="Q7" t="n">
        <v>793.2</v>
      </c>
      <c r="R7" t="n">
        <v>152.33</v>
      </c>
      <c r="S7" t="n">
        <v>86.27</v>
      </c>
      <c r="T7" t="n">
        <v>22377.77</v>
      </c>
      <c r="U7" t="n">
        <v>0.57</v>
      </c>
      <c r="V7" t="n">
        <v>0.76</v>
      </c>
      <c r="W7" t="n">
        <v>0.28</v>
      </c>
      <c r="X7" t="n">
        <v>1.33</v>
      </c>
      <c r="Y7" t="n">
        <v>1</v>
      </c>
      <c r="Z7" t="n">
        <v>10</v>
      </c>
      <c r="AA7" t="n">
        <v>455.65858422582</v>
      </c>
      <c r="AB7" t="n">
        <v>623.4521771757591</v>
      </c>
      <c r="AC7" t="n">
        <v>563.9507764067303</v>
      </c>
      <c r="AD7" t="n">
        <v>455658.58422582</v>
      </c>
      <c r="AE7" t="n">
        <v>623452.1771757591</v>
      </c>
      <c r="AF7" t="n">
        <v>8.456778253802469e-06</v>
      </c>
      <c r="AG7" t="n">
        <v>23</v>
      </c>
      <c r="AH7" t="n">
        <v>563950.7764067303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2.8812</v>
      </c>
      <c r="E8" t="n">
        <v>34.71</v>
      </c>
      <c r="F8" t="n">
        <v>31.76</v>
      </c>
      <c r="G8" t="n">
        <v>59.54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300.9</v>
      </c>
      <c r="Q8" t="n">
        <v>793.23</v>
      </c>
      <c r="R8" t="n">
        <v>146.88</v>
      </c>
      <c r="S8" t="n">
        <v>86.27</v>
      </c>
      <c r="T8" t="n">
        <v>19685.42</v>
      </c>
      <c r="U8" t="n">
        <v>0.59</v>
      </c>
      <c r="V8" t="n">
        <v>0.77</v>
      </c>
      <c r="W8" t="n">
        <v>0.27</v>
      </c>
      <c r="X8" t="n">
        <v>1.16</v>
      </c>
      <c r="Y8" t="n">
        <v>1</v>
      </c>
      <c r="Z8" t="n">
        <v>10</v>
      </c>
      <c r="AA8" t="n">
        <v>450.2242648962658</v>
      </c>
      <c r="AB8" t="n">
        <v>616.0167017238147</v>
      </c>
      <c r="AC8" t="n">
        <v>557.2249322961641</v>
      </c>
      <c r="AD8" t="n">
        <v>450224.2648962658</v>
      </c>
      <c r="AE8" t="n">
        <v>616016.7017238147</v>
      </c>
      <c r="AF8" t="n">
        <v>8.535281992803334e-06</v>
      </c>
      <c r="AG8" t="n">
        <v>23</v>
      </c>
      <c r="AH8" t="n">
        <v>557224.9322961641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2.9035</v>
      </c>
      <c r="E9" t="n">
        <v>34.44</v>
      </c>
      <c r="F9" t="n">
        <v>31.59</v>
      </c>
      <c r="G9" t="n">
        <v>67.7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294.16</v>
      </c>
      <c r="Q9" t="n">
        <v>793.25</v>
      </c>
      <c r="R9" t="n">
        <v>141.28</v>
      </c>
      <c r="S9" t="n">
        <v>86.27</v>
      </c>
      <c r="T9" t="n">
        <v>16907</v>
      </c>
      <c r="U9" t="n">
        <v>0.61</v>
      </c>
      <c r="V9" t="n">
        <v>0.77</v>
      </c>
      <c r="W9" t="n">
        <v>0.27</v>
      </c>
      <c r="X9" t="n">
        <v>1</v>
      </c>
      <c r="Y9" t="n">
        <v>1</v>
      </c>
      <c r="Z9" t="n">
        <v>10</v>
      </c>
      <c r="AA9" t="n">
        <v>444.867993443393</v>
      </c>
      <c r="AB9" t="n">
        <v>608.688014819975</v>
      </c>
      <c r="AC9" t="n">
        <v>550.5956849845501</v>
      </c>
      <c r="AD9" t="n">
        <v>444867.993443393</v>
      </c>
      <c r="AE9" t="n">
        <v>608688.014819975</v>
      </c>
      <c r="AF9" t="n">
        <v>8.601343629773871e-06</v>
      </c>
      <c r="AG9" t="n">
        <v>23</v>
      </c>
      <c r="AH9" t="n">
        <v>550595.6849845501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2.9374</v>
      </c>
      <c r="E10" t="n">
        <v>34.04</v>
      </c>
      <c r="F10" t="n">
        <v>31.3</v>
      </c>
      <c r="G10" t="n">
        <v>78.25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286.29</v>
      </c>
      <c r="Q10" t="n">
        <v>793.22</v>
      </c>
      <c r="R10" t="n">
        <v>131.14</v>
      </c>
      <c r="S10" t="n">
        <v>86.27</v>
      </c>
      <c r="T10" t="n">
        <v>11856.77</v>
      </c>
      <c r="U10" t="n">
        <v>0.66</v>
      </c>
      <c r="V10" t="n">
        <v>0.78</v>
      </c>
      <c r="W10" t="n">
        <v>0.26</v>
      </c>
      <c r="X10" t="n">
        <v>0.7</v>
      </c>
      <c r="Y10" t="n">
        <v>1</v>
      </c>
      <c r="Z10" t="n">
        <v>10</v>
      </c>
      <c r="AA10" t="n">
        <v>437.8986971535639</v>
      </c>
      <c r="AB10" t="n">
        <v>599.1523161725781</v>
      </c>
      <c r="AC10" t="n">
        <v>541.9700600326238</v>
      </c>
      <c r="AD10" t="n">
        <v>437898.697153564</v>
      </c>
      <c r="AE10" t="n">
        <v>599152.3161725781</v>
      </c>
      <c r="AF10" t="n">
        <v>8.701769167590068e-06</v>
      </c>
      <c r="AG10" t="n">
        <v>23</v>
      </c>
      <c r="AH10" t="n">
        <v>541970.0600326238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2.933</v>
      </c>
      <c r="E11" t="n">
        <v>34.09</v>
      </c>
      <c r="F11" t="n">
        <v>31.4</v>
      </c>
      <c r="G11" t="n">
        <v>85.64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281.59</v>
      </c>
      <c r="Q11" t="n">
        <v>793.2</v>
      </c>
      <c r="R11" t="n">
        <v>135.02</v>
      </c>
      <c r="S11" t="n">
        <v>86.27</v>
      </c>
      <c r="T11" t="n">
        <v>13803</v>
      </c>
      <c r="U11" t="n">
        <v>0.64</v>
      </c>
      <c r="V11" t="n">
        <v>0.77</v>
      </c>
      <c r="W11" t="n">
        <v>0.25</v>
      </c>
      <c r="X11" t="n">
        <v>0.8</v>
      </c>
      <c r="Y11" t="n">
        <v>1</v>
      </c>
      <c r="Z11" t="n">
        <v>10</v>
      </c>
      <c r="AA11" t="n">
        <v>436.304553755729</v>
      </c>
      <c r="AB11" t="n">
        <v>596.9711388470174</v>
      </c>
      <c r="AC11" t="n">
        <v>539.9970512097127</v>
      </c>
      <c r="AD11" t="n">
        <v>436304.553755729</v>
      </c>
      <c r="AE11" t="n">
        <v>596971.1388470174</v>
      </c>
      <c r="AF11" t="n">
        <v>8.688734584510681e-06</v>
      </c>
      <c r="AG11" t="n">
        <v>23</v>
      </c>
      <c r="AH11" t="n">
        <v>539997.0512097128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2.9525</v>
      </c>
      <c r="E12" t="n">
        <v>33.87</v>
      </c>
      <c r="F12" t="n">
        <v>31.25</v>
      </c>
      <c r="G12" t="n">
        <v>98.69</v>
      </c>
      <c r="H12" t="n">
        <v>1.41</v>
      </c>
      <c r="I12" t="n">
        <v>19</v>
      </c>
      <c r="J12" t="n">
        <v>137.96</v>
      </c>
      <c r="K12" t="n">
        <v>45</v>
      </c>
      <c r="L12" t="n">
        <v>11</v>
      </c>
      <c r="M12" t="n">
        <v>17</v>
      </c>
      <c r="N12" t="n">
        <v>21.96</v>
      </c>
      <c r="O12" t="n">
        <v>17249.3</v>
      </c>
      <c r="P12" t="n">
        <v>274.58</v>
      </c>
      <c r="Q12" t="n">
        <v>793.21</v>
      </c>
      <c r="R12" t="n">
        <v>129.82</v>
      </c>
      <c r="S12" t="n">
        <v>86.27</v>
      </c>
      <c r="T12" t="n">
        <v>11220.37</v>
      </c>
      <c r="U12" t="n">
        <v>0.66</v>
      </c>
      <c r="V12" t="n">
        <v>0.78</v>
      </c>
      <c r="W12" t="n">
        <v>0.25</v>
      </c>
      <c r="X12" t="n">
        <v>0.66</v>
      </c>
      <c r="Y12" t="n">
        <v>1</v>
      </c>
      <c r="Z12" t="n">
        <v>10</v>
      </c>
      <c r="AA12" t="n">
        <v>431.272590076138</v>
      </c>
      <c r="AB12" t="n">
        <v>590.086184146031</v>
      </c>
      <c r="AC12" t="n">
        <v>533.7691869222939</v>
      </c>
      <c r="AD12" t="n">
        <v>431272.590076138</v>
      </c>
      <c r="AE12" t="n">
        <v>590086.1841460309</v>
      </c>
      <c r="AF12" t="n">
        <v>8.746501486794335e-06</v>
      </c>
      <c r="AG12" t="n">
        <v>23</v>
      </c>
      <c r="AH12" t="n">
        <v>533769.1869222939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2.962</v>
      </c>
      <c r="E13" t="n">
        <v>33.76</v>
      </c>
      <c r="F13" t="n">
        <v>31.19</v>
      </c>
      <c r="G13" t="n">
        <v>110.1</v>
      </c>
      <c r="H13" t="n">
        <v>1.52</v>
      </c>
      <c r="I13" t="n">
        <v>17</v>
      </c>
      <c r="J13" t="n">
        <v>139.32</v>
      </c>
      <c r="K13" t="n">
        <v>45</v>
      </c>
      <c r="L13" t="n">
        <v>12</v>
      </c>
      <c r="M13" t="n">
        <v>15</v>
      </c>
      <c r="N13" t="n">
        <v>22.32</v>
      </c>
      <c r="O13" t="n">
        <v>17416.34</v>
      </c>
      <c r="P13" t="n">
        <v>267.65</v>
      </c>
      <c r="Q13" t="n">
        <v>793.2</v>
      </c>
      <c r="R13" t="n">
        <v>128.1</v>
      </c>
      <c r="S13" t="n">
        <v>86.27</v>
      </c>
      <c r="T13" t="n">
        <v>10371.73</v>
      </c>
      <c r="U13" t="n">
        <v>0.67</v>
      </c>
      <c r="V13" t="n">
        <v>0.78</v>
      </c>
      <c r="W13" t="n">
        <v>0.25</v>
      </c>
      <c r="X13" t="n">
        <v>0.6</v>
      </c>
      <c r="Y13" t="n">
        <v>1</v>
      </c>
      <c r="Z13" t="n">
        <v>10</v>
      </c>
      <c r="AA13" t="n">
        <v>417.6093901912872</v>
      </c>
      <c r="AB13" t="n">
        <v>571.3915912857412</v>
      </c>
      <c r="AC13" t="n">
        <v>516.8587797665642</v>
      </c>
      <c r="AD13" t="n">
        <v>417609.3901912872</v>
      </c>
      <c r="AE13" t="n">
        <v>571391.5912857412</v>
      </c>
      <c r="AF13" t="n">
        <v>8.774644336624835e-06</v>
      </c>
      <c r="AG13" t="n">
        <v>22</v>
      </c>
      <c r="AH13" t="n">
        <v>516858.7797665643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2.9686</v>
      </c>
      <c r="E14" t="n">
        <v>33.69</v>
      </c>
      <c r="F14" t="n">
        <v>31.14</v>
      </c>
      <c r="G14" t="n">
        <v>116.79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12</v>
      </c>
      <c r="N14" t="n">
        <v>22.68</v>
      </c>
      <c r="O14" t="n">
        <v>17583.88</v>
      </c>
      <c r="P14" t="n">
        <v>262.33</v>
      </c>
      <c r="Q14" t="n">
        <v>793.2</v>
      </c>
      <c r="R14" t="n">
        <v>126.16</v>
      </c>
      <c r="S14" t="n">
        <v>86.27</v>
      </c>
      <c r="T14" t="n">
        <v>9403.51</v>
      </c>
      <c r="U14" t="n">
        <v>0.68</v>
      </c>
      <c r="V14" t="n">
        <v>0.78</v>
      </c>
      <c r="W14" t="n">
        <v>0.25</v>
      </c>
      <c r="X14" t="n">
        <v>0.55</v>
      </c>
      <c r="Y14" t="n">
        <v>1</v>
      </c>
      <c r="Z14" t="n">
        <v>10</v>
      </c>
      <c r="AA14" t="n">
        <v>414.5868345344363</v>
      </c>
      <c r="AB14" t="n">
        <v>567.2559972902932</v>
      </c>
      <c r="AC14" t="n">
        <v>513.1178810576995</v>
      </c>
      <c r="AD14" t="n">
        <v>414586.8345344363</v>
      </c>
      <c r="AE14" t="n">
        <v>567255.9972902932</v>
      </c>
      <c r="AF14" t="n">
        <v>8.794196211243917e-06</v>
      </c>
      <c r="AG14" t="n">
        <v>22</v>
      </c>
      <c r="AH14" t="n">
        <v>513117.8810576994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2.9713</v>
      </c>
      <c r="E15" t="n">
        <v>33.66</v>
      </c>
      <c r="F15" t="n">
        <v>31.14</v>
      </c>
      <c r="G15" t="n">
        <v>124.56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5</v>
      </c>
      <c r="N15" t="n">
        <v>23.04</v>
      </c>
      <c r="O15" t="n">
        <v>17751.93</v>
      </c>
      <c r="P15" t="n">
        <v>259.67</v>
      </c>
      <c r="Q15" t="n">
        <v>793.29</v>
      </c>
      <c r="R15" t="n">
        <v>126.06</v>
      </c>
      <c r="S15" t="n">
        <v>86.27</v>
      </c>
      <c r="T15" t="n">
        <v>9360.459999999999</v>
      </c>
      <c r="U15" t="n">
        <v>0.68</v>
      </c>
      <c r="V15" t="n">
        <v>0.78</v>
      </c>
      <c r="W15" t="n">
        <v>0.25</v>
      </c>
      <c r="X15" t="n">
        <v>0.54</v>
      </c>
      <c r="Y15" t="n">
        <v>1</v>
      </c>
      <c r="Z15" t="n">
        <v>10</v>
      </c>
      <c r="AA15" t="n">
        <v>413.1859641522083</v>
      </c>
      <c r="AB15" t="n">
        <v>565.3392646312894</v>
      </c>
      <c r="AC15" t="n">
        <v>511.3840786735196</v>
      </c>
      <c r="AD15" t="n">
        <v>413185.9641522084</v>
      </c>
      <c r="AE15" t="n">
        <v>565339.2646312894</v>
      </c>
      <c r="AF15" t="n">
        <v>8.802194705406267e-06</v>
      </c>
      <c r="AG15" t="n">
        <v>22</v>
      </c>
      <c r="AH15" t="n">
        <v>511384.0786735197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2.9734</v>
      </c>
      <c r="E16" t="n">
        <v>33.63</v>
      </c>
      <c r="F16" t="n">
        <v>31.12</v>
      </c>
      <c r="G16" t="n">
        <v>124.46</v>
      </c>
      <c r="H16" t="n">
        <v>1.85</v>
      </c>
      <c r="I16" t="n">
        <v>15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258.98</v>
      </c>
      <c r="Q16" t="n">
        <v>793.24</v>
      </c>
      <c r="R16" t="n">
        <v>124.88</v>
      </c>
      <c r="S16" t="n">
        <v>86.27</v>
      </c>
      <c r="T16" t="n">
        <v>8769.84</v>
      </c>
      <c r="U16" t="n">
        <v>0.6899999999999999</v>
      </c>
      <c r="V16" t="n">
        <v>0.78</v>
      </c>
      <c r="W16" t="n">
        <v>0.26</v>
      </c>
      <c r="X16" t="n">
        <v>0.52</v>
      </c>
      <c r="Y16" t="n">
        <v>1</v>
      </c>
      <c r="Z16" t="n">
        <v>10</v>
      </c>
      <c r="AA16" t="n">
        <v>412.6770863471114</v>
      </c>
      <c r="AB16" t="n">
        <v>564.6429955682514</v>
      </c>
      <c r="AC16" t="n">
        <v>510.7542605526382</v>
      </c>
      <c r="AD16" t="n">
        <v>412677.0863471114</v>
      </c>
      <c r="AE16" t="n">
        <v>564642.9955682515</v>
      </c>
      <c r="AF16" t="n">
        <v>8.808415756421431e-06</v>
      </c>
      <c r="AG16" t="n">
        <v>22</v>
      </c>
      <c r="AH16" t="n">
        <v>510754.2605526383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2.9722</v>
      </c>
      <c r="E17" t="n">
        <v>33.65</v>
      </c>
      <c r="F17" t="n">
        <v>31.13</v>
      </c>
      <c r="G17" t="n">
        <v>124.52</v>
      </c>
      <c r="H17" t="n">
        <v>1.96</v>
      </c>
      <c r="I17" t="n">
        <v>15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261.2</v>
      </c>
      <c r="Q17" t="n">
        <v>793.24</v>
      </c>
      <c r="R17" t="n">
        <v>125.33</v>
      </c>
      <c r="S17" t="n">
        <v>86.27</v>
      </c>
      <c r="T17" t="n">
        <v>8995.719999999999</v>
      </c>
      <c r="U17" t="n">
        <v>0.6899999999999999</v>
      </c>
      <c r="V17" t="n">
        <v>0.78</v>
      </c>
      <c r="W17" t="n">
        <v>0.26</v>
      </c>
      <c r="X17" t="n">
        <v>0.53</v>
      </c>
      <c r="Y17" t="n">
        <v>1</v>
      </c>
      <c r="Z17" t="n">
        <v>10</v>
      </c>
      <c r="AA17" t="n">
        <v>413.7997700757533</v>
      </c>
      <c r="AB17" t="n">
        <v>566.1791009750898</v>
      </c>
      <c r="AC17" t="n">
        <v>512.1437622153856</v>
      </c>
      <c r="AD17" t="n">
        <v>413799.7700757533</v>
      </c>
      <c r="AE17" t="n">
        <v>566179.1009750898</v>
      </c>
      <c r="AF17" t="n">
        <v>8.804860870127051e-06</v>
      </c>
      <c r="AG17" t="n">
        <v>22</v>
      </c>
      <c r="AH17" t="n">
        <v>512143.7622153856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2024-09-25T11:48:23Z</dcterms:created>
  <dcterms:modified xmlns:dcterms="http://purl.org/dc/terms/" xmlns:xsi="http://www.w3.org/2001/XMLSchema-instance" xsi:type="dcterms:W3CDTF">2024-09-25T11:48:23Z</dcterms:modified>
</cp:coreProperties>
</file>