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10%_12m_0_TSP/"/>
    </mc:Choice>
  </mc:AlternateContent>
  <xr:revisionPtr revIDLastSave="267" documentId="11_3B65FD77D81367B198617F214A235CD36CAB90AD" xr6:coauthVersionLast="47" xr6:coauthVersionMax="47" xr10:uidLastSave="{6793851C-B963-424C-88C4-EC313E4BA913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<sst xmlns="http://schemas.openxmlformats.org/spreadsheetml/2006/main" count="838" uniqueCount="70">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</sst>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06-4762-AEA0-18F527777A8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06-4762-AEA0-18F527777A8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06-4762-AEA0-18F527777A8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06-4762-AEA0-18F527777A8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06-4762-AEA0-18F527777A8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06-4762-AEA0-18F527777A8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06-4762-AEA0-18F527777A8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06-4762-AEA0-18F527777A8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906-4762-AEA0-18F527777A8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906-4762-AEA0-18F527777A8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906-4762-AEA0-18F527777A8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906-4762-AEA0-18F527777A8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906-4762-AEA0-18F527777A8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906-4762-AEA0-18F527777A8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906-4762-AEA0-18F527777A8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906-4762-AEA0-18F527777A8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906-4762-AEA0-18F527777A8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906-4762-AEA0-18F527777A8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906-4762-AEA0-18F527777A8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906-4762-AEA0-18F527777A8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906-4762-AEA0-18F527777A8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906-4762-AEA0-18F527777A8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906-4762-AEA0-18F527777A8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906-4762-AEA0-18F527777A8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906-4762-AEA0-18F527777A8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906-4762-AEA0-18F527777A8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906-4762-AEA0-18F527777A8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906-4762-AEA0-18F527777A8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906-4762-AEA0-18F527777A8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906-4762-AEA0-18F527777A8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906-4762-AEA0-18F527777A8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906-4762-AEA0-18F527777A8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906-4762-AEA0-18F527777A8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906-4762-AEA0-18F527777A8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906-4762-AEA0-18F527777A8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906-4762-AEA0-18F527777A8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906-4762-AEA0-18F527777A8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906-4762-AEA0-18F527777A8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906-4762-AEA0-18F527777A8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906-4762-AEA0-18F527777A8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906-4762-AEA0-18F527777A8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906-4762-AEA0-18F527777A8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906-4762-AEA0-18F527777A8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906-4762-AEA0-18F527777A8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906-4762-AEA0-18F527777A8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906-4762-AEA0-18F527777A8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906-4762-AEA0-18F527777A8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906-4762-AEA0-18F527777A8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906-4762-AEA0-18F527777A85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1906-4762-AEA0-18F527777A85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1906-4762-AEA0-18F527777A85}"/>
              </c:ext>
            </c:extLst>
          </c:dPt>
          <c:xVal>
            <c:numRef>
              <c:f>gráficos!$A$7:$A$57</c:f>
              <c:numCache>
                <c:formatCode>General</c:formatCode>
                <c:ptCount val="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xVal>
          <c:yVal>
            <c:numRef>
              <c:f>gráficos!$B$7:$B$57</c:f>
              <c:numCache>
                <c:formatCode>General</c:formatCode>
                <c:ptCount val="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1906-4762-AEA0-18F52777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637F-71F6-485C-A943-72412EE850BD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1.5263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622</v>
      </c>
      <c r="F2">
        <f>_xlfn.XLOOKUP(B2,RESULTADOS_0!D:D,RESULTADOS_0!F:F,0,0,1)</f>
        <v>56.96</v>
      </c>
      <c r="G2">
        <f>_xlfn.XLOOKUP(B2,RESULTADOS_0!D:D,RESULTADOS_0!M:M,0,0,1)</f>
        <v>0</v>
      </c>
      <c r="H2">
        <f>_xlfn.XLOOKUP(B2,RESULTADOS_0!D:D,RESULTADOS_0!AF:AF,0,0,1)</f>
        <v>1.455411224503828E-5</v>
      </c>
      <c r="I2">
        <f>_xlfn.XLOOKUP(B2,RESULTADOS_0!D:D,RESULTADOS_0!AC:AC,0,0,1)</f>
        <v>544.65278064626841</v>
      </c>
      <c r="J2">
        <f>_xlfn.XLOOKUP(B2,RESULTADOS_0!D:D,RESULTADOS_0!G:G,0,0,1)</f>
        <v>5.49</v>
      </c>
      <c r="K2">
        <v>1.5263</v>
      </c>
      <c r="L2">
        <v>100</v>
      </c>
      <c r="M2">
        <v>10</v>
      </c>
      <c r="N2">
        <f>_xlfn.XLOOKUP(B2,RESULTADOS_0!D:D,RESULTADOS_0!AH:AH,0,0,1)</f>
        <v>544652.78064626839</v>
      </c>
      <c r="T2">
        <v>20</v>
      </c>
    </row>
    <row r="3" spans="1:20" x14ac:dyDescent="0.25">
      <c r="A3" t="s">
        <v>52</v>
      </c>
      <c r="B3">
        <v>1.8642000000000001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416</v>
      </c>
      <c r="F3">
        <f>_xlfn.XLOOKUP(B3,RESULTADOS_1!D:D,RESULTADOS_1!F:F,0,0,1)</f>
        <v>47.32</v>
      </c>
      <c r="G3">
        <f>_xlfn.XLOOKUP(B3,RESULTADOS_1!D:D,RESULTADOS_1!M:M,0,0,1)</f>
        <v>0</v>
      </c>
      <c r="H3">
        <f>_xlfn.XLOOKUP(B3,RESULTADOS_1!D:D,RESULTADOS_1!AF:AF,0,0,1)</f>
        <v>1.509415267762513E-5</v>
      </c>
      <c r="I3">
        <f>_xlfn.XLOOKUP(B3,RESULTADOS_1!D:D,RESULTADOS_1!AC:AC,0,0,1)</f>
        <v>460.50155602251579</v>
      </c>
      <c r="J3">
        <f>_xlfn.XLOOKUP(B3,RESULTADOS_1!D:D,RESULTADOS_1!G:G,0,0,1)</f>
        <v>6.83</v>
      </c>
      <c r="K3">
        <v>1.8642000000000001</v>
      </c>
      <c r="N3">
        <f>_xlfn.XLOOKUP(B3,RESULTADOS_1!D:D,RESULTADOS_1!AH:AH,0,0,1)</f>
        <v>460501.55602251593</v>
      </c>
    </row>
    <row r="4" spans="1:20" x14ac:dyDescent="0.25">
      <c r="A4" t="s">
        <v>53</v>
      </c>
      <c r="B4">
        <v>2.0809000000000002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313</v>
      </c>
      <c r="F4">
        <f>_xlfn.XLOOKUP(B4,RESULTADOS_2!D:D,RESULTADOS_2!F:F,0,0,1)</f>
        <v>42.48</v>
      </c>
      <c r="G4">
        <f>_xlfn.XLOOKUP(B4,RESULTADOS_2!D:D,RESULTADOS_2!M:M,0,0,1)</f>
        <v>0</v>
      </c>
      <c r="H4">
        <f>_xlfn.XLOOKUP(B4,RESULTADOS_2!D:D,RESULTADOS_2!AF:AF,0,0,1)</f>
        <v>1.50027597798461E-5</v>
      </c>
      <c r="I4">
        <f>_xlfn.XLOOKUP(B4,RESULTADOS_2!D:D,RESULTADOS_2!AC:AC,0,0,1)</f>
        <v>426.14652100468601</v>
      </c>
      <c r="J4">
        <f>_xlfn.XLOOKUP(B4,RESULTADOS_2!D:D,RESULTADOS_2!G:G,0,0,1)</f>
        <v>8.14</v>
      </c>
      <c r="K4">
        <v>2.0809000000000002</v>
      </c>
      <c r="N4">
        <f>_xlfn.XLOOKUP(B4,RESULTADOS_2!D:D,RESULTADOS_2!AH:AH,0,0,1)</f>
        <v>426146.52100468602</v>
      </c>
    </row>
    <row r="5" spans="1:20" x14ac:dyDescent="0.25">
      <c r="A5" t="s">
        <v>54</v>
      </c>
      <c r="B5">
        <v>2.2319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251</v>
      </c>
      <c r="F5">
        <f>_xlfn.XLOOKUP(B5,RESULTADOS_3!D:D,RESULTADOS_3!F:F,0,0,1)</f>
        <v>39.520000000000003</v>
      </c>
      <c r="G5">
        <f>_xlfn.XLOOKUP(B5,RESULTADOS_3!D:D,RESULTADOS_3!M:M,0,0,1)</f>
        <v>0</v>
      </c>
      <c r="H5">
        <f>_xlfn.XLOOKUP(B5,RESULTADOS_3!D:D,RESULTADOS_3!AF:AF,0,0,1)</f>
        <v>1.47063290296941E-5</v>
      </c>
      <c r="I5">
        <f>_xlfn.XLOOKUP(B5,RESULTADOS_3!D:D,RESULTADOS_3!AC:AC,0,0,1)</f>
        <v>398.40343534227389</v>
      </c>
      <c r="J5">
        <f>_xlfn.XLOOKUP(B5,RESULTADOS_3!D:D,RESULTADOS_3!G:G,0,0,1)</f>
        <v>9.4499999999999993</v>
      </c>
      <c r="K5">
        <v>2.2319</v>
      </c>
      <c r="N5">
        <f>_xlfn.XLOOKUP(B5,RESULTADOS_3!D:D,RESULTADOS_3!AH:AH,0,0,1)</f>
        <v>398403.43534227391</v>
      </c>
    </row>
    <row r="6" spans="1:20" x14ac:dyDescent="0.25">
      <c r="A6" t="s">
        <v>55</v>
      </c>
      <c r="B6">
        <v>2.3441999999999998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209</v>
      </c>
      <c r="F6">
        <f>_xlfn.XLOOKUP(B6,RESULTADOS_4!D:D,RESULTADOS_4!F:F,0,0,1)</f>
        <v>37.56</v>
      </c>
      <c r="G6">
        <f>_xlfn.XLOOKUP(B6,RESULTADOS_4!D:D,RESULTADOS_4!M:M,0,0,1)</f>
        <v>2</v>
      </c>
      <c r="H6">
        <f>_xlfn.XLOOKUP(B6,RESULTADOS_4!D:D,RESULTADOS_4!AF:AF,0,0,1)</f>
        <v>1.435109456190428E-5</v>
      </c>
      <c r="I6">
        <f>_xlfn.XLOOKUP(B6,RESULTADOS_4!D:D,RESULTADOS_4!AC:AC,0,0,1)</f>
        <v>384.97693739492797</v>
      </c>
      <c r="J6">
        <f>_xlfn.XLOOKUP(B6,RESULTADOS_4!D:D,RESULTADOS_4!G:G,0,0,1)</f>
        <v>10.78</v>
      </c>
      <c r="K6">
        <v>2.3441999999999998</v>
      </c>
      <c r="N6">
        <f>_xlfn.XLOOKUP(B6,RESULTADOS_4!D:D,RESULTADOS_4!AH:AH,0,0,1)</f>
        <v>384976.93739492801</v>
      </c>
    </row>
    <row r="7" spans="1:20" x14ac:dyDescent="0.25">
      <c r="A7" t="s">
        <v>56</v>
      </c>
      <c r="B7">
        <v>2.4257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180</v>
      </c>
      <c r="F7">
        <f>_xlfn.XLOOKUP(B7,RESULTADOS_5!D:D,RESULTADOS_5!F:F,0,0,1)</f>
        <v>36.229999999999997</v>
      </c>
      <c r="G7">
        <f>_xlfn.XLOOKUP(B7,RESULTADOS_5!D:D,RESULTADOS_5!M:M,0,0,1)</f>
        <v>0</v>
      </c>
      <c r="H7">
        <f>_xlfn.XLOOKUP(B7,RESULTADOS_5!D:D,RESULTADOS_5!AF:AF,0,0,1)</f>
        <v>1.3954788521703611E-5</v>
      </c>
      <c r="I7">
        <f>_xlfn.XLOOKUP(B7,RESULTADOS_5!D:D,RESULTADOS_5!AC:AC,0,0,1)</f>
        <v>386.98426655763541</v>
      </c>
      <c r="J7">
        <f>_xlfn.XLOOKUP(B7,RESULTADOS_5!D:D,RESULTADOS_5!G:G,0,0,1)</f>
        <v>12.08</v>
      </c>
      <c r="K7">
        <v>2.4257</v>
      </c>
      <c r="N7">
        <f>_xlfn.XLOOKUP(B7,RESULTADOS_5!D:D,RESULTADOS_5!AH:AH,0,0,1)</f>
        <v>386984.26655763539</v>
      </c>
    </row>
    <row r="8" spans="1:20" x14ac:dyDescent="0.25">
      <c r="A8" t="s">
        <v>57</v>
      </c>
      <c r="B8">
        <v>2.4967999999999999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157</v>
      </c>
      <c r="F8">
        <f>_xlfn.XLOOKUP(B8,RESULTADOS_6!D:D,RESULTADOS_6!F:F,0,0,1)</f>
        <v>35.15</v>
      </c>
      <c r="G8">
        <f>_xlfn.XLOOKUP(B8,RESULTADOS_6!D:D,RESULTADOS_6!M:M,0,0,1)</f>
        <v>0</v>
      </c>
      <c r="H8">
        <f>_xlfn.XLOOKUP(B8,RESULTADOS_6!D:D,RESULTADOS_6!AF:AF,0,0,1)</f>
        <v>1.3610617542858581E-5</v>
      </c>
      <c r="I8">
        <f>_xlfn.XLOOKUP(B8,RESULTADOS_6!D:D,RESULTADOS_6!AC:AC,0,0,1)</f>
        <v>376.14329664681071</v>
      </c>
      <c r="J8">
        <f>_xlfn.XLOOKUP(B8,RESULTADOS_6!D:D,RESULTADOS_6!G:G,0,0,1)</f>
        <v>13.43</v>
      </c>
      <c r="K8">
        <v>2.4967999999999999</v>
      </c>
      <c r="N8">
        <f>_xlfn.XLOOKUP(B8,RESULTADOS_6!D:D,RESULTADOS_6!AH:AH,0,0,1)</f>
        <v>376143.29664681072</v>
      </c>
    </row>
    <row r="9" spans="1:20" x14ac:dyDescent="0.25">
      <c r="A9" t="s">
        <v>58</v>
      </c>
      <c r="B9">
        <v>2.5499999999999998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140</v>
      </c>
      <c r="F9">
        <f>_xlfn.XLOOKUP(B9,RESULTADOS_7!D:D,RESULTADOS_7!F:F,0,0,1)</f>
        <v>34.35</v>
      </c>
      <c r="G9">
        <f>_xlfn.XLOOKUP(B9,RESULTADOS_7!D:D,RESULTADOS_7!M:M,0,0,1)</f>
        <v>0</v>
      </c>
      <c r="H9">
        <f>_xlfn.XLOOKUP(B9,RESULTADOS_7!D:D,RESULTADOS_7!AF:AF,0,0,1)</f>
        <v>1.325564803324333E-5</v>
      </c>
      <c r="I9">
        <f>_xlfn.XLOOKUP(B9,RESULTADOS_7!D:D,RESULTADOS_7!AC:AC,0,0,1)</f>
        <v>378.31808362701088</v>
      </c>
      <c r="J9">
        <f>_xlfn.XLOOKUP(B9,RESULTADOS_7!D:D,RESULTADOS_7!G:G,0,0,1)</f>
        <v>14.72</v>
      </c>
      <c r="K9">
        <v>2.5499999999999998</v>
      </c>
      <c r="N9">
        <f>_xlfn.XLOOKUP(B9,RESULTADOS_7!D:D,RESULTADOS_7!AH:AH,0,0,1)</f>
        <v>378318.08362701093</v>
      </c>
    </row>
    <row r="10" spans="1:20" x14ac:dyDescent="0.25">
      <c r="A10" t="s">
        <v>59</v>
      </c>
      <c r="B10">
        <v>2.5958000000000001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126</v>
      </c>
      <c r="F10">
        <f>_xlfn.XLOOKUP(B10,RESULTADOS_8!D:D,RESULTADOS_8!F:F,0,0,1)</f>
        <v>33.69</v>
      </c>
      <c r="G10">
        <f>_xlfn.XLOOKUP(B10,RESULTADOS_8!D:D,RESULTADOS_8!M:M,0,0,1)</f>
        <v>0</v>
      </c>
      <c r="H10">
        <f>_xlfn.XLOOKUP(B10,RESULTADOS_8!D:D,RESULTADOS_8!AF:AF,0,0,1)</f>
        <v>1.2932274186111891E-5</v>
      </c>
      <c r="I10">
        <f>_xlfn.XLOOKUP(B10,RESULTADOS_8!D:D,RESULTADOS_8!AC:AC,0,0,1)</f>
        <v>380.52311913413303</v>
      </c>
      <c r="J10">
        <f>_xlfn.XLOOKUP(B10,RESULTADOS_8!D:D,RESULTADOS_8!G:G,0,0,1)</f>
        <v>16.04</v>
      </c>
      <c r="K10">
        <v>2.5957999999999997</v>
      </c>
      <c r="N10">
        <f>_xlfn.XLOOKUP(B10,RESULTADOS_8!D:D,RESULTADOS_8!AH:AH,0,0,1)</f>
        <v>380523.11913413298</v>
      </c>
    </row>
    <row r="11" spans="1:20" x14ac:dyDescent="0.25">
      <c r="A11" t="s">
        <v>60</v>
      </c>
      <c r="B11">
        <v>2.6301999999999999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115</v>
      </c>
      <c r="F11">
        <f>_xlfn.XLOOKUP(B11,RESULTADOS_9!D:D,RESULTADOS_9!F:F,0,0,1)</f>
        <v>33.19</v>
      </c>
      <c r="G11">
        <f>_xlfn.XLOOKUP(B11,RESULTADOS_9!D:D,RESULTADOS_9!M:M,0,0,1)</f>
        <v>0</v>
      </c>
      <c r="H11">
        <f>_xlfn.XLOOKUP(B11,RESULTADOS_9!D:D,RESULTADOS_9!AF:AF,0,0,1)</f>
        <v>1.2609444779429999E-5</v>
      </c>
      <c r="I11">
        <f>_xlfn.XLOOKUP(B11,RESULTADOS_9!D:D,RESULTADOS_9!AC:AC,0,0,1)</f>
        <v>371.61964922344629</v>
      </c>
      <c r="J11">
        <f>_xlfn.XLOOKUP(B11,RESULTADOS_9!D:D,RESULTADOS_9!G:G,0,0,1)</f>
        <v>17.32</v>
      </c>
      <c r="K11">
        <v>2.6301999999999999</v>
      </c>
      <c r="N11">
        <f>_xlfn.XLOOKUP(B11,RESULTADOS_9!D:D,RESULTADOS_9!AH:AH,0,0,1)</f>
        <v>371619.64922344632</v>
      </c>
    </row>
    <row r="12" spans="1:20" x14ac:dyDescent="0.25">
      <c r="A12" t="s">
        <v>61</v>
      </c>
      <c r="B12">
        <v>2.6663999999999999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105</v>
      </c>
      <c r="F12">
        <f>_xlfn.XLOOKUP(B12,RESULTADOS_10!D:D,RESULTADOS_10!F:F,0,0,1)</f>
        <v>32.69</v>
      </c>
      <c r="G12">
        <f>_xlfn.XLOOKUP(B12,RESULTADOS_10!D:D,RESULTADOS_10!M:M,0,0,1)</f>
        <v>0</v>
      </c>
      <c r="H12">
        <f>_xlfn.XLOOKUP(B12,RESULTADOS_10!D:D,RESULTADOS_10!AF:AF,0,0,1)</f>
        <v>1.2342120853296151E-5</v>
      </c>
      <c r="I12">
        <f>_xlfn.XLOOKUP(B12,RESULTADOS_10!D:D,RESULTADOS_10!AC:AC,0,0,1)</f>
        <v>375.21245389408239</v>
      </c>
      <c r="J12">
        <f>_xlfn.XLOOKUP(B12,RESULTADOS_10!D:D,RESULTADOS_10!G:G,0,0,1)</f>
        <v>18.68</v>
      </c>
      <c r="K12">
        <v>2.6663999999999999</v>
      </c>
      <c r="N12">
        <f>_xlfn.XLOOKUP(B12,RESULTADOS_10!D:D,RESULTADOS_10!AH:AH,0,0,1)</f>
        <v>375212.45389408252</v>
      </c>
    </row>
    <row r="13" spans="1:20" x14ac:dyDescent="0.25">
      <c r="A13" t="s">
        <v>62</v>
      </c>
      <c r="B13">
        <v>2.6926000000000001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97</v>
      </c>
      <c r="F13">
        <f>_xlfn.XLOOKUP(B13,RESULTADOS_11!D:D,RESULTADOS_11!F:F,0,0,1)</f>
        <v>32.32</v>
      </c>
      <c r="G13">
        <f>_xlfn.XLOOKUP(B13,RESULTADOS_11!D:D,RESULTADOS_11!M:M,0,0,1)</f>
        <v>0</v>
      </c>
      <c r="H13">
        <f>_xlfn.XLOOKUP(B13,RESULTADOS_11!D:D,RESULTADOS_11!AF:AF,0,0,1)</f>
        <v>1.2067419596153339E-5</v>
      </c>
      <c r="I13">
        <f>_xlfn.XLOOKUP(B13,RESULTADOS_11!D:D,RESULTADOS_11!AC:AC,0,0,1)</f>
        <v>378.21120730872451</v>
      </c>
      <c r="J13">
        <f>_xlfn.XLOOKUP(B13,RESULTADOS_11!D:D,RESULTADOS_11!G:G,0,0,1)</f>
        <v>19.989999999999998</v>
      </c>
      <c r="K13">
        <v>2.6926000000000001</v>
      </c>
      <c r="N13">
        <f>_xlfn.XLOOKUP(B13,RESULTADOS_11!D:D,RESULTADOS_11!AH:AH,0,0,1)</f>
        <v>378211.20730872452</v>
      </c>
    </row>
    <row r="14" spans="1:20" x14ac:dyDescent="0.25">
      <c r="A14" t="s">
        <v>63</v>
      </c>
      <c r="B14">
        <v>2.7098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91</v>
      </c>
      <c r="F14">
        <f>_xlfn.XLOOKUP(B14,RESULTADOS_12!D:D,RESULTADOS_12!F:F,0,0,1)</f>
        <v>32.049999999999997</v>
      </c>
      <c r="G14">
        <f>_xlfn.XLOOKUP(B14,RESULTADOS_12!D:D,RESULTADOS_12!M:M,0,0,1)</f>
        <v>0</v>
      </c>
      <c r="H14">
        <f>_xlfn.XLOOKUP(B14,RESULTADOS_12!D:D,RESULTADOS_12!AF:AF,0,0,1)</f>
        <v>1.178684409463165E-5</v>
      </c>
      <c r="I14">
        <f>_xlfn.XLOOKUP(B14,RESULTADOS_12!D:D,RESULTADOS_12!AC:AC,0,0,1)</f>
        <v>381.94862322881238</v>
      </c>
      <c r="J14">
        <f>_xlfn.XLOOKUP(B14,RESULTADOS_12!D:D,RESULTADOS_12!G:G,0,0,1)</f>
        <v>21.13</v>
      </c>
      <c r="K14">
        <v>2.7098</v>
      </c>
      <c r="N14">
        <f>_xlfn.XLOOKUP(B14,RESULTADOS_12!D:D,RESULTADOS_12!AH:AH,0,0,1)</f>
        <v>381948.62322881242</v>
      </c>
    </row>
    <row r="15" spans="1:20" x14ac:dyDescent="0.25">
      <c r="A15" t="s">
        <v>64</v>
      </c>
      <c r="B15">
        <v>2.7271999999999998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85</v>
      </c>
      <c r="F15">
        <f>_xlfn.XLOOKUP(B15,RESULTADOS_13!D:D,RESULTADOS_13!F:F,0,0,1)</f>
        <v>31.79</v>
      </c>
      <c r="G15">
        <f>_xlfn.XLOOKUP(B15,RESULTADOS_13!D:D,RESULTADOS_13!M:M,0,0,1)</f>
        <v>1</v>
      </c>
      <c r="H15">
        <f>_xlfn.XLOOKUP(B15,RESULTADOS_13!D:D,RESULTADOS_13!AF:AF,0,0,1)</f>
        <v>1.153695193028332E-5</v>
      </c>
      <c r="I15">
        <f>_xlfn.XLOOKUP(B15,RESULTADOS_13!D:D,RESULTADOS_13!AC:AC,0,0,1)</f>
        <v>386.00536791882672</v>
      </c>
      <c r="J15">
        <f>_xlfn.XLOOKUP(B15,RESULTADOS_13!D:D,RESULTADOS_13!G:G,0,0,1)</f>
        <v>22.44</v>
      </c>
      <c r="K15">
        <v>2.7271999999999998</v>
      </c>
      <c r="N15">
        <f>_xlfn.XLOOKUP(B15,RESULTADOS_13!D:D,RESULTADOS_13!AH:AH,0,0,1)</f>
        <v>386005.36791882658</v>
      </c>
    </row>
    <row r="16" spans="1:20" x14ac:dyDescent="0.25">
      <c r="A16" t="s">
        <v>65</v>
      </c>
      <c r="B16">
        <v>2.7505999999999999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79</v>
      </c>
      <c r="F16">
        <f>_xlfn.XLOOKUP(B16,RESULTADOS_14!D:D,RESULTADOS_14!F:F,0,0,1)</f>
        <v>31.49</v>
      </c>
      <c r="G16">
        <f>_xlfn.XLOOKUP(B16,RESULTADOS_14!D:D,RESULTADOS_14!M:M,0,0,1)</f>
        <v>0</v>
      </c>
      <c r="H16">
        <f>_xlfn.XLOOKUP(B16,RESULTADOS_14!D:D,RESULTADOS_14!AF:AF,0,0,1)</f>
        <v>1.133693464596782E-5</v>
      </c>
      <c r="I16">
        <f>_xlfn.XLOOKUP(B16,RESULTADOS_14!D:D,RESULTADOS_14!AC:AC,0,0,1)</f>
        <v>389.54771480502768</v>
      </c>
      <c r="J16">
        <f>_xlfn.XLOOKUP(B16,RESULTADOS_14!D:D,RESULTADOS_14!G:G,0,0,1)</f>
        <v>23.91</v>
      </c>
      <c r="K16">
        <v>2.7505999999999999</v>
      </c>
      <c r="N16">
        <f>_xlfn.XLOOKUP(B16,RESULTADOS_14!D:D,RESULTADOS_14!AH:AH,0,0,1)</f>
        <v>389547.7148050277</v>
      </c>
    </row>
    <row r="17" spans="1:14" x14ac:dyDescent="0.25">
      <c r="A17" t="s">
        <v>66</v>
      </c>
      <c r="B17">
        <v>2.7597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75</v>
      </c>
      <c r="F17">
        <f>_xlfn.XLOOKUP(B17,RESULTADOS_15!D:D,RESULTADOS_15!F:F,0,0,1)</f>
        <v>31.32</v>
      </c>
      <c r="G17">
        <f>_xlfn.XLOOKUP(B17,RESULTADOS_15!D:D,RESULTADOS_15!M:M,0,0,1)</f>
        <v>0</v>
      </c>
      <c r="H17">
        <f>_xlfn.XLOOKUP(B17,RESULTADOS_15!D:D,RESULTADOS_15!AF:AF,0,0,1)</f>
        <v>1.1099663846191661E-5</v>
      </c>
      <c r="I17">
        <f>_xlfn.XLOOKUP(B17,RESULTADOS_15!D:D,RESULTADOS_15!AC:AC,0,0,1)</f>
        <v>393.99013253438147</v>
      </c>
      <c r="J17">
        <f>_xlfn.XLOOKUP(B17,RESULTADOS_15!D:D,RESULTADOS_15!G:G,0,0,1)</f>
        <v>25.06</v>
      </c>
      <c r="K17">
        <v>2.7597000000000005</v>
      </c>
      <c r="N17">
        <f>_xlfn.XLOOKUP(B17,RESULTADOS_15!D:D,RESULTADOS_15!AH:AH,0,0,1)</f>
        <v>393990.13253438153</v>
      </c>
    </row>
    <row r="18" spans="1:14" x14ac:dyDescent="0.25">
      <c r="A18" t="s">
        <v>67</v>
      </c>
      <c r="B18">
        <v>2.7732999999999999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71</v>
      </c>
      <c r="F18">
        <f>_xlfn.XLOOKUP(B18,RESULTADOS_16!D:D,RESULTADOS_16!F:F,0,0,1)</f>
        <v>31.11</v>
      </c>
      <c r="G18">
        <f>_xlfn.XLOOKUP(B18,RESULTADOS_16!D:D,RESULTADOS_16!M:M,0,0,1)</f>
        <v>0</v>
      </c>
      <c r="H18">
        <f>_xlfn.XLOOKUP(B18,RESULTADOS_16!D:D,RESULTADOS_16!AF:AF,0,0,1)</f>
        <v>1.090013219073367E-5</v>
      </c>
      <c r="I18">
        <f>_xlfn.XLOOKUP(B18,RESULTADOS_16!D:D,RESULTADOS_16!AC:AC,0,0,1)</f>
        <v>397.5612288679506</v>
      </c>
      <c r="J18">
        <f>_xlfn.XLOOKUP(B18,RESULTADOS_16!D:D,RESULTADOS_16!G:G,0,0,1)</f>
        <v>26.29</v>
      </c>
      <c r="K18">
        <v>2.7732999999999999</v>
      </c>
      <c r="N18">
        <f>_xlfn.XLOOKUP(B18,RESULTADOS_16!D:D,RESULTADOS_16!AH:AH,0,0,1)</f>
        <v>397561.22886795062</v>
      </c>
    </row>
    <row r="19" spans="1:14" x14ac:dyDescent="0.25">
      <c r="A19" t="s">
        <v>68</v>
      </c>
      <c r="B19">
        <v>2.7856999999999998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67</v>
      </c>
      <c r="F19">
        <f>_xlfn.XLOOKUP(B19,RESULTADOS_17!D:D,RESULTADOS_17!F:F,0,0,1)</f>
        <v>30.93</v>
      </c>
      <c r="G19">
        <f>_xlfn.XLOOKUP(B19,RESULTADOS_17!D:D,RESULTADOS_17!M:M,0,0,1)</f>
        <v>0</v>
      </c>
      <c r="H19">
        <f>_xlfn.XLOOKUP(B19,RESULTADOS_17!D:D,RESULTADOS_17!AF:AF,0,0,1)</f>
        <v>1.071267018853571E-5</v>
      </c>
      <c r="I19">
        <f>_xlfn.XLOOKUP(B19,RESULTADOS_17!D:D,RESULTADOS_17!AC:AC,0,0,1)</f>
        <v>389.95899543283122</v>
      </c>
      <c r="J19">
        <f>_xlfn.XLOOKUP(B19,RESULTADOS_17!D:D,RESULTADOS_17!G:G,0,0,1)</f>
        <v>27.7</v>
      </c>
      <c r="K19">
        <v>2.7856999999999998</v>
      </c>
      <c r="N19">
        <f>_xlfn.XLOOKUP(B19,RESULTADOS_17!D:D,RESULTADOS_17!AH:AH,0,0,1)</f>
        <v>389958.99543283117</v>
      </c>
    </row>
    <row r="20" spans="1:14" x14ac:dyDescent="0.25">
      <c r="A20" t="s">
        <v>69</v>
      </c>
      <c r="B20">
        <v>2.7942999999999998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64</v>
      </c>
      <c r="F20">
        <f>_xlfn.XLOOKUP(B20,RESULTADOS_18!D:D,RESULTADOS_18!F:F,0,0,1)</f>
        <v>30.78</v>
      </c>
      <c r="G20">
        <f>_xlfn.XLOOKUP(B20,RESULTADOS_18!D:D,RESULTADOS_18!M:M,0,0,1)</f>
        <v>0</v>
      </c>
      <c r="H20">
        <f>_xlfn.XLOOKUP(B20,RESULTADOS_18!D:D,RESULTADOS_18!AF:AF,0,0,1)</f>
        <v>1.0525696322804919E-5</v>
      </c>
      <c r="I20">
        <f>_xlfn.XLOOKUP(B20,RESULTADOS_18!D:D,RESULTADOS_18!AC:AC,0,0,1)</f>
        <v>394.03489772592332</v>
      </c>
      <c r="J20">
        <f>_xlfn.XLOOKUP(B20,RESULTADOS_18!D:D,RESULTADOS_18!G:G,0,0,1)</f>
        <v>28.86</v>
      </c>
      <c r="K20">
        <v>2.7942999999999993</v>
      </c>
      <c r="N20">
        <f>_xlfn.XLOOKUP(B20,RESULTADOS_18!D:D,RESULTADOS_18!AH:AH,0,0,1)</f>
        <v>394034.89772592328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1.9148000000000001</v>
      </c>
      <c r="E2">
        <v>52.22</v>
      </c>
      <c r="F2">
        <v>42.43</v>
      </c>
      <c r="G2">
        <v>8.49</v>
      </c>
      <c r="H2">
        <v>0.14000000000000001</v>
      </c>
      <c r="I2">
        <v>300</v>
      </c>
      <c r="J2">
        <v>124.63</v>
      </c>
      <c r="K2">
        <v>45</v>
      </c>
      <c r="L2">
        <v>1</v>
      </c>
      <c r="M2">
        <v>298</v>
      </c>
      <c r="N2">
        <v>18.64</v>
      </c>
      <c r="O2">
        <v>15605.44</v>
      </c>
      <c r="P2">
        <v>409.9</v>
      </c>
      <c r="Q2">
        <v>6246.22</v>
      </c>
      <c r="R2">
        <v>651.66</v>
      </c>
      <c r="S2">
        <v>144.29</v>
      </c>
      <c r="T2">
        <v>246433.86</v>
      </c>
      <c r="U2">
        <v>0.22</v>
      </c>
      <c r="V2">
        <v>0.56999999999999995</v>
      </c>
      <c r="W2">
        <v>7.35</v>
      </c>
      <c r="X2">
        <v>14.58</v>
      </c>
      <c r="Y2">
        <v>2</v>
      </c>
      <c r="Z2">
        <v>10</v>
      </c>
      <c r="AA2">
        <v>509.29014795463593</v>
      </c>
      <c r="AB2">
        <v>696.83324872712865</v>
      </c>
      <c r="AC2">
        <v>630.32846148021792</v>
      </c>
      <c r="AD2">
        <v>509290.14795463579</v>
      </c>
      <c r="AE2">
        <v>696833.24872712861</v>
      </c>
      <c r="AF2">
        <v>8.863146193328637E-6</v>
      </c>
      <c r="AG2">
        <v>22</v>
      </c>
      <c r="AH2">
        <v>630328.46148021787</v>
      </c>
    </row>
    <row r="3" spans="1:34" x14ac:dyDescent="0.25">
      <c r="A3">
        <v>1</v>
      </c>
      <c r="B3">
        <v>60</v>
      </c>
      <c r="C3" t="s">
        <v>34</v>
      </c>
      <c r="D3">
        <v>2.6591</v>
      </c>
      <c r="E3">
        <v>37.61</v>
      </c>
      <c r="F3">
        <v>32.74</v>
      </c>
      <c r="G3">
        <v>18.36</v>
      </c>
      <c r="H3">
        <v>0.28000000000000003</v>
      </c>
      <c r="I3">
        <v>107</v>
      </c>
      <c r="J3">
        <v>125.95</v>
      </c>
      <c r="K3">
        <v>45</v>
      </c>
      <c r="L3">
        <v>2</v>
      </c>
      <c r="M3">
        <v>13</v>
      </c>
      <c r="N3">
        <v>18.95</v>
      </c>
      <c r="O3">
        <v>15767.7</v>
      </c>
      <c r="P3">
        <v>266.39999999999998</v>
      </c>
      <c r="Q3">
        <v>6244.52</v>
      </c>
      <c r="R3">
        <v>318.31</v>
      </c>
      <c r="S3">
        <v>144.29</v>
      </c>
      <c r="T3">
        <v>80724.75</v>
      </c>
      <c r="U3">
        <v>0.45</v>
      </c>
      <c r="V3">
        <v>0.74</v>
      </c>
      <c r="W3">
        <v>7.15</v>
      </c>
      <c r="X3">
        <v>4.91</v>
      </c>
      <c r="Y3">
        <v>2</v>
      </c>
      <c r="Z3">
        <v>10</v>
      </c>
      <c r="AA3">
        <v>303.49109311541372</v>
      </c>
      <c r="AB3">
        <v>415.24990268258438</v>
      </c>
      <c r="AC3">
        <v>375.61903477745642</v>
      </c>
      <c r="AD3">
        <v>303491.09311541368</v>
      </c>
      <c r="AE3">
        <v>415249.90268258442</v>
      </c>
      <c r="AF3">
        <v>1.230833091846677E-5</v>
      </c>
      <c r="AG3">
        <v>16</v>
      </c>
      <c r="AH3">
        <v>375619.03477745643</v>
      </c>
    </row>
    <row r="4" spans="1:34" x14ac:dyDescent="0.25">
      <c r="A4">
        <v>2</v>
      </c>
      <c r="B4">
        <v>60</v>
      </c>
      <c r="C4" t="s">
        <v>34</v>
      </c>
      <c r="D4">
        <v>2.6663999999999999</v>
      </c>
      <c r="E4">
        <v>37.5</v>
      </c>
      <c r="F4">
        <v>32.69</v>
      </c>
      <c r="G4">
        <v>18.68</v>
      </c>
      <c r="H4">
        <v>0.42</v>
      </c>
      <c r="I4">
        <v>105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266.92</v>
      </c>
      <c r="Q4">
        <v>6245.32</v>
      </c>
      <c r="R4">
        <v>316.05</v>
      </c>
      <c r="S4">
        <v>144.29</v>
      </c>
      <c r="T4">
        <v>79608.210000000006</v>
      </c>
      <c r="U4">
        <v>0.46</v>
      </c>
      <c r="V4">
        <v>0.75</v>
      </c>
      <c r="W4">
        <v>7.16</v>
      </c>
      <c r="X4">
        <v>4.8499999999999996</v>
      </c>
      <c r="Y4">
        <v>2</v>
      </c>
      <c r="Z4">
        <v>10</v>
      </c>
      <c r="AA4">
        <v>303.16258559766209</v>
      </c>
      <c r="AB4">
        <v>414.80042420406778</v>
      </c>
      <c r="AC4">
        <v>375.21245389408239</v>
      </c>
      <c r="AD4">
        <v>303162.58559766208</v>
      </c>
      <c r="AE4">
        <v>414800.42420406779</v>
      </c>
      <c r="AF4">
        <v>1.2342120853296151E-5</v>
      </c>
      <c r="AG4">
        <v>16</v>
      </c>
      <c r="AH4">
        <v>375212.45389408252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1.5456000000000001</v>
      </c>
      <c r="E2">
        <v>64.7</v>
      </c>
      <c r="F2">
        <v>48.78</v>
      </c>
      <c r="G2">
        <v>6.94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574.42999999999995</v>
      </c>
      <c r="Q2">
        <v>6249.08</v>
      </c>
      <c r="R2">
        <v>868.11</v>
      </c>
      <c r="S2">
        <v>144.29</v>
      </c>
      <c r="T2">
        <v>354050.21</v>
      </c>
      <c r="U2">
        <v>0.17</v>
      </c>
      <c r="V2">
        <v>0.5</v>
      </c>
      <c r="W2">
        <v>7.55</v>
      </c>
      <c r="X2">
        <v>20.93</v>
      </c>
      <c r="Y2">
        <v>2</v>
      </c>
      <c r="Z2">
        <v>10</v>
      </c>
      <c r="AA2">
        <v>763.88327054106742</v>
      </c>
      <c r="AB2">
        <v>1045.178790905748</v>
      </c>
      <c r="AC2">
        <v>945.42839401934896</v>
      </c>
      <c r="AD2">
        <v>763883.27054106747</v>
      </c>
      <c r="AE2">
        <v>1045178.790905748</v>
      </c>
      <c r="AF2">
        <v>6.3703796221943814E-6</v>
      </c>
      <c r="AG2">
        <v>27</v>
      </c>
      <c r="AH2">
        <v>945428.39401934901</v>
      </c>
    </row>
    <row r="3" spans="1:34" x14ac:dyDescent="0.25">
      <c r="A3">
        <v>1</v>
      </c>
      <c r="B3">
        <v>80</v>
      </c>
      <c r="C3" t="s">
        <v>34</v>
      </c>
      <c r="D3">
        <v>2.4792000000000001</v>
      </c>
      <c r="E3">
        <v>40.340000000000003</v>
      </c>
      <c r="F3">
        <v>33.86</v>
      </c>
      <c r="G3">
        <v>15.75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20034.400000000001</v>
      </c>
      <c r="P3">
        <v>354.1</v>
      </c>
      <c r="Q3">
        <v>6244.52</v>
      </c>
      <c r="R3">
        <v>360.33</v>
      </c>
      <c r="S3">
        <v>144.29</v>
      </c>
      <c r="T3">
        <v>101628.43</v>
      </c>
      <c r="U3">
        <v>0.4</v>
      </c>
      <c r="V3">
        <v>0.72</v>
      </c>
      <c r="W3">
        <v>7.06</v>
      </c>
      <c r="X3">
        <v>6.02</v>
      </c>
      <c r="Y3">
        <v>2</v>
      </c>
      <c r="Z3">
        <v>10</v>
      </c>
      <c r="AA3">
        <v>367.3787587331542</v>
      </c>
      <c r="AB3">
        <v>502.66382530566239</v>
      </c>
      <c r="AC3">
        <v>454.69029531159902</v>
      </c>
      <c r="AD3">
        <v>367378.75873315422</v>
      </c>
      <c r="AE3">
        <v>502663.82530566253</v>
      </c>
      <c r="AF3">
        <v>1.021832631945155E-5</v>
      </c>
      <c r="AG3">
        <v>17</v>
      </c>
      <c r="AH3">
        <v>454690.29531159898</v>
      </c>
    </row>
    <row r="4" spans="1:34" x14ac:dyDescent="0.25">
      <c r="A4">
        <v>2</v>
      </c>
      <c r="B4">
        <v>80</v>
      </c>
      <c r="C4" t="s">
        <v>34</v>
      </c>
      <c r="D4">
        <v>2.7456</v>
      </c>
      <c r="E4">
        <v>36.42</v>
      </c>
      <c r="F4">
        <v>31.52</v>
      </c>
      <c r="G4">
        <v>23.64</v>
      </c>
      <c r="H4">
        <v>0.33</v>
      </c>
      <c r="I4">
        <v>80</v>
      </c>
      <c r="J4">
        <v>161.97</v>
      </c>
      <c r="K4">
        <v>50.28</v>
      </c>
      <c r="L4">
        <v>3</v>
      </c>
      <c r="M4">
        <v>4</v>
      </c>
      <c r="N4">
        <v>28.69</v>
      </c>
      <c r="O4">
        <v>20210.21</v>
      </c>
      <c r="P4">
        <v>294.64</v>
      </c>
      <c r="Q4">
        <v>6244.8</v>
      </c>
      <c r="R4">
        <v>278.41000000000003</v>
      </c>
      <c r="S4">
        <v>144.29</v>
      </c>
      <c r="T4">
        <v>60911.49</v>
      </c>
      <c r="U4">
        <v>0.52</v>
      </c>
      <c r="V4">
        <v>0.77</v>
      </c>
      <c r="W4">
        <v>7.06</v>
      </c>
      <c r="X4">
        <v>3.69</v>
      </c>
      <c r="Y4">
        <v>2</v>
      </c>
      <c r="Z4">
        <v>10</v>
      </c>
      <c r="AA4">
        <v>314.57867802905821</v>
      </c>
      <c r="AB4">
        <v>430.42042551115662</v>
      </c>
      <c r="AC4">
        <v>389.34170419923242</v>
      </c>
      <c r="AD4">
        <v>314578.67802905821</v>
      </c>
      <c r="AE4">
        <v>430420.42551115662</v>
      </c>
      <c r="AF4">
        <v>1.1316326533835981E-5</v>
      </c>
      <c r="AG4">
        <v>16</v>
      </c>
      <c r="AH4">
        <v>389341.70419923239</v>
      </c>
    </row>
    <row r="5" spans="1:34" x14ac:dyDescent="0.25">
      <c r="A5">
        <v>3</v>
      </c>
      <c r="B5">
        <v>80</v>
      </c>
      <c r="C5" t="s">
        <v>34</v>
      </c>
      <c r="D5">
        <v>2.7505999999999999</v>
      </c>
      <c r="E5">
        <v>36.36</v>
      </c>
      <c r="F5">
        <v>31.49</v>
      </c>
      <c r="G5">
        <v>23.91</v>
      </c>
      <c r="H5">
        <v>0.43</v>
      </c>
      <c r="I5">
        <v>79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296.26</v>
      </c>
      <c r="Q5">
        <v>6245.27</v>
      </c>
      <c r="R5">
        <v>276.69</v>
      </c>
      <c r="S5">
        <v>144.29</v>
      </c>
      <c r="T5">
        <v>60058.14</v>
      </c>
      <c r="U5">
        <v>0.52</v>
      </c>
      <c r="V5">
        <v>0.77</v>
      </c>
      <c r="W5">
        <v>7.08</v>
      </c>
      <c r="X5">
        <v>3.65</v>
      </c>
      <c r="Y5">
        <v>2</v>
      </c>
      <c r="Z5">
        <v>10</v>
      </c>
      <c r="AA5">
        <v>314.7451296147272</v>
      </c>
      <c r="AB5">
        <v>430.64817191399482</v>
      </c>
      <c r="AC5">
        <v>389.54771480502768</v>
      </c>
      <c r="AD5">
        <v>314745.12961472722</v>
      </c>
      <c r="AE5">
        <v>430648.17191399483</v>
      </c>
      <c r="AF5">
        <v>1.133693464596782E-5</v>
      </c>
      <c r="AG5">
        <v>16</v>
      </c>
      <c r="AH5">
        <v>389547.7148050277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2.4047999999999998</v>
      </c>
      <c r="E2">
        <v>41.58</v>
      </c>
      <c r="F2">
        <v>36.51</v>
      </c>
      <c r="G2">
        <v>11.84</v>
      </c>
      <c r="H2">
        <v>0.22</v>
      </c>
      <c r="I2">
        <v>185</v>
      </c>
      <c r="J2">
        <v>80.84</v>
      </c>
      <c r="K2">
        <v>35.1</v>
      </c>
      <c r="L2">
        <v>1</v>
      </c>
      <c r="M2">
        <v>42</v>
      </c>
      <c r="N2">
        <v>9.74</v>
      </c>
      <c r="O2">
        <v>10204.209999999999</v>
      </c>
      <c r="P2">
        <v>229.29</v>
      </c>
      <c r="Q2">
        <v>6247.33</v>
      </c>
      <c r="R2">
        <v>443.68</v>
      </c>
      <c r="S2">
        <v>144.29</v>
      </c>
      <c r="T2">
        <v>143019.31</v>
      </c>
      <c r="U2">
        <v>0.33</v>
      </c>
      <c r="V2">
        <v>0.67</v>
      </c>
      <c r="W2">
        <v>7.33</v>
      </c>
      <c r="X2">
        <v>8.66</v>
      </c>
      <c r="Y2">
        <v>2</v>
      </c>
      <c r="Z2">
        <v>10</v>
      </c>
      <c r="AA2">
        <v>314.52000078733482</v>
      </c>
      <c r="AB2">
        <v>430.34014072037343</v>
      </c>
      <c r="AC2">
        <v>389.2690816762011</v>
      </c>
      <c r="AD2">
        <v>314520.00078733469</v>
      </c>
      <c r="AE2">
        <v>430340.14072037343</v>
      </c>
      <c r="AF2">
        <v>1.383455309271256E-5</v>
      </c>
      <c r="AG2">
        <v>18</v>
      </c>
      <c r="AH2">
        <v>389269.08167620108</v>
      </c>
    </row>
    <row r="3" spans="1:34" x14ac:dyDescent="0.25">
      <c r="A3">
        <v>1</v>
      </c>
      <c r="B3">
        <v>35</v>
      </c>
      <c r="C3" t="s">
        <v>34</v>
      </c>
      <c r="D3">
        <v>2.4257</v>
      </c>
      <c r="E3">
        <v>41.22</v>
      </c>
      <c r="F3">
        <v>36.229999999999997</v>
      </c>
      <c r="G3">
        <v>12.08</v>
      </c>
      <c r="H3">
        <v>0.43</v>
      </c>
      <c r="I3">
        <v>180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228.87</v>
      </c>
      <c r="Q3">
        <v>6247.56</v>
      </c>
      <c r="R3">
        <v>432.5</v>
      </c>
      <c r="S3">
        <v>144.29</v>
      </c>
      <c r="T3">
        <v>137457.51</v>
      </c>
      <c r="U3">
        <v>0.33</v>
      </c>
      <c r="V3">
        <v>0.67</v>
      </c>
      <c r="W3">
        <v>7.38</v>
      </c>
      <c r="X3">
        <v>8.39</v>
      </c>
      <c r="Y3">
        <v>2</v>
      </c>
      <c r="Z3">
        <v>10</v>
      </c>
      <c r="AA3">
        <v>312.67392544583629</v>
      </c>
      <c r="AB3">
        <v>427.81425899503898</v>
      </c>
      <c r="AC3">
        <v>386.98426655763541</v>
      </c>
      <c r="AD3">
        <v>312673.92544583633</v>
      </c>
      <c r="AE3">
        <v>427814.25899503898</v>
      </c>
      <c r="AF3">
        <v>1.3954788521703611E-5</v>
      </c>
      <c r="AG3">
        <v>18</v>
      </c>
      <c r="AH3">
        <v>386984.26655763539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2.1313</v>
      </c>
      <c r="E2">
        <v>46.92</v>
      </c>
      <c r="F2">
        <v>39.51</v>
      </c>
      <c r="G2">
        <v>9.8000000000000007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239</v>
      </c>
      <c r="N2">
        <v>14.77</v>
      </c>
      <c r="O2">
        <v>13481.73</v>
      </c>
      <c r="P2">
        <v>331.78</v>
      </c>
      <c r="Q2">
        <v>6245.53</v>
      </c>
      <c r="R2">
        <v>552.70000000000005</v>
      </c>
      <c r="S2">
        <v>144.29</v>
      </c>
      <c r="T2">
        <v>197246.5</v>
      </c>
      <c r="U2">
        <v>0.26</v>
      </c>
      <c r="V2">
        <v>0.62</v>
      </c>
      <c r="W2">
        <v>7.24</v>
      </c>
      <c r="X2">
        <v>11.66</v>
      </c>
      <c r="Y2">
        <v>2</v>
      </c>
      <c r="Z2">
        <v>10</v>
      </c>
      <c r="AA2">
        <v>413.27023068603597</v>
      </c>
      <c r="AB2">
        <v>565.4545618204495</v>
      </c>
      <c r="AC2">
        <v>511.48837206076712</v>
      </c>
      <c r="AD2">
        <v>413270.23068603611</v>
      </c>
      <c r="AE2">
        <v>565454.56182044954</v>
      </c>
      <c r="AF2">
        <v>1.061813543911714E-5</v>
      </c>
      <c r="AG2">
        <v>20</v>
      </c>
      <c r="AH2">
        <v>511488.37206076708</v>
      </c>
    </row>
    <row r="3" spans="1:34" x14ac:dyDescent="0.25">
      <c r="A3">
        <v>1</v>
      </c>
      <c r="B3">
        <v>50</v>
      </c>
      <c r="C3" t="s">
        <v>34</v>
      </c>
      <c r="D3">
        <v>2.5958000000000001</v>
      </c>
      <c r="E3">
        <v>38.520000000000003</v>
      </c>
      <c r="F3">
        <v>33.69</v>
      </c>
      <c r="G3">
        <v>16.04</v>
      </c>
      <c r="H3">
        <v>0.32</v>
      </c>
      <c r="I3">
        <v>126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250.5</v>
      </c>
      <c r="Q3">
        <v>6245.25</v>
      </c>
      <c r="R3">
        <v>349.1</v>
      </c>
      <c r="S3">
        <v>144.29</v>
      </c>
      <c r="T3">
        <v>96026.64</v>
      </c>
      <c r="U3">
        <v>0.41</v>
      </c>
      <c r="V3">
        <v>0.72</v>
      </c>
      <c r="W3">
        <v>7.22</v>
      </c>
      <c r="X3">
        <v>5.85</v>
      </c>
      <c r="Y3">
        <v>2</v>
      </c>
      <c r="Z3">
        <v>10</v>
      </c>
      <c r="AA3">
        <v>307.45347463588098</v>
      </c>
      <c r="AB3">
        <v>420.67140788682298</v>
      </c>
      <c r="AC3">
        <v>380.52311913413303</v>
      </c>
      <c r="AD3">
        <v>307453.47463588102</v>
      </c>
      <c r="AE3">
        <v>420671.407886823</v>
      </c>
      <c r="AF3">
        <v>1.2932274186111891E-5</v>
      </c>
      <c r="AG3">
        <v>17</v>
      </c>
      <c r="AH3">
        <v>380523.11913413298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2.2319</v>
      </c>
      <c r="E2">
        <v>44.81</v>
      </c>
      <c r="F2">
        <v>39.520000000000003</v>
      </c>
      <c r="G2">
        <v>9.4499999999999993</v>
      </c>
      <c r="H2">
        <v>0.28000000000000003</v>
      </c>
      <c r="I2">
        <v>251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209.73</v>
      </c>
      <c r="Q2">
        <v>6250.21</v>
      </c>
      <c r="R2">
        <v>540.48</v>
      </c>
      <c r="S2">
        <v>144.29</v>
      </c>
      <c r="T2">
        <v>191093.46</v>
      </c>
      <c r="U2">
        <v>0.27</v>
      </c>
      <c r="V2">
        <v>0.62</v>
      </c>
      <c r="W2">
        <v>7.58</v>
      </c>
      <c r="X2">
        <v>11.68</v>
      </c>
      <c r="Y2">
        <v>2</v>
      </c>
      <c r="Z2">
        <v>10</v>
      </c>
      <c r="AA2">
        <v>321.90033757101679</v>
      </c>
      <c r="AB2">
        <v>440.43824310528669</v>
      </c>
      <c r="AC2">
        <v>398.40343534227389</v>
      </c>
      <c r="AD2">
        <v>321900.33757101692</v>
      </c>
      <c r="AE2">
        <v>440438.24310528667</v>
      </c>
      <c r="AF2">
        <v>1.47063290296941E-5</v>
      </c>
      <c r="AG2">
        <v>19</v>
      </c>
      <c r="AH2">
        <v>398403.43534227391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1.4562999999999999</v>
      </c>
      <c r="E2">
        <v>68.67</v>
      </c>
      <c r="F2">
        <v>50.77</v>
      </c>
      <c r="G2">
        <v>6.65</v>
      </c>
      <c r="H2">
        <v>0.11</v>
      </c>
      <c r="I2">
        <v>458</v>
      </c>
      <c r="J2">
        <v>167.88</v>
      </c>
      <c r="K2">
        <v>51.39</v>
      </c>
      <c r="L2">
        <v>1</v>
      </c>
      <c r="M2">
        <v>456</v>
      </c>
      <c r="N2">
        <v>30.49</v>
      </c>
      <c r="O2">
        <v>20939.59</v>
      </c>
      <c r="P2">
        <v>622.77</v>
      </c>
      <c r="Q2">
        <v>6248.29</v>
      </c>
      <c r="R2">
        <v>936.88</v>
      </c>
      <c r="S2">
        <v>144.29</v>
      </c>
      <c r="T2">
        <v>388255.11</v>
      </c>
      <c r="U2">
        <v>0.15</v>
      </c>
      <c r="V2">
        <v>0.48</v>
      </c>
      <c r="W2">
        <v>7.59</v>
      </c>
      <c r="X2">
        <v>22.92</v>
      </c>
      <c r="Y2">
        <v>2</v>
      </c>
      <c r="Z2">
        <v>10</v>
      </c>
      <c r="AA2">
        <v>856.14961312448668</v>
      </c>
      <c r="AB2">
        <v>1171.421671332135</v>
      </c>
      <c r="AC2">
        <v>1059.622831120837</v>
      </c>
      <c r="AD2">
        <v>856149.61312448664</v>
      </c>
      <c r="AE2">
        <v>1171421.6713321351</v>
      </c>
      <c r="AF2">
        <v>5.8573179907993332E-6</v>
      </c>
      <c r="AG2">
        <v>29</v>
      </c>
      <c r="AH2">
        <v>1059622.831120837</v>
      </c>
    </row>
    <row r="3" spans="1:34" x14ac:dyDescent="0.25">
      <c r="A3">
        <v>1</v>
      </c>
      <c r="B3">
        <v>85</v>
      </c>
      <c r="C3" t="s">
        <v>34</v>
      </c>
      <c r="D3">
        <v>2.4174000000000002</v>
      </c>
      <c r="E3">
        <v>41.37</v>
      </c>
      <c r="F3">
        <v>34.32</v>
      </c>
      <c r="G3">
        <v>14.92</v>
      </c>
      <c r="H3">
        <v>0.21</v>
      </c>
      <c r="I3">
        <v>138</v>
      </c>
      <c r="J3">
        <v>169.33</v>
      </c>
      <c r="K3">
        <v>51.39</v>
      </c>
      <c r="L3">
        <v>2</v>
      </c>
      <c r="M3">
        <v>136</v>
      </c>
      <c r="N3">
        <v>30.94</v>
      </c>
      <c r="O3">
        <v>21118.46</v>
      </c>
      <c r="P3">
        <v>379.23</v>
      </c>
      <c r="Q3">
        <v>6243.96</v>
      </c>
      <c r="R3">
        <v>375.93</v>
      </c>
      <c r="S3">
        <v>144.29</v>
      </c>
      <c r="T3">
        <v>109380.51</v>
      </c>
      <c r="U3">
        <v>0.38</v>
      </c>
      <c r="V3">
        <v>0.71</v>
      </c>
      <c r="W3">
        <v>7.09</v>
      </c>
      <c r="X3">
        <v>6.48</v>
      </c>
      <c r="Y3">
        <v>2</v>
      </c>
      <c r="Z3">
        <v>10</v>
      </c>
      <c r="AA3">
        <v>394.85034600272678</v>
      </c>
      <c r="AB3">
        <v>540.25166296878604</v>
      </c>
      <c r="AC3">
        <v>488.69080250301562</v>
      </c>
      <c r="AD3">
        <v>394850.34600272682</v>
      </c>
      <c r="AE3">
        <v>540251.66296878608</v>
      </c>
      <c r="AF3">
        <v>9.7229145855649993E-6</v>
      </c>
      <c r="AG3">
        <v>18</v>
      </c>
      <c r="AH3">
        <v>488690.80250301561</v>
      </c>
    </row>
    <row r="4" spans="1:34" x14ac:dyDescent="0.25">
      <c r="A4">
        <v>2</v>
      </c>
      <c r="B4">
        <v>85</v>
      </c>
      <c r="C4" t="s">
        <v>34</v>
      </c>
      <c r="D4">
        <v>2.7412999999999998</v>
      </c>
      <c r="E4">
        <v>36.479999999999997</v>
      </c>
      <c r="F4">
        <v>31.46</v>
      </c>
      <c r="G4">
        <v>24.2</v>
      </c>
      <c r="H4">
        <v>0.31</v>
      </c>
      <c r="I4">
        <v>78</v>
      </c>
      <c r="J4">
        <v>170.79</v>
      </c>
      <c r="K4">
        <v>51.39</v>
      </c>
      <c r="L4">
        <v>3</v>
      </c>
      <c r="M4">
        <v>28</v>
      </c>
      <c r="N4">
        <v>31.4</v>
      </c>
      <c r="O4">
        <v>21297.94</v>
      </c>
      <c r="P4">
        <v>305.52999999999997</v>
      </c>
      <c r="Q4">
        <v>6244.03</v>
      </c>
      <c r="R4">
        <v>277.37</v>
      </c>
      <c r="S4">
        <v>144.29</v>
      </c>
      <c r="T4">
        <v>60401.919999999998</v>
      </c>
      <c r="U4">
        <v>0.52</v>
      </c>
      <c r="V4">
        <v>0.77</v>
      </c>
      <c r="W4">
        <v>7.04</v>
      </c>
      <c r="X4">
        <v>3.63</v>
      </c>
      <c r="Y4">
        <v>2</v>
      </c>
      <c r="Z4">
        <v>10</v>
      </c>
      <c r="AA4">
        <v>320.19493684079379</v>
      </c>
      <c r="AB4">
        <v>438.10483858922521</v>
      </c>
      <c r="AC4">
        <v>396.2927276782716</v>
      </c>
      <c r="AD4">
        <v>320194.93684079382</v>
      </c>
      <c r="AE4">
        <v>438104.8385892252</v>
      </c>
      <c r="AF4">
        <v>1.1025658043108019E-5</v>
      </c>
      <c r="AG4">
        <v>16</v>
      </c>
      <c r="AH4">
        <v>396292.72767827159</v>
      </c>
    </row>
    <row r="5" spans="1:34" x14ac:dyDescent="0.25">
      <c r="A5">
        <v>3</v>
      </c>
      <c r="B5">
        <v>85</v>
      </c>
      <c r="C5" t="s">
        <v>34</v>
      </c>
      <c r="D5">
        <v>2.7597</v>
      </c>
      <c r="E5">
        <v>36.24</v>
      </c>
      <c r="F5">
        <v>31.32</v>
      </c>
      <c r="G5">
        <v>25.06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303.98</v>
      </c>
      <c r="Q5">
        <v>6244.47</v>
      </c>
      <c r="R5">
        <v>271.64</v>
      </c>
      <c r="S5">
        <v>144.29</v>
      </c>
      <c r="T5">
        <v>57550.98</v>
      </c>
      <c r="U5">
        <v>0.53</v>
      </c>
      <c r="V5">
        <v>0.78</v>
      </c>
      <c r="W5">
        <v>7.06</v>
      </c>
      <c r="X5">
        <v>3.49</v>
      </c>
      <c r="Y5">
        <v>2</v>
      </c>
      <c r="Z5">
        <v>10</v>
      </c>
      <c r="AA5">
        <v>318.33449566896809</v>
      </c>
      <c r="AB5">
        <v>435.55930090106142</v>
      </c>
      <c r="AC5">
        <v>393.99013253438147</v>
      </c>
      <c r="AD5">
        <v>318334.49566896813</v>
      </c>
      <c r="AE5">
        <v>435559.30090106139</v>
      </c>
      <c r="AF5">
        <v>1.1099663846191661E-5</v>
      </c>
      <c r="AG5">
        <v>16</v>
      </c>
      <c r="AH5">
        <v>393990.13253438153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2.0809000000000002</v>
      </c>
      <c r="E2">
        <v>48.06</v>
      </c>
      <c r="F2">
        <v>42.48</v>
      </c>
      <c r="G2">
        <v>8.14</v>
      </c>
      <c r="H2">
        <v>0.34</v>
      </c>
      <c r="I2">
        <v>313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199.62</v>
      </c>
      <c r="Q2">
        <v>6251.94</v>
      </c>
      <c r="R2">
        <v>637.9</v>
      </c>
      <c r="S2">
        <v>144.29</v>
      </c>
      <c r="T2">
        <v>239489.26</v>
      </c>
      <c r="U2">
        <v>0.23</v>
      </c>
      <c r="V2">
        <v>0.56999999999999995</v>
      </c>
      <c r="W2">
        <v>7.77</v>
      </c>
      <c r="X2">
        <v>14.63</v>
      </c>
      <c r="Y2">
        <v>2</v>
      </c>
      <c r="Z2">
        <v>10</v>
      </c>
      <c r="AA2">
        <v>344.31607962484668</v>
      </c>
      <c r="AB2">
        <v>471.10845029608203</v>
      </c>
      <c r="AC2">
        <v>426.14652100468601</v>
      </c>
      <c r="AD2">
        <v>344316.07962484669</v>
      </c>
      <c r="AE2">
        <v>471108.45029608201</v>
      </c>
      <c r="AF2">
        <v>1.50027597798461E-5</v>
      </c>
      <c r="AG2">
        <v>21</v>
      </c>
      <c r="AH2">
        <v>426146.52100468602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1.8194999999999999</v>
      </c>
      <c r="E2">
        <v>54.96</v>
      </c>
      <c r="F2">
        <v>43.85</v>
      </c>
      <c r="G2">
        <v>8.02</v>
      </c>
      <c r="H2">
        <v>0.13</v>
      </c>
      <c r="I2">
        <v>328</v>
      </c>
      <c r="J2">
        <v>133.21</v>
      </c>
      <c r="K2">
        <v>46.47</v>
      </c>
      <c r="L2">
        <v>1</v>
      </c>
      <c r="M2">
        <v>326</v>
      </c>
      <c r="N2">
        <v>20.75</v>
      </c>
      <c r="O2">
        <v>16663.419999999998</v>
      </c>
      <c r="P2">
        <v>448.37</v>
      </c>
      <c r="Q2">
        <v>6246.23</v>
      </c>
      <c r="R2">
        <v>699.8</v>
      </c>
      <c r="S2">
        <v>144.29</v>
      </c>
      <c r="T2">
        <v>270368.36</v>
      </c>
      <c r="U2">
        <v>0.21</v>
      </c>
      <c r="V2">
        <v>0.56000000000000005</v>
      </c>
      <c r="W2">
        <v>7.4</v>
      </c>
      <c r="X2">
        <v>16</v>
      </c>
      <c r="Y2">
        <v>2</v>
      </c>
      <c r="Z2">
        <v>10</v>
      </c>
      <c r="AA2">
        <v>561.40131247845147</v>
      </c>
      <c r="AB2">
        <v>768.13404301093783</v>
      </c>
      <c r="AC2">
        <v>694.82440802887356</v>
      </c>
      <c r="AD2">
        <v>561401.31247845152</v>
      </c>
      <c r="AE2">
        <v>768134.04301093786</v>
      </c>
      <c r="AF2">
        <v>8.1544492145884992E-6</v>
      </c>
      <c r="AG2">
        <v>23</v>
      </c>
      <c r="AH2">
        <v>694824.40802887361</v>
      </c>
    </row>
    <row r="3" spans="1:34" x14ac:dyDescent="0.25">
      <c r="A3">
        <v>1</v>
      </c>
      <c r="B3">
        <v>65</v>
      </c>
      <c r="C3" t="s">
        <v>34</v>
      </c>
      <c r="D3">
        <v>2.6505999999999998</v>
      </c>
      <c r="E3">
        <v>37.729999999999997</v>
      </c>
      <c r="F3">
        <v>32.69</v>
      </c>
      <c r="G3">
        <v>18.68</v>
      </c>
      <c r="H3">
        <v>0.26</v>
      </c>
      <c r="I3">
        <v>105</v>
      </c>
      <c r="J3">
        <v>134.55000000000001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278.82</v>
      </c>
      <c r="Q3">
        <v>6245.52</v>
      </c>
      <c r="R3">
        <v>318.51</v>
      </c>
      <c r="S3">
        <v>144.29</v>
      </c>
      <c r="T3">
        <v>80835.97</v>
      </c>
      <c r="U3">
        <v>0.45</v>
      </c>
      <c r="V3">
        <v>0.75</v>
      </c>
      <c r="W3">
        <v>7.09</v>
      </c>
      <c r="X3">
        <v>4.8499999999999996</v>
      </c>
      <c r="Y3">
        <v>2</v>
      </c>
      <c r="Z3">
        <v>10</v>
      </c>
      <c r="AA3">
        <v>310.49046763106992</v>
      </c>
      <c r="AB3">
        <v>424.82675568551548</v>
      </c>
      <c r="AC3">
        <v>384.28188637098538</v>
      </c>
      <c r="AD3">
        <v>310490.46763106989</v>
      </c>
      <c r="AE3">
        <v>424826.75568551553</v>
      </c>
      <c r="AF3">
        <v>1.1879188286995479E-5</v>
      </c>
      <c r="AG3">
        <v>16</v>
      </c>
      <c r="AH3">
        <v>384281.88637098542</v>
      </c>
    </row>
    <row r="4" spans="1:34" x14ac:dyDescent="0.25">
      <c r="A4">
        <v>2</v>
      </c>
      <c r="B4">
        <v>65</v>
      </c>
      <c r="C4" t="s">
        <v>34</v>
      </c>
      <c r="D4">
        <v>2.6926000000000001</v>
      </c>
      <c r="E4">
        <v>37.14</v>
      </c>
      <c r="F4">
        <v>32.32</v>
      </c>
      <c r="G4">
        <v>19.989999999999998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273.27999999999997</v>
      </c>
      <c r="Q4">
        <v>6245.82</v>
      </c>
      <c r="R4">
        <v>303.95</v>
      </c>
      <c r="S4">
        <v>144.29</v>
      </c>
      <c r="T4">
        <v>73598.240000000005</v>
      </c>
      <c r="U4">
        <v>0.47</v>
      </c>
      <c r="V4">
        <v>0.75</v>
      </c>
      <c r="W4">
        <v>7.13</v>
      </c>
      <c r="X4">
        <v>4.4800000000000004</v>
      </c>
      <c r="Y4">
        <v>2</v>
      </c>
      <c r="Z4">
        <v>10</v>
      </c>
      <c r="AA4">
        <v>305.58550581077759</v>
      </c>
      <c r="AB4">
        <v>418.11557053134823</v>
      </c>
      <c r="AC4">
        <v>378.21120730872451</v>
      </c>
      <c r="AD4">
        <v>305585.50581077771</v>
      </c>
      <c r="AE4">
        <v>418115.57053134817</v>
      </c>
      <c r="AF4">
        <v>1.2067419596153339E-5</v>
      </c>
      <c r="AG4">
        <v>16</v>
      </c>
      <c r="AH4">
        <v>378211.20730872452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1.6311</v>
      </c>
      <c r="E2">
        <v>61.31</v>
      </c>
      <c r="F2">
        <v>47.11</v>
      </c>
      <c r="G2">
        <v>7.25</v>
      </c>
      <c r="H2">
        <v>0.12</v>
      </c>
      <c r="I2">
        <v>390</v>
      </c>
      <c r="J2">
        <v>150.44</v>
      </c>
      <c r="K2">
        <v>49.1</v>
      </c>
      <c r="L2">
        <v>1</v>
      </c>
      <c r="M2">
        <v>388</v>
      </c>
      <c r="N2">
        <v>25.34</v>
      </c>
      <c r="O2">
        <v>18787.759999999998</v>
      </c>
      <c r="P2">
        <v>531.39</v>
      </c>
      <c r="Q2">
        <v>6247.34</v>
      </c>
      <c r="R2">
        <v>811.57</v>
      </c>
      <c r="S2">
        <v>144.29</v>
      </c>
      <c r="T2">
        <v>325939.71999999997</v>
      </c>
      <c r="U2">
        <v>0.18</v>
      </c>
      <c r="V2">
        <v>0.52</v>
      </c>
      <c r="W2">
        <v>7.48</v>
      </c>
      <c r="X2">
        <v>19.27</v>
      </c>
      <c r="Y2">
        <v>2</v>
      </c>
      <c r="Z2">
        <v>10</v>
      </c>
      <c r="AA2">
        <v>694.39729825366112</v>
      </c>
      <c r="AB2">
        <v>950.1050181173739</v>
      </c>
      <c r="AC2">
        <v>859.42832866901904</v>
      </c>
      <c r="AD2">
        <v>694397.29825366114</v>
      </c>
      <c r="AE2">
        <v>950105.01811737393</v>
      </c>
      <c r="AF2">
        <v>6.9000888433136966E-6</v>
      </c>
      <c r="AG2">
        <v>26</v>
      </c>
      <c r="AH2">
        <v>859428.32866901904</v>
      </c>
    </row>
    <row r="3" spans="1:34" x14ac:dyDescent="0.25">
      <c r="A3">
        <v>1</v>
      </c>
      <c r="B3">
        <v>75</v>
      </c>
      <c r="C3" t="s">
        <v>34</v>
      </c>
      <c r="D3">
        <v>2.5453999999999999</v>
      </c>
      <c r="E3">
        <v>39.29</v>
      </c>
      <c r="F3">
        <v>33.369999999999997</v>
      </c>
      <c r="G3">
        <v>16.829999999999998</v>
      </c>
      <c r="H3">
        <v>0.23</v>
      </c>
      <c r="I3">
        <v>119</v>
      </c>
      <c r="J3">
        <v>151.83000000000001</v>
      </c>
      <c r="K3">
        <v>49.1</v>
      </c>
      <c r="L3">
        <v>2</v>
      </c>
      <c r="M3">
        <v>115</v>
      </c>
      <c r="N3">
        <v>25.73</v>
      </c>
      <c r="O3">
        <v>18959.54</v>
      </c>
      <c r="P3">
        <v>327.32</v>
      </c>
      <c r="Q3">
        <v>6243.51</v>
      </c>
      <c r="R3">
        <v>344.55</v>
      </c>
      <c r="S3">
        <v>144.29</v>
      </c>
      <c r="T3">
        <v>93787.43</v>
      </c>
      <c r="U3">
        <v>0.42</v>
      </c>
      <c r="V3">
        <v>0.73</v>
      </c>
      <c r="W3">
        <v>7.04</v>
      </c>
      <c r="X3">
        <v>5.54</v>
      </c>
      <c r="Y3">
        <v>2</v>
      </c>
      <c r="Z3">
        <v>10</v>
      </c>
      <c r="AA3">
        <v>349.56889668938271</v>
      </c>
      <c r="AB3">
        <v>478.29558634171389</v>
      </c>
      <c r="AC3">
        <v>432.64772687333158</v>
      </c>
      <c r="AD3">
        <v>349568.89668938267</v>
      </c>
      <c r="AE3">
        <v>478295.58634171402</v>
      </c>
      <c r="AF3">
        <v>1.0767878205977979E-5</v>
      </c>
      <c r="AG3">
        <v>17</v>
      </c>
      <c r="AH3">
        <v>432647.72687333159</v>
      </c>
    </row>
    <row r="4" spans="1:34" x14ac:dyDescent="0.25">
      <c r="A4">
        <v>2</v>
      </c>
      <c r="B4">
        <v>75</v>
      </c>
      <c r="C4" t="s">
        <v>34</v>
      </c>
      <c r="D4">
        <v>2.7271999999999998</v>
      </c>
      <c r="E4">
        <v>36.67</v>
      </c>
      <c r="F4">
        <v>31.79</v>
      </c>
      <c r="G4">
        <v>22.44</v>
      </c>
      <c r="H4">
        <v>0.35</v>
      </c>
      <c r="I4">
        <v>85</v>
      </c>
      <c r="J4">
        <v>153.22999999999999</v>
      </c>
      <c r="K4">
        <v>49.1</v>
      </c>
      <c r="L4">
        <v>3</v>
      </c>
      <c r="M4">
        <v>1</v>
      </c>
      <c r="N4">
        <v>26.13</v>
      </c>
      <c r="O4">
        <v>19131.849999999999</v>
      </c>
      <c r="P4">
        <v>287.83999999999997</v>
      </c>
      <c r="Q4">
        <v>6244.46</v>
      </c>
      <c r="R4">
        <v>286.82</v>
      </c>
      <c r="S4">
        <v>144.29</v>
      </c>
      <c r="T4">
        <v>65091.27</v>
      </c>
      <c r="U4">
        <v>0.5</v>
      </c>
      <c r="V4">
        <v>0.77</v>
      </c>
      <c r="W4">
        <v>7.1</v>
      </c>
      <c r="X4">
        <v>3.96</v>
      </c>
      <c r="Y4">
        <v>2</v>
      </c>
      <c r="Z4">
        <v>10</v>
      </c>
      <c r="AA4">
        <v>311.88299902721832</v>
      </c>
      <c r="AB4">
        <v>426.73207857587511</v>
      </c>
      <c r="AC4">
        <v>386.00536791882672</v>
      </c>
      <c r="AD4">
        <v>311882.99902721832</v>
      </c>
      <c r="AE4">
        <v>426732.07857587509</v>
      </c>
      <c r="AF4">
        <v>1.153695193028332E-5</v>
      </c>
      <c r="AG4">
        <v>16</v>
      </c>
      <c r="AH4">
        <v>386005.36791882658</v>
      </c>
    </row>
    <row r="5" spans="1:34" x14ac:dyDescent="0.25">
      <c r="A5">
        <v>3</v>
      </c>
      <c r="B5">
        <v>75</v>
      </c>
      <c r="C5" t="s">
        <v>34</v>
      </c>
      <c r="D5">
        <v>2.7269999999999999</v>
      </c>
      <c r="E5">
        <v>36.67</v>
      </c>
      <c r="F5">
        <v>31.8</v>
      </c>
      <c r="G5">
        <v>22.45</v>
      </c>
      <c r="H5">
        <v>0.46</v>
      </c>
      <c r="I5">
        <v>85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290.67</v>
      </c>
      <c r="Q5">
        <v>6244.35</v>
      </c>
      <c r="R5">
        <v>286.98</v>
      </c>
      <c r="S5">
        <v>144.29</v>
      </c>
      <c r="T5">
        <v>65172.29</v>
      </c>
      <c r="U5">
        <v>0.5</v>
      </c>
      <c r="V5">
        <v>0.77</v>
      </c>
      <c r="W5">
        <v>7.1</v>
      </c>
      <c r="X5">
        <v>3.96</v>
      </c>
      <c r="Y5">
        <v>2</v>
      </c>
      <c r="Z5">
        <v>10</v>
      </c>
      <c r="AA5">
        <v>312.81781368572041</v>
      </c>
      <c r="AB5">
        <v>428.01113323274978</v>
      </c>
      <c r="AC5">
        <v>387.16235139441358</v>
      </c>
      <c r="AD5">
        <v>312817.81368572038</v>
      </c>
      <c r="AE5">
        <v>428011.13323274982</v>
      </c>
      <c r="AF5">
        <v>1.1536105864580011E-5</v>
      </c>
      <c r="AG5">
        <v>16</v>
      </c>
      <c r="AH5">
        <v>387162.35139441362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1.2927</v>
      </c>
      <c r="E2">
        <v>77.36</v>
      </c>
      <c r="F2">
        <v>54.97</v>
      </c>
      <c r="G2">
        <v>6.17</v>
      </c>
      <c r="H2">
        <v>0.1</v>
      </c>
      <c r="I2">
        <v>535</v>
      </c>
      <c r="J2">
        <v>185.69</v>
      </c>
      <c r="K2">
        <v>53.44</v>
      </c>
      <c r="L2">
        <v>1</v>
      </c>
      <c r="M2">
        <v>533</v>
      </c>
      <c r="N2">
        <v>36.26</v>
      </c>
      <c r="O2">
        <v>23136.14</v>
      </c>
      <c r="P2">
        <v>725.95</v>
      </c>
      <c r="Q2">
        <v>6249.15</v>
      </c>
      <c r="R2">
        <v>1079.82</v>
      </c>
      <c r="S2">
        <v>144.29</v>
      </c>
      <c r="T2">
        <v>459343.52</v>
      </c>
      <c r="U2">
        <v>0.13</v>
      </c>
      <c r="V2">
        <v>0.44</v>
      </c>
      <c r="W2">
        <v>7.73</v>
      </c>
      <c r="X2">
        <v>27.12</v>
      </c>
      <c r="Y2">
        <v>2</v>
      </c>
      <c r="Z2">
        <v>10</v>
      </c>
      <c r="AA2">
        <v>1068.5066724356291</v>
      </c>
      <c r="AB2">
        <v>1461.977968413898</v>
      </c>
      <c r="AC2">
        <v>1322.4488430074409</v>
      </c>
      <c r="AD2">
        <v>1068506.6724356289</v>
      </c>
      <c r="AE2">
        <v>1461977.968413898</v>
      </c>
      <c r="AF2">
        <v>4.9711988917399962E-6</v>
      </c>
      <c r="AG2">
        <v>33</v>
      </c>
      <c r="AH2">
        <v>1322448.8430074409</v>
      </c>
    </row>
    <row r="3" spans="1:34" x14ac:dyDescent="0.25">
      <c r="A3">
        <v>1</v>
      </c>
      <c r="B3">
        <v>95</v>
      </c>
      <c r="C3" t="s">
        <v>34</v>
      </c>
      <c r="D3">
        <v>2.3014999999999999</v>
      </c>
      <c r="E3">
        <v>43.45</v>
      </c>
      <c r="F3">
        <v>35.17</v>
      </c>
      <c r="G3">
        <v>13.53</v>
      </c>
      <c r="H3">
        <v>0.19</v>
      </c>
      <c r="I3">
        <v>156</v>
      </c>
      <c r="J3">
        <v>187.21</v>
      </c>
      <c r="K3">
        <v>53.44</v>
      </c>
      <c r="L3">
        <v>2</v>
      </c>
      <c r="M3">
        <v>154</v>
      </c>
      <c r="N3">
        <v>36.770000000000003</v>
      </c>
      <c r="O3">
        <v>23322.880000000001</v>
      </c>
      <c r="P3">
        <v>427.38</v>
      </c>
      <c r="Q3">
        <v>6245.3</v>
      </c>
      <c r="R3">
        <v>405.27</v>
      </c>
      <c r="S3">
        <v>144.29</v>
      </c>
      <c r="T3">
        <v>123961.97</v>
      </c>
      <c r="U3">
        <v>0.36</v>
      </c>
      <c r="V3">
        <v>0.69</v>
      </c>
      <c r="W3">
        <v>7.11</v>
      </c>
      <c r="X3">
        <v>7.34</v>
      </c>
      <c r="Y3">
        <v>2</v>
      </c>
      <c r="Z3">
        <v>10</v>
      </c>
      <c r="AA3">
        <v>440.9428620649735</v>
      </c>
      <c r="AB3">
        <v>603.31747690344628</v>
      </c>
      <c r="AC3">
        <v>545.73770366917756</v>
      </c>
      <c r="AD3">
        <v>440942.86206497351</v>
      </c>
      <c r="AE3">
        <v>603317.47690344625</v>
      </c>
      <c r="AF3">
        <v>8.8506337505527977E-6</v>
      </c>
      <c r="AG3">
        <v>19</v>
      </c>
      <c r="AH3">
        <v>545737.7036691776</v>
      </c>
    </row>
    <row r="4" spans="1:34" x14ac:dyDescent="0.25">
      <c r="A4">
        <v>2</v>
      </c>
      <c r="B4">
        <v>95</v>
      </c>
      <c r="C4" t="s">
        <v>34</v>
      </c>
      <c r="D4">
        <v>2.6808999999999998</v>
      </c>
      <c r="E4">
        <v>37.299999999999997</v>
      </c>
      <c r="F4">
        <v>31.71</v>
      </c>
      <c r="G4">
        <v>22.65</v>
      </c>
      <c r="H4">
        <v>0.28000000000000003</v>
      </c>
      <c r="I4">
        <v>84</v>
      </c>
      <c r="J4">
        <v>188.73</v>
      </c>
      <c r="K4">
        <v>53.44</v>
      </c>
      <c r="L4">
        <v>3</v>
      </c>
      <c r="M4">
        <v>79</v>
      </c>
      <c r="N4">
        <v>37.29</v>
      </c>
      <c r="O4">
        <v>23510.33</v>
      </c>
      <c r="P4">
        <v>345.63</v>
      </c>
      <c r="Q4">
        <v>6244.12</v>
      </c>
      <c r="R4">
        <v>288.51</v>
      </c>
      <c r="S4">
        <v>144.29</v>
      </c>
      <c r="T4">
        <v>65940.23</v>
      </c>
      <c r="U4">
        <v>0.5</v>
      </c>
      <c r="V4">
        <v>0.77</v>
      </c>
      <c r="W4">
        <v>6.96</v>
      </c>
      <c r="X4">
        <v>3.87</v>
      </c>
      <c r="Y4">
        <v>2</v>
      </c>
      <c r="Z4">
        <v>10</v>
      </c>
      <c r="AA4">
        <v>341.36003207491558</v>
      </c>
      <c r="AB4">
        <v>467.06385562665253</v>
      </c>
      <c r="AC4">
        <v>422.4879367738825</v>
      </c>
      <c r="AD4">
        <v>341360.03207491559</v>
      </c>
      <c r="AE4">
        <v>467063.85562665248</v>
      </c>
      <c r="AF4">
        <v>1.0309651975605909E-5</v>
      </c>
      <c r="AG4">
        <v>16</v>
      </c>
      <c r="AH4">
        <v>422487.93677388248</v>
      </c>
    </row>
    <row r="5" spans="1:34" x14ac:dyDescent="0.25">
      <c r="A5">
        <v>3</v>
      </c>
      <c r="B5">
        <v>95</v>
      </c>
      <c r="C5" t="s">
        <v>34</v>
      </c>
      <c r="D5">
        <v>2.7854000000000001</v>
      </c>
      <c r="E5">
        <v>35.9</v>
      </c>
      <c r="F5">
        <v>30.94</v>
      </c>
      <c r="G5">
        <v>27.71</v>
      </c>
      <c r="H5">
        <v>0.37</v>
      </c>
      <c r="I5">
        <v>67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318.38</v>
      </c>
      <c r="Q5">
        <v>6245.75</v>
      </c>
      <c r="R5">
        <v>258.83999999999997</v>
      </c>
      <c r="S5">
        <v>144.29</v>
      </c>
      <c r="T5">
        <v>51192.34</v>
      </c>
      <c r="U5">
        <v>0.56000000000000005</v>
      </c>
      <c r="V5">
        <v>0.79</v>
      </c>
      <c r="W5">
        <v>7.04</v>
      </c>
      <c r="X5">
        <v>3.1</v>
      </c>
      <c r="Y5">
        <v>2</v>
      </c>
      <c r="Z5">
        <v>10</v>
      </c>
      <c r="AA5">
        <v>314.47901407730723</v>
      </c>
      <c r="AB5">
        <v>430.28406089550771</v>
      </c>
      <c r="AC5">
        <v>389.21835403111203</v>
      </c>
      <c r="AD5">
        <v>314479.01407730719</v>
      </c>
      <c r="AE5">
        <v>430284.06089550769</v>
      </c>
      <c r="AF5">
        <v>1.071151651044526E-5</v>
      </c>
      <c r="AG5">
        <v>15</v>
      </c>
      <c r="AH5">
        <v>389218.35403111199</v>
      </c>
    </row>
    <row r="6" spans="1:34" x14ac:dyDescent="0.25">
      <c r="A6">
        <v>4</v>
      </c>
      <c r="B6">
        <v>95</v>
      </c>
      <c r="C6" t="s">
        <v>34</v>
      </c>
      <c r="D6">
        <v>2.7856999999999998</v>
      </c>
      <c r="E6">
        <v>35.9</v>
      </c>
      <c r="F6">
        <v>30.93</v>
      </c>
      <c r="G6">
        <v>27.7</v>
      </c>
      <c r="H6">
        <v>0.46</v>
      </c>
      <c r="I6">
        <v>67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320.42</v>
      </c>
      <c r="Q6">
        <v>6245.76</v>
      </c>
      <c r="R6">
        <v>258.72000000000003</v>
      </c>
      <c r="S6">
        <v>144.29</v>
      </c>
      <c r="T6">
        <v>51131.17</v>
      </c>
      <c r="U6">
        <v>0.56000000000000005</v>
      </c>
      <c r="V6">
        <v>0.79</v>
      </c>
      <c r="W6">
        <v>7.04</v>
      </c>
      <c r="X6">
        <v>3.1</v>
      </c>
      <c r="Y6">
        <v>2</v>
      </c>
      <c r="Z6">
        <v>10</v>
      </c>
      <c r="AA6">
        <v>315.0774344122816</v>
      </c>
      <c r="AB6">
        <v>431.10284599826161</v>
      </c>
      <c r="AC6">
        <v>389.95899543283122</v>
      </c>
      <c r="AD6">
        <v>315077.43441228161</v>
      </c>
      <c r="AE6">
        <v>431102.84599826159</v>
      </c>
      <c r="AF6">
        <v>1.071267018853571E-5</v>
      </c>
      <c r="AG6">
        <v>15</v>
      </c>
      <c r="AH6">
        <v>389958.99543283117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1.2123999999999999</v>
      </c>
      <c r="E2">
        <v>82.48</v>
      </c>
      <c r="F2">
        <v>57.45</v>
      </c>
      <c r="G2">
        <v>5.95</v>
      </c>
      <c r="H2">
        <v>0.09</v>
      </c>
      <c r="I2">
        <v>579</v>
      </c>
      <c r="J2">
        <v>194.77</v>
      </c>
      <c r="K2">
        <v>54.38</v>
      </c>
      <c r="L2">
        <v>1</v>
      </c>
      <c r="M2">
        <v>577</v>
      </c>
      <c r="N2">
        <v>39.4</v>
      </c>
      <c r="O2">
        <v>24256.19</v>
      </c>
      <c r="P2">
        <v>784.82</v>
      </c>
      <c r="Q2">
        <v>6250.29</v>
      </c>
      <c r="R2">
        <v>1164.1600000000001</v>
      </c>
      <c r="S2">
        <v>144.29</v>
      </c>
      <c r="T2">
        <v>501289.86</v>
      </c>
      <c r="U2">
        <v>0.12</v>
      </c>
      <c r="V2">
        <v>0.42</v>
      </c>
      <c r="W2">
        <v>7.8</v>
      </c>
      <c r="X2">
        <v>29.59</v>
      </c>
      <c r="Y2">
        <v>2</v>
      </c>
      <c r="Z2">
        <v>10</v>
      </c>
      <c r="AA2">
        <v>1198.6418843674301</v>
      </c>
      <c r="AB2">
        <v>1640.0347065393489</v>
      </c>
      <c r="AC2">
        <v>1483.5120959504</v>
      </c>
      <c r="AD2">
        <v>1198641.8843674299</v>
      </c>
      <c r="AE2">
        <v>1640034.7065393489</v>
      </c>
      <c r="AF2">
        <v>4.5669234591019861E-6</v>
      </c>
      <c r="AG2">
        <v>35</v>
      </c>
      <c r="AH2">
        <v>1483512.0959504</v>
      </c>
    </row>
    <row r="3" spans="1:34" x14ac:dyDescent="0.25">
      <c r="A3">
        <v>1</v>
      </c>
      <c r="B3">
        <v>100</v>
      </c>
      <c r="C3" t="s">
        <v>34</v>
      </c>
      <c r="D3">
        <v>2.2501000000000002</v>
      </c>
      <c r="E3">
        <v>44.44</v>
      </c>
      <c r="F3">
        <v>35.549999999999997</v>
      </c>
      <c r="G3">
        <v>13.01</v>
      </c>
      <c r="H3">
        <v>0.18</v>
      </c>
      <c r="I3">
        <v>164</v>
      </c>
      <c r="J3">
        <v>196.32</v>
      </c>
      <c r="K3">
        <v>54.38</v>
      </c>
      <c r="L3">
        <v>2</v>
      </c>
      <c r="M3">
        <v>162</v>
      </c>
      <c r="N3">
        <v>39.950000000000003</v>
      </c>
      <c r="O3">
        <v>24447.22</v>
      </c>
      <c r="P3">
        <v>450.89</v>
      </c>
      <c r="Q3">
        <v>6245.4</v>
      </c>
      <c r="R3">
        <v>417.97</v>
      </c>
      <c r="S3">
        <v>144.29</v>
      </c>
      <c r="T3">
        <v>130271.15</v>
      </c>
      <c r="U3">
        <v>0.35</v>
      </c>
      <c r="V3">
        <v>0.69</v>
      </c>
      <c r="W3">
        <v>7.12</v>
      </c>
      <c r="X3">
        <v>7.71</v>
      </c>
      <c r="Y3">
        <v>2</v>
      </c>
      <c r="Z3">
        <v>10</v>
      </c>
      <c r="AA3">
        <v>459.27232032630337</v>
      </c>
      <c r="AB3">
        <v>628.39665033522556</v>
      </c>
      <c r="AC3">
        <v>568.42335598746888</v>
      </c>
      <c r="AD3">
        <v>459272.32032630342</v>
      </c>
      <c r="AE3">
        <v>628396.65033522551</v>
      </c>
      <c r="AF3">
        <v>8.4757790129704549E-6</v>
      </c>
      <c r="AG3">
        <v>19</v>
      </c>
      <c r="AH3">
        <v>568423.35598746885</v>
      </c>
    </row>
    <row r="4" spans="1:34" x14ac:dyDescent="0.25">
      <c r="A4">
        <v>2</v>
      </c>
      <c r="B4">
        <v>100</v>
      </c>
      <c r="C4" t="s">
        <v>34</v>
      </c>
      <c r="D4">
        <v>2.6366000000000001</v>
      </c>
      <c r="E4">
        <v>37.93</v>
      </c>
      <c r="F4">
        <v>31.95</v>
      </c>
      <c r="G4">
        <v>21.54</v>
      </c>
      <c r="H4">
        <v>0.27</v>
      </c>
      <c r="I4">
        <v>89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367.12</v>
      </c>
      <c r="Q4">
        <v>6243.72</v>
      </c>
      <c r="R4">
        <v>296.08999999999997</v>
      </c>
      <c r="S4">
        <v>144.29</v>
      </c>
      <c r="T4">
        <v>69707.350000000006</v>
      </c>
      <c r="U4">
        <v>0.49</v>
      </c>
      <c r="V4">
        <v>0.76</v>
      </c>
      <c r="W4">
        <v>6.99</v>
      </c>
      <c r="X4">
        <v>4.12</v>
      </c>
      <c r="Y4">
        <v>2</v>
      </c>
      <c r="Z4">
        <v>10</v>
      </c>
      <c r="AA4">
        <v>353.98745746723267</v>
      </c>
      <c r="AB4">
        <v>484.34125613111217</v>
      </c>
      <c r="AC4">
        <v>438.11640642318048</v>
      </c>
      <c r="AD4">
        <v>353987.45746723271</v>
      </c>
      <c r="AE4">
        <v>484341.25613111223</v>
      </c>
      <c r="AF4">
        <v>9.9316647907194796E-6</v>
      </c>
      <c r="AG4">
        <v>16</v>
      </c>
      <c r="AH4">
        <v>438116.40642318048</v>
      </c>
    </row>
    <row r="5" spans="1:34" x14ac:dyDescent="0.25">
      <c r="A5">
        <v>3</v>
      </c>
      <c r="B5">
        <v>100</v>
      </c>
      <c r="C5" t="s">
        <v>34</v>
      </c>
      <c r="D5">
        <v>2.7942</v>
      </c>
      <c r="E5">
        <v>35.79</v>
      </c>
      <c r="F5">
        <v>30.78</v>
      </c>
      <c r="G5">
        <v>28.86</v>
      </c>
      <c r="H5">
        <v>0.36</v>
      </c>
      <c r="I5">
        <v>64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324.98</v>
      </c>
      <c r="Q5">
        <v>6243.52</v>
      </c>
      <c r="R5">
        <v>254.29</v>
      </c>
      <c r="S5">
        <v>144.29</v>
      </c>
      <c r="T5">
        <v>48932.29</v>
      </c>
      <c r="U5">
        <v>0.56999999999999995</v>
      </c>
      <c r="V5">
        <v>0.79</v>
      </c>
      <c r="W5">
        <v>7.02</v>
      </c>
      <c r="X5">
        <v>2.95</v>
      </c>
      <c r="Y5">
        <v>2</v>
      </c>
      <c r="Z5">
        <v>10</v>
      </c>
      <c r="AA5">
        <v>317.42941081273813</v>
      </c>
      <c r="AB5">
        <v>434.32092387124169</v>
      </c>
      <c r="AC5">
        <v>392.86994447021482</v>
      </c>
      <c r="AD5">
        <v>317429.41081273812</v>
      </c>
      <c r="AE5">
        <v>434320.92387124168</v>
      </c>
      <c r="AF5">
        <v>1.0525319638256991E-5</v>
      </c>
      <c r="AG5">
        <v>15</v>
      </c>
      <c r="AH5">
        <v>392869.94447021477</v>
      </c>
    </row>
    <row r="6" spans="1:34" x14ac:dyDescent="0.25">
      <c r="A6">
        <v>4</v>
      </c>
      <c r="B6">
        <v>100</v>
      </c>
      <c r="C6" t="s">
        <v>34</v>
      </c>
      <c r="D6">
        <v>2.7942999999999998</v>
      </c>
      <c r="E6">
        <v>35.79</v>
      </c>
      <c r="F6">
        <v>30.78</v>
      </c>
      <c r="G6">
        <v>28.86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328.02</v>
      </c>
      <c r="Q6">
        <v>6244.05</v>
      </c>
      <c r="R6">
        <v>253.94</v>
      </c>
      <c r="S6">
        <v>144.29</v>
      </c>
      <c r="T6">
        <v>48758.04</v>
      </c>
      <c r="U6">
        <v>0.56999999999999995</v>
      </c>
      <c r="V6">
        <v>0.79</v>
      </c>
      <c r="W6">
        <v>7.03</v>
      </c>
      <c r="X6">
        <v>2.95</v>
      </c>
      <c r="Y6">
        <v>2</v>
      </c>
      <c r="Z6">
        <v>10</v>
      </c>
      <c r="AA6">
        <v>318.37066486077327</v>
      </c>
      <c r="AB6">
        <v>435.60878918496132</v>
      </c>
      <c r="AC6">
        <v>394.03489772592332</v>
      </c>
      <c r="AD6">
        <v>318370.66486077319</v>
      </c>
      <c r="AE6">
        <v>435608.78918496141</v>
      </c>
      <c r="AF6">
        <v>1.0525696322804919E-5</v>
      </c>
      <c r="AG6">
        <v>15</v>
      </c>
      <c r="AH6">
        <v>394034.89772592328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2.0202</v>
      </c>
      <c r="E2">
        <v>49.5</v>
      </c>
      <c r="F2">
        <v>40.94</v>
      </c>
      <c r="G2">
        <v>9.06</v>
      </c>
      <c r="H2">
        <v>0.15</v>
      </c>
      <c r="I2">
        <v>271</v>
      </c>
      <c r="J2">
        <v>116.05</v>
      </c>
      <c r="K2">
        <v>43.4</v>
      </c>
      <c r="L2">
        <v>1</v>
      </c>
      <c r="M2">
        <v>269</v>
      </c>
      <c r="N2">
        <v>16.649999999999999</v>
      </c>
      <c r="O2">
        <v>14546.17</v>
      </c>
      <c r="P2">
        <v>370.79</v>
      </c>
      <c r="Q2">
        <v>6245.08</v>
      </c>
      <c r="R2">
        <v>602.20000000000005</v>
      </c>
      <c r="S2">
        <v>144.29</v>
      </c>
      <c r="T2">
        <v>221848.81</v>
      </c>
      <c r="U2">
        <v>0.24</v>
      </c>
      <c r="V2">
        <v>0.6</v>
      </c>
      <c r="W2">
        <v>7.28</v>
      </c>
      <c r="X2">
        <v>13.1</v>
      </c>
      <c r="Y2">
        <v>2</v>
      </c>
      <c r="Z2">
        <v>10</v>
      </c>
      <c r="AA2">
        <v>459.49013093828398</v>
      </c>
      <c r="AB2">
        <v>628.69466842366342</v>
      </c>
      <c r="AC2">
        <v>568.69293164781709</v>
      </c>
      <c r="AD2">
        <v>459490.13093828398</v>
      </c>
      <c r="AE2">
        <v>628694.66842366336</v>
      </c>
      <c r="AF2">
        <v>9.6850430930744762E-6</v>
      </c>
      <c r="AG2">
        <v>21</v>
      </c>
      <c r="AH2">
        <v>568692.93164781714</v>
      </c>
    </row>
    <row r="3" spans="1:34" x14ac:dyDescent="0.25">
      <c r="A3">
        <v>1</v>
      </c>
      <c r="B3">
        <v>55</v>
      </c>
      <c r="C3" t="s">
        <v>34</v>
      </c>
      <c r="D3">
        <v>2.6301999999999999</v>
      </c>
      <c r="E3">
        <v>38.020000000000003</v>
      </c>
      <c r="F3">
        <v>33.19</v>
      </c>
      <c r="G3">
        <v>17.32</v>
      </c>
      <c r="H3">
        <v>0.3</v>
      </c>
      <c r="I3">
        <v>115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257.37</v>
      </c>
      <c r="Q3">
        <v>6246.15</v>
      </c>
      <c r="R3">
        <v>332.8</v>
      </c>
      <c r="S3">
        <v>144.29</v>
      </c>
      <c r="T3">
        <v>87931.08</v>
      </c>
      <c r="U3">
        <v>0.43</v>
      </c>
      <c r="V3">
        <v>0.73</v>
      </c>
      <c r="W3">
        <v>7.18</v>
      </c>
      <c r="X3">
        <v>5.35</v>
      </c>
      <c r="Y3">
        <v>2</v>
      </c>
      <c r="Z3">
        <v>10</v>
      </c>
      <c r="AA3">
        <v>300.25968634100548</v>
      </c>
      <c r="AB3">
        <v>410.82854937423349</v>
      </c>
      <c r="AC3">
        <v>371.61964922344629</v>
      </c>
      <c r="AD3">
        <v>300259.68634100549</v>
      </c>
      <c r="AE3">
        <v>410828.54937423352</v>
      </c>
      <c r="AF3">
        <v>1.2609444779429999E-5</v>
      </c>
      <c r="AG3">
        <v>16</v>
      </c>
      <c r="AH3">
        <v>371619.64922344632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5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1.2123999999999999</v>
      </c>
      <c r="E2">
        <v>82.48</v>
      </c>
      <c r="F2">
        <v>57.45</v>
      </c>
      <c r="G2">
        <v>5.95</v>
      </c>
      <c r="H2">
        <v>0.09</v>
      </c>
      <c r="I2">
        <v>579</v>
      </c>
      <c r="J2">
        <v>194.77</v>
      </c>
      <c r="K2">
        <v>54.38</v>
      </c>
      <c r="L2">
        <v>1</v>
      </c>
      <c r="M2">
        <v>577</v>
      </c>
      <c r="N2">
        <v>39.4</v>
      </c>
      <c r="O2">
        <v>24256.19</v>
      </c>
      <c r="P2">
        <v>784.82</v>
      </c>
      <c r="Q2">
        <v>6250.29</v>
      </c>
      <c r="R2">
        <v>1164.1600000000001</v>
      </c>
      <c r="S2">
        <v>144.29</v>
      </c>
      <c r="T2">
        <v>501289.86</v>
      </c>
      <c r="U2">
        <v>0.12</v>
      </c>
      <c r="V2">
        <v>0.42</v>
      </c>
      <c r="W2">
        <v>7.8</v>
      </c>
      <c r="X2">
        <v>29.59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2.2501000000000002</v>
      </c>
      <c r="E3">
        <v>44.44</v>
      </c>
      <c r="F3">
        <v>35.549999999999997</v>
      </c>
      <c r="G3">
        <v>13.01</v>
      </c>
      <c r="H3">
        <v>0.18</v>
      </c>
      <c r="I3">
        <v>164</v>
      </c>
      <c r="J3">
        <v>196.32</v>
      </c>
      <c r="K3">
        <v>54.38</v>
      </c>
      <c r="L3">
        <v>2</v>
      </c>
      <c r="M3">
        <v>162</v>
      </c>
      <c r="N3">
        <v>39.950000000000003</v>
      </c>
      <c r="O3">
        <v>24447.22</v>
      </c>
      <c r="P3">
        <v>450.89</v>
      </c>
      <c r="Q3">
        <v>6245.4</v>
      </c>
      <c r="R3">
        <v>417.97</v>
      </c>
      <c r="S3">
        <v>144.29</v>
      </c>
      <c r="T3">
        <v>130271.15</v>
      </c>
      <c r="U3">
        <v>0.35</v>
      </c>
      <c r="V3">
        <v>0.69</v>
      </c>
      <c r="W3">
        <v>7.12</v>
      </c>
      <c r="X3">
        <v>7.71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2.6366000000000001</v>
      </c>
      <c r="E4">
        <v>37.93</v>
      </c>
      <c r="F4">
        <v>31.95</v>
      </c>
      <c r="G4">
        <v>21.54</v>
      </c>
      <c r="H4">
        <v>0.27</v>
      </c>
      <c r="I4">
        <v>89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367.12</v>
      </c>
      <c r="Q4">
        <v>6243.72</v>
      </c>
      <c r="R4">
        <v>296.08999999999997</v>
      </c>
      <c r="S4">
        <v>144.29</v>
      </c>
      <c r="T4">
        <v>69707.350000000006</v>
      </c>
      <c r="U4">
        <v>0.49</v>
      </c>
      <c r="V4">
        <v>0.76</v>
      </c>
      <c r="W4">
        <v>6.99</v>
      </c>
      <c r="X4">
        <v>4.12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2.7942</v>
      </c>
      <c r="E5">
        <v>35.79</v>
      </c>
      <c r="F5">
        <v>30.78</v>
      </c>
      <c r="G5">
        <v>28.86</v>
      </c>
      <c r="H5">
        <v>0.36</v>
      </c>
      <c r="I5">
        <v>64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324.98</v>
      </c>
      <c r="Q5">
        <v>6243.52</v>
      </c>
      <c r="R5">
        <v>254.29</v>
      </c>
      <c r="S5">
        <v>144.29</v>
      </c>
      <c r="T5">
        <v>48932.29</v>
      </c>
      <c r="U5">
        <v>0.56999999999999995</v>
      </c>
      <c r="V5">
        <v>0.79</v>
      </c>
      <c r="W5">
        <v>7.02</v>
      </c>
      <c r="X5">
        <v>2.95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2.7942999999999998</v>
      </c>
      <c r="E6">
        <v>35.79</v>
      </c>
      <c r="F6">
        <v>30.78</v>
      </c>
      <c r="G6">
        <v>28.86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328.02</v>
      </c>
      <c r="Q6">
        <v>6244.05</v>
      </c>
      <c r="R6">
        <v>253.94</v>
      </c>
      <c r="S6">
        <v>144.29</v>
      </c>
      <c r="T6">
        <v>48758.04</v>
      </c>
      <c r="U6">
        <v>0.56999999999999995</v>
      </c>
      <c r="V6">
        <v>0.79</v>
      </c>
      <c r="W6">
        <v>7.03</v>
      </c>
      <c r="X6">
        <v>2.95</v>
      </c>
      <c r="Y6">
        <v>2</v>
      </c>
      <c r="Z6">
        <v>10</v>
      </c>
    </row>
    <row r="7" spans="1:26" x14ac:dyDescent="0.25">
      <c r="A7">
        <v>0</v>
      </c>
      <c r="B7">
        <v>40</v>
      </c>
      <c r="C7" t="s">
        <v>34</v>
      </c>
      <c r="D7">
        <v>2.3605</v>
      </c>
      <c r="E7">
        <v>42.36</v>
      </c>
      <c r="F7">
        <v>36.83</v>
      </c>
      <c r="G7">
        <v>11.63</v>
      </c>
      <c r="H7">
        <v>0.2</v>
      </c>
      <c r="I7">
        <v>190</v>
      </c>
      <c r="J7">
        <v>89.87</v>
      </c>
      <c r="K7">
        <v>37.549999999999997</v>
      </c>
      <c r="L7">
        <v>1</v>
      </c>
      <c r="M7">
        <v>144</v>
      </c>
      <c r="N7">
        <v>11.32</v>
      </c>
      <c r="O7">
        <v>11317.98</v>
      </c>
      <c r="P7">
        <v>255.64</v>
      </c>
      <c r="Q7">
        <v>6244.65</v>
      </c>
      <c r="R7">
        <v>459.23</v>
      </c>
      <c r="S7">
        <v>144.29</v>
      </c>
      <c r="T7">
        <v>150772.51999999999</v>
      </c>
      <c r="U7">
        <v>0.31</v>
      </c>
      <c r="V7">
        <v>0.66</v>
      </c>
      <c r="W7">
        <v>7.23</v>
      </c>
      <c r="X7">
        <v>9</v>
      </c>
      <c r="Y7">
        <v>2</v>
      </c>
      <c r="Z7">
        <v>10</v>
      </c>
    </row>
    <row r="8" spans="1:26" x14ac:dyDescent="0.25">
      <c r="A8">
        <v>1</v>
      </c>
      <c r="B8">
        <v>40</v>
      </c>
      <c r="C8" t="s">
        <v>34</v>
      </c>
      <c r="D8">
        <v>2.4967999999999999</v>
      </c>
      <c r="E8">
        <v>40.049999999999997</v>
      </c>
      <c r="F8">
        <v>35.15</v>
      </c>
      <c r="G8">
        <v>13.43</v>
      </c>
      <c r="H8">
        <v>0.39</v>
      </c>
      <c r="I8">
        <v>157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236.26</v>
      </c>
      <c r="Q8">
        <v>6246.95</v>
      </c>
      <c r="R8">
        <v>396.92</v>
      </c>
      <c r="S8">
        <v>144.29</v>
      </c>
      <c r="T8">
        <v>119779.99</v>
      </c>
      <c r="U8">
        <v>0.36</v>
      </c>
      <c r="V8">
        <v>0.69</v>
      </c>
      <c r="W8">
        <v>7.31</v>
      </c>
      <c r="X8">
        <v>7.3</v>
      </c>
      <c r="Y8">
        <v>2</v>
      </c>
      <c r="Z8">
        <v>10</v>
      </c>
    </row>
    <row r="9" spans="1:26" x14ac:dyDescent="0.25">
      <c r="A9">
        <v>0</v>
      </c>
      <c r="B9">
        <v>30</v>
      </c>
      <c r="C9" t="s">
        <v>34</v>
      </c>
      <c r="D9">
        <v>2.3441999999999998</v>
      </c>
      <c r="E9">
        <v>42.66</v>
      </c>
      <c r="F9">
        <v>37.56</v>
      </c>
      <c r="G9">
        <v>10.78</v>
      </c>
      <c r="H9">
        <v>0.24</v>
      </c>
      <c r="I9">
        <v>209</v>
      </c>
      <c r="J9">
        <v>71.52</v>
      </c>
      <c r="K9">
        <v>32.270000000000003</v>
      </c>
      <c r="L9">
        <v>1</v>
      </c>
      <c r="M9">
        <v>2</v>
      </c>
      <c r="N9">
        <v>8.25</v>
      </c>
      <c r="O9">
        <v>9054.6</v>
      </c>
      <c r="P9">
        <v>217.92</v>
      </c>
      <c r="Q9">
        <v>6247.57</v>
      </c>
      <c r="R9">
        <v>476.2</v>
      </c>
      <c r="S9">
        <v>144.29</v>
      </c>
      <c r="T9">
        <v>159158.94</v>
      </c>
      <c r="U9">
        <v>0.3</v>
      </c>
      <c r="V9">
        <v>0.65</v>
      </c>
      <c r="W9">
        <v>7.46</v>
      </c>
      <c r="X9">
        <v>9.7200000000000006</v>
      </c>
      <c r="Y9">
        <v>2</v>
      </c>
      <c r="Z9">
        <v>10</v>
      </c>
    </row>
    <row r="10" spans="1:26" x14ac:dyDescent="0.25">
      <c r="A10">
        <v>1</v>
      </c>
      <c r="B10">
        <v>30</v>
      </c>
      <c r="C10" t="s">
        <v>34</v>
      </c>
      <c r="D10">
        <v>2.3435999999999999</v>
      </c>
      <c r="E10">
        <v>42.67</v>
      </c>
      <c r="F10">
        <v>37.57</v>
      </c>
      <c r="G10">
        <v>10.79</v>
      </c>
      <c r="H10">
        <v>0.48</v>
      </c>
      <c r="I10">
        <v>209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221.2</v>
      </c>
      <c r="Q10">
        <v>6248.39</v>
      </c>
      <c r="R10">
        <v>476.66</v>
      </c>
      <c r="S10">
        <v>144.29</v>
      </c>
      <c r="T10">
        <v>159390.04999999999</v>
      </c>
      <c r="U10">
        <v>0.3</v>
      </c>
      <c r="V10">
        <v>0.65</v>
      </c>
      <c r="W10">
        <v>7.46</v>
      </c>
      <c r="X10">
        <v>9.73</v>
      </c>
      <c r="Y10">
        <v>2</v>
      </c>
      <c r="Z10">
        <v>10</v>
      </c>
    </row>
    <row r="11" spans="1:26" x14ac:dyDescent="0.25">
      <c r="A11">
        <v>0</v>
      </c>
      <c r="B11">
        <v>15</v>
      </c>
      <c r="C11" t="s">
        <v>34</v>
      </c>
      <c r="D11">
        <v>1.8642000000000001</v>
      </c>
      <c r="E11">
        <v>53.64</v>
      </c>
      <c r="F11">
        <v>47.32</v>
      </c>
      <c r="G11">
        <v>6.83</v>
      </c>
      <c r="H11">
        <v>0.43</v>
      </c>
      <c r="I11">
        <v>416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187.14</v>
      </c>
      <c r="Q11">
        <v>6251.9</v>
      </c>
      <c r="R11">
        <v>797.23</v>
      </c>
      <c r="S11">
        <v>144.29</v>
      </c>
      <c r="T11">
        <v>318642.77</v>
      </c>
      <c r="U11">
        <v>0.18</v>
      </c>
      <c r="V11">
        <v>0.52</v>
      </c>
      <c r="W11">
        <v>8.06</v>
      </c>
      <c r="X11">
        <v>19.47</v>
      </c>
      <c r="Y11">
        <v>2</v>
      </c>
      <c r="Z11">
        <v>10</v>
      </c>
    </row>
    <row r="12" spans="1:26" x14ac:dyDescent="0.25">
      <c r="A12">
        <v>0</v>
      </c>
      <c r="B12">
        <v>70</v>
      </c>
      <c r="C12" t="s">
        <v>34</v>
      </c>
      <c r="D12">
        <v>1.7242999999999999</v>
      </c>
      <c r="E12">
        <v>57.99</v>
      </c>
      <c r="F12">
        <v>45.42</v>
      </c>
      <c r="G12">
        <v>7.61</v>
      </c>
      <c r="H12">
        <v>0.12</v>
      </c>
      <c r="I12">
        <v>358</v>
      </c>
      <c r="J12">
        <v>141.81</v>
      </c>
      <c r="K12">
        <v>47.83</v>
      </c>
      <c r="L12">
        <v>1</v>
      </c>
      <c r="M12">
        <v>356</v>
      </c>
      <c r="N12">
        <v>22.98</v>
      </c>
      <c r="O12">
        <v>17723.39</v>
      </c>
      <c r="P12">
        <v>488.92</v>
      </c>
      <c r="Q12">
        <v>6249.03</v>
      </c>
      <c r="R12">
        <v>752.81</v>
      </c>
      <c r="S12">
        <v>144.29</v>
      </c>
      <c r="T12">
        <v>296721.77</v>
      </c>
      <c r="U12">
        <v>0.19</v>
      </c>
      <c r="V12">
        <v>0.54</v>
      </c>
      <c r="W12">
        <v>7.46</v>
      </c>
      <c r="X12">
        <v>17.57</v>
      </c>
      <c r="Y12">
        <v>2</v>
      </c>
      <c r="Z12">
        <v>10</v>
      </c>
    </row>
    <row r="13" spans="1:26" x14ac:dyDescent="0.25">
      <c r="A13">
        <v>1</v>
      </c>
      <c r="B13">
        <v>70</v>
      </c>
      <c r="C13" t="s">
        <v>34</v>
      </c>
      <c r="D13">
        <v>2.6048</v>
      </c>
      <c r="E13">
        <v>38.39</v>
      </c>
      <c r="F13">
        <v>32.979999999999997</v>
      </c>
      <c r="G13">
        <v>17.989999999999998</v>
      </c>
      <c r="H13">
        <v>0.25</v>
      </c>
      <c r="I13">
        <v>110</v>
      </c>
      <c r="J13">
        <v>143.16999999999999</v>
      </c>
      <c r="K13">
        <v>47.83</v>
      </c>
      <c r="L13">
        <v>2</v>
      </c>
      <c r="M13">
        <v>96</v>
      </c>
      <c r="N13">
        <v>23.34</v>
      </c>
      <c r="O13">
        <v>17891.86</v>
      </c>
      <c r="P13">
        <v>301</v>
      </c>
      <c r="Q13">
        <v>6243.76</v>
      </c>
      <c r="R13">
        <v>331.03</v>
      </c>
      <c r="S13">
        <v>144.29</v>
      </c>
      <c r="T13">
        <v>87070.32</v>
      </c>
      <c r="U13">
        <v>0.44</v>
      </c>
      <c r="V13">
        <v>0.74</v>
      </c>
      <c r="W13">
        <v>7.03</v>
      </c>
      <c r="X13">
        <v>5.15</v>
      </c>
      <c r="Y13">
        <v>2</v>
      </c>
      <c r="Z13">
        <v>10</v>
      </c>
    </row>
    <row r="14" spans="1:26" x14ac:dyDescent="0.25">
      <c r="A14">
        <v>2</v>
      </c>
      <c r="B14">
        <v>70</v>
      </c>
      <c r="C14" t="s">
        <v>34</v>
      </c>
      <c r="D14">
        <v>2.7098</v>
      </c>
      <c r="E14">
        <v>36.9</v>
      </c>
      <c r="F14">
        <v>32.049999999999997</v>
      </c>
      <c r="G14">
        <v>21.13</v>
      </c>
      <c r="H14">
        <v>0.37</v>
      </c>
      <c r="I14">
        <v>91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18060.849999999999</v>
      </c>
      <c r="P14">
        <v>279.92</v>
      </c>
      <c r="Q14">
        <v>6244.63</v>
      </c>
      <c r="R14">
        <v>295.44</v>
      </c>
      <c r="S14">
        <v>144.29</v>
      </c>
      <c r="T14">
        <v>69369.8</v>
      </c>
      <c r="U14">
        <v>0.49</v>
      </c>
      <c r="V14">
        <v>0.76</v>
      </c>
      <c r="W14">
        <v>7.1</v>
      </c>
      <c r="X14">
        <v>4.21</v>
      </c>
      <c r="Y14">
        <v>2</v>
      </c>
      <c r="Z14">
        <v>10</v>
      </c>
    </row>
    <row r="15" spans="1:26" x14ac:dyDescent="0.25">
      <c r="A15">
        <v>0</v>
      </c>
      <c r="B15">
        <v>90</v>
      </c>
      <c r="C15" t="s">
        <v>34</v>
      </c>
      <c r="D15">
        <v>1.3738999999999999</v>
      </c>
      <c r="E15">
        <v>72.790000000000006</v>
      </c>
      <c r="F15">
        <v>52.77</v>
      </c>
      <c r="G15">
        <v>6.4</v>
      </c>
      <c r="H15">
        <v>0.1</v>
      </c>
      <c r="I15">
        <v>495</v>
      </c>
      <c r="J15">
        <v>176.73</v>
      </c>
      <c r="K15">
        <v>52.44</v>
      </c>
      <c r="L15">
        <v>1</v>
      </c>
      <c r="M15">
        <v>493</v>
      </c>
      <c r="N15">
        <v>33.29</v>
      </c>
      <c r="O15">
        <v>22031.19</v>
      </c>
      <c r="P15">
        <v>672.26</v>
      </c>
      <c r="Q15">
        <v>6246.97</v>
      </c>
      <c r="R15">
        <v>1004.47</v>
      </c>
      <c r="S15">
        <v>144.29</v>
      </c>
      <c r="T15">
        <v>421866.94</v>
      </c>
      <c r="U15">
        <v>0.14000000000000001</v>
      </c>
      <c r="V15">
        <v>0.46</v>
      </c>
      <c r="W15">
        <v>7.67</v>
      </c>
      <c r="X15">
        <v>24.92</v>
      </c>
      <c r="Y15">
        <v>2</v>
      </c>
      <c r="Z15">
        <v>10</v>
      </c>
    </row>
    <row r="16" spans="1:26" x14ac:dyDescent="0.25">
      <c r="A16">
        <v>1</v>
      </c>
      <c r="B16">
        <v>90</v>
      </c>
      <c r="C16" t="s">
        <v>34</v>
      </c>
      <c r="D16">
        <v>2.3624000000000001</v>
      </c>
      <c r="E16">
        <v>42.33</v>
      </c>
      <c r="F16">
        <v>34.68</v>
      </c>
      <c r="G16">
        <v>14.16</v>
      </c>
      <c r="H16">
        <v>0.2</v>
      </c>
      <c r="I16">
        <v>147</v>
      </c>
      <c r="J16">
        <v>178.21</v>
      </c>
      <c r="K16">
        <v>52.44</v>
      </c>
      <c r="L16">
        <v>2</v>
      </c>
      <c r="M16">
        <v>145</v>
      </c>
      <c r="N16">
        <v>33.770000000000003</v>
      </c>
      <c r="O16">
        <v>22213.89</v>
      </c>
      <c r="P16">
        <v>403.14</v>
      </c>
      <c r="Q16">
        <v>6243.99</v>
      </c>
      <c r="R16">
        <v>389.17</v>
      </c>
      <c r="S16">
        <v>144.29</v>
      </c>
      <c r="T16">
        <v>115957.72</v>
      </c>
      <c r="U16">
        <v>0.37</v>
      </c>
      <c r="V16">
        <v>0.7</v>
      </c>
      <c r="W16">
        <v>7.07</v>
      </c>
      <c r="X16">
        <v>6.85</v>
      </c>
      <c r="Y16">
        <v>2</v>
      </c>
      <c r="Z16">
        <v>10</v>
      </c>
    </row>
    <row r="17" spans="1:26" x14ac:dyDescent="0.25">
      <c r="A17">
        <v>2</v>
      </c>
      <c r="B17">
        <v>90</v>
      </c>
      <c r="C17" t="s">
        <v>34</v>
      </c>
      <c r="D17">
        <v>2.7223000000000002</v>
      </c>
      <c r="E17">
        <v>36.729999999999997</v>
      </c>
      <c r="F17">
        <v>31.5</v>
      </c>
      <c r="G17">
        <v>23.93</v>
      </c>
      <c r="H17">
        <v>0.3</v>
      </c>
      <c r="I17">
        <v>79</v>
      </c>
      <c r="J17">
        <v>179.7</v>
      </c>
      <c r="K17">
        <v>52.44</v>
      </c>
      <c r="L17">
        <v>3</v>
      </c>
      <c r="M17">
        <v>62</v>
      </c>
      <c r="N17">
        <v>34.26</v>
      </c>
      <c r="O17">
        <v>22397.24</v>
      </c>
      <c r="P17">
        <v>322.82</v>
      </c>
      <c r="Q17">
        <v>6243.19</v>
      </c>
      <c r="R17">
        <v>280.57</v>
      </c>
      <c r="S17">
        <v>144.29</v>
      </c>
      <c r="T17">
        <v>61996.27</v>
      </c>
      <c r="U17">
        <v>0.51</v>
      </c>
      <c r="V17">
        <v>0.77</v>
      </c>
      <c r="W17">
        <v>6.99</v>
      </c>
      <c r="X17">
        <v>3.67</v>
      </c>
      <c r="Y17">
        <v>2</v>
      </c>
      <c r="Z17">
        <v>10</v>
      </c>
    </row>
    <row r="18" spans="1:26" x14ac:dyDescent="0.25">
      <c r="A18">
        <v>3</v>
      </c>
      <c r="B18">
        <v>90</v>
      </c>
      <c r="C18" t="s">
        <v>34</v>
      </c>
      <c r="D18">
        <v>2.7732999999999999</v>
      </c>
      <c r="E18">
        <v>36.06</v>
      </c>
      <c r="F18">
        <v>31.11</v>
      </c>
      <c r="G18">
        <v>26.29</v>
      </c>
      <c r="H18">
        <v>0.39</v>
      </c>
      <c r="I18">
        <v>71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310.91000000000003</v>
      </c>
      <c r="Q18">
        <v>6244.94</v>
      </c>
      <c r="R18">
        <v>264.79000000000002</v>
      </c>
      <c r="S18">
        <v>144.29</v>
      </c>
      <c r="T18">
        <v>54146.35</v>
      </c>
      <c r="U18">
        <v>0.54</v>
      </c>
      <c r="V18">
        <v>0.78</v>
      </c>
      <c r="W18">
        <v>7.04</v>
      </c>
      <c r="X18">
        <v>3.28</v>
      </c>
      <c r="Y18">
        <v>2</v>
      </c>
      <c r="Z18">
        <v>10</v>
      </c>
    </row>
    <row r="19" spans="1:26" x14ac:dyDescent="0.25">
      <c r="A19">
        <v>0</v>
      </c>
      <c r="B19">
        <v>10</v>
      </c>
      <c r="C19" t="s">
        <v>34</v>
      </c>
      <c r="D19">
        <v>1.5263</v>
      </c>
      <c r="E19">
        <v>65.52</v>
      </c>
      <c r="F19">
        <v>56.96</v>
      </c>
      <c r="G19">
        <v>5.49</v>
      </c>
      <c r="H19">
        <v>0.64</v>
      </c>
      <c r="I19">
        <v>622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164.68</v>
      </c>
      <c r="Q19">
        <v>6256.64</v>
      </c>
      <c r="R19">
        <v>1113.2</v>
      </c>
      <c r="S19">
        <v>144.29</v>
      </c>
      <c r="T19">
        <v>475595.53</v>
      </c>
      <c r="U19">
        <v>0.13</v>
      </c>
      <c r="V19">
        <v>0.43</v>
      </c>
      <c r="W19">
        <v>8.68</v>
      </c>
      <c r="X19">
        <v>29.1</v>
      </c>
      <c r="Y19">
        <v>2</v>
      </c>
      <c r="Z19">
        <v>10</v>
      </c>
    </row>
    <row r="20" spans="1:26" x14ac:dyDescent="0.25">
      <c r="A20">
        <v>0</v>
      </c>
      <c r="B20">
        <v>45</v>
      </c>
      <c r="C20" t="s">
        <v>34</v>
      </c>
      <c r="D20">
        <v>2.2477999999999998</v>
      </c>
      <c r="E20">
        <v>44.49</v>
      </c>
      <c r="F20">
        <v>38.1</v>
      </c>
      <c r="G20">
        <v>10.68</v>
      </c>
      <c r="H20">
        <v>0.18</v>
      </c>
      <c r="I20">
        <v>214</v>
      </c>
      <c r="J20">
        <v>98.71</v>
      </c>
      <c r="K20">
        <v>39.72</v>
      </c>
      <c r="L20">
        <v>1</v>
      </c>
      <c r="M20">
        <v>204</v>
      </c>
      <c r="N20">
        <v>12.99</v>
      </c>
      <c r="O20">
        <v>12407.75</v>
      </c>
      <c r="P20">
        <v>292.97000000000003</v>
      </c>
      <c r="Q20">
        <v>6245.54</v>
      </c>
      <c r="R20">
        <v>504.43</v>
      </c>
      <c r="S20">
        <v>144.29</v>
      </c>
      <c r="T20">
        <v>173249.72</v>
      </c>
      <c r="U20">
        <v>0.28999999999999998</v>
      </c>
      <c r="V20">
        <v>0.64</v>
      </c>
      <c r="W20">
        <v>7.21</v>
      </c>
      <c r="X20">
        <v>10.26</v>
      </c>
      <c r="Y20">
        <v>2</v>
      </c>
      <c r="Z20">
        <v>10</v>
      </c>
    </row>
    <row r="21" spans="1:26" x14ac:dyDescent="0.25">
      <c r="A21">
        <v>1</v>
      </c>
      <c r="B21">
        <v>45</v>
      </c>
      <c r="C21" t="s">
        <v>34</v>
      </c>
      <c r="D21">
        <v>2.5499999999999998</v>
      </c>
      <c r="E21">
        <v>39.22</v>
      </c>
      <c r="F21">
        <v>34.35</v>
      </c>
      <c r="G21">
        <v>14.72</v>
      </c>
      <c r="H21">
        <v>0.35</v>
      </c>
      <c r="I21">
        <v>140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243.75</v>
      </c>
      <c r="Q21">
        <v>6246.01</v>
      </c>
      <c r="R21">
        <v>370.98</v>
      </c>
      <c r="S21">
        <v>144.29</v>
      </c>
      <c r="T21">
        <v>106894.59</v>
      </c>
      <c r="U21">
        <v>0.39</v>
      </c>
      <c r="V21">
        <v>0.71</v>
      </c>
      <c r="W21">
        <v>7.25</v>
      </c>
      <c r="X21">
        <v>6.51</v>
      </c>
      <c r="Y21">
        <v>2</v>
      </c>
      <c r="Z21">
        <v>10</v>
      </c>
    </row>
    <row r="22" spans="1:26" x14ac:dyDescent="0.25">
      <c r="A22">
        <v>0</v>
      </c>
      <c r="B22">
        <v>60</v>
      </c>
      <c r="C22" t="s">
        <v>34</v>
      </c>
      <c r="D22">
        <v>1.9148000000000001</v>
      </c>
      <c r="E22">
        <v>52.22</v>
      </c>
      <c r="F22">
        <v>42.43</v>
      </c>
      <c r="G22">
        <v>8.49</v>
      </c>
      <c r="H22">
        <v>0.14000000000000001</v>
      </c>
      <c r="I22">
        <v>300</v>
      </c>
      <c r="J22">
        <v>124.63</v>
      </c>
      <c r="K22">
        <v>45</v>
      </c>
      <c r="L22">
        <v>1</v>
      </c>
      <c r="M22">
        <v>298</v>
      </c>
      <c r="N22">
        <v>18.64</v>
      </c>
      <c r="O22">
        <v>15605.44</v>
      </c>
      <c r="P22">
        <v>409.9</v>
      </c>
      <c r="Q22">
        <v>6246.22</v>
      </c>
      <c r="R22">
        <v>651.66</v>
      </c>
      <c r="S22">
        <v>144.29</v>
      </c>
      <c r="T22">
        <v>246433.86</v>
      </c>
      <c r="U22">
        <v>0.22</v>
      </c>
      <c r="V22">
        <v>0.56999999999999995</v>
      </c>
      <c r="W22">
        <v>7.35</v>
      </c>
      <c r="X22">
        <v>14.58</v>
      </c>
      <c r="Y22">
        <v>2</v>
      </c>
      <c r="Z22">
        <v>10</v>
      </c>
    </row>
    <row r="23" spans="1:26" x14ac:dyDescent="0.25">
      <c r="A23">
        <v>1</v>
      </c>
      <c r="B23">
        <v>60</v>
      </c>
      <c r="C23" t="s">
        <v>34</v>
      </c>
      <c r="D23">
        <v>2.6591</v>
      </c>
      <c r="E23">
        <v>37.61</v>
      </c>
      <c r="F23">
        <v>32.74</v>
      </c>
      <c r="G23">
        <v>18.36</v>
      </c>
      <c r="H23">
        <v>0.28000000000000003</v>
      </c>
      <c r="I23">
        <v>107</v>
      </c>
      <c r="J23">
        <v>125.95</v>
      </c>
      <c r="K23">
        <v>45</v>
      </c>
      <c r="L23">
        <v>2</v>
      </c>
      <c r="M23">
        <v>13</v>
      </c>
      <c r="N23">
        <v>18.95</v>
      </c>
      <c r="O23">
        <v>15767.7</v>
      </c>
      <c r="P23">
        <v>266.39999999999998</v>
      </c>
      <c r="Q23">
        <v>6244.52</v>
      </c>
      <c r="R23">
        <v>318.31</v>
      </c>
      <c r="S23">
        <v>144.29</v>
      </c>
      <c r="T23">
        <v>80724.75</v>
      </c>
      <c r="U23">
        <v>0.45</v>
      </c>
      <c r="V23">
        <v>0.74</v>
      </c>
      <c r="W23">
        <v>7.15</v>
      </c>
      <c r="X23">
        <v>4.91</v>
      </c>
      <c r="Y23">
        <v>2</v>
      </c>
      <c r="Z23">
        <v>10</v>
      </c>
    </row>
    <row r="24" spans="1:26" x14ac:dyDescent="0.25">
      <c r="A24">
        <v>2</v>
      </c>
      <c r="B24">
        <v>60</v>
      </c>
      <c r="C24" t="s">
        <v>34</v>
      </c>
      <c r="D24">
        <v>2.6663999999999999</v>
      </c>
      <c r="E24">
        <v>37.5</v>
      </c>
      <c r="F24">
        <v>32.69</v>
      </c>
      <c r="G24">
        <v>18.68</v>
      </c>
      <c r="H24">
        <v>0.42</v>
      </c>
      <c r="I24">
        <v>105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266.92</v>
      </c>
      <c r="Q24">
        <v>6245.32</v>
      </c>
      <c r="R24">
        <v>316.05</v>
      </c>
      <c r="S24">
        <v>144.29</v>
      </c>
      <c r="T24">
        <v>79608.210000000006</v>
      </c>
      <c r="U24">
        <v>0.46</v>
      </c>
      <c r="V24">
        <v>0.75</v>
      </c>
      <c r="W24">
        <v>7.16</v>
      </c>
      <c r="X24">
        <v>4.8499999999999996</v>
      </c>
      <c r="Y24">
        <v>2</v>
      </c>
      <c r="Z24">
        <v>10</v>
      </c>
    </row>
    <row r="25" spans="1:26" x14ac:dyDescent="0.25">
      <c r="A25">
        <v>0</v>
      </c>
      <c r="B25">
        <v>80</v>
      </c>
      <c r="C25" t="s">
        <v>34</v>
      </c>
      <c r="D25">
        <v>1.5456000000000001</v>
      </c>
      <c r="E25">
        <v>64.7</v>
      </c>
      <c r="F25">
        <v>48.78</v>
      </c>
      <c r="G25">
        <v>6.94</v>
      </c>
      <c r="H25">
        <v>0.11</v>
      </c>
      <c r="I25">
        <v>422</v>
      </c>
      <c r="J25">
        <v>159.12</v>
      </c>
      <c r="K25">
        <v>50.28</v>
      </c>
      <c r="L25">
        <v>1</v>
      </c>
      <c r="M25">
        <v>420</v>
      </c>
      <c r="N25">
        <v>27.84</v>
      </c>
      <c r="O25">
        <v>19859.16</v>
      </c>
      <c r="P25">
        <v>574.42999999999995</v>
      </c>
      <c r="Q25">
        <v>6249.08</v>
      </c>
      <c r="R25">
        <v>868.11</v>
      </c>
      <c r="S25">
        <v>144.29</v>
      </c>
      <c r="T25">
        <v>354050.21</v>
      </c>
      <c r="U25">
        <v>0.17</v>
      </c>
      <c r="V25">
        <v>0.5</v>
      </c>
      <c r="W25">
        <v>7.55</v>
      </c>
      <c r="X25">
        <v>20.93</v>
      </c>
      <c r="Y25">
        <v>2</v>
      </c>
      <c r="Z25">
        <v>10</v>
      </c>
    </row>
    <row r="26" spans="1:26" x14ac:dyDescent="0.25">
      <c r="A26">
        <v>1</v>
      </c>
      <c r="B26">
        <v>80</v>
      </c>
      <c r="C26" t="s">
        <v>34</v>
      </c>
      <c r="D26">
        <v>2.4792000000000001</v>
      </c>
      <c r="E26">
        <v>40.340000000000003</v>
      </c>
      <c r="F26">
        <v>33.86</v>
      </c>
      <c r="G26">
        <v>15.75</v>
      </c>
      <c r="H26">
        <v>0.22</v>
      </c>
      <c r="I26">
        <v>129</v>
      </c>
      <c r="J26">
        <v>160.54</v>
      </c>
      <c r="K26">
        <v>50.28</v>
      </c>
      <c r="L26">
        <v>2</v>
      </c>
      <c r="M26">
        <v>127</v>
      </c>
      <c r="N26">
        <v>28.26</v>
      </c>
      <c r="O26">
        <v>20034.400000000001</v>
      </c>
      <c r="P26">
        <v>354.1</v>
      </c>
      <c r="Q26">
        <v>6244.52</v>
      </c>
      <c r="R26">
        <v>360.33</v>
      </c>
      <c r="S26">
        <v>144.29</v>
      </c>
      <c r="T26">
        <v>101628.43</v>
      </c>
      <c r="U26">
        <v>0.4</v>
      </c>
      <c r="V26">
        <v>0.72</v>
      </c>
      <c r="W26">
        <v>7.06</v>
      </c>
      <c r="X26">
        <v>6.02</v>
      </c>
      <c r="Y26">
        <v>2</v>
      </c>
      <c r="Z26">
        <v>10</v>
      </c>
    </row>
    <row r="27" spans="1:26" x14ac:dyDescent="0.25">
      <c r="A27">
        <v>2</v>
      </c>
      <c r="B27">
        <v>80</v>
      </c>
      <c r="C27" t="s">
        <v>34</v>
      </c>
      <c r="D27">
        <v>2.7456</v>
      </c>
      <c r="E27">
        <v>36.42</v>
      </c>
      <c r="F27">
        <v>31.52</v>
      </c>
      <c r="G27">
        <v>23.64</v>
      </c>
      <c r="H27">
        <v>0.33</v>
      </c>
      <c r="I27">
        <v>80</v>
      </c>
      <c r="J27">
        <v>161.97</v>
      </c>
      <c r="K27">
        <v>50.28</v>
      </c>
      <c r="L27">
        <v>3</v>
      </c>
      <c r="M27">
        <v>4</v>
      </c>
      <c r="N27">
        <v>28.69</v>
      </c>
      <c r="O27">
        <v>20210.21</v>
      </c>
      <c r="P27">
        <v>294.64</v>
      </c>
      <c r="Q27">
        <v>6244.8</v>
      </c>
      <c r="R27">
        <v>278.41000000000003</v>
      </c>
      <c r="S27">
        <v>144.29</v>
      </c>
      <c r="T27">
        <v>60911.49</v>
      </c>
      <c r="U27">
        <v>0.52</v>
      </c>
      <c r="V27">
        <v>0.77</v>
      </c>
      <c r="W27">
        <v>7.06</v>
      </c>
      <c r="X27">
        <v>3.69</v>
      </c>
      <c r="Y27">
        <v>2</v>
      </c>
      <c r="Z27">
        <v>10</v>
      </c>
    </row>
    <row r="28" spans="1:26" x14ac:dyDescent="0.25">
      <c r="A28">
        <v>3</v>
      </c>
      <c r="B28">
        <v>80</v>
      </c>
      <c r="C28" t="s">
        <v>34</v>
      </c>
      <c r="D28">
        <v>2.7505999999999999</v>
      </c>
      <c r="E28">
        <v>36.36</v>
      </c>
      <c r="F28">
        <v>31.49</v>
      </c>
      <c r="G28">
        <v>23.91</v>
      </c>
      <c r="H28">
        <v>0.43</v>
      </c>
      <c r="I28">
        <v>79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296.26</v>
      </c>
      <c r="Q28">
        <v>6245.27</v>
      </c>
      <c r="R28">
        <v>276.69</v>
      </c>
      <c r="S28">
        <v>144.29</v>
      </c>
      <c r="T28">
        <v>60058.14</v>
      </c>
      <c r="U28">
        <v>0.52</v>
      </c>
      <c r="V28">
        <v>0.77</v>
      </c>
      <c r="W28">
        <v>7.08</v>
      </c>
      <c r="X28">
        <v>3.65</v>
      </c>
      <c r="Y28">
        <v>2</v>
      </c>
      <c r="Z28">
        <v>10</v>
      </c>
    </row>
    <row r="29" spans="1:26" x14ac:dyDescent="0.25">
      <c r="A29">
        <v>0</v>
      </c>
      <c r="B29">
        <v>35</v>
      </c>
      <c r="C29" t="s">
        <v>34</v>
      </c>
      <c r="D29">
        <v>2.4047999999999998</v>
      </c>
      <c r="E29">
        <v>41.58</v>
      </c>
      <c r="F29">
        <v>36.51</v>
      </c>
      <c r="G29">
        <v>11.84</v>
      </c>
      <c r="H29">
        <v>0.22</v>
      </c>
      <c r="I29">
        <v>185</v>
      </c>
      <c r="J29">
        <v>80.84</v>
      </c>
      <c r="K29">
        <v>35.1</v>
      </c>
      <c r="L29">
        <v>1</v>
      </c>
      <c r="M29">
        <v>42</v>
      </c>
      <c r="N29">
        <v>9.74</v>
      </c>
      <c r="O29">
        <v>10204.209999999999</v>
      </c>
      <c r="P29">
        <v>229.29</v>
      </c>
      <c r="Q29">
        <v>6247.33</v>
      </c>
      <c r="R29">
        <v>443.68</v>
      </c>
      <c r="S29">
        <v>144.29</v>
      </c>
      <c r="T29">
        <v>143019.31</v>
      </c>
      <c r="U29">
        <v>0.33</v>
      </c>
      <c r="V29">
        <v>0.67</v>
      </c>
      <c r="W29">
        <v>7.33</v>
      </c>
      <c r="X29">
        <v>8.66</v>
      </c>
      <c r="Y29">
        <v>2</v>
      </c>
      <c r="Z29">
        <v>10</v>
      </c>
    </row>
    <row r="30" spans="1:26" x14ac:dyDescent="0.25">
      <c r="A30">
        <v>1</v>
      </c>
      <c r="B30">
        <v>35</v>
      </c>
      <c r="C30" t="s">
        <v>34</v>
      </c>
      <c r="D30">
        <v>2.4257</v>
      </c>
      <c r="E30">
        <v>41.22</v>
      </c>
      <c r="F30">
        <v>36.229999999999997</v>
      </c>
      <c r="G30">
        <v>12.08</v>
      </c>
      <c r="H30">
        <v>0.43</v>
      </c>
      <c r="I30">
        <v>180</v>
      </c>
      <c r="J30">
        <v>82.04</v>
      </c>
      <c r="K30">
        <v>35.1</v>
      </c>
      <c r="L30">
        <v>2</v>
      </c>
      <c r="M30">
        <v>0</v>
      </c>
      <c r="N30">
        <v>9.94</v>
      </c>
      <c r="O30">
        <v>10352.530000000001</v>
      </c>
      <c r="P30">
        <v>228.87</v>
      </c>
      <c r="Q30">
        <v>6247.56</v>
      </c>
      <c r="R30">
        <v>432.5</v>
      </c>
      <c r="S30">
        <v>144.29</v>
      </c>
      <c r="T30">
        <v>137457.51</v>
      </c>
      <c r="U30">
        <v>0.33</v>
      </c>
      <c r="V30">
        <v>0.67</v>
      </c>
      <c r="W30">
        <v>7.38</v>
      </c>
      <c r="X30">
        <v>8.39</v>
      </c>
      <c r="Y30">
        <v>2</v>
      </c>
      <c r="Z30">
        <v>10</v>
      </c>
    </row>
    <row r="31" spans="1:26" x14ac:dyDescent="0.25">
      <c r="A31">
        <v>0</v>
      </c>
      <c r="B31">
        <v>50</v>
      </c>
      <c r="C31" t="s">
        <v>34</v>
      </c>
      <c r="D31">
        <v>2.1313</v>
      </c>
      <c r="E31">
        <v>46.92</v>
      </c>
      <c r="F31">
        <v>39.51</v>
      </c>
      <c r="G31">
        <v>9.8000000000000007</v>
      </c>
      <c r="H31">
        <v>0.16</v>
      </c>
      <c r="I31">
        <v>242</v>
      </c>
      <c r="J31">
        <v>107.41</v>
      </c>
      <c r="K31">
        <v>41.65</v>
      </c>
      <c r="L31">
        <v>1</v>
      </c>
      <c r="M31">
        <v>239</v>
      </c>
      <c r="N31">
        <v>14.77</v>
      </c>
      <c r="O31">
        <v>13481.73</v>
      </c>
      <c r="P31">
        <v>331.78</v>
      </c>
      <c r="Q31">
        <v>6245.53</v>
      </c>
      <c r="R31">
        <v>552.70000000000005</v>
      </c>
      <c r="S31">
        <v>144.29</v>
      </c>
      <c r="T31">
        <v>197246.5</v>
      </c>
      <c r="U31">
        <v>0.26</v>
      </c>
      <c r="V31">
        <v>0.62</v>
      </c>
      <c r="W31">
        <v>7.24</v>
      </c>
      <c r="X31">
        <v>11.66</v>
      </c>
      <c r="Y31">
        <v>2</v>
      </c>
      <c r="Z31">
        <v>10</v>
      </c>
    </row>
    <row r="32" spans="1:26" x14ac:dyDescent="0.25">
      <c r="A32">
        <v>1</v>
      </c>
      <c r="B32">
        <v>50</v>
      </c>
      <c r="C32" t="s">
        <v>34</v>
      </c>
      <c r="D32">
        <v>2.5958000000000001</v>
      </c>
      <c r="E32">
        <v>38.520000000000003</v>
      </c>
      <c r="F32">
        <v>33.69</v>
      </c>
      <c r="G32">
        <v>16.04</v>
      </c>
      <c r="H32">
        <v>0.32</v>
      </c>
      <c r="I32">
        <v>126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250.5</v>
      </c>
      <c r="Q32">
        <v>6245.25</v>
      </c>
      <c r="R32">
        <v>349.1</v>
      </c>
      <c r="S32">
        <v>144.29</v>
      </c>
      <c r="T32">
        <v>96026.64</v>
      </c>
      <c r="U32">
        <v>0.41</v>
      </c>
      <c r="V32">
        <v>0.72</v>
      </c>
      <c r="W32">
        <v>7.22</v>
      </c>
      <c r="X32">
        <v>5.85</v>
      </c>
      <c r="Y32">
        <v>2</v>
      </c>
      <c r="Z32">
        <v>10</v>
      </c>
    </row>
    <row r="33" spans="1:26" x14ac:dyDescent="0.25">
      <c r="A33">
        <v>0</v>
      </c>
      <c r="B33">
        <v>25</v>
      </c>
      <c r="C33" t="s">
        <v>34</v>
      </c>
      <c r="D33">
        <v>2.2319</v>
      </c>
      <c r="E33">
        <v>44.81</v>
      </c>
      <c r="F33">
        <v>39.520000000000003</v>
      </c>
      <c r="G33">
        <v>9.4499999999999993</v>
      </c>
      <c r="H33">
        <v>0.28000000000000003</v>
      </c>
      <c r="I33">
        <v>251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209.73</v>
      </c>
      <c r="Q33">
        <v>6250.21</v>
      </c>
      <c r="R33">
        <v>540.48</v>
      </c>
      <c r="S33">
        <v>144.29</v>
      </c>
      <c r="T33">
        <v>191093.46</v>
      </c>
      <c r="U33">
        <v>0.27</v>
      </c>
      <c r="V33">
        <v>0.62</v>
      </c>
      <c r="W33">
        <v>7.58</v>
      </c>
      <c r="X33">
        <v>11.68</v>
      </c>
      <c r="Y33">
        <v>2</v>
      </c>
      <c r="Z33">
        <v>10</v>
      </c>
    </row>
    <row r="34" spans="1:26" x14ac:dyDescent="0.25">
      <c r="A34">
        <v>0</v>
      </c>
      <c r="B34">
        <v>85</v>
      </c>
      <c r="C34" t="s">
        <v>34</v>
      </c>
      <c r="D34">
        <v>1.4562999999999999</v>
      </c>
      <c r="E34">
        <v>68.67</v>
      </c>
      <c r="F34">
        <v>50.77</v>
      </c>
      <c r="G34">
        <v>6.65</v>
      </c>
      <c r="H34">
        <v>0.11</v>
      </c>
      <c r="I34">
        <v>458</v>
      </c>
      <c r="J34">
        <v>167.88</v>
      </c>
      <c r="K34">
        <v>51.39</v>
      </c>
      <c r="L34">
        <v>1</v>
      </c>
      <c r="M34">
        <v>456</v>
      </c>
      <c r="N34">
        <v>30.49</v>
      </c>
      <c r="O34">
        <v>20939.59</v>
      </c>
      <c r="P34">
        <v>622.77</v>
      </c>
      <c r="Q34">
        <v>6248.29</v>
      </c>
      <c r="R34">
        <v>936.88</v>
      </c>
      <c r="S34">
        <v>144.29</v>
      </c>
      <c r="T34">
        <v>388255.11</v>
      </c>
      <c r="U34">
        <v>0.15</v>
      </c>
      <c r="V34">
        <v>0.48</v>
      </c>
      <c r="W34">
        <v>7.59</v>
      </c>
      <c r="X34">
        <v>22.92</v>
      </c>
      <c r="Y34">
        <v>2</v>
      </c>
      <c r="Z34">
        <v>10</v>
      </c>
    </row>
    <row r="35" spans="1:26" x14ac:dyDescent="0.25">
      <c r="A35">
        <v>1</v>
      </c>
      <c r="B35">
        <v>85</v>
      </c>
      <c r="C35" t="s">
        <v>34</v>
      </c>
      <c r="D35">
        <v>2.4174000000000002</v>
      </c>
      <c r="E35">
        <v>41.37</v>
      </c>
      <c r="F35">
        <v>34.32</v>
      </c>
      <c r="G35">
        <v>14.92</v>
      </c>
      <c r="H35">
        <v>0.21</v>
      </c>
      <c r="I35">
        <v>138</v>
      </c>
      <c r="J35">
        <v>169.33</v>
      </c>
      <c r="K35">
        <v>51.39</v>
      </c>
      <c r="L35">
        <v>2</v>
      </c>
      <c r="M35">
        <v>136</v>
      </c>
      <c r="N35">
        <v>30.94</v>
      </c>
      <c r="O35">
        <v>21118.46</v>
      </c>
      <c r="P35">
        <v>379.23</v>
      </c>
      <c r="Q35">
        <v>6243.96</v>
      </c>
      <c r="R35">
        <v>375.93</v>
      </c>
      <c r="S35">
        <v>144.29</v>
      </c>
      <c r="T35">
        <v>109380.51</v>
      </c>
      <c r="U35">
        <v>0.38</v>
      </c>
      <c r="V35">
        <v>0.71</v>
      </c>
      <c r="W35">
        <v>7.09</v>
      </c>
      <c r="X35">
        <v>6.48</v>
      </c>
      <c r="Y35">
        <v>2</v>
      </c>
      <c r="Z35">
        <v>10</v>
      </c>
    </row>
    <row r="36" spans="1:26" x14ac:dyDescent="0.25">
      <c r="A36">
        <v>2</v>
      </c>
      <c r="B36">
        <v>85</v>
      </c>
      <c r="C36" t="s">
        <v>34</v>
      </c>
      <c r="D36">
        <v>2.7412999999999998</v>
      </c>
      <c r="E36">
        <v>36.479999999999997</v>
      </c>
      <c r="F36">
        <v>31.46</v>
      </c>
      <c r="G36">
        <v>24.2</v>
      </c>
      <c r="H36">
        <v>0.31</v>
      </c>
      <c r="I36">
        <v>78</v>
      </c>
      <c r="J36">
        <v>170.79</v>
      </c>
      <c r="K36">
        <v>51.39</v>
      </c>
      <c r="L36">
        <v>3</v>
      </c>
      <c r="M36">
        <v>28</v>
      </c>
      <c r="N36">
        <v>31.4</v>
      </c>
      <c r="O36">
        <v>21297.94</v>
      </c>
      <c r="P36">
        <v>305.52999999999997</v>
      </c>
      <c r="Q36">
        <v>6244.03</v>
      </c>
      <c r="R36">
        <v>277.37</v>
      </c>
      <c r="S36">
        <v>144.29</v>
      </c>
      <c r="T36">
        <v>60401.919999999998</v>
      </c>
      <c r="U36">
        <v>0.52</v>
      </c>
      <c r="V36">
        <v>0.77</v>
      </c>
      <c r="W36">
        <v>7.04</v>
      </c>
      <c r="X36">
        <v>3.63</v>
      </c>
      <c r="Y36">
        <v>2</v>
      </c>
      <c r="Z36">
        <v>10</v>
      </c>
    </row>
    <row r="37" spans="1:26" x14ac:dyDescent="0.25">
      <c r="A37">
        <v>3</v>
      </c>
      <c r="B37">
        <v>85</v>
      </c>
      <c r="C37" t="s">
        <v>34</v>
      </c>
      <c r="D37">
        <v>2.7597</v>
      </c>
      <c r="E37">
        <v>36.24</v>
      </c>
      <c r="F37">
        <v>31.32</v>
      </c>
      <c r="G37">
        <v>25.06</v>
      </c>
      <c r="H37">
        <v>0.41</v>
      </c>
      <c r="I37">
        <v>75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303.98</v>
      </c>
      <c r="Q37">
        <v>6244.47</v>
      </c>
      <c r="R37">
        <v>271.64</v>
      </c>
      <c r="S37">
        <v>144.29</v>
      </c>
      <c r="T37">
        <v>57550.98</v>
      </c>
      <c r="U37">
        <v>0.53</v>
      </c>
      <c r="V37">
        <v>0.78</v>
      </c>
      <c r="W37">
        <v>7.06</v>
      </c>
      <c r="X37">
        <v>3.49</v>
      </c>
      <c r="Y37">
        <v>2</v>
      </c>
      <c r="Z37">
        <v>10</v>
      </c>
    </row>
    <row r="38" spans="1:26" x14ac:dyDescent="0.25">
      <c r="A38">
        <v>0</v>
      </c>
      <c r="B38">
        <v>20</v>
      </c>
      <c r="C38" t="s">
        <v>34</v>
      </c>
      <c r="D38">
        <v>2.0809000000000002</v>
      </c>
      <c r="E38">
        <v>48.06</v>
      </c>
      <c r="F38">
        <v>42.48</v>
      </c>
      <c r="G38">
        <v>8.14</v>
      </c>
      <c r="H38">
        <v>0.34</v>
      </c>
      <c r="I38">
        <v>313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199.62</v>
      </c>
      <c r="Q38">
        <v>6251.94</v>
      </c>
      <c r="R38">
        <v>637.9</v>
      </c>
      <c r="S38">
        <v>144.29</v>
      </c>
      <c r="T38">
        <v>239489.26</v>
      </c>
      <c r="U38">
        <v>0.23</v>
      </c>
      <c r="V38">
        <v>0.56999999999999995</v>
      </c>
      <c r="W38">
        <v>7.77</v>
      </c>
      <c r="X38">
        <v>14.63</v>
      </c>
      <c r="Y38">
        <v>2</v>
      </c>
      <c r="Z38">
        <v>10</v>
      </c>
    </row>
    <row r="39" spans="1:26" x14ac:dyDescent="0.25">
      <c r="A39">
        <v>0</v>
      </c>
      <c r="B39">
        <v>65</v>
      </c>
      <c r="C39" t="s">
        <v>34</v>
      </c>
      <c r="D39">
        <v>1.8194999999999999</v>
      </c>
      <c r="E39">
        <v>54.96</v>
      </c>
      <c r="F39">
        <v>43.85</v>
      </c>
      <c r="G39">
        <v>8.02</v>
      </c>
      <c r="H39">
        <v>0.13</v>
      </c>
      <c r="I39">
        <v>328</v>
      </c>
      <c r="J39">
        <v>133.21</v>
      </c>
      <c r="K39">
        <v>46.47</v>
      </c>
      <c r="L39">
        <v>1</v>
      </c>
      <c r="M39">
        <v>326</v>
      </c>
      <c r="N39">
        <v>20.75</v>
      </c>
      <c r="O39">
        <v>16663.419999999998</v>
      </c>
      <c r="P39">
        <v>448.37</v>
      </c>
      <c r="Q39">
        <v>6246.23</v>
      </c>
      <c r="R39">
        <v>699.8</v>
      </c>
      <c r="S39">
        <v>144.29</v>
      </c>
      <c r="T39">
        <v>270368.36</v>
      </c>
      <c r="U39">
        <v>0.21</v>
      </c>
      <c r="V39">
        <v>0.56000000000000005</v>
      </c>
      <c r="W39">
        <v>7.4</v>
      </c>
      <c r="X39">
        <v>16</v>
      </c>
      <c r="Y39">
        <v>2</v>
      </c>
      <c r="Z39">
        <v>10</v>
      </c>
    </row>
    <row r="40" spans="1:26" x14ac:dyDescent="0.25">
      <c r="A40">
        <v>1</v>
      </c>
      <c r="B40">
        <v>65</v>
      </c>
      <c r="C40" t="s">
        <v>34</v>
      </c>
      <c r="D40">
        <v>2.6505999999999998</v>
      </c>
      <c r="E40">
        <v>37.729999999999997</v>
      </c>
      <c r="F40">
        <v>32.69</v>
      </c>
      <c r="G40">
        <v>18.68</v>
      </c>
      <c r="H40">
        <v>0.26</v>
      </c>
      <c r="I40">
        <v>105</v>
      </c>
      <c r="J40">
        <v>134.55000000000001</v>
      </c>
      <c r="K40">
        <v>46.47</v>
      </c>
      <c r="L40">
        <v>2</v>
      </c>
      <c r="M40">
        <v>53</v>
      </c>
      <c r="N40">
        <v>21.09</v>
      </c>
      <c r="O40">
        <v>16828.84</v>
      </c>
      <c r="P40">
        <v>278.82</v>
      </c>
      <c r="Q40">
        <v>6245.52</v>
      </c>
      <c r="R40">
        <v>318.51</v>
      </c>
      <c r="S40">
        <v>144.29</v>
      </c>
      <c r="T40">
        <v>80835.97</v>
      </c>
      <c r="U40">
        <v>0.45</v>
      </c>
      <c r="V40">
        <v>0.75</v>
      </c>
      <c r="W40">
        <v>7.09</v>
      </c>
      <c r="X40">
        <v>4.8499999999999996</v>
      </c>
      <c r="Y40">
        <v>2</v>
      </c>
      <c r="Z40">
        <v>10</v>
      </c>
    </row>
    <row r="41" spans="1:26" x14ac:dyDescent="0.25">
      <c r="A41">
        <v>2</v>
      </c>
      <c r="B41">
        <v>65</v>
      </c>
      <c r="C41" t="s">
        <v>34</v>
      </c>
      <c r="D41">
        <v>2.6926000000000001</v>
      </c>
      <c r="E41">
        <v>37.14</v>
      </c>
      <c r="F41">
        <v>32.32</v>
      </c>
      <c r="G41">
        <v>19.989999999999998</v>
      </c>
      <c r="H41">
        <v>0.39</v>
      </c>
      <c r="I41">
        <v>97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273.27999999999997</v>
      </c>
      <c r="Q41">
        <v>6245.82</v>
      </c>
      <c r="R41">
        <v>303.95</v>
      </c>
      <c r="S41">
        <v>144.29</v>
      </c>
      <c r="T41">
        <v>73598.240000000005</v>
      </c>
      <c r="U41">
        <v>0.47</v>
      </c>
      <c r="V41">
        <v>0.75</v>
      </c>
      <c r="W41">
        <v>7.13</v>
      </c>
      <c r="X41">
        <v>4.4800000000000004</v>
      </c>
      <c r="Y41">
        <v>2</v>
      </c>
      <c r="Z41">
        <v>10</v>
      </c>
    </row>
    <row r="42" spans="1:26" x14ac:dyDescent="0.25">
      <c r="A42">
        <v>0</v>
      </c>
      <c r="B42">
        <v>75</v>
      </c>
      <c r="C42" t="s">
        <v>34</v>
      </c>
      <c r="D42">
        <v>1.6311</v>
      </c>
      <c r="E42">
        <v>61.31</v>
      </c>
      <c r="F42">
        <v>47.11</v>
      </c>
      <c r="G42">
        <v>7.25</v>
      </c>
      <c r="H42">
        <v>0.12</v>
      </c>
      <c r="I42">
        <v>390</v>
      </c>
      <c r="J42">
        <v>150.44</v>
      </c>
      <c r="K42">
        <v>49.1</v>
      </c>
      <c r="L42">
        <v>1</v>
      </c>
      <c r="M42">
        <v>388</v>
      </c>
      <c r="N42">
        <v>25.34</v>
      </c>
      <c r="O42">
        <v>18787.759999999998</v>
      </c>
      <c r="P42">
        <v>531.39</v>
      </c>
      <c r="Q42">
        <v>6247.34</v>
      </c>
      <c r="R42">
        <v>811.57</v>
      </c>
      <c r="S42">
        <v>144.29</v>
      </c>
      <c r="T42">
        <v>325939.71999999997</v>
      </c>
      <c r="U42">
        <v>0.18</v>
      </c>
      <c r="V42">
        <v>0.52</v>
      </c>
      <c r="W42">
        <v>7.48</v>
      </c>
      <c r="X42">
        <v>19.27</v>
      </c>
      <c r="Y42">
        <v>2</v>
      </c>
      <c r="Z42">
        <v>10</v>
      </c>
    </row>
    <row r="43" spans="1:26" x14ac:dyDescent="0.25">
      <c r="A43">
        <v>1</v>
      </c>
      <c r="B43">
        <v>75</v>
      </c>
      <c r="C43" t="s">
        <v>34</v>
      </c>
      <c r="D43">
        <v>2.5453999999999999</v>
      </c>
      <c r="E43">
        <v>39.29</v>
      </c>
      <c r="F43">
        <v>33.369999999999997</v>
      </c>
      <c r="G43">
        <v>16.829999999999998</v>
      </c>
      <c r="H43">
        <v>0.23</v>
      </c>
      <c r="I43">
        <v>119</v>
      </c>
      <c r="J43">
        <v>151.83000000000001</v>
      </c>
      <c r="K43">
        <v>49.1</v>
      </c>
      <c r="L43">
        <v>2</v>
      </c>
      <c r="M43">
        <v>115</v>
      </c>
      <c r="N43">
        <v>25.73</v>
      </c>
      <c r="O43">
        <v>18959.54</v>
      </c>
      <c r="P43">
        <v>327.32</v>
      </c>
      <c r="Q43">
        <v>6243.51</v>
      </c>
      <c r="R43">
        <v>344.55</v>
      </c>
      <c r="S43">
        <v>144.29</v>
      </c>
      <c r="T43">
        <v>93787.43</v>
      </c>
      <c r="U43">
        <v>0.42</v>
      </c>
      <c r="V43">
        <v>0.73</v>
      </c>
      <c r="W43">
        <v>7.04</v>
      </c>
      <c r="X43">
        <v>5.54</v>
      </c>
      <c r="Y43">
        <v>2</v>
      </c>
      <c r="Z43">
        <v>10</v>
      </c>
    </row>
    <row r="44" spans="1:26" x14ac:dyDescent="0.25">
      <c r="A44">
        <v>2</v>
      </c>
      <c r="B44">
        <v>75</v>
      </c>
      <c r="C44" t="s">
        <v>34</v>
      </c>
      <c r="D44">
        <v>2.7271999999999998</v>
      </c>
      <c r="E44">
        <v>36.67</v>
      </c>
      <c r="F44">
        <v>31.79</v>
      </c>
      <c r="G44">
        <v>22.44</v>
      </c>
      <c r="H44">
        <v>0.35</v>
      </c>
      <c r="I44">
        <v>85</v>
      </c>
      <c r="J44">
        <v>153.22999999999999</v>
      </c>
      <c r="K44">
        <v>49.1</v>
      </c>
      <c r="L44">
        <v>3</v>
      </c>
      <c r="M44">
        <v>1</v>
      </c>
      <c r="N44">
        <v>26.13</v>
      </c>
      <c r="O44">
        <v>19131.849999999999</v>
      </c>
      <c r="P44">
        <v>287.83999999999997</v>
      </c>
      <c r="Q44">
        <v>6244.46</v>
      </c>
      <c r="R44">
        <v>286.82</v>
      </c>
      <c r="S44">
        <v>144.29</v>
      </c>
      <c r="T44">
        <v>65091.27</v>
      </c>
      <c r="U44">
        <v>0.5</v>
      </c>
      <c r="V44">
        <v>0.77</v>
      </c>
      <c r="W44">
        <v>7.1</v>
      </c>
      <c r="X44">
        <v>3.96</v>
      </c>
      <c r="Y44">
        <v>2</v>
      </c>
      <c r="Z44">
        <v>10</v>
      </c>
    </row>
    <row r="45" spans="1:26" x14ac:dyDescent="0.25">
      <c r="A45">
        <v>3</v>
      </c>
      <c r="B45">
        <v>75</v>
      </c>
      <c r="C45" t="s">
        <v>34</v>
      </c>
      <c r="D45">
        <v>2.7269999999999999</v>
      </c>
      <c r="E45">
        <v>36.67</v>
      </c>
      <c r="F45">
        <v>31.8</v>
      </c>
      <c r="G45">
        <v>22.45</v>
      </c>
      <c r="H45">
        <v>0.46</v>
      </c>
      <c r="I45">
        <v>85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290.67</v>
      </c>
      <c r="Q45">
        <v>6244.35</v>
      </c>
      <c r="R45">
        <v>286.98</v>
      </c>
      <c r="S45">
        <v>144.29</v>
      </c>
      <c r="T45">
        <v>65172.29</v>
      </c>
      <c r="U45">
        <v>0.5</v>
      </c>
      <c r="V45">
        <v>0.77</v>
      </c>
      <c r="W45">
        <v>7.1</v>
      </c>
      <c r="X45">
        <v>3.96</v>
      </c>
      <c r="Y45">
        <v>2</v>
      </c>
      <c r="Z45">
        <v>10</v>
      </c>
    </row>
    <row r="46" spans="1:26" x14ac:dyDescent="0.25">
      <c r="A46">
        <v>0</v>
      </c>
      <c r="B46">
        <v>95</v>
      </c>
      <c r="C46" t="s">
        <v>34</v>
      </c>
      <c r="D46">
        <v>1.2927</v>
      </c>
      <c r="E46">
        <v>77.36</v>
      </c>
      <c r="F46">
        <v>54.97</v>
      </c>
      <c r="G46">
        <v>6.17</v>
      </c>
      <c r="H46">
        <v>0.1</v>
      </c>
      <c r="I46">
        <v>535</v>
      </c>
      <c r="J46">
        <v>185.69</v>
      </c>
      <c r="K46">
        <v>53.44</v>
      </c>
      <c r="L46">
        <v>1</v>
      </c>
      <c r="M46">
        <v>533</v>
      </c>
      <c r="N46">
        <v>36.26</v>
      </c>
      <c r="O46">
        <v>23136.14</v>
      </c>
      <c r="P46">
        <v>725.95</v>
      </c>
      <c r="Q46">
        <v>6249.15</v>
      </c>
      <c r="R46">
        <v>1079.82</v>
      </c>
      <c r="S46">
        <v>144.29</v>
      </c>
      <c r="T46">
        <v>459343.52</v>
      </c>
      <c r="U46">
        <v>0.13</v>
      </c>
      <c r="V46">
        <v>0.44</v>
      </c>
      <c r="W46">
        <v>7.73</v>
      </c>
      <c r="X46">
        <v>27.12</v>
      </c>
      <c r="Y46">
        <v>2</v>
      </c>
      <c r="Z46">
        <v>10</v>
      </c>
    </row>
    <row r="47" spans="1:26" x14ac:dyDescent="0.25">
      <c r="A47">
        <v>1</v>
      </c>
      <c r="B47">
        <v>95</v>
      </c>
      <c r="C47" t="s">
        <v>34</v>
      </c>
      <c r="D47">
        <v>2.3014999999999999</v>
      </c>
      <c r="E47">
        <v>43.45</v>
      </c>
      <c r="F47">
        <v>35.17</v>
      </c>
      <c r="G47">
        <v>13.53</v>
      </c>
      <c r="H47">
        <v>0.19</v>
      </c>
      <c r="I47">
        <v>156</v>
      </c>
      <c r="J47">
        <v>187.21</v>
      </c>
      <c r="K47">
        <v>53.44</v>
      </c>
      <c r="L47">
        <v>2</v>
      </c>
      <c r="M47">
        <v>154</v>
      </c>
      <c r="N47">
        <v>36.770000000000003</v>
      </c>
      <c r="O47">
        <v>23322.880000000001</v>
      </c>
      <c r="P47">
        <v>427.38</v>
      </c>
      <c r="Q47">
        <v>6245.3</v>
      </c>
      <c r="R47">
        <v>405.27</v>
      </c>
      <c r="S47">
        <v>144.29</v>
      </c>
      <c r="T47">
        <v>123961.97</v>
      </c>
      <c r="U47">
        <v>0.36</v>
      </c>
      <c r="V47">
        <v>0.69</v>
      </c>
      <c r="W47">
        <v>7.11</v>
      </c>
      <c r="X47">
        <v>7.34</v>
      </c>
      <c r="Y47">
        <v>2</v>
      </c>
      <c r="Z47">
        <v>10</v>
      </c>
    </row>
    <row r="48" spans="1:26" x14ac:dyDescent="0.25">
      <c r="A48">
        <v>2</v>
      </c>
      <c r="B48">
        <v>95</v>
      </c>
      <c r="C48" t="s">
        <v>34</v>
      </c>
      <c r="D48">
        <v>2.6808999999999998</v>
      </c>
      <c r="E48">
        <v>37.299999999999997</v>
      </c>
      <c r="F48">
        <v>31.71</v>
      </c>
      <c r="G48">
        <v>22.65</v>
      </c>
      <c r="H48">
        <v>0.28000000000000003</v>
      </c>
      <c r="I48">
        <v>84</v>
      </c>
      <c r="J48">
        <v>188.73</v>
      </c>
      <c r="K48">
        <v>53.44</v>
      </c>
      <c r="L48">
        <v>3</v>
      </c>
      <c r="M48">
        <v>79</v>
      </c>
      <c r="N48">
        <v>37.29</v>
      </c>
      <c r="O48">
        <v>23510.33</v>
      </c>
      <c r="P48">
        <v>345.63</v>
      </c>
      <c r="Q48">
        <v>6244.12</v>
      </c>
      <c r="R48">
        <v>288.51</v>
      </c>
      <c r="S48">
        <v>144.29</v>
      </c>
      <c r="T48">
        <v>65940.23</v>
      </c>
      <c r="U48">
        <v>0.5</v>
      </c>
      <c r="V48">
        <v>0.77</v>
      </c>
      <c r="W48">
        <v>6.96</v>
      </c>
      <c r="X48">
        <v>3.87</v>
      </c>
      <c r="Y48">
        <v>2</v>
      </c>
      <c r="Z48">
        <v>10</v>
      </c>
    </row>
    <row r="49" spans="1:26" x14ac:dyDescent="0.25">
      <c r="A49">
        <v>3</v>
      </c>
      <c r="B49">
        <v>95</v>
      </c>
      <c r="C49" t="s">
        <v>34</v>
      </c>
      <c r="D49">
        <v>2.7854000000000001</v>
      </c>
      <c r="E49">
        <v>35.9</v>
      </c>
      <c r="F49">
        <v>30.94</v>
      </c>
      <c r="G49">
        <v>27.71</v>
      </c>
      <c r="H49">
        <v>0.37</v>
      </c>
      <c r="I49">
        <v>67</v>
      </c>
      <c r="J49">
        <v>190.25</v>
      </c>
      <c r="K49">
        <v>53.44</v>
      </c>
      <c r="L49">
        <v>4</v>
      </c>
      <c r="M49">
        <v>1</v>
      </c>
      <c r="N49">
        <v>37.82</v>
      </c>
      <c r="O49">
        <v>23698.48</v>
      </c>
      <c r="P49">
        <v>318.38</v>
      </c>
      <c r="Q49">
        <v>6245.75</v>
      </c>
      <c r="R49">
        <v>258.83999999999997</v>
      </c>
      <c r="S49">
        <v>144.29</v>
      </c>
      <c r="T49">
        <v>51192.34</v>
      </c>
      <c r="U49">
        <v>0.56000000000000005</v>
      </c>
      <c r="V49">
        <v>0.79</v>
      </c>
      <c r="W49">
        <v>7.04</v>
      </c>
      <c r="X49">
        <v>3.1</v>
      </c>
      <c r="Y49">
        <v>2</v>
      </c>
      <c r="Z49">
        <v>10</v>
      </c>
    </row>
    <row r="50" spans="1:26" x14ac:dyDescent="0.25">
      <c r="A50">
        <v>4</v>
      </c>
      <c r="B50">
        <v>95</v>
      </c>
      <c r="C50" t="s">
        <v>34</v>
      </c>
      <c r="D50">
        <v>2.7856999999999998</v>
      </c>
      <c r="E50">
        <v>35.9</v>
      </c>
      <c r="F50">
        <v>30.93</v>
      </c>
      <c r="G50">
        <v>27.7</v>
      </c>
      <c r="H50">
        <v>0.46</v>
      </c>
      <c r="I50">
        <v>67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23887.360000000001</v>
      </c>
      <c r="P50">
        <v>320.42</v>
      </c>
      <c r="Q50">
        <v>6245.76</v>
      </c>
      <c r="R50">
        <v>258.72000000000003</v>
      </c>
      <c r="S50">
        <v>144.29</v>
      </c>
      <c r="T50">
        <v>51131.17</v>
      </c>
      <c r="U50">
        <v>0.56000000000000005</v>
      </c>
      <c r="V50">
        <v>0.79</v>
      </c>
      <c r="W50">
        <v>7.04</v>
      </c>
      <c r="X50">
        <v>3.1</v>
      </c>
      <c r="Y50">
        <v>2</v>
      </c>
      <c r="Z50">
        <v>10</v>
      </c>
    </row>
    <row r="51" spans="1:26" x14ac:dyDescent="0.25">
      <c r="A51">
        <v>0</v>
      </c>
      <c r="B51">
        <v>55</v>
      </c>
      <c r="C51" t="s">
        <v>34</v>
      </c>
      <c r="D51">
        <v>2.0202</v>
      </c>
      <c r="E51">
        <v>49.5</v>
      </c>
      <c r="F51">
        <v>40.94</v>
      </c>
      <c r="G51">
        <v>9.06</v>
      </c>
      <c r="H51">
        <v>0.15</v>
      </c>
      <c r="I51">
        <v>271</v>
      </c>
      <c r="J51">
        <v>116.05</v>
      </c>
      <c r="K51">
        <v>43.4</v>
      </c>
      <c r="L51">
        <v>1</v>
      </c>
      <c r="M51">
        <v>269</v>
      </c>
      <c r="N51">
        <v>16.649999999999999</v>
      </c>
      <c r="O51">
        <v>14546.17</v>
      </c>
      <c r="P51">
        <v>370.79</v>
      </c>
      <c r="Q51">
        <v>6245.08</v>
      </c>
      <c r="R51">
        <v>602.20000000000005</v>
      </c>
      <c r="S51">
        <v>144.29</v>
      </c>
      <c r="T51">
        <v>221848.81</v>
      </c>
      <c r="U51">
        <v>0.24</v>
      </c>
      <c r="V51">
        <v>0.6</v>
      </c>
      <c r="W51">
        <v>7.28</v>
      </c>
      <c r="X51">
        <v>13.1</v>
      </c>
      <c r="Y51">
        <v>2</v>
      </c>
      <c r="Z51">
        <v>10</v>
      </c>
    </row>
    <row r="52" spans="1:26" x14ac:dyDescent="0.25">
      <c r="A52">
        <v>1</v>
      </c>
      <c r="B52">
        <v>55</v>
      </c>
      <c r="C52" t="s">
        <v>34</v>
      </c>
      <c r="D52">
        <v>2.6301999999999999</v>
      </c>
      <c r="E52">
        <v>38.020000000000003</v>
      </c>
      <c r="F52">
        <v>33.19</v>
      </c>
      <c r="G52">
        <v>17.32</v>
      </c>
      <c r="H52">
        <v>0.3</v>
      </c>
      <c r="I52">
        <v>115</v>
      </c>
      <c r="J52">
        <v>117.34</v>
      </c>
      <c r="K52">
        <v>43.4</v>
      </c>
      <c r="L52">
        <v>2</v>
      </c>
      <c r="M52">
        <v>0</v>
      </c>
      <c r="N52">
        <v>16.940000000000001</v>
      </c>
      <c r="O52">
        <v>14705.49</v>
      </c>
      <c r="P52">
        <v>257.37</v>
      </c>
      <c r="Q52">
        <v>6246.15</v>
      </c>
      <c r="R52">
        <v>332.8</v>
      </c>
      <c r="S52">
        <v>144.29</v>
      </c>
      <c r="T52">
        <v>87931.08</v>
      </c>
      <c r="U52">
        <v>0.43</v>
      </c>
      <c r="V52">
        <v>0.73</v>
      </c>
      <c r="W52">
        <v>7.18</v>
      </c>
      <c r="X52">
        <v>5.35</v>
      </c>
      <c r="Y52">
        <v>2</v>
      </c>
      <c r="Z5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INDEX(resultados!$A$2:$ZZ$52, 1, MATCH($B$1, resultados!$A$1:$ZZ$1, 0))</f>
        <v>#N/A</v>
      </c>
      <c r="B7" t="e">
        <f>INDEX(resultados!$A$2:$ZZ$52, 1, MATCH($B$2, resultados!$A$1:$ZZ$1, 0))</f>
        <v>#N/A</v>
      </c>
      <c r="C7" t="e">
        <f>INDEX(resultados!$A$2:$ZZ$52, 1, MATCH($B$3, resultados!$A$1:$ZZ$1, 0))</f>
        <v>#N/A</v>
      </c>
    </row>
    <row r="8" spans="1:3" x14ac:dyDescent="0.25">
      <c r="A8" t="e">
        <f>INDEX(resultados!$A$2:$ZZ$52, 2, MATCH($B$1, resultados!$A$1:$ZZ$1, 0))</f>
        <v>#N/A</v>
      </c>
      <c r="B8" t="e">
        <f>INDEX(resultados!$A$2:$ZZ$52, 2, MATCH($B$2, resultados!$A$1:$ZZ$1, 0))</f>
        <v>#N/A</v>
      </c>
      <c r="C8" t="e">
        <f>INDEX(resultados!$A$2:$ZZ$52, 2, MATCH($B$3, resultados!$A$1:$ZZ$1, 0))</f>
        <v>#N/A</v>
      </c>
    </row>
    <row r="9" spans="1:3" x14ac:dyDescent="0.25">
      <c r="A9" t="e">
        <f>INDEX(resultados!$A$2:$ZZ$52, 3, MATCH($B$1, resultados!$A$1:$ZZ$1, 0))</f>
        <v>#N/A</v>
      </c>
      <c r="B9" t="e">
        <f>INDEX(resultados!$A$2:$ZZ$52, 3, MATCH($B$2, resultados!$A$1:$ZZ$1, 0))</f>
        <v>#N/A</v>
      </c>
      <c r="C9" t="e">
        <f>INDEX(resultados!$A$2:$ZZ$52, 3, MATCH($B$3, resultados!$A$1:$ZZ$1, 0))</f>
        <v>#N/A</v>
      </c>
    </row>
    <row r="10" spans="1:3" x14ac:dyDescent="0.25">
      <c r="A10" t="e">
        <f>INDEX(resultados!$A$2:$ZZ$52, 4, MATCH($B$1, resultados!$A$1:$ZZ$1, 0))</f>
        <v>#N/A</v>
      </c>
      <c r="B10" t="e">
        <f>INDEX(resultados!$A$2:$ZZ$52, 4, MATCH($B$2, resultados!$A$1:$ZZ$1, 0))</f>
        <v>#N/A</v>
      </c>
      <c r="C10" t="e">
        <f>INDEX(resultados!$A$2:$ZZ$52, 4, MATCH($B$3, resultados!$A$1:$ZZ$1, 0))</f>
        <v>#N/A</v>
      </c>
    </row>
    <row r="11" spans="1:3" x14ac:dyDescent="0.25">
      <c r="A11" t="e">
        <f>INDEX(resultados!$A$2:$ZZ$52, 5, MATCH($B$1, resultados!$A$1:$ZZ$1, 0))</f>
        <v>#N/A</v>
      </c>
      <c r="B11" t="e">
        <f>INDEX(resultados!$A$2:$ZZ$52, 5, MATCH($B$2, resultados!$A$1:$ZZ$1, 0))</f>
        <v>#N/A</v>
      </c>
      <c r="C11" t="e">
        <f>INDEX(resultados!$A$2:$ZZ$52, 5, MATCH($B$3, resultados!$A$1:$ZZ$1, 0))</f>
        <v>#N/A</v>
      </c>
    </row>
    <row r="12" spans="1:3" x14ac:dyDescent="0.25">
      <c r="A12" t="e">
        <f>INDEX(resultados!$A$2:$ZZ$52, 6, MATCH($B$1, resultados!$A$1:$ZZ$1, 0))</f>
        <v>#N/A</v>
      </c>
      <c r="B12" t="e">
        <f>INDEX(resultados!$A$2:$ZZ$52, 6, MATCH($B$2, resultados!$A$1:$ZZ$1, 0))</f>
        <v>#N/A</v>
      </c>
      <c r="C12" t="e">
        <f>INDEX(resultados!$A$2:$ZZ$52, 6, MATCH($B$3, resultados!$A$1:$ZZ$1, 0))</f>
        <v>#N/A</v>
      </c>
    </row>
    <row r="13" spans="1:3" x14ac:dyDescent="0.25">
      <c r="A13" t="e">
        <f>INDEX(resultados!$A$2:$ZZ$52, 7, MATCH($B$1, resultados!$A$1:$ZZ$1, 0))</f>
        <v>#N/A</v>
      </c>
      <c r="B13" t="e">
        <f>INDEX(resultados!$A$2:$ZZ$52, 7, MATCH($B$2, resultados!$A$1:$ZZ$1, 0))</f>
        <v>#N/A</v>
      </c>
      <c r="C13" t="e">
        <f>INDEX(resultados!$A$2:$ZZ$52, 7, MATCH($B$3, resultados!$A$1:$ZZ$1, 0))</f>
        <v>#N/A</v>
      </c>
    </row>
    <row r="14" spans="1:3" x14ac:dyDescent="0.25">
      <c r="A14" t="e">
        <f>INDEX(resultados!$A$2:$ZZ$52, 8, MATCH($B$1, resultados!$A$1:$ZZ$1, 0))</f>
        <v>#N/A</v>
      </c>
      <c r="B14" t="e">
        <f>INDEX(resultados!$A$2:$ZZ$52, 8, MATCH($B$2, resultados!$A$1:$ZZ$1, 0))</f>
        <v>#N/A</v>
      </c>
      <c r="C14" t="e">
        <f>INDEX(resultados!$A$2:$ZZ$52, 8, MATCH($B$3, resultados!$A$1:$ZZ$1, 0))</f>
        <v>#N/A</v>
      </c>
    </row>
    <row r="15" spans="1:3" x14ac:dyDescent="0.25">
      <c r="A15" t="e">
        <f>INDEX(resultados!$A$2:$ZZ$52, 9, MATCH($B$1, resultados!$A$1:$ZZ$1, 0))</f>
        <v>#N/A</v>
      </c>
      <c r="B15" t="e">
        <f>INDEX(resultados!$A$2:$ZZ$52, 9, MATCH($B$2, resultados!$A$1:$ZZ$1, 0))</f>
        <v>#N/A</v>
      </c>
      <c r="C15" t="e">
        <f>INDEX(resultados!$A$2:$ZZ$52, 9, MATCH($B$3, resultados!$A$1:$ZZ$1, 0))</f>
        <v>#N/A</v>
      </c>
    </row>
    <row r="16" spans="1:3" x14ac:dyDescent="0.25">
      <c r="A16" t="e">
        <f>INDEX(resultados!$A$2:$ZZ$52, 10, MATCH($B$1, resultados!$A$1:$ZZ$1, 0))</f>
        <v>#N/A</v>
      </c>
      <c r="B16" t="e">
        <f>INDEX(resultados!$A$2:$ZZ$52, 10, MATCH($B$2, resultados!$A$1:$ZZ$1, 0))</f>
        <v>#N/A</v>
      </c>
      <c r="C16" t="e">
        <f>INDEX(resultados!$A$2:$ZZ$52, 10, MATCH($B$3, resultados!$A$1:$ZZ$1, 0))</f>
        <v>#N/A</v>
      </c>
    </row>
    <row r="17" spans="1:3" x14ac:dyDescent="0.25">
      <c r="A17" t="e">
        <f>INDEX(resultados!$A$2:$ZZ$52, 11, MATCH($B$1, resultados!$A$1:$ZZ$1, 0))</f>
        <v>#N/A</v>
      </c>
      <c r="B17" t="e">
        <f>INDEX(resultados!$A$2:$ZZ$52, 11, MATCH($B$2, resultados!$A$1:$ZZ$1, 0))</f>
        <v>#N/A</v>
      </c>
      <c r="C17" t="e">
        <f>INDEX(resultados!$A$2:$ZZ$52, 11, MATCH($B$3, resultados!$A$1:$ZZ$1, 0))</f>
        <v>#N/A</v>
      </c>
    </row>
    <row r="18" spans="1:3" x14ac:dyDescent="0.25">
      <c r="A18" t="e">
        <f>INDEX(resultados!$A$2:$ZZ$52, 12, MATCH($B$1, resultados!$A$1:$ZZ$1, 0))</f>
        <v>#N/A</v>
      </c>
      <c r="B18" t="e">
        <f>INDEX(resultados!$A$2:$ZZ$52, 12, MATCH($B$2, resultados!$A$1:$ZZ$1, 0))</f>
        <v>#N/A</v>
      </c>
      <c r="C18" t="e">
        <f>INDEX(resultados!$A$2:$ZZ$52, 12, MATCH($B$3, resultados!$A$1:$ZZ$1, 0))</f>
        <v>#N/A</v>
      </c>
    </row>
    <row r="19" spans="1:3" x14ac:dyDescent="0.25">
      <c r="A19" t="e">
        <f>INDEX(resultados!$A$2:$ZZ$52, 13, MATCH($B$1, resultados!$A$1:$ZZ$1, 0))</f>
        <v>#N/A</v>
      </c>
      <c r="B19" t="e">
        <f>INDEX(resultados!$A$2:$ZZ$52, 13, MATCH($B$2, resultados!$A$1:$ZZ$1, 0))</f>
        <v>#N/A</v>
      </c>
      <c r="C19" t="e">
        <f>INDEX(resultados!$A$2:$ZZ$52, 13, MATCH($B$3, resultados!$A$1:$ZZ$1, 0))</f>
        <v>#N/A</v>
      </c>
    </row>
    <row r="20" spans="1:3" x14ac:dyDescent="0.25">
      <c r="A20" t="e">
        <f>INDEX(resultados!$A$2:$ZZ$52, 14, MATCH($B$1, resultados!$A$1:$ZZ$1, 0))</f>
        <v>#N/A</v>
      </c>
      <c r="B20" t="e">
        <f>INDEX(resultados!$A$2:$ZZ$52, 14, MATCH($B$2, resultados!$A$1:$ZZ$1, 0))</f>
        <v>#N/A</v>
      </c>
      <c r="C20" t="e">
        <f>INDEX(resultados!$A$2:$ZZ$52, 14, MATCH($B$3, resultados!$A$1:$ZZ$1, 0))</f>
        <v>#N/A</v>
      </c>
    </row>
    <row r="21" spans="1:3" x14ac:dyDescent="0.25">
      <c r="A21" t="e">
        <f>INDEX(resultados!$A$2:$ZZ$52, 15, MATCH($B$1, resultados!$A$1:$ZZ$1, 0))</f>
        <v>#N/A</v>
      </c>
      <c r="B21" t="e">
        <f>INDEX(resultados!$A$2:$ZZ$52, 15, MATCH($B$2, resultados!$A$1:$ZZ$1, 0))</f>
        <v>#N/A</v>
      </c>
      <c r="C21" t="e">
        <f>INDEX(resultados!$A$2:$ZZ$52, 15, MATCH($B$3, resultados!$A$1:$ZZ$1, 0))</f>
        <v>#N/A</v>
      </c>
    </row>
    <row r="22" spans="1:3" x14ac:dyDescent="0.25">
      <c r="A22" t="e">
        <f>INDEX(resultados!$A$2:$ZZ$52, 16, MATCH($B$1, resultados!$A$1:$ZZ$1, 0))</f>
        <v>#N/A</v>
      </c>
      <c r="B22" t="e">
        <f>INDEX(resultados!$A$2:$ZZ$52, 16, MATCH($B$2, resultados!$A$1:$ZZ$1, 0))</f>
        <v>#N/A</v>
      </c>
      <c r="C22" t="e">
        <f>INDEX(resultados!$A$2:$ZZ$52, 16, MATCH($B$3, resultados!$A$1:$ZZ$1, 0))</f>
        <v>#N/A</v>
      </c>
    </row>
    <row r="23" spans="1:3" x14ac:dyDescent="0.25">
      <c r="A23" t="e">
        <f>INDEX(resultados!$A$2:$ZZ$52, 17, MATCH($B$1, resultados!$A$1:$ZZ$1, 0))</f>
        <v>#N/A</v>
      </c>
      <c r="B23" t="e">
        <f>INDEX(resultados!$A$2:$ZZ$52, 17, MATCH($B$2, resultados!$A$1:$ZZ$1, 0))</f>
        <v>#N/A</v>
      </c>
      <c r="C23" t="e">
        <f>INDEX(resultados!$A$2:$ZZ$52, 17, MATCH($B$3, resultados!$A$1:$ZZ$1, 0))</f>
        <v>#N/A</v>
      </c>
    </row>
    <row r="24" spans="1:3" x14ac:dyDescent="0.25">
      <c r="A24" t="e">
        <f>INDEX(resultados!$A$2:$ZZ$52, 18, MATCH($B$1, resultados!$A$1:$ZZ$1, 0))</f>
        <v>#N/A</v>
      </c>
      <c r="B24" t="e">
        <f>INDEX(resultados!$A$2:$ZZ$52, 18, MATCH($B$2, resultados!$A$1:$ZZ$1, 0))</f>
        <v>#N/A</v>
      </c>
      <c r="C24" t="e">
        <f>INDEX(resultados!$A$2:$ZZ$52, 18, MATCH($B$3, resultados!$A$1:$ZZ$1, 0))</f>
        <v>#N/A</v>
      </c>
    </row>
    <row r="25" spans="1:3" x14ac:dyDescent="0.25">
      <c r="A25" t="e">
        <f>INDEX(resultados!$A$2:$ZZ$52, 19, MATCH($B$1, resultados!$A$1:$ZZ$1, 0))</f>
        <v>#N/A</v>
      </c>
      <c r="B25" t="e">
        <f>INDEX(resultados!$A$2:$ZZ$52, 19, MATCH($B$2, resultados!$A$1:$ZZ$1, 0))</f>
        <v>#N/A</v>
      </c>
      <c r="C25" t="e">
        <f>INDEX(resultados!$A$2:$ZZ$52, 19, MATCH($B$3, resultados!$A$1:$ZZ$1, 0))</f>
        <v>#N/A</v>
      </c>
    </row>
    <row r="26" spans="1:3" x14ac:dyDescent="0.25">
      <c r="A26" t="e">
        <f>INDEX(resultados!$A$2:$ZZ$52, 20, MATCH($B$1, resultados!$A$1:$ZZ$1, 0))</f>
        <v>#N/A</v>
      </c>
      <c r="B26" t="e">
        <f>INDEX(resultados!$A$2:$ZZ$52, 20, MATCH($B$2, resultados!$A$1:$ZZ$1, 0))</f>
        <v>#N/A</v>
      </c>
      <c r="C26" t="e">
        <f>INDEX(resultados!$A$2:$ZZ$52, 20, MATCH($B$3, resultados!$A$1:$ZZ$1, 0))</f>
        <v>#N/A</v>
      </c>
    </row>
    <row r="27" spans="1:3" x14ac:dyDescent="0.25">
      <c r="A27" t="e">
        <f>INDEX(resultados!$A$2:$ZZ$52, 21, MATCH($B$1, resultados!$A$1:$ZZ$1, 0))</f>
        <v>#N/A</v>
      </c>
      <c r="B27" t="e">
        <f>INDEX(resultados!$A$2:$ZZ$52, 21, MATCH($B$2, resultados!$A$1:$ZZ$1, 0))</f>
        <v>#N/A</v>
      </c>
      <c r="C27" t="e">
        <f>INDEX(resultados!$A$2:$ZZ$52, 21, MATCH($B$3, resultados!$A$1:$ZZ$1, 0))</f>
        <v>#N/A</v>
      </c>
    </row>
    <row r="28" spans="1:3" x14ac:dyDescent="0.25">
      <c r="A28" t="e">
        <f>INDEX(resultados!$A$2:$ZZ$52, 22, MATCH($B$1, resultados!$A$1:$ZZ$1, 0))</f>
        <v>#N/A</v>
      </c>
      <c r="B28" t="e">
        <f>INDEX(resultados!$A$2:$ZZ$52, 22, MATCH($B$2, resultados!$A$1:$ZZ$1, 0))</f>
        <v>#N/A</v>
      </c>
      <c r="C28" t="e">
        <f>INDEX(resultados!$A$2:$ZZ$52, 22, MATCH($B$3, resultados!$A$1:$ZZ$1, 0))</f>
        <v>#N/A</v>
      </c>
    </row>
    <row r="29" spans="1:3" x14ac:dyDescent="0.25">
      <c r="A29" t="e">
        <f>INDEX(resultados!$A$2:$ZZ$52, 23, MATCH($B$1, resultados!$A$1:$ZZ$1, 0))</f>
        <v>#N/A</v>
      </c>
      <c r="B29" t="e">
        <f>INDEX(resultados!$A$2:$ZZ$52, 23, MATCH($B$2, resultados!$A$1:$ZZ$1, 0))</f>
        <v>#N/A</v>
      </c>
      <c r="C29" t="e">
        <f>INDEX(resultados!$A$2:$ZZ$52, 23, MATCH($B$3, resultados!$A$1:$ZZ$1, 0))</f>
        <v>#N/A</v>
      </c>
    </row>
    <row r="30" spans="1:3" x14ac:dyDescent="0.25">
      <c r="A30" t="e">
        <f>INDEX(resultados!$A$2:$ZZ$52, 24, MATCH($B$1, resultados!$A$1:$ZZ$1, 0))</f>
        <v>#N/A</v>
      </c>
      <c r="B30" t="e">
        <f>INDEX(resultados!$A$2:$ZZ$52, 24, MATCH($B$2, resultados!$A$1:$ZZ$1, 0))</f>
        <v>#N/A</v>
      </c>
      <c r="C30" t="e">
        <f>INDEX(resultados!$A$2:$ZZ$52, 24, MATCH($B$3, resultados!$A$1:$ZZ$1, 0))</f>
        <v>#N/A</v>
      </c>
    </row>
    <row r="31" spans="1:3" x14ac:dyDescent="0.25">
      <c r="A31" t="e">
        <f>INDEX(resultados!$A$2:$ZZ$52, 25, MATCH($B$1, resultados!$A$1:$ZZ$1, 0))</f>
        <v>#N/A</v>
      </c>
      <c r="B31" t="e">
        <f>INDEX(resultados!$A$2:$ZZ$52, 25, MATCH($B$2, resultados!$A$1:$ZZ$1, 0))</f>
        <v>#N/A</v>
      </c>
      <c r="C31" t="e">
        <f>INDEX(resultados!$A$2:$ZZ$52, 25, MATCH($B$3, resultados!$A$1:$ZZ$1, 0))</f>
        <v>#N/A</v>
      </c>
    </row>
    <row r="32" spans="1:3" x14ac:dyDescent="0.25">
      <c r="A32" t="e">
        <f>INDEX(resultados!$A$2:$ZZ$52, 26, MATCH($B$1, resultados!$A$1:$ZZ$1, 0))</f>
        <v>#N/A</v>
      </c>
      <c r="B32" t="e">
        <f>INDEX(resultados!$A$2:$ZZ$52, 26, MATCH($B$2, resultados!$A$1:$ZZ$1, 0))</f>
        <v>#N/A</v>
      </c>
      <c r="C32" t="e">
        <f>INDEX(resultados!$A$2:$ZZ$52, 26, MATCH($B$3, resultados!$A$1:$ZZ$1, 0))</f>
        <v>#N/A</v>
      </c>
    </row>
    <row r="33" spans="1:3" x14ac:dyDescent="0.25">
      <c r="A33" t="e">
        <f>INDEX(resultados!$A$2:$ZZ$52, 27, MATCH($B$1, resultados!$A$1:$ZZ$1, 0))</f>
        <v>#N/A</v>
      </c>
      <c r="B33" t="e">
        <f>INDEX(resultados!$A$2:$ZZ$52, 27, MATCH($B$2, resultados!$A$1:$ZZ$1, 0))</f>
        <v>#N/A</v>
      </c>
      <c r="C33" t="e">
        <f>INDEX(resultados!$A$2:$ZZ$52, 27, MATCH($B$3, resultados!$A$1:$ZZ$1, 0))</f>
        <v>#N/A</v>
      </c>
    </row>
    <row r="34" spans="1:3" x14ac:dyDescent="0.25">
      <c r="A34" t="e">
        <f>INDEX(resultados!$A$2:$ZZ$52, 28, MATCH($B$1, resultados!$A$1:$ZZ$1, 0))</f>
        <v>#N/A</v>
      </c>
      <c r="B34" t="e">
        <f>INDEX(resultados!$A$2:$ZZ$52, 28, MATCH($B$2, resultados!$A$1:$ZZ$1, 0))</f>
        <v>#N/A</v>
      </c>
      <c r="C34" t="e">
        <f>INDEX(resultados!$A$2:$ZZ$52, 28, MATCH($B$3, resultados!$A$1:$ZZ$1, 0))</f>
        <v>#N/A</v>
      </c>
    </row>
    <row r="35" spans="1:3" x14ac:dyDescent="0.25">
      <c r="A35" t="e">
        <f>INDEX(resultados!$A$2:$ZZ$52, 29, MATCH($B$1, resultados!$A$1:$ZZ$1, 0))</f>
        <v>#N/A</v>
      </c>
      <c r="B35" t="e">
        <f>INDEX(resultados!$A$2:$ZZ$52, 29, MATCH($B$2, resultados!$A$1:$ZZ$1, 0))</f>
        <v>#N/A</v>
      </c>
      <c r="C35" t="e">
        <f>INDEX(resultados!$A$2:$ZZ$52, 29, MATCH($B$3, resultados!$A$1:$ZZ$1, 0))</f>
        <v>#N/A</v>
      </c>
    </row>
    <row r="36" spans="1:3" x14ac:dyDescent="0.25">
      <c r="A36" t="e">
        <f>INDEX(resultados!$A$2:$ZZ$52, 30, MATCH($B$1, resultados!$A$1:$ZZ$1, 0))</f>
        <v>#N/A</v>
      </c>
      <c r="B36" t="e">
        <f>INDEX(resultados!$A$2:$ZZ$52, 30, MATCH($B$2, resultados!$A$1:$ZZ$1, 0))</f>
        <v>#N/A</v>
      </c>
      <c r="C36" t="e">
        <f>INDEX(resultados!$A$2:$ZZ$52, 30, MATCH($B$3, resultados!$A$1:$ZZ$1, 0))</f>
        <v>#N/A</v>
      </c>
    </row>
    <row r="37" spans="1:3" x14ac:dyDescent="0.25">
      <c r="A37" t="e">
        <f>INDEX(resultados!$A$2:$ZZ$52, 31, MATCH($B$1, resultados!$A$1:$ZZ$1, 0))</f>
        <v>#N/A</v>
      </c>
      <c r="B37" t="e">
        <f>INDEX(resultados!$A$2:$ZZ$52, 31, MATCH($B$2, resultados!$A$1:$ZZ$1, 0))</f>
        <v>#N/A</v>
      </c>
      <c r="C37" t="e">
        <f>INDEX(resultados!$A$2:$ZZ$52, 31, MATCH($B$3, resultados!$A$1:$ZZ$1, 0))</f>
        <v>#N/A</v>
      </c>
    </row>
    <row r="38" spans="1:3" x14ac:dyDescent="0.25">
      <c r="A38" t="e">
        <f>INDEX(resultados!$A$2:$ZZ$52, 32, MATCH($B$1, resultados!$A$1:$ZZ$1, 0))</f>
        <v>#N/A</v>
      </c>
      <c r="B38" t="e">
        <f>INDEX(resultados!$A$2:$ZZ$52, 32, MATCH($B$2, resultados!$A$1:$ZZ$1, 0))</f>
        <v>#N/A</v>
      </c>
      <c r="C38" t="e">
        <f>INDEX(resultados!$A$2:$ZZ$52, 32, MATCH($B$3, resultados!$A$1:$ZZ$1, 0))</f>
        <v>#N/A</v>
      </c>
    </row>
    <row r="39" spans="1:3" x14ac:dyDescent="0.25">
      <c r="A39" t="e">
        <f>INDEX(resultados!$A$2:$ZZ$52, 33, MATCH($B$1, resultados!$A$1:$ZZ$1, 0))</f>
        <v>#N/A</v>
      </c>
      <c r="B39" t="e">
        <f>INDEX(resultados!$A$2:$ZZ$52, 33, MATCH($B$2, resultados!$A$1:$ZZ$1, 0))</f>
        <v>#N/A</v>
      </c>
      <c r="C39" t="e">
        <f>INDEX(resultados!$A$2:$ZZ$52, 33, MATCH($B$3, resultados!$A$1:$ZZ$1, 0))</f>
        <v>#N/A</v>
      </c>
    </row>
    <row r="40" spans="1:3" x14ac:dyDescent="0.25">
      <c r="A40" t="e">
        <f>INDEX(resultados!$A$2:$ZZ$52, 34, MATCH($B$1, resultados!$A$1:$ZZ$1, 0))</f>
        <v>#N/A</v>
      </c>
      <c r="B40" t="e">
        <f>INDEX(resultados!$A$2:$ZZ$52, 34, MATCH($B$2, resultados!$A$1:$ZZ$1, 0))</f>
        <v>#N/A</v>
      </c>
      <c r="C40" t="e">
        <f>INDEX(resultados!$A$2:$ZZ$52, 34, MATCH($B$3, resultados!$A$1:$ZZ$1, 0))</f>
        <v>#N/A</v>
      </c>
    </row>
    <row r="41" spans="1:3" x14ac:dyDescent="0.25">
      <c r="A41" t="e">
        <f>INDEX(resultados!$A$2:$ZZ$52, 35, MATCH($B$1, resultados!$A$1:$ZZ$1, 0))</f>
        <v>#N/A</v>
      </c>
      <c r="B41" t="e">
        <f>INDEX(resultados!$A$2:$ZZ$52, 35, MATCH($B$2, resultados!$A$1:$ZZ$1, 0))</f>
        <v>#N/A</v>
      </c>
      <c r="C41" t="e">
        <f>INDEX(resultados!$A$2:$ZZ$52, 35, MATCH($B$3, resultados!$A$1:$ZZ$1, 0))</f>
        <v>#N/A</v>
      </c>
    </row>
    <row r="42" spans="1:3" x14ac:dyDescent="0.25">
      <c r="A42" t="e">
        <f>INDEX(resultados!$A$2:$ZZ$52, 36, MATCH($B$1, resultados!$A$1:$ZZ$1, 0))</f>
        <v>#N/A</v>
      </c>
      <c r="B42" t="e">
        <f>INDEX(resultados!$A$2:$ZZ$52, 36, MATCH($B$2, resultados!$A$1:$ZZ$1, 0))</f>
        <v>#N/A</v>
      </c>
      <c r="C42" t="e">
        <f>INDEX(resultados!$A$2:$ZZ$52, 36, MATCH($B$3, resultados!$A$1:$ZZ$1, 0))</f>
        <v>#N/A</v>
      </c>
    </row>
    <row r="43" spans="1:3" x14ac:dyDescent="0.25">
      <c r="A43" t="e">
        <f>INDEX(resultados!$A$2:$ZZ$52, 37, MATCH($B$1, resultados!$A$1:$ZZ$1, 0))</f>
        <v>#N/A</v>
      </c>
      <c r="B43" t="e">
        <f>INDEX(resultados!$A$2:$ZZ$52, 37, MATCH($B$2, resultados!$A$1:$ZZ$1, 0))</f>
        <v>#N/A</v>
      </c>
      <c r="C43" t="e">
        <f>INDEX(resultados!$A$2:$ZZ$52, 37, MATCH($B$3, resultados!$A$1:$ZZ$1, 0))</f>
        <v>#N/A</v>
      </c>
    </row>
    <row r="44" spans="1:3" x14ac:dyDescent="0.25">
      <c r="A44" t="e">
        <f>INDEX(resultados!$A$2:$ZZ$52, 38, MATCH($B$1, resultados!$A$1:$ZZ$1, 0))</f>
        <v>#N/A</v>
      </c>
      <c r="B44" t="e">
        <f>INDEX(resultados!$A$2:$ZZ$52, 38, MATCH($B$2, resultados!$A$1:$ZZ$1, 0))</f>
        <v>#N/A</v>
      </c>
      <c r="C44" t="e">
        <f>INDEX(resultados!$A$2:$ZZ$52, 38, MATCH($B$3, resultados!$A$1:$ZZ$1, 0))</f>
        <v>#N/A</v>
      </c>
    </row>
    <row r="45" spans="1:3" x14ac:dyDescent="0.25">
      <c r="A45" t="e">
        <f>INDEX(resultados!$A$2:$ZZ$52, 39, MATCH($B$1, resultados!$A$1:$ZZ$1, 0))</f>
        <v>#N/A</v>
      </c>
      <c r="B45" t="e">
        <f>INDEX(resultados!$A$2:$ZZ$52, 39, MATCH($B$2, resultados!$A$1:$ZZ$1, 0))</f>
        <v>#N/A</v>
      </c>
      <c r="C45" t="e">
        <f>INDEX(resultados!$A$2:$ZZ$52, 39, MATCH($B$3, resultados!$A$1:$ZZ$1, 0))</f>
        <v>#N/A</v>
      </c>
    </row>
    <row r="46" spans="1:3" x14ac:dyDescent="0.25">
      <c r="A46" t="e">
        <f>INDEX(resultados!$A$2:$ZZ$52, 40, MATCH($B$1, resultados!$A$1:$ZZ$1, 0))</f>
        <v>#N/A</v>
      </c>
      <c r="B46" t="e">
        <f>INDEX(resultados!$A$2:$ZZ$52, 40, MATCH($B$2, resultados!$A$1:$ZZ$1, 0))</f>
        <v>#N/A</v>
      </c>
      <c r="C46" t="e">
        <f>INDEX(resultados!$A$2:$ZZ$52, 40, MATCH($B$3, resultados!$A$1:$ZZ$1, 0))</f>
        <v>#N/A</v>
      </c>
    </row>
    <row r="47" spans="1:3" x14ac:dyDescent="0.25">
      <c r="A47" t="e">
        <f>INDEX(resultados!$A$2:$ZZ$52, 41, MATCH($B$1, resultados!$A$1:$ZZ$1, 0))</f>
        <v>#N/A</v>
      </c>
      <c r="B47" t="e">
        <f>INDEX(resultados!$A$2:$ZZ$52, 41, MATCH($B$2, resultados!$A$1:$ZZ$1, 0))</f>
        <v>#N/A</v>
      </c>
      <c r="C47" t="e">
        <f>INDEX(resultados!$A$2:$ZZ$52, 41, MATCH($B$3, resultados!$A$1:$ZZ$1, 0))</f>
        <v>#N/A</v>
      </c>
    </row>
    <row r="48" spans="1:3" x14ac:dyDescent="0.25">
      <c r="A48" t="e">
        <f>INDEX(resultados!$A$2:$ZZ$52, 42, MATCH($B$1, resultados!$A$1:$ZZ$1, 0))</f>
        <v>#N/A</v>
      </c>
      <c r="B48" t="e">
        <f>INDEX(resultados!$A$2:$ZZ$52, 42, MATCH($B$2, resultados!$A$1:$ZZ$1, 0))</f>
        <v>#N/A</v>
      </c>
      <c r="C48" t="e">
        <f>INDEX(resultados!$A$2:$ZZ$52, 42, MATCH($B$3, resultados!$A$1:$ZZ$1, 0))</f>
        <v>#N/A</v>
      </c>
    </row>
    <row r="49" spans="1:3" x14ac:dyDescent="0.25">
      <c r="A49" t="e">
        <f>INDEX(resultados!$A$2:$ZZ$52, 43, MATCH($B$1, resultados!$A$1:$ZZ$1, 0))</f>
        <v>#N/A</v>
      </c>
      <c r="B49" t="e">
        <f>INDEX(resultados!$A$2:$ZZ$52, 43, MATCH($B$2, resultados!$A$1:$ZZ$1, 0))</f>
        <v>#N/A</v>
      </c>
      <c r="C49" t="e">
        <f>INDEX(resultados!$A$2:$ZZ$52, 43, MATCH($B$3, resultados!$A$1:$ZZ$1, 0))</f>
        <v>#N/A</v>
      </c>
    </row>
    <row r="50" spans="1:3" x14ac:dyDescent="0.25">
      <c r="A50" t="e">
        <f>INDEX(resultados!$A$2:$ZZ$52, 44, MATCH($B$1, resultados!$A$1:$ZZ$1, 0))</f>
        <v>#N/A</v>
      </c>
      <c r="B50" t="e">
        <f>INDEX(resultados!$A$2:$ZZ$52, 44, MATCH($B$2, resultados!$A$1:$ZZ$1, 0))</f>
        <v>#N/A</v>
      </c>
      <c r="C50" t="e">
        <f>INDEX(resultados!$A$2:$ZZ$52, 44, MATCH($B$3, resultados!$A$1:$ZZ$1, 0))</f>
        <v>#N/A</v>
      </c>
    </row>
    <row r="51" spans="1:3" x14ac:dyDescent="0.25">
      <c r="A51" t="e">
        <f>INDEX(resultados!$A$2:$ZZ$52, 45, MATCH($B$1, resultados!$A$1:$ZZ$1, 0))</f>
        <v>#N/A</v>
      </c>
      <c r="B51" t="e">
        <f>INDEX(resultados!$A$2:$ZZ$52, 45, MATCH($B$2, resultados!$A$1:$ZZ$1, 0))</f>
        <v>#N/A</v>
      </c>
      <c r="C51" t="e">
        <f>INDEX(resultados!$A$2:$ZZ$52, 45, MATCH($B$3, resultados!$A$1:$ZZ$1, 0))</f>
        <v>#N/A</v>
      </c>
    </row>
    <row r="52" spans="1:3" x14ac:dyDescent="0.25">
      <c r="A52" t="e">
        <f>INDEX(resultados!$A$2:$ZZ$52, 46, MATCH($B$1, resultados!$A$1:$ZZ$1, 0))</f>
        <v>#N/A</v>
      </c>
      <c r="B52" t="e">
        <f>INDEX(resultados!$A$2:$ZZ$52, 46, MATCH($B$2, resultados!$A$1:$ZZ$1, 0))</f>
        <v>#N/A</v>
      </c>
      <c r="C52" t="e">
        <f>INDEX(resultados!$A$2:$ZZ$52, 46, MATCH($B$3, resultados!$A$1:$ZZ$1, 0))</f>
        <v>#N/A</v>
      </c>
    </row>
    <row r="53" spans="1:3" x14ac:dyDescent="0.25">
      <c r="A53" t="e">
        <f>INDEX(resultados!$A$2:$ZZ$52, 47, MATCH($B$1, resultados!$A$1:$ZZ$1, 0))</f>
        <v>#N/A</v>
      </c>
      <c r="B53" t="e">
        <f>INDEX(resultados!$A$2:$ZZ$52, 47, MATCH($B$2, resultados!$A$1:$ZZ$1, 0))</f>
        <v>#N/A</v>
      </c>
      <c r="C53" t="e">
        <f>INDEX(resultados!$A$2:$ZZ$52, 47, MATCH($B$3, resultados!$A$1:$ZZ$1, 0))</f>
        <v>#N/A</v>
      </c>
    </row>
    <row r="54" spans="1:3" x14ac:dyDescent="0.25">
      <c r="A54" t="e">
        <f>INDEX(resultados!$A$2:$ZZ$52, 48, MATCH($B$1, resultados!$A$1:$ZZ$1, 0))</f>
        <v>#N/A</v>
      </c>
      <c r="B54" t="e">
        <f>INDEX(resultados!$A$2:$ZZ$52, 48, MATCH($B$2, resultados!$A$1:$ZZ$1, 0))</f>
        <v>#N/A</v>
      </c>
      <c r="C54" t="e">
        <f>INDEX(resultados!$A$2:$ZZ$52, 48, MATCH($B$3, resultados!$A$1:$ZZ$1, 0))</f>
        <v>#N/A</v>
      </c>
    </row>
    <row r="55" spans="1:3" x14ac:dyDescent="0.25">
      <c r="A55" t="e">
        <f>INDEX(resultados!$A$2:$ZZ$52, 49, MATCH($B$1, resultados!$A$1:$ZZ$1, 0))</f>
        <v>#N/A</v>
      </c>
      <c r="B55" t="e">
        <f>INDEX(resultados!$A$2:$ZZ$52, 49, MATCH($B$2, resultados!$A$1:$ZZ$1, 0))</f>
        <v>#N/A</v>
      </c>
      <c r="C55" t="e">
        <f>INDEX(resultados!$A$2:$ZZ$52, 49, MATCH($B$3, resultados!$A$1:$ZZ$1, 0))</f>
        <v>#N/A</v>
      </c>
    </row>
    <row r="56" spans="1:3" x14ac:dyDescent="0.25">
      <c r="A56" t="e">
        <f>INDEX(resultados!$A$2:$ZZ$52, 50, MATCH($B$1, resultados!$A$1:$ZZ$1, 0))</f>
        <v>#N/A</v>
      </c>
      <c r="B56" t="e">
        <f>INDEX(resultados!$A$2:$ZZ$52, 50, MATCH($B$2, resultados!$A$1:$ZZ$1, 0))</f>
        <v>#N/A</v>
      </c>
      <c r="C56" t="e">
        <f>INDEX(resultados!$A$2:$ZZ$52, 50, MATCH($B$3, resultados!$A$1:$ZZ$1, 0))</f>
        <v>#N/A</v>
      </c>
    </row>
    <row r="57" spans="1:3" x14ac:dyDescent="0.25">
      <c r="A57" t="e">
        <f>INDEX(resultados!$A$2:$ZZ$52, 51, MATCH($B$1, resultados!$A$1:$ZZ$1, 0))</f>
        <v>#N/A</v>
      </c>
      <c r="B57" t="e">
        <f>INDEX(resultados!$A$2:$ZZ$52, 51, MATCH($B$2, resultados!$A$1:$ZZ$1, 0))</f>
        <v>#N/A</v>
      </c>
      <c r="C57" t="e">
        <f>INDEX(resultados!$A$2:$ZZ$52, 51,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2.3605</v>
      </c>
      <c r="E2">
        <v>42.36</v>
      </c>
      <c r="F2">
        <v>36.83</v>
      </c>
      <c r="G2">
        <v>11.63</v>
      </c>
      <c r="H2">
        <v>0.2</v>
      </c>
      <c r="I2">
        <v>190</v>
      </c>
      <c r="J2">
        <v>89.87</v>
      </c>
      <c r="K2">
        <v>37.549999999999997</v>
      </c>
      <c r="L2">
        <v>1</v>
      </c>
      <c r="M2">
        <v>144</v>
      </c>
      <c r="N2">
        <v>11.32</v>
      </c>
      <c r="O2">
        <v>11317.98</v>
      </c>
      <c r="P2">
        <v>255.64</v>
      </c>
      <c r="Q2">
        <v>6244.65</v>
      </c>
      <c r="R2">
        <v>459.23</v>
      </c>
      <c r="S2">
        <v>144.29</v>
      </c>
      <c r="T2">
        <v>150772.51999999999</v>
      </c>
      <c r="U2">
        <v>0.31</v>
      </c>
      <c r="V2">
        <v>0.66</v>
      </c>
      <c r="W2">
        <v>7.23</v>
      </c>
      <c r="X2">
        <v>9</v>
      </c>
      <c r="Y2">
        <v>2</v>
      </c>
      <c r="Z2">
        <v>10</v>
      </c>
      <c r="AA2">
        <v>331.72574677844739</v>
      </c>
      <c r="AB2">
        <v>453.88180144935478</v>
      </c>
      <c r="AC2">
        <v>410.56395934613693</v>
      </c>
      <c r="AD2">
        <v>331725.74677844741</v>
      </c>
      <c r="AE2">
        <v>453881.80144935491</v>
      </c>
      <c r="AF2">
        <v>1.2867615631976E-5</v>
      </c>
      <c r="AG2">
        <v>18</v>
      </c>
      <c r="AH2">
        <v>410563.95934613689</v>
      </c>
    </row>
    <row r="3" spans="1:34" x14ac:dyDescent="0.25">
      <c r="A3">
        <v>1</v>
      </c>
      <c r="B3">
        <v>40</v>
      </c>
      <c r="C3" t="s">
        <v>34</v>
      </c>
      <c r="D3">
        <v>2.4967999999999999</v>
      </c>
      <c r="E3">
        <v>40.049999999999997</v>
      </c>
      <c r="F3">
        <v>35.15</v>
      </c>
      <c r="G3">
        <v>13.43</v>
      </c>
      <c r="H3">
        <v>0.39</v>
      </c>
      <c r="I3">
        <v>157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236.26</v>
      </c>
      <c r="Q3">
        <v>6246.95</v>
      </c>
      <c r="R3">
        <v>396.92</v>
      </c>
      <c r="S3">
        <v>144.29</v>
      </c>
      <c r="T3">
        <v>119779.99</v>
      </c>
      <c r="U3">
        <v>0.36</v>
      </c>
      <c r="V3">
        <v>0.69</v>
      </c>
      <c r="W3">
        <v>7.31</v>
      </c>
      <c r="X3">
        <v>7.3</v>
      </c>
      <c r="Y3">
        <v>2</v>
      </c>
      <c r="Z3">
        <v>10</v>
      </c>
      <c r="AA3">
        <v>303.9146840228961</v>
      </c>
      <c r="AB3">
        <v>415.82947844971369</v>
      </c>
      <c r="AC3">
        <v>376.14329664681071</v>
      </c>
      <c r="AD3">
        <v>303914.68402289611</v>
      </c>
      <c r="AE3">
        <v>415829.47844971367</v>
      </c>
      <c r="AF3">
        <v>1.3610617542858581E-5</v>
      </c>
      <c r="AG3">
        <v>17</v>
      </c>
      <c r="AH3">
        <v>376143.29664681072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2.3441999999999998</v>
      </c>
      <c r="E2">
        <v>42.66</v>
      </c>
      <c r="F2">
        <v>37.56</v>
      </c>
      <c r="G2">
        <v>10.78</v>
      </c>
      <c r="H2">
        <v>0.24</v>
      </c>
      <c r="I2">
        <v>209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217.92</v>
      </c>
      <c r="Q2">
        <v>6247.57</v>
      </c>
      <c r="R2">
        <v>476.2</v>
      </c>
      <c r="S2">
        <v>144.29</v>
      </c>
      <c r="T2">
        <v>159158.94</v>
      </c>
      <c r="U2">
        <v>0.3</v>
      </c>
      <c r="V2">
        <v>0.65</v>
      </c>
      <c r="W2">
        <v>7.46</v>
      </c>
      <c r="X2">
        <v>9.7200000000000006</v>
      </c>
      <c r="Y2">
        <v>2</v>
      </c>
      <c r="Z2">
        <v>10</v>
      </c>
      <c r="AA2">
        <v>311.05205204372419</v>
      </c>
      <c r="AB2">
        <v>425.59514025426478</v>
      </c>
      <c r="AC2">
        <v>384.97693739492797</v>
      </c>
      <c r="AD2">
        <v>311052.05204372422</v>
      </c>
      <c r="AE2">
        <v>425595.14025426481</v>
      </c>
      <c r="AF2">
        <v>1.435109456190428E-5</v>
      </c>
      <c r="AG2">
        <v>18</v>
      </c>
      <c r="AH2">
        <v>384976.93739492801</v>
      </c>
    </row>
    <row r="3" spans="1:34" x14ac:dyDescent="0.25">
      <c r="A3">
        <v>1</v>
      </c>
      <c r="B3">
        <v>30</v>
      </c>
      <c r="C3" t="s">
        <v>34</v>
      </c>
      <c r="D3">
        <v>2.3435999999999999</v>
      </c>
      <c r="E3">
        <v>42.67</v>
      </c>
      <c r="F3">
        <v>37.57</v>
      </c>
      <c r="G3">
        <v>10.79</v>
      </c>
      <c r="H3">
        <v>0.48</v>
      </c>
      <c r="I3">
        <v>209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221.2</v>
      </c>
      <c r="Q3">
        <v>6248.39</v>
      </c>
      <c r="R3">
        <v>476.66</v>
      </c>
      <c r="S3">
        <v>144.29</v>
      </c>
      <c r="T3">
        <v>159390.04999999999</v>
      </c>
      <c r="U3">
        <v>0.3</v>
      </c>
      <c r="V3">
        <v>0.65</v>
      </c>
      <c r="W3">
        <v>7.46</v>
      </c>
      <c r="X3">
        <v>9.73</v>
      </c>
      <c r="Y3">
        <v>2</v>
      </c>
      <c r="Z3">
        <v>10</v>
      </c>
      <c r="AA3">
        <v>312.32268660442952</v>
      </c>
      <c r="AB3">
        <v>427.33367851666219</v>
      </c>
      <c r="AC3">
        <v>386.54955200561591</v>
      </c>
      <c r="AD3">
        <v>312322.68660442939</v>
      </c>
      <c r="AE3">
        <v>427333.67851666227</v>
      </c>
      <c r="AF3">
        <v>1.4347421386946029E-5</v>
      </c>
      <c r="AG3">
        <v>18</v>
      </c>
      <c r="AH3">
        <v>386549.5520056159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1.8642000000000001</v>
      </c>
      <c r="E2">
        <v>53.64</v>
      </c>
      <c r="F2">
        <v>47.32</v>
      </c>
      <c r="G2">
        <v>6.83</v>
      </c>
      <c r="H2">
        <v>0.43</v>
      </c>
      <c r="I2">
        <v>416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187.14</v>
      </c>
      <c r="Q2">
        <v>6251.9</v>
      </c>
      <c r="R2">
        <v>797.23</v>
      </c>
      <c r="S2">
        <v>144.29</v>
      </c>
      <c r="T2">
        <v>318642.77</v>
      </c>
      <c r="U2">
        <v>0.18</v>
      </c>
      <c r="V2">
        <v>0.52</v>
      </c>
      <c r="W2">
        <v>8.06</v>
      </c>
      <c r="X2">
        <v>19.47</v>
      </c>
      <c r="Y2">
        <v>2</v>
      </c>
      <c r="Z2">
        <v>10</v>
      </c>
      <c r="AA2">
        <v>372.07411680141541</v>
      </c>
      <c r="AB2">
        <v>509.08822135923577</v>
      </c>
      <c r="AC2">
        <v>460.50155602251579</v>
      </c>
      <c r="AD2">
        <v>372074.1168014154</v>
      </c>
      <c r="AE2">
        <v>509088.22135923582</v>
      </c>
      <c r="AF2">
        <v>1.509415267762513E-5</v>
      </c>
      <c r="AG2">
        <v>23</v>
      </c>
      <c r="AH2">
        <v>460501.55602251593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1.7242999999999999</v>
      </c>
      <c r="E2">
        <v>57.99</v>
      </c>
      <c r="F2">
        <v>45.42</v>
      </c>
      <c r="G2">
        <v>7.61</v>
      </c>
      <c r="H2">
        <v>0.12</v>
      </c>
      <c r="I2">
        <v>358</v>
      </c>
      <c r="J2">
        <v>141.81</v>
      </c>
      <c r="K2">
        <v>47.83</v>
      </c>
      <c r="L2">
        <v>1</v>
      </c>
      <c r="M2">
        <v>356</v>
      </c>
      <c r="N2">
        <v>22.98</v>
      </c>
      <c r="O2">
        <v>17723.39</v>
      </c>
      <c r="P2">
        <v>488.92</v>
      </c>
      <c r="Q2">
        <v>6249.03</v>
      </c>
      <c r="R2">
        <v>752.81</v>
      </c>
      <c r="S2">
        <v>144.29</v>
      </c>
      <c r="T2">
        <v>296721.77</v>
      </c>
      <c r="U2">
        <v>0.19</v>
      </c>
      <c r="V2">
        <v>0.54</v>
      </c>
      <c r="W2">
        <v>7.46</v>
      </c>
      <c r="X2">
        <v>17.57</v>
      </c>
      <c r="Y2">
        <v>2</v>
      </c>
      <c r="Z2">
        <v>10</v>
      </c>
      <c r="AA2">
        <v>629.43424278478869</v>
      </c>
      <c r="AB2">
        <v>861.21969965712515</v>
      </c>
      <c r="AC2">
        <v>779.02610025128843</v>
      </c>
      <c r="AD2">
        <v>629434.24278478872</v>
      </c>
      <c r="AE2">
        <v>861219.69965712517</v>
      </c>
      <c r="AF2">
        <v>7.5002049126774491E-6</v>
      </c>
      <c r="AG2">
        <v>25</v>
      </c>
      <c r="AH2">
        <v>779026.10025128839</v>
      </c>
    </row>
    <row r="3" spans="1:34" x14ac:dyDescent="0.25">
      <c r="A3">
        <v>1</v>
      </c>
      <c r="B3">
        <v>70</v>
      </c>
      <c r="C3" t="s">
        <v>34</v>
      </c>
      <c r="D3">
        <v>2.6048</v>
      </c>
      <c r="E3">
        <v>38.39</v>
      </c>
      <c r="F3">
        <v>32.979999999999997</v>
      </c>
      <c r="G3">
        <v>17.989999999999998</v>
      </c>
      <c r="H3">
        <v>0.25</v>
      </c>
      <c r="I3">
        <v>110</v>
      </c>
      <c r="J3">
        <v>143.16999999999999</v>
      </c>
      <c r="K3">
        <v>47.83</v>
      </c>
      <c r="L3">
        <v>2</v>
      </c>
      <c r="M3">
        <v>96</v>
      </c>
      <c r="N3">
        <v>23.34</v>
      </c>
      <c r="O3">
        <v>17891.86</v>
      </c>
      <c r="P3">
        <v>301</v>
      </c>
      <c r="Q3">
        <v>6243.76</v>
      </c>
      <c r="R3">
        <v>331.03</v>
      </c>
      <c r="S3">
        <v>144.29</v>
      </c>
      <c r="T3">
        <v>87070.32</v>
      </c>
      <c r="U3">
        <v>0.44</v>
      </c>
      <c r="V3">
        <v>0.74</v>
      </c>
      <c r="W3">
        <v>7.03</v>
      </c>
      <c r="X3">
        <v>5.15</v>
      </c>
      <c r="Y3">
        <v>2</v>
      </c>
      <c r="Z3">
        <v>10</v>
      </c>
      <c r="AA3">
        <v>323.66629894037521</v>
      </c>
      <c r="AB3">
        <v>442.85450935955993</v>
      </c>
      <c r="AC3">
        <v>400.58909653649027</v>
      </c>
      <c r="AD3">
        <v>323666.29894037521</v>
      </c>
      <c r="AE3">
        <v>442854.50935955992</v>
      </c>
      <c r="AF3">
        <v>1.133012454708706E-5</v>
      </c>
      <c r="AG3">
        <v>16</v>
      </c>
      <c r="AH3">
        <v>400589.09653649031</v>
      </c>
    </row>
    <row r="4" spans="1:34" x14ac:dyDescent="0.25">
      <c r="A4">
        <v>2</v>
      </c>
      <c r="B4">
        <v>70</v>
      </c>
      <c r="C4" t="s">
        <v>34</v>
      </c>
      <c r="D4">
        <v>2.7098</v>
      </c>
      <c r="E4">
        <v>36.9</v>
      </c>
      <c r="F4">
        <v>32.049999999999997</v>
      </c>
      <c r="G4">
        <v>21.13</v>
      </c>
      <c r="H4">
        <v>0.37</v>
      </c>
      <c r="I4">
        <v>91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279.92</v>
      </c>
      <c r="Q4">
        <v>6244.63</v>
      </c>
      <c r="R4">
        <v>295.44</v>
      </c>
      <c r="S4">
        <v>144.29</v>
      </c>
      <c r="T4">
        <v>69369.8</v>
      </c>
      <c r="U4">
        <v>0.49</v>
      </c>
      <c r="V4">
        <v>0.76</v>
      </c>
      <c r="W4">
        <v>7.1</v>
      </c>
      <c r="X4">
        <v>4.21</v>
      </c>
      <c r="Y4">
        <v>2</v>
      </c>
      <c r="Z4">
        <v>10</v>
      </c>
      <c r="AA4">
        <v>308.60524745855241</v>
      </c>
      <c r="AB4">
        <v>422.24731427543281</v>
      </c>
      <c r="AC4">
        <v>381.94862322881238</v>
      </c>
      <c r="AD4">
        <v>308605.24745855242</v>
      </c>
      <c r="AE4">
        <v>422247.31427543279</v>
      </c>
      <c r="AF4">
        <v>1.178684409463165E-5</v>
      </c>
      <c r="AG4">
        <v>16</v>
      </c>
      <c r="AH4">
        <v>381948.62322881242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1.3738999999999999</v>
      </c>
      <c r="E2">
        <v>72.790000000000006</v>
      </c>
      <c r="F2">
        <v>52.77</v>
      </c>
      <c r="G2">
        <v>6.4</v>
      </c>
      <c r="H2">
        <v>0.1</v>
      </c>
      <c r="I2">
        <v>495</v>
      </c>
      <c r="J2">
        <v>176.73</v>
      </c>
      <c r="K2">
        <v>52.44</v>
      </c>
      <c r="L2">
        <v>1</v>
      </c>
      <c r="M2">
        <v>493</v>
      </c>
      <c r="N2">
        <v>33.29</v>
      </c>
      <c r="O2">
        <v>22031.19</v>
      </c>
      <c r="P2">
        <v>672.26</v>
      </c>
      <c r="Q2">
        <v>6246.97</v>
      </c>
      <c r="R2">
        <v>1004.47</v>
      </c>
      <c r="S2">
        <v>144.29</v>
      </c>
      <c r="T2">
        <v>421866.94</v>
      </c>
      <c r="U2">
        <v>0.14000000000000001</v>
      </c>
      <c r="V2">
        <v>0.46</v>
      </c>
      <c r="W2">
        <v>7.67</v>
      </c>
      <c r="X2">
        <v>24.92</v>
      </c>
      <c r="Y2">
        <v>2</v>
      </c>
      <c r="Z2">
        <v>10</v>
      </c>
      <c r="AA2">
        <v>955.60293164803466</v>
      </c>
      <c r="AB2">
        <v>1307.498089306808</v>
      </c>
      <c r="AC2">
        <v>1182.712306748459</v>
      </c>
      <c r="AD2">
        <v>955602.9316480346</v>
      </c>
      <c r="AE2">
        <v>1307498.0893068081</v>
      </c>
      <c r="AF2">
        <v>5.399953707442035E-6</v>
      </c>
      <c r="AG2">
        <v>31</v>
      </c>
      <c r="AH2">
        <v>1182712.3067484591</v>
      </c>
    </row>
    <row r="3" spans="1:34" x14ac:dyDescent="0.25">
      <c r="A3">
        <v>1</v>
      </c>
      <c r="B3">
        <v>90</v>
      </c>
      <c r="C3" t="s">
        <v>34</v>
      </c>
      <c r="D3">
        <v>2.3624000000000001</v>
      </c>
      <c r="E3">
        <v>42.33</v>
      </c>
      <c r="F3">
        <v>34.68</v>
      </c>
      <c r="G3">
        <v>14.16</v>
      </c>
      <c r="H3">
        <v>0.2</v>
      </c>
      <c r="I3">
        <v>147</v>
      </c>
      <c r="J3">
        <v>178.21</v>
      </c>
      <c r="K3">
        <v>52.44</v>
      </c>
      <c r="L3">
        <v>2</v>
      </c>
      <c r="M3">
        <v>145</v>
      </c>
      <c r="N3">
        <v>33.770000000000003</v>
      </c>
      <c r="O3">
        <v>22213.89</v>
      </c>
      <c r="P3">
        <v>403.14</v>
      </c>
      <c r="Q3">
        <v>6243.99</v>
      </c>
      <c r="R3">
        <v>389.17</v>
      </c>
      <c r="S3">
        <v>144.29</v>
      </c>
      <c r="T3">
        <v>115957.72</v>
      </c>
      <c r="U3">
        <v>0.37</v>
      </c>
      <c r="V3">
        <v>0.7</v>
      </c>
      <c r="W3">
        <v>7.07</v>
      </c>
      <c r="X3">
        <v>6.85</v>
      </c>
      <c r="Y3">
        <v>2</v>
      </c>
      <c r="Z3">
        <v>10</v>
      </c>
      <c r="AA3">
        <v>412.03430147625119</v>
      </c>
      <c r="AB3">
        <v>563.76350895027338</v>
      </c>
      <c r="AC3">
        <v>509.95871090311277</v>
      </c>
      <c r="AD3">
        <v>412034.30147625122</v>
      </c>
      <c r="AE3">
        <v>563763.50895027339</v>
      </c>
      <c r="AF3">
        <v>9.2851376653767111E-6</v>
      </c>
      <c r="AG3">
        <v>18</v>
      </c>
      <c r="AH3">
        <v>509958.71090311278</v>
      </c>
    </row>
    <row r="4" spans="1:34" x14ac:dyDescent="0.25">
      <c r="A4">
        <v>2</v>
      </c>
      <c r="B4">
        <v>90</v>
      </c>
      <c r="C4" t="s">
        <v>34</v>
      </c>
      <c r="D4">
        <v>2.7223000000000002</v>
      </c>
      <c r="E4">
        <v>36.729999999999997</v>
      </c>
      <c r="F4">
        <v>31.5</v>
      </c>
      <c r="G4">
        <v>23.93</v>
      </c>
      <c r="H4">
        <v>0.3</v>
      </c>
      <c r="I4">
        <v>79</v>
      </c>
      <c r="J4">
        <v>179.7</v>
      </c>
      <c r="K4">
        <v>52.44</v>
      </c>
      <c r="L4">
        <v>3</v>
      </c>
      <c r="M4">
        <v>62</v>
      </c>
      <c r="N4">
        <v>34.26</v>
      </c>
      <c r="O4">
        <v>22397.24</v>
      </c>
      <c r="P4">
        <v>322.82</v>
      </c>
      <c r="Q4">
        <v>6243.19</v>
      </c>
      <c r="R4">
        <v>280.57</v>
      </c>
      <c r="S4">
        <v>144.29</v>
      </c>
      <c r="T4">
        <v>61996.27</v>
      </c>
      <c r="U4">
        <v>0.51</v>
      </c>
      <c r="V4">
        <v>0.77</v>
      </c>
      <c r="W4">
        <v>6.99</v>
      </c>
      <c r="X4">
        <v>3.67</v>
      </c>
      <c r="Y4">
        <v>2</v>
      </c>
      <c r="Z4">
        <v>10</v>
      </c>
      <c r="AA4">
        <v>328.91669246706277</v>
      </c>
      <c r="AB4">
        <v>450.03832941378857</v>
      </c>
      <c r="AC4">
        <v>407.08730288729828</v>
      </c>
      <c r="AD4">
        <v>328916.69246706291</v>
      </c>
      <c r="AE4">
        <v>450038.32941378863</v>
      </c>
      <c r="AF4">
        <v>1.069968263903447E-5</v>
      </c>
      <c r="AG4">
        <v>16</v>
      </c>
      <c r="AH4">
        <v>407087.30288729828</v>
      </c>
    </row>
    <row r="5" spans="1:34" x14ac:dyDescent="0.25">
      <c r="A5">
        <v>3</v>
      </c>
      <c r="B5">
        <v>90</v>
      </c>
      <c r="C5" t="s">
        <v>34</v>
      </c>
      <c r="D5">
        <v>2.7732999999999999</v>
      </c>
      <c r="E5">
        <v>36.06</v>
      </c>
      <c r="F5">
        <v>31.11</v>
      </c>
      <c r="G5">
        <v>26.29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310.91000000000003</v>
      </c>
      <c r="Q5">
        <v>6244.94</v>
      </c>
      <c r="R5">
        <v>264.79000000000002</v>
      </c>
      <c r="S5">
        <v>144.29</v>
      </c>
      <c r="T5">
        <v>54146.35</v>
      </c>
      <c r="U5">
        <v>0.54</v>
      </c>
      <c r="V5">
        <v>0.78</v>
      </c>
      <c r="W5">
        <v>7.04</v>
      </c>
      <c r="X5">
        <v>3.28</v>
      </c>
      <c r="Y5">
        <v>2</v>
      </c>
      <c r="Z5">
        <v>10</v>
      </c>
      <c r="AA5">
        <v>321.21985511444302</v>
      </c>
      <c r="AB5">
        <v>439.50717698743512</v>
      </c>
      <c r="AC5">
        <v>397.5612288679506</v>
      </c>
      <c r="AD5">
        <v>321219.85511444299</v>
      </c>
      <c r="AE5">
        <v>439507.17698743509</v>
      </c>
      <c r="AF5">
        <v>1.090013219073367E-5</v>
      </c>
      <c r="AG5">
        <v>16</v>
      </c>
      <c r="AH5">
        <v>397561.22886795062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1.5263</v>
      </c>
      <c r="E2">
        <v>65.52</v>
      </c>
      <c r="F2">
        <v>56.96</v>
      </c>
      <c r="G2">
        <v>5.49</v>
      </c>
      <c r="H2">
        <v>0.64</v>
      </c>
      <c r="I2">
        <v>622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164.68</v>
      </c>
      <c r="Q2">
        <v>6256.64</v>
      </c>
      <c r="R2">
        <v>1113.2</v>
      </c>
      <c r="S2">
        <v>144.29</v>
      </c>
      <c r="T2">
        <v>475595.53</v>
      </c>
      <c r="U2">
        <v>0.13</v>
      </c>
      <c r="V2">
        <v>0.43</v>
      </c>
      <c r="W2">
        <v>8.68</v>
      </c>
      <c r="X2">
        <v>29.1</v>
      </c>
      <c r="Y2">
        <v>2</v>
      </c>
      <c r="Z2">
        <v>10</v>
      </c>
      <c r="AA2">
        <v>440.06627050894679</v>
      </c>
      <c r="AB2">
        <v>602.11808566400055</v>
      </c>
      <c r="AC2">
        <v>544.65278064626841</v>
      </c>
      <c r="AD2">
        <v>440066.27050894691</v>
      </c>
      <c r="AE2">
        <v>602118.08566400059</v>
      </c>
      <c r="AF2">
        <v>1.455411224503828E-5</v>
      </c>
      <c r="AG2">
        <v>28</v>
      </c>
      <c r="AH2">
        <v>544652.78064626839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2.2477999999999998</v>
      </c>
      <c r="E2">
        <v>44.49</v>
      </c>
      <c r="F2">
        <v>38.1</v>
      </c>
      <c r="G2">
        <v>10.68</v>
      </c>
      <c r="H2">
        <v>0.18</v>
      </c>
      <c r="I2">
        <v>214</v>
      </c>
      <c r="J2">
        <v>98.71</v>
      </c>
      <c r="K2">
        <v>39.72</v>
      </c>
      <c r="L2">
        <v>1</v>
      </c>
      <c r="M2">
        <v>204</v>
      </c>
      <c r="N2">
        <v>12.99</v>
      </c>
      <c r="O2">
        <v>12407.75</v>
      </c>
      <c r="P2">
        <v>292.97000000000003</v>
      </c>
      <c r="Q2">
        <v>6245.54</v>
      </c>
      <c r="R2">
        <v>504.43</v>
      </c>
      <c r="S2">
        <v>144.29</v>
      </c>
      <c r="T2">
        <v>173249.72</v>
      </c>
      <c r="U2">
        <v>0.28999999999999998</v>
      </c>
      <c r="V2">
        <v>0.64</v>
      </c>
      <c r="W2">
        <v>7.21</v>
      </c>
      <c r="X2">
        <v>10.26</v>
      </c>
      <c r="Y2">
        <v>2</v>
      </c>
      <c r="Z2">
        <v>10</v>
      </c>
      <c r="AA2">
        <v>370.33929275574519</v>
      </c>
      <c r="AB2">
        <v>506.71455856491451</v>
      </c>
      <c r="AC2">
        <v>458.35443227382802</v>
      </c>
      <c r="AD2">
        <v>370339.29275574518</v>
      </c>
      <c r="AE2">
        <v>506714.55856491451</v>
      </c>
      <c r="AF2">
        <v>1.1684723783970329E-5</v>
      </c>
      <c r="AG2">
        <v>19</v>
      </c>
      <c r="AH2">
        <v>458354.43227382802</v>
      </c>
    </row>
    <row r="3" spans="1:34" x14ac:dyDescent="0.25">
      <c r="A3">
        <v>1</v>
      </c>
      <c r="B3">
        <v>45</v>
      </c>
      <c r="C3" t="s">
        <v>34</v>
      </c>
      <c r="D3">
        <v>2.5499999999999998</v>
      </c>
      <c r="E3">
        <v>39.22</v>
      </c>
      <c r="F3">
        <v>34.35</v>
      </c>
      <c r="G3">
        <v>14.72</v>
      </c>
      <c r="H3">
        <v>0.35</v>
      </c>
      <c r="I3">
        <v>140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243.75</v>
      </c>
      <c r="Q3">
        <v>6246.01</v>
      </c>
      <c r="R3">
        <v>370.98</v>
      </c>
      <c r="S3">
        <v>144.29</v>
      </c>
      <c r="T3">
        <v>106894.59</v>
      </c>
      <c r="U3">
        <v>0.39</v>
      </c>
      <c r="V3">
        <v>0.71</v>
      </c>
      <c r="W3">
        <v>7.25</v>
      </c>
      <c r="X3">
        <v>6.51</v>
      </c>
      <c r="Y3">
        <v>2</v>
      </c>
      <c r="Z3">
        <v>10</v>
      </c>
      <c r="AA3">
        <v>305.67185929039857</v>
      </c>
      <c r="AB3">
        <v>418.23372317181241</v>
      </c>
      <c r="AC3">
        <v>378.31808362701088</v>
      </c>
      <c r="AD3">
        <v>305671.85929039872</v>
      </c>
      <c r="AE3">
        <v>418233.72317181242</v>
      </c>
      <c r="AF3">
        <v>1.325564803324333E-5</v>
      </c>
      <c r="AG3">
        <v>17</v>
      </c>
      <c r="AH3">
        <v>378318.08362701093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2024-09-25T23:04:41Z</dcterms:created>
  <dcterms:modified xsi:type="dcterms:W3CDTF">2024-09-27T19:27:00Z</dcterms:modified>
</cp:coreProperties>
</file>