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10%_6m_0_TSP/"/>
    </mc:Choice>
  </mc:AlternateContent>
  <xr:revisionPtr revIDLastSave="267" documentId="11_F8689CC04E01ECF43162987E0B0CCA16A5B4CAA3" xr6:coauthVersionLast="47" xr6:coauthVersionMax="47" xr10:uidLastSave="{42A7123D-7432-47F6-9AF5-03769F14AB7D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<sst xmlns="http://schemas.openxmlformats.org/spreadsheetml/2006/main" count="894" uniqueCount="70">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</sst>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7-4AF6-B378-BFF4F3F52256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7-4AF6-B378-BFF4F3F52256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7-4AF6-B378-BFF4F3F52256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7-4AF6-B378-BFF4F3F52256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7-4AF6-B378-BFF4F3F52256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7-4AF6-B378-BFF4F3F52256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7-4AF6-B378-BFF4F3F52256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7-4AF6-B378-BFF4F3F52256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7-4AF6-B378-BFF4F3F52256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7-4AF6-B378-BFF4F3F52256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7-4AF6-B378-BFF4F3F52256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737-4AF6-B378-BFF4F3F52256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737-4AF6-B378-BFF4F3F52256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737-4AF6-B378-BFF4F3F52256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737-4AF6-B378-BFF4F3F52256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737-4AF6-B378-BFF4F3F52256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737-4AF6-B378-BFF4F3F52256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737-4AF6-B378-BFF4F3F52256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737-4AF6-B378-BFF4F3F52256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737-4AF6-B378-BFF4F3F52256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737-4AF6-B378-BFF4F3F52256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737-4AF6-B378-BFF4F3F52256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737-4AF6-B378-BFF4F3F52256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737-4AF6-B378-BFF4F3F52256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737-4AF6-B378-BFF4F3F52256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737-4AF6-B378-BFF4F3F52256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737-4AF6-B378-BFF4F3F52256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737-4AF6-B378-BFF4F3F52256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737-4AF6-B378-BFF4F3F52256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1737-4AF6-B378-BFF4F3F52256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737-4AF6-B378-BFF4F3F52256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737-4AF6-B378-BFF4F3F52256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737-4AF6-B378-BFF4F3F52256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737-4AF6-B378-BFF4F3F52256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737-4AF6-B378-BFF4F3F52256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737-4AF6-B378-BFF4F3F52256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737-4AF6-B378-BFF4F3F52256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737-4AF6-B378-BFF4F3F52256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737-4AF6-B378-BFF4F3F52256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737-4AF6-B378-BFF4F3F52256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737-4AF6-B378-BFF4F3F52256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737-4AF6-B378-BFF4F3F52256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737-4AF6-B378-BFF4F3F52256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737-4AF6-B378-BFF4F3F52256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737-4AF6-B378-BFF4F3F52256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737-4AF6-B378-BFF4F3F52256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737-4AF6-B378-BFF4F3F52256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737-4AF6-B378-BFF4F3F52256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737-4AF6-B378-BFF4F3F52256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1737-4AF6-B378-BFF4F3F52256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1737-4AF6-B378-BFF4F3F52256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1737-4AF6-B378-BFF4F3F52256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1737-4AF6-B378-BFF4F3F52256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1737-4AF6-B378-BFF4F3F52256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1737-4AF6-B378-BFF4F3F52256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1737-4AF6-B378-BFF4F3F52256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1737-4AF6-B378-BFF4F3F52256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1737-4AF6-B378-BFF4F3F52256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1737-4AF6-B378-BFF4F3F52256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1737-4AF6-B378-BFF4F3F52256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1737-4AF6-B378-BFF4F3F52256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1737-4AF6-B378-BFF4F3F52256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1737-4AF6-B378-BFF4F3F52256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1737-4AF6-B378-BFF4F3F52256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1737-4AF6-B378-BFF4F3F52256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1737-4AF6-B378-BFF4F3F52256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1737-4AF6-B378-BFF4F3F52256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1737-4AF6-B378-BFF4F3F52256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1737-4AF6-B378-BFF4F3F52256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1737-4AF6-B378-BFF4F3F52256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1737-4AF6-B378-BFF4F3F52256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1737-4AF6-B378-BFF4F3F52256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1737-4AF6-B378-BFF4F3F52256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1737-4AF6-B378-BFF4F3F52256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1737-4AF6-B378-BFF4F3F52256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1737-4AF6-B378-BFF4F3F52256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1737-4AF6-B378-BFF4F3F52256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1737-4AF6-B378-BFF4F3F52256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1737-4AF6-B378-BFF4F3F52256}"/>
              </c:ext>
            </c:extLst>
          </c:dPt>
          <c:xVal>
            <c:numRef>
              <c:f>gráficos!$A$7:$A$85</c:f>
              <c:numCache>
                <c:formatCode>General</c:formatCode>
                <c:ptCount val="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</c:numCache>
            </c:numRef>
          </c:xVal>
          <c:yVal>
            <c:numRef>
              <c:f>gráficos!$B$7:$B$85</c:f>
              <c:numCache>
                <c:formatCode>General</c:formatCode>
                <c:ptCount val="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1737-4AF6-B378-BFF4F3F5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6E93-ABEB-45F1-9A87-A214B8AAFF4D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1.0964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660</v>
      </c>
      <c r="F2">
        <f>_xlfn.XLOOKUP(B2,RESULTADOS_0!D:D,RESULTADOS_0!F:F,0,0,1)</f>
        <v>82.22</v>
      </c>
      <c r="G2">
        <f>_xlfn.XLOOKUP(B2,RESULTADOS_0!D:D,RESULTADOS_0!M:M,0,0,1)</f>
        <v>0</v>
      </c>
      <c r="H2">
        <f>_xlfn.XLOOKUP(B2,RESULTADOS_0!D:D,RESULTADOS_0!AF:AF,0,0,1)</f>
        <v>1.0454778657839201E-5</v>
      </c>
      <c r="I2">
        <f>_xlfn.XLOOKUP(B2,RESULTADOS_0!D:D,RESULTADOS_0!AC:AC,0,0,1)</f>
        <v>888.05731280406576</v>
      </c>
      <c r="J2">
        <f>_xlfn.XLOOKUP(B2,RESULTADOS_0!D:D,RESULTADOS_0!G:G,0,0,1)</f>
        <v>7.47</v>
      </c>
      <c r="K2">
        <v>1.0964</v>
      </c>
      <c r="L2">
        <v>100</v>
      </c>
      <c r="M2">
        <v>10</v>
      </c>
      <c r="N2">
        <f>_xlfn.XLOOKUP(B2,RESULTADOS_0!D:D,RESULTADOS_0!AH:AH,0,0,1)</f>
        <v>888057.31280406576</v>
      </c>
      <c r="T2">
        <v>20</v>
      </c>
    </row>
    <row r="3" spans="1:20" x14ac:dyDescent="0.25">
      <c r="A3" t="s">
        <v>52</v>
      </c>
      <c r="B3">
        <v>1.2725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441</v>
      </c>
      <c r="F3">
        <f>_xlfn.XLOOKUP(B3,RESULTADOS_1!D:D,RESULTADOS_1!F:F,0,0,1)</f>
        <v>71.98</v>
      </c>
      <c r="G3">
        <f>_xlfn.XLOOKUP(B3,RESULTADOS_1!D:D,RESULTADOS_1!M:M,0,0,1)</f>
        <v>0</v>
      </c>
      <c r="H3">
        <f>_xlfn.XLOOKUP(B3,RESULTADOS_1!D:D,RESULTADOS_1!AF:AF,0,0,1)</f>
        <v>1.030324497493722E-5</v>
      </c>
      <c r="I3">
        <f>_xlfn.XLOOKUP(B3,RESULTADOS_1!D:D,RESULTADOS_1!AC:AC,0,0,1)</f>
        <v>817.96826495484459</v>
      </c>
      <c r="J3">
        <f>_xlfn.XLOOKUP(B3,RESULTADOS_1!D:D,RESULTADOS_1!G:G,0,0,1)</f>
        <v>9.7899999999999991</v>
      </c>
      <c r="K3">
        <v>1.2725</v>
      </c>
      <c r="N3">
        <f>_xlfn.XLOOKUP(B3,RESULTADOS_1!D:D,RESULTADOS_1!AH:AH,0,0,1)</f>
        <v>817968.26495484461</v>
      </c>
    </row>
    <row r="4" spans="1:20" x14ac:dyDescent="0.25">
      <c r="A4" t="s">
        <v>53</v>
      </c>
      <c r="B4">
        <v>1.3781000000000001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331</v>
      </c>
      <c r="F4">
        <f>_xlfn.XLOOKUP(B4,RESULTADOS_2!D:D,RESULTADOS_2!F:F,0,0,1)</f>
        <v>66.77</v>
      </c>
      <c r="G4">
        <f>_xlfn.XLOOKUP(B4,RESULTADOS_2!D:D,RESULTADOS_2!M:M,0,0,1)</f>
        <v>1</v>
      </c>
      <c r="H4">
        <f>_xlfn.XLOOKUP(B4,RESULTADOS_2!D:D,RESULTADOS_2!AF:AF,0,0,1)</f>
        <v>9.9357505178556919E-6</v>
      </c>
      <c r="I4">
        <f>_xlfn.XLOOKUP(B4,RESULTADOS_2!D:D,RESULTADOS_2!AC:AC,0,0,1)</f>
        <v>795.2277629698915</v>
      </c>
      <c r="J4">
        <f>_xlfn.XLOOKUP(B4,RESULTADOS_2!D:D,RESULTADOS_2!G:G,0,0,1)</f>
        <v>12.1</v>
      </c>
      <c r="K4">
        <v>1.3781000000000001</v>
      </c>
      <c r="N4">
        <f>_xlfn.XLOOKUP(B4,RESULTADOS_2!D:D,RESULTADOS_2!AH:AH,0,0,1)</f>
        <v>795227.76296989154</v>
      </c>
    </row>
    <row r="5" spans="1:20" x14ac:dyDescent="0.25">
      <c r="A5" t="s">
        <v>54</v>
      </c>
      <c r="B5">
        <v>1.4461999999999999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265</v>
      </c>
      <c r="F5">
        <f>_xlfn.XLOOKUP(B5,RESULTADOS_3!D:D,RESULTADOS_3!F:F,0,0,1)</f>
        <v>63.67</v>
      </c>
      <c r="G5">
        <f>_xlfn.XLOOKUP(B5,RESULTADOS_3!D:D,RESULTADOS_3!M:M,0,0,1)</f>
        <v>0</v>
      </c>
      <c r="H5">
        <f>_xlfn.XLOOKUP(B5,RESULTADOS_3!D:D,RESULTADOS_3!AF:AF,0,0,1)</f>
        <v>9.5292320635976522E-6</v>
      </c>
      <c r="I5">
        <f>_xlfn.XLOOKUP(B5,RESULTADOS_3!D:D,RESULTADOS_3!AC:AC,0,0,1)</f>
        <v>783.64581739629386</v>
      </c>
      <c r="J5">
        <f>_xlfn.XLOOKUP(B5,RESULTADOS_3!D:D,RESULTADOS_3!G:G,0,0,1)</f>
        <v>14.42</v>
      </c>
      <c r="K5">
        <v>1.4462000000000002</v>
      </c>
      <c r="N5">
        <f>_xlfn.XLOOKUP(B5,RESULTADOS_3!D:D,RESULTADOS_3!AH:AH,0,0,1)</f>
        <v>783645.81739629386</v>
      </c>
    </row>
    <row r="6" spans="1:20" x14ac:dyDescent="0.25">
      <c r="A6" t="s">
        <v>55</v>
      </c>
      <c r="B6">
        <v>1.4932000000000001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222</v>
      </c>
      <c r="F6">
        <f>_xlfn.XLOOKUP(B6,RESULTADOS_4!D:D,RESULTADOS_4!F:F,0,0,1)</f>
        <v>61.67</v>
      </c>
      <c r="G6">
        <f>_xlfn.XLOOKUP(B6,RESULTADOS_4!D:D,RESULTADOS_4!M:M,0,0,1)</f>
        <v>0</v>
      </c>
      <c r="H6">
        <f>_xlfn.XLOOKUP(B6,RESULTADOS_4!D:D,RESULTADOS_4!AF:AF,0,0,1)</f>
        <v>9.141308079445216E-6</v>
      </c>
      <c r="I6">
        <f>_xlfn.XLOOKUP(B6,RESULTADOS_4!D:D,RESULTADOS_4!AC:AC,0,0,1)</f>
        <v>782.28823304978448</v>
      </c>
      <c r="J6">
        <f>_xlfn.XLOOKUP(B6,RESULTADOS_4!D:D,RESULTADOS_4!G:G,0,0,1)</f>
        <v>16.670000000000002</v>
      </c>
      <c r="K6">
        <v>1.4932000000000003</v>
      </c>
      <c r="N6">
        <f>_xlfn.XLOOKUP(B6,RESULTADOS_4!D:D,RESULTADOS_4!AH:AH,0,0,1)</f>
        <v>782288.23304978444</v>
      </c>
    </row>
    <row r="7" spans="1:20" x14ac:dyDescent="0.25">
      <c r="A7" t="s">
        <v>56</v>
      </c>
      <c r="B7">
        <v>1.5298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190</v>
      </c>
      <c r="F7">
        <f>_xlfn.XLOOKUP(B7,RESULTADOS_5!D:D,RESULTADOS_5!F:F,0,0,1)</f>
        <v>60.2</v>
      </c>
      <c r="G7">
        <f>_xlfn.XLOOKUP(B7,RESULTADOS_5!D:D,RESULTADOS_5!M:M,0,0,1)</f>
        <v>0</v>
      </c>
      <c r="H7">
        <f>_xlfn.XLOOKUP(B7,RESULTADOS_5!D:D,RESULTADOS_5!AF:AF,0,0,1)</f>
        <v>8.8007731708381869E-6</v>
      </c>
      <c r="I7">
        <f>_xlfn.XLOOKUP(B7,RESULTADOS_5!D:D,RESULTADOS_5!AC:AC,0,0,1)</f>
        <v>793.333205156541</v>
      </c>
      <c r="J7">
        <f>_xlfn.XLOOKUP(B7,RESULTADOS_5!D:D,RESULTADOS_5!G:G,0,0,1)</f>
        <v>19.010000000000002</v>
      </c>
      <c r="K7">
        <v>1.5298000000000003</v>
      </c>
      <c r="N7">
        <f>_xlfn.XLOOKUP(B7,RESULTADOS_5!D:D,RESULTADOS_5!AH:AH,0,0,1)</f>
        <v>793333.20515654096</v>
      </c>
    </row>
    <row r="8" spans="1:20" x14ac:dyDescent="0.25">
      <c r="A8" t="s">
        <v>57</v>
      </c>
      <c r="B8">
        <v>1.5589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167</v>
      </c>
      <c r="F8">
        <f>_xlfn.XLOOKUP(B8,RESULTADOS_6!D:D,RESULTADOS_6!F:F,0,0,1)</f>
        <v>59.05</v>
      </c>
      <c r="G8">
        <f>_xlfn.XLOOKUP(B8,RESULTADOS_6!D:D,RESULTADOS_6!M:M,0,0,1)</f>
        <v>10</v>
      </c>
      <c r="H8">
        <f>_xlfn.XLOOKUP(B8,RESULTADOS_6!D:D,RESULTADOS_6!AF:AF,0,0,1)</f>
        <v>8.4979140049512349E-6</v>
      </c>
      <c r="I8">
        <f>_xlfn.XLOOKUP(B8,RESULTADOS_6!D:D,RESULTADOS_6!AC:AC,0,0,1)</f>
        <v>792.28433533770271</v>
      </c>
      <c r="J8">
        <f>_xlfn.XLOOKUP(B8,RESULTADOS_6!D:D,RESULTADOS_6!G:G,0,0,1)</f>
        <v>21.22</v>
      </c>
      <c r="K8">
        <v>1.5589</v>
      </c>
      <c r="N8">
        <f>_xlfn.XLOOKUP(B8,RESULTADOS_6!D:D,RESULTADOS_6!AH:AH,0,0,1)</f>
        <v>792284.33533770277</v>
      </c>
    </row>
    <row r="9" spans="1:20" x14ac:dyDescent="0.25">
      <c r="A9" t="s">
        <v>58</v>
      </c>
      <c r="B9">
        <v>1.5821000000000001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148</v>
      </c>
      <c r="F9">
        <f>_xlfn.XLOOKUP(B9,RESULTADOS_7!D:D,RESULTADOS_7!F:F,0,0,1)</f>
        <v>58.18</v>
      </c>
      <c r="G9">
        <f>_xlfn.XLOOKUP(B9,RESULTADOS_7!D:D,RESULTADOS_7!M:M,0,0,1)</f>
        <v>0</v>
      </c>
      <c r="H9">
        <f>_xlfn.XLOOKUP(B9,RESULTADOS_7!D:D,RESULTADOS_7!AF:AF,0,0,1)</f>
        <v>8.2242199032918696E-6</v>
      </c>
      <c r="I9">
        <f>_xlfn.XLOOKUP(B9,RESULTADOS_7!D:D,RESULTADOS_7!AC:AC,0,0,1)</f>
        <v>806.94249736917436</v>
      </c>
      <c r="J9">
        <f>_xlfn.XLOOKUP(B9,RESULTADOS_7!D:D,RESULTADOS_7!G:G,0,0,1)</f>
        <v>23.59</v>
      </c>
      <c r="K9">
        <v>1.5821000000000001</v>
      </c>
      <c r="N9">
        <f>_xlfn.XLOOKUP(B9,RESULTADOS_7!D:D,RESULTADOS_7!AH:AH,0,0,1)</f>
        <v>806942.49736917438</v>
      </c>
    </row>
    <row r="10" spans="1:20" x14ac:dyDescent="0.25">
      <c r="A10" t="s">
        <v>59</v>
      </c>
      <c r="B10">
        <v>1.5988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134</v>
      </c>
      <c r="F10">
        <f>_xlfn.XLOOKUP(B10,RESULTADOS_8!D:D,RESULTADOS_8!F:F,0,0,1)</f>
        <v>57.53</v>
      </c>
      <c r="G10">
        <f>_xlfn.XLOOKUP(B10,RESULTADOS_8!D:D,RESULTADOS_8!M:M,0,0,1)</f>
        <v>1</v>
      </c>
      <c r="H10">
        <f>_xlfn.XLOOKUP(B10,RESULTADOS_8!D:D,RESULTADOS_8!AF:AF,0,0,1)</f>
        <v>7.9652207291608343E-6</v>
      </c>
      <c r="I10">
        <f>_xlfn.XLOOKUP(B10,RESULTADOS_8!D:D,RESULTADOS_8!AC:AC,0,0,1)</f>
        <v>819.61890055536674</v>
      </c>
      <c r="J10">
        <f>_xlfn.XLOOKUP(B10,RESULTADOS_8!D:D,RESULTADOS_8!G:G,0,0,1)</f>
        <v>25.76</v>
      </c>
      <c r="K10">
        <v>1.5988</v>
      </c>
      <c r="N10">
        <f>_xlfn.XLOOKUP(B10,RESULTADOS_8!D:D,RESULTADOS_8!AH:AH,0,0,1)</f>
        <v>819618.90055536677</v>
      </c>
    </row>
    <row r="11" spans="1:20" x14ac:dyDescent="0.25">
      <c r="A11" t="s">
        <v>60</v>
      </c>
      <c r="B11">
        <v>1.6145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122</v>
      </c>
      <c r="F11">
        <f>_xlfn.XLOOKUP(B11,RESULTADOS_9!D:D,RESULTADOS_9!F:F,0,0,1)</f>
        <v>56.94</v>
      </c>
      <c r="G11">
        <f>_xlfn.XLOOKUP(B11,RESULTADOS_9!D:D,RESULTADOS_9!M:M,0,0,1)</f>
        <v>6</v>
      </c>
      <c r="H11">
        <f>_xlfn.XLOOKUP(B11,RESULTADOS_9!D:D,RESULTADOS_9!AF:AF,0,0,1)</f>
        <v>7.7400762665917939E-6</v>
      </c>
      <c r="I11">
        <f>_xlfn.XLOOKUP(B11,RESULTADOS_9!D:D,RESULTADOS_9!AC:AC,0,0,1)</f>
        <v>819.35737244593361</v>
      </c>
      <c r="J11">
        <f>_xlfn.XLOOKUP(B11,RESULTADOS_9!D:D,RESULTADOS_9!G:G,0,0,1)</f>
        <v>28</v>
      </c>
      <c r="K11">
        <v>1.6145000000000003</v>
      </c>
      <c r="N11">
        <f>_xlfn.XLOOKUP(B11,RESULTADOS_9!D:D,RESULTADOS_9!AH:AH,0,0,1)</f>
        <v>819357.37244593364</v>
      </c>
    </row>
    <row r="12" spans="1:20" x14ac:dyDescent="0.25">
      <c r="A12" t="s">
        <v>61</v>
      </c>
      <c r="B12">
        <v>1.627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112</v>
      </c>
      <c r="F12">
        <f>_xlfn.XLOOKUP(B12,RESULTADOS_10!D:D,RESULTADOS_10!F:F,0,0,1)</f>
        <v>56.47</v>
      </c>
      <c r="G12">
        <f>_xlfn.XLOOKUP(B12,RESULTADOS_10!D:D,RESULTADOS_10!M:M,0,0,1)</f>
        <v>0</v>
      </c>
      <c r="H12">
        <f>_xlfn.XLOOKUP(B12,RESULTADOS_10!D:D,RESULTADOS_10!AF:AF,0,0,1)</f>
        <v>7.5309895845757739E-6</v>
      </c>
      <c r="I12">
        <f>_xlfn.XLOOKUP(B12,RESULTADOS_10!D:D,RESULTADOS_10!AC:AC,0,0,1)</f>
        <v>834.43636872147852</v>
      </c>
      <c r="J12">
        <f>_xlfn.XLOOKUP(B12,RESULTADOS_10!D:D,RESULTADOS_10!G:G,0,0,1)</f>
        <v>30.25</v>
      </c>
      <c r="K12">
        <v>1.6269999999999998</v>
      </c>
      <c r="N12">
        <f>_xlfn.XLOOKUP(B12,RESULTADOS_10!D:D,RESULTADOS_10!AH:AH,0,0,1)</f>
        <v>834436.3687214785</v>
      </c>
    </row>
    <row r="13" spans="1:20" x14ac:dyDescent="0.25">
      <c r="A13" t="s">
        <v>62</v>
      </c>
      <c r="B13">
        <v>1.6382000000000001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103</v>
      </c>
      <c r="F13">
        <f>_xlfn.XLOOKUP(B13,RESULTADOS_11!D:D,RESULTADOS_11!F:F,0,0,1)</f>
        <v>56.06</v>
      </c>
      <c r="G13">
        <f>_xlfn.XLOOKUP(B13,RESULTADOS_11!D:D,RESULTADOS_11!M:M,0,0,1)</f>
        <v>0</v>
      </c>
      <c r="H13">
        <f>_xlfn.XLOOKUP(B13,RESULTADOS_11!D:D,RESULTADOS_11!AF:AF,0,0,1)</f>
        <v>7.34191739672376E-6</v>
      </c>
      <c r="I13">
        <f>_xlfn.XLOOKUP(B13,RESULTADOS_11!D:D,RESULTADOS_11!AC:AC,0,0,1)</f>
        <v>849.84101403868624</v>
      </c>
      <c r="J13">
        <f>_xlfn.XLOOKUP(B13,RESULTADOS_11!D:D,RESULTADOS_11!G:G,0,0,1)</f>
        <v>32.659999999999997</v>
      </c>
      <c r="K13">
        <v>1.6382000000000003</v>
      </c>
      <c r="N13">
        <f>_xlfn.XLOOKUP(B13,RESULTADOS_11!D:D,RESULTADOS_11!AH:AH,0,0,1)</f>
        <v>849841.01403868629</v>
      </c>
    </row>
    <row r="14" spans="1:20" x14ac:dyDescent="0.25">
      <c r="A14" t="s">
        <v>63</v>
      </c>
      <c r="B14">
        <v>1.6465000000000001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96</v>
      </c>
      <c r="F14">
        <f>_xlfn.XLOOKUP(B14,RESULTADOS_12!D:D,RESULTADOS_12!F:F,0,0,1)</f>
        <v>55.73</v>
      </c>
      <c r="G14">
        <f>_xlfn.XLOOKUP(B14,RESULTADOS_12!D:D,RESULTADOS_12!M:M,0,0,1)</f>
        <v>0</v>
      </c>
      <c r="H14">
        <f>_xlfn.XLOOKUP(B14,RESULTADOS_12!D:D,RESULTADOS_12!AF:AF,0,0,1)</f>
        <v>7.1617974764967936E-6</v>
      </c>
      <c r="I14">
        <f>_xlfn.XLOOKUP(B14,RESULTADOS_12!D:D,RESULTADOS_12!AC:AC,0,0,1)</f>
        <v>862.1214851181719</v>
      </c>
      <c r="J14">
        <f>_xlfn.XLOOKUP(B14,RESULTADOS_12!D:D,RESULTADOS_12!G:G,0,0,1)</f>
        <v>34.83</v>
      </c>
      <c r="K14">
        <v>1.6465000000000001</v>
      </c>
      <c r="N14">
        <f>_xlfn.XLOOKUP(B14,RESULTADOS_12!D:D,RESULTADOS_12!AH:AH,0,0,1)</f>
        <v>862121.4851181719</v>
      </c>
    </row>
    <row r="15" spans="1:20" x14ac:dyDescent="0.25">
      <c r="A15" t="s">
        <v>64</v>
      </c>
      <c r="B15">
        <v>1.6534</v>
      </c>
      <c r="C15">
        <f>_xlfn.XLOOKUP(B15,RESULTADOS_13!D:D,RESULTADOS_13!B:B,0,0,1)</f>
        <v>75</v>
      </c>
      <c r="D15">
        <f>_xlfn.XLOOKUP(B15,RESULTADOS_13!D:D,RESULTADOS_13!L:L,0,0,1)</f>
        <v>6</v>
      </c>
      <c r="E15">
        <f>_xlfn.XLOOKUP(B15,RESULTADOS_13!D:D,RESULTADOS_13!I:I,0,0,1)</f>
        <v>90</v>
      </c>
      <c r="F15">
        <f>_xlfn.XLOOKUP(B15,RESULTADOS_13!D:D,RESULTADOS_13!F:F,0,0,1)</f>
        <v>55.46</v>
      </c>
      <c r="G15">
        <f>_xlfn.XLOOKUP(B15,RESULTADOS_13!D:D,RESULTADOS_13!M:M,0,0,1)</f>
        <v>0</v>
      </c>
      <c r="H15">
        <f>_xlfn.XLOOKUP(B15,RESULTADOS_13!D:D,RESULTADOS_13!AF:AF,0,0,1)</f>
        <v>6.9944251692323391E-6</v>
      </c>
      <c r="I15">
        <f>_xlfn.XLOOKUP(B15,RESULTADOS_13!D:D,RESULTADOS_13!AC:AC,0,0,1)</f>
        <v>877.53769351029541</v>
      </c>
      <c r="J15">
        <f>_xlfn.XLOOKUP(B15,RESULTADOS_13!D:D,RESULTADOS_13!G:G,0,0,1)</f>
        <v>36.97</v>
      </c>
      <c r="K15">
        <v>1.6534</v>
      </c>
      <c r="N15">
        <f>_xlfn.XLOOKUP(B15,RESULTADOS_13!D:D,RESULTADOS_13!AH:AH,0,0,1)</f>
        <v>877537.69351029536</v>
      </c>
    </row>
    <row r="16" spans="1:20" x14ac:dyDescent="0.25">
      <c r="A16" t="s">
        <v>65</v>
      </c>
      <c r="B16">
        <v>1.6615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84</v>
      </c>
      <c r="F16">
        <f>_xlfn.XLOOKUP(B16,RESULTADOS_14!D:D,RESULTADOS_14!F:F,0,0,1)</f>
        <v>55.15</v>
      </c>
      <c r="G16">
        <f>_xlfn.XLOOKUP(B16,RESULTADOS_14!D:D,RESULTADOS_14!M:M,0,0,1)</f>
        <v>6</v>
      </c>
      <c r="H16">
        <f>_xlfn.XLOOKUP(B16,RESULTADOS_14!D:D,RESULTADOS_14!AF:AF,0,0,1)</f>
        <v>6.8480756614104318E-6</v>
      </c>
      <c r="I16">
        <f>_xlfn.XLOOKUP(B16,RESULTADOS_14!D:D,RESULTADOS_14!AC:AC,0,0,1)</f>
        <v>885.59775722685265</v>
      </c>
      <c r="J16">
        <f>_xlfn.XLOOKUP(B16,RESULTADOS_14!D:D,RESULTADOS_14!G:G,0,0,1)</f>
        <v>39.4</v>
      </c>
      <c r="K16">
        <v>1.6615</v>
      </c>
      <c r="N16">
        <f>_xlfn.XLOOKUP(B16,RESULTADOS_14!D:D,RESULTADOS_14!AH:AH,0,0,1)</f>
        <v>885597.7572268527</v>
      </c>
    </row>
    <row r="17" spans="1:14" x14ac:dyDescent="0.25">
      <c r="A17" t="s">
        <v>66</v>
      </c>
      <c r="B17">
        <v>1.6668000000000001</v>
      </c>
      <c r="C17">
        <f>_xlfn.XLOOKUP(B17,RESULTADOS_15!D:D,RESULTADOS_15!B:B,0,0,1)</f>
        <v>85</v>
      </c>
      <c r="D17">
        <f>_xlfn.XLOOKUP(B17,RESULTADOS_15!D:D,RESULTADOS_15!L:L,0,0,1)</f>
        <v>6</v>
      </c>
      <c r="E17">
        <f>_xlfn.XLOOKUP(B17,RESULTADOS_15!D:D,RESULTADOS_15!I:I,0,0,1)</f>
        <v>79</v>
      </c>
      <c r="F17">
        <f>_xlfn.XLOOKUP(B17,RESULTADOS_15!D:D,RESULTADOS_15!F:F,0,0,1)</f>
        <v>54.94</v>
      </c>
      <c r="G17">
        <f>_xlfn.XLOOKUP(B17,RESULTADOS_15!D:D,RESULTADOS_15!M:M,0,0,1)</f>
        <v>0</v>
      </c>
      <c r="H17">
        <f>_xlfn.XLOOKUP(B17,RESULTADOS_15!D:D,RESULTADOS_15!AF:AF,0,0,1)</f>
        <v>6.7039604662942576E-6</v>
      </c>
      <c r="I17">
        <f>_xlfn.XLOOKUP(B17,RESULTADOS_15!D:D,RESULTADOS_15!AC:AC,0,0,1)</f>
        <v>888.739607822832</v>
      </c>
      <c r="J17">
        <f>_xlfn.XLOOKUP(B17,RESULTADOS_15!D:D,RESULTADOS_15!G:G,0,0,1)</f>
        <v>41.73</v>
      </c>
      <c r="K17">
        <v>1.6668000000000001</v>
      </c>
      <c r="N17">
        <f>_xlfn.XLOOKUP(B17,RESULTADOS_15!D:D,RESULTADOS_15!AH:AH,0,0,1)</f>
        <v>888739.60782283195</v>
      </c>
    </row>
    <row r="18" spans="1:14" x14ac:dyDescent="0.25">
      <c r="A18" t="s">
        <v>67</v>
      </c>
      <c r="B18">
        <v>1.6718</v>
      </c>
      <c r="C18">
        <f>_xlfn.XLOOKUP(B18,RESULTADOS_16!D:D,RESULTADOS_16!B:B,0,0,1)</f>
        <v>90</v>
      </c>
      <c r="D18">
        <f>_xlfn.XLOOKUP(B18,RESULTADOS_16!D:D,RESULTADOS_16!L:L,0,0,1)</f>
        <v>7</v>
      </c>
      <c r="E18">
        <f>_xlfn.XLOOKUP(B18,RESULTADOS_16!D:D,RESULTADOS_16!I:I,0,0,1)</f>
        <v>75</v>
      </c>
      <c r="F18">
        <f>_xlfn.XLOOKUP(B18,RESULTADOS_16!D:D,RESULTADOS_16!F:F,0,0,1)</f>
        <v>54.73</v>
      </c>
      <c r="G18">
        <f>_xlfn.XLOOKUP(B18,RESULTADOS_16!D:D,RESULTADOS_16!M:M,0,0,1)</f>
        <v>0</v>
      </c>
      <c r="H18">
        <f>_xlfn.XLOOKUP(B18,RESULTADOS_16!D:D,RESULTADOS_16!AF:AF,0,0,1)</f>
        <v>6.5708149123674172E-6</v>
      </c>
      <c r="I18">
        <f>_xlfn.XLOOKUP(B18,RESULTADOS_16!D:D,RESULTADOS_16!AC:AC,0,0,1)</f>
        <v>903.88623419599674</v>
      </c>
      <c r="J18">
        <f>_xlfn.XLOOKUP(B18,RESULTADOS_16!D:D,RESULTADOS_16!G:G,0,0,1)</f>
        <v>43.78</v>
      </c>
      <c r="K18">
        <v>1.6718000000000002</v>
      </c>
      <c r="N18">
        <f>_xlfn.XLOOKUP(B18,RESULTADOS_16!D:D,RESULTADOS_16!AH:AH,0,0,1)</f>
        <v>903886.23419599677</v>
      </c>
    </row>
    <row r="19" spans="1:14" x14ac:dyDescent="0.25">
      <c r="A19" t="s">
        <v>68</v>
      </c>
      <c r="B19">
        <v>1.6758999999999999</v>
      </c>
      <c r="C19">
        <f>_xlfn.XLOOKUP(B19,RESULTADOS_17!D:D,RESULTADOS_17!B:B,0,0,1)</f>
        <v>95</v>
      </c>
      <c r="D19">
        <f>_xlfn.XLOOKUP(B19,RESULTADOS_17!D:D,RESULTADOS_17!L:L,0,0,1)</f>
        <v>7</v>
      </c>
      <c r="E19">
        <f>_xlfn.XLOOKUP(B19,RESULTADOS_17!D:D,RESULTADOS_17!I:I,0,0,1)</f>
        <v>71</v>
      </c>
      <c r="F19">
        <f>_xlfn.XLOOKUP(B19,RESULTADOS_17!D:D,RESULTADOS_17!F:F,0,0,1)</f>
        <v>54.56</v>
      </c>
      <c r="G19">
        <f>_xlfn.XLOOKUP(B19,RESULTADOS_17!D:D,RESULTADOS_17!M:M,0,0,1)</f>
        <v>1</v>
      </c>
      <c r="H19">
        <f>_xlfn.XLOOKUP(B19,RESULTADOS_17!D:D,RESULTADOS_17!AF:AF,0,0,1)</f>
        <v>6.4448303726054458E-6</v>
      </c>
      <c r="I19">
        <f>_xlfn.XLOOKUP(B19,RESULTADOS_17!D:D,RESULTADOS_17!AC:AC,0,0,1)</f>
        <v>916.12270247046467</v>
      </c>
      <c r="J19">
        <f>_xlfn.XLOOKUP(B19,RESULTADOS_17!D:D,RESULTADOS_17!G:G,0,0,1)</f>
        <v>46.11</v>
      </c>
      <c r="K19">
        <v>1.6758999999999999</v>
      </c>
      <c r="N19">
        <f>_xlfn.XLOOKUP(B19,RESULTADOS_17!D:D,RESULTADOS_17!AH:AH,0,0,1)</f>
        <v>916122.70247046463</v>
      </c>
    </row>
    <row r="20" spans="1:14" x14ac:dyDescent="0.25">
      <c r="A20" t="s">
        <v>69</v>
      </c>
      <c r="B20">
        <v>1.6786000000000001</v>
      </c>
      <c r="C20">
        <f>_xlfn.XLOOKUP(B20,RESULTADOS_18!D:D,RESULTADOS_18!B:B,0,0,1)</f>
        <v>100</v>
      </c>
      <c r="D20">
        <f>_xlfn.XLOOKUP(B20,RESULTADOS_18!D:D,RESULTADOS_18!L:L,0,0,1)</f>
        <v>7</v>
      </c>
      <c r="E20">
        <f>_xlfn.XLOOKUP(B20,RESULTADOS_18!D:D,RESULTADOS_18!I:I,0,0,1)</f>
        <v>68</v>
      </c>
      <c r="F20">
        <f>_xlfn.XLOOKUP(B20,RESULTADOS_18!D:D,RESULTADOS_18!F:F,0,0,1)</f>
        <v>54.41</v>
      </c>
      <c r="G20">
        <f>_xlfn.XLOOKUP(B20,RESULTADOS_18!D:D,RESULTADOS_18!M:M,0,0,1)</f>
        <v>2</v>
      </c>
      <c r="H20">
        <f>_xlfn.XLOOKUP(B20,RESULTADOS_18!D:D,RESULTADOS_18!AF:AF,0,0,1)</f>
        <v>6.3230268215511339E-6</v>
      </c>
      <c r="I20">
        <f>_xlfn.XLOOKUP(B20,RESULTADOS_18!D:D,RESULTADOS_18!AC:AC,0,0,1)</f>
        <v>928.93826103123649</v>
      </c>
      <c r="J20">
        <f>_xlfn.XLOOKUP(B20,RESULTADOS_18!D:D,RESULTADOS_18!G:G,0,0,1)</f>
        <v>48.01</v>
      </c>
      <c r="K20">
        <v>1.6786000000000001</v>
      </c>
      <c r="N20">
        <f>_xlfn.XLOOKUP(B20,RESULTADOS_18!D:D,RESULTADOS_18!AH:AH,0,0,1)</f>
        <v>928938.2610312365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1.0223</v>
      </c>
      <c r="E2">
        <v>97.82</v>
      </c>
      <c r="F2">
        <v>80.430000000000007</v>
      </c>
      <c r="G2">
        <v>8.08</v>
      </c>
      <c r="H2">
        <v>0.14000000000000001</v>
      </c>
      <c r="I2">
        <v>597</v>
      </c>
      <c r="J2">
        <v>124.63</v>
      </c>
      <c r="K2">
        <v>45</v>
      </c>
      <c r="L2">
        <v>1</v>
      </c>
      <c r="M2">
        <v>595</v>
      </c>
      <c r="N2">
        <v>18.64</v>
      </c>
      <c r="O2">
        <v>15605.44</v>
      </c>
      <c r="P2">
        <v>817.21</v>
      </c>
      <c r="Q2">
        <v>6611.34</v>
      </c>
      <c r="R2">
        <v>1212.29</v>
      </c>
      <c r="S2">
        <v>211.58</v>
      </c>
      <c r="T2">
        <v>491696.11</v>
      </c>
      <c r="U2">
        <v>0.17</v>
      </c>
      <c r="V2">
        <v>0.55000000000000004</v>
      </c>
      <c r="W2">
        <v>19.55</v>
      </c>
      <c r="X2">
        <v>29.12</v>
      </c>
      <c r="Y2">
        <v>2</v>
      </c>
      <c r="Z2">
        <v>10</v>
      </c>
      <c r="AA2">
        <v>1481.939796626657</v>
      </c>
      <c r="AB2">
        <v>2027.655408314231</v>
      </c>
      <c r="AC2">
        <v>1834.1388219769599</v>
      </c>
      <c r="AD2">
        <v>1481939.796626657</v>
      </c>
      <c r="AE2">
        <v>2027655.4083142311</v>
      </c>
      <c r="AF2">
        <v>4.7319795035721043E-6</v>
      </c>
      <c r="AG2">
        <v>41</v>
      </c>
      <c r="AH2">
        <v>1834138.8219769599</v>
      </c>
    </row>
    <row r="3" spans="1:34" x14ac:dyDescent="0.25">
      <c r="A3">
        <v>1</v>
      </c>
      <c r="B3">
        <v>60</v>
      </c>
      <c r="C3" t="s">
        <v>34</v>
      </c>
      <c r="D3">
        <v>1.464</v>
      </c>
      <c r="E3">
        <v>68.31</v>
      </c>
      <c r="F3">
        <v>60.91</v>
      </c>
      <c r="G3">
        <v>17.739999999999998</v>
      </c>
      <c r="H3">
        <v>0.28000000000000003</v>
      </c>
      <c r="I3">
        <v>206</v>
      </c>
      <c r="J3">
        <v>125.95</v>
      </c>
      <c r="K3">
        <v>45</v>
      </c>
      <c r="L3">
        <v>2</v>
      </c>
      <c r="M3">
        <v>204</v>
      </c>
      <c r="N3">
        <v>18.95</v>
      </c>
      <c r="O3">
        <v>15767.7</v>
      </c>
      <c r="P3">
        <v>567.14</v>
      </c>
      <c r="Q3">
        <v>6609.65</v>
      </c>
      <c r="R3">
        <v>549.73</v>
      </c>
      <c r="S3">
        <v>211.58</v>
      </c>
      <c r="T3">
        <v>162371.62</v>
      </c>
      <c r="U3">
        <v>0.38</v>
      </c>
      <c r="V3">
        <v>0.73</v>
      </c>
      <c r="W3">
        <v>18.899999999999999</v>
      </c>
      <c r="X3">
        <v>9.6199999999999992</v>
      </c>
      <c r="Y3">
        <v>2</v>
      </c>
      <c r="Z3">
        <v>10</v>
      </c>
      <c r="AA3">
        <v>823.9808031233332</v>
      </c>
      <c r="AB3">
        <v>1127.406886300821</v>
      </c>
      <c r="AC3">
        <v>1019.808755397773</v>
      </c>
      <c r="AD3">
        <v>823980.80312333326</v>
      </c>
      <c r="AE3">
        <v>1127406.8863008211</v>
      </c>
      <c r="AF3">
        <v>6.7765019986594551E-6</v>
      </c>
      <c r="AG3">
        <v>29</v>
      </c>
      <c r="AH3">
        <v>1019808.755397773</v>
      </c>
    </row>
    <row r="4" spans="1:34" x14ac:dyDescent="0.25">
      <c r="A4">
        <v>2</v>
      </c>
      <c r="B4">
        <v>60</v>
      </c>
      <c r="C4" t="s">
        <v>34</v>
      </c>
      <c r="D4">
        <v>1.6173999999999999</v>
      </c>
      <c r="E4">
        <v>61.83</v>
      </c>
      <c r="F4">
        <v>56.71</v>
      </c>
      <c r="G4">
        <v>29.08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62</v>
      </c>
      <c r="N4">
        <v>19.27</v>
      </c>
      <c r="O4">
        <v>15930.42</v>
      </c>
      <c r="P4">
        <v>472.1</v>
      </c>
      <c r="Q4">
        <v>6608.48</v>
      </c>
      <c r="R4">
        <v>404.73</v>
      </c>
      <c r="S4">
        <v>211.58</v>
      </c>
      <c r="T4">
        <v>90318.43</v>
      </c>
      <c r="U4">
        <v>0.52</v>
      </c>
      <c r="V4">
        <v>0.79</v>
      </c>
      <c r="W4">
        <v>18.82</v>
      </c>
      <c r="X4">
        <v>5.42</v>
      </c>
      <c r="Y4">
        <v>2</v>
      </c>
      <c r="Z4">
        <v>10</v>
      </c>
      <c r="AA4">
        <v>679.49596634582076</v>
      </c>
      <c r="AB4">
        <v>929.71635840070019</v>
      </c>
      <c r="AC4">
        <v>840.98553402004086</v>
      </c>
      <c r="AD4">
        <v>679495.96634582081</v>
      </c>
      <c r="AE4">
        <v>929716.35840070015</v>
      </c>
      <c r="AF4">
        <v>7.4865535058960404E-6</v>
      </c>
      <c r="AG4">
        <v>26</v>
      </c>
      <c r="AH4">
        <v>840985.53402004088</v>
      </c>
    </row>
    <row r="5" spans="1:34" x14ac:dyDescent="0.25">
      <c r="A5">
        <v>3</v>
      </c>
      <c r="B5">
        <v>60</v>
      </c>
      <c r="C5" t="s">
        <v>34</v>
      </c>
      <c r="D5">
        <v>1.627</v>
      </c>
      <c r="E5">
        <v>61.46</v>
      </c>
      <c r="F5">
        <v>56.47</v>
      </c>
      <c r="G5">
        <v>30.25</v>
      </c>
      <c r="H5">
        <v>0.55000000000000004</v>
      </c>
      <c r="I5">
        <v>112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468.29</v>
      </c>
      <c r="Q5">
        <v>6608.89</v>
      </c>
      <c r="R5">
        <v>394.81</v>
      </c>
      <c r="S5">
        <v>211.58</v>
      </c>
      <c r="T5">
        <v>85381.94</v>
      </c>
      <c r="U5">
        <v>0.54</v>
      </c>
      <c r="V5">
        <v>0.79</v>
      </c>
      <c r="W5">
        <v>18.87</v>
      </c>
      <c r="X5">
        <v>5.19</v>
      </c>
      <c r="Y5">
        <v>2</v>
      </c>
      <c r="Z5">
        <v>10</v>
      </c>
      <c r="AA5">
        <v>674.20439922214769</v>
      </c>
      <c r="AB5">
        <v>922.47620281462503</v>
      </c>
      <c r="AC5">
        <v>834.43636872147852</v>
      </c>
      <c r="AD5">
        <v>674204.39922214765</v>
      </c>
      <c r="AE5">
        <v>922476.20281462499</v>
      </c>
      <c r="AF5">
        <v>7.5309895845757739E-6</v>
      </c>
      <c r="AG5">
        <v>26</v>
      </c>
      <c r="AH5">
        <v>834436.3687214785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0.8276</v>
      </c>
      <c r="E2">
        <v>120.84</v>
      </c>
      <c r="F2">
        <v>92.12</v>
      </c>
      <c r="G2">
        <v>6.75</v>
      </c>
      <c r="H2">
        <v>0.11</v>
      </c>
      <c r="I2">
        <v>819</v>
      </c>
      <c r="J2">
        <v>159.12</v>
      </c>
      <c r="K2">
        <v>50.28</v>
      </c>
      <c r="L2">
        <v>1</v>
      </c>
      <c r="M2">
        <v>817</v>
      </c>
      <c r="N2">
        <v>27.84</v>
      </c>
      <c r="O2">
        <v>19859.16</v>
      </c>
      <c r="P2">
        <v>1116.02</v>
      </c>
      <c r="Q2">
        <v>6613.24</v>
      </c>
      <c r="R2">
        <v>1610.93</v>
      </c>
      <c r="S2">
        <v>211.58</v>
      </c>
      <c r="T2">
        <v>689907.78</v>
      </c>
      <c r="U2">
        <v>0.13</v>
      </c>
      <c r="V2">
        <v>0.48</v>
      </c>
      <c r="W2">
        <v>19.920000000000002</v>
      </c>
      <c r="X2">
        <v>40.81</v>
      </c>
      <c r="Y2">
        <v>2</v>
      </c>
      <c r="Z2">
        <v>10</v>
      </c>
      <c r="AA2">
        <v>2292.1931003992509</v>
      </c>
      <c r="AB2">
        <v>3136.27972438902</v>
      </c>
      <c r="AC2">
        <v>2836.9575892894532</v>
      </c>
      <c r="AD2">
        <v>2292193.1003992511</v>
      </c>
      <c r="AE2">
        <v>3136279.724389019</v>
      </c>
      <c r="AF2">
        <v>3.4110547200621569E-6</v>
      </c>
      <c r="AG2">
        <v>51</v>
      </c>
      <c r="AH2">
        <v>2836957.5892894529</v>
      </c>
    </row>
    <row r="3" spans="1:34" x14ac:dyDescent="0.25">
      <c r="A3">
        <v>1</v>
      </c>
      <c r="B3">
        <v>80</v>
      </c>
      <c r="C3" t="s">
        <v>34</v>
      </c>
      <c r="D3">
        <v>1.3378000000000001</v>
      </c>
      <c r="E3">
        <v>74.75</v>
      </c>
      <c r="F3">
        <v>63.82</v>
      </c>
      <c r="G3">
        <v>14.34</v>
      </c>
      <c r="H3">
        <v>0.22</v>
      </c>
      <c r="I3">
        <v>267</v>
      </c>
      <c r="J3">
        <v>160.54</v>
      </c>
      <c r="K3">
        <v>50.28</v>
      </c>
      <c r="L3">
        <v>2</v>
      </c>
      <c r="M3">
        <v>265</v>
      </c>
      <c r="N3">
        <v>28.26</v>
      </c>
      <c r="O3">
        <v>20034.400000000001</v>
      </c>
      <c r="P3">
        <v>735.48</v>
      </c>
      <c r="Q3">
        <v>6609.22</v>
      </c>
      <c r="R3">
        <v>648.35</v>
      </c>
      <c r="S3">
        <v>211.58</v>
      </c>
      <c r="T3">
        <v>211375.35999999999</v>
      </c>
      <c r="U3">
        <v>0.33</v>
      </c>
      <c r="V3">
        <v>0.7</v>
      </c>
      <c r="W3">
        <v>18.989999999999998</v>
      </c>
      <c r="X3">
        <v>12.53</v>
      </c>
      <c r="Y3">
        <v>2</v>
      </c>
      <c r="Z3">
        <v>10</v>
      </c>
      <c r="AA3">
        <v>1057.5583467527219</v>
      </c>
      <c r="AB3">
        <v>1446.9979862085061</v>
      </c>
      <c r="AC3">
        <v>1308.898529279194</v>
      </c>
      <c r="AD3">
        <v>1057558.346752722</v>
      </c>
      <c r="AE3">
        <v>1446997.9862085059</v>
      </c>
      <c r="AF3">
        <v>5.5139064819951112E-6</v>
      </c>
      <c r="AG3">
        <v>32</v>
      </c>
      <c r="AH3">
        <v>1308898.5292791941</v>
      </c>
    </row>
    <row r="4" spans="1:34" x14ac:dyDescent="0.25">
      <c r="A4">
        <v>2</v>
      </c>
      <c r="B4">
        <v>80</v>
      </c>
      <c r="C4" t="s">
        <v>34</v>
      </c>
      <c r="D4">
        <v>1.5230999999999999</v>
      </c>
      <c r="E4">
        <v>65.66</v>
      </c>
      <c r="F4">
        <v>58.4</v>
      </c>
      <c r="G4">
        <v>22.9</v>
      </c>
      <c r="H4">
        <v>0.33</v>
      </c>
      <c r="I4">
        <v>153</v>
      </c>
      <c r="J4">
        <v>161.97</v>
      </c>
      <c r="K4">
        <v>50.28</v>
      </c>
      <c r="L4">
        <v>3</v>
      </c>
      <c r="M4">
        <v>151</v>
      </c>
      <c r="N4">
        <v>28.69</v>
      </c>
      <c r="O4">
        <v>20210.21</v>
      </c>
      <c r="P4">
        <v>632.28</v>
      </c>
      <c r="Q4">
        <v>6608.07</v>
      </c>
      <c r="R4">
        <v>464.39</v>
      </c>
      <c r="S4">
        <v>211.58</v>
      </c>
      <c r="T4">
        <v>119965.54</v>
      </c>
      <c r="U4">
        <v>0.46</v>
      </c>
      <c r="V4">
        <v>0.76</v>
      </c>
      <c r="W4">
        <v>18.82</v>
      </c>
      <c r="X4">
        <v>7.12</v>
      </c>
      <c r="Y4">
        <v>2</v>
      </c>
      <c r="Z4">
        <v>10</v>
      </c>
      <c r="AA4">
        <v>849.19201165920754</v>
      </c>
      <c r="AB4">
        <v>1161.901974059627</v>
      </c>
      <c r="AC4">
        <v>1051.011680395038</v>
      </c>
      <c r="AD4">
        <v>849192.01165920752</v>
      </c>
      <c r="AE4">
        <v>1161901.9740596269</v>
      </c>
      <c r="AF4">
        <v>6.2776431176011006E-6</v>
      </c>
      <c r="AG4">
        <v>28</v>
      </c>
      <c r="AH4">
        <v>1051011.6803950381</v>
      </c>
    </row>
    <row r="5" spans="1:34" x14ac:dyDescent="0.25">
      <c r="A5">
        <v>3</v>
      </c>
      <c r="B5">
        <v>80</v>
      </c>
      <c r="C5" t="s">
        <v>34</v>
      </c>
      <c r="D5">
        <v>1.6248</v>
      </c>
      <c r="E5">
        <v>61.55</v>
      </c>
      <c r="F5">
        <v>55.94</v>
      </c>
      <c r="G5">
        <v>32.9</v>
      </c>
      <c r="H5">
        <v>0.43</v>
      </c>
      <c r="I5">
        <v>102</v>
      </c>
      <c r="J5">
        <v>163.4</v>
      </c>
      <c r="K5">
        <v>50.28</v>
      </c>
      <c r="L5">
        <v>4</v>
      </c>
      <c r="M5">
        <v>99</v>
      </c>
      <c r="N5">
        <v>29.12</v>
      </c>
      <c r="O5">
        <v>20386.62</v>
      </c>
      <c r="P5">
        <v>558.75</v>
      </c>
      <c r="Q5">
        <v>6607.31</v>
      </c>
      <c r="R5">
        <v>381.38</v>
      </c>
      <c r="S5">
        <v>211.58</v>
      </c>
      <c r="T5">
        <v>78717.929999999993</v>
      </c>
      <c r="U5">
        <v>0.55000000000000004</v>
      </c>
      <c r="V5">
        <v>0.8</v>
      </c>
      <c r="W5">
        <v>18.72</v>
      </c>
      <c r="X5">
        <v>4.66</v>
      </c>
      <c r="Y5">
        <v>2</v>
      </c>
      <c r="Z5">
        <v>10</v>
      </c>
      <c r="AA5">
        <v>745.85908919400094</v>
      </c>
      <c r="AB5">
        <v>1020.517310815931</v>
      </c>
      <c r="AC5">
        <v>923.12057097669936</v>
      </c>
      <c r="AD5">
        <v>745859.08919400093</v>
      </c>
      <c r="AE5">
        <v>1020517.3108159309</v>
      </c>
      <c r="AF5">
        <v>6.6968121183627267E-6</v>
      </c>
      <c r="AG5">
        <v>26</v>
      </c>
      <c r="AH5">
        <v>923120.57097669935</v>
      </c>
    </row>
    <row r="6" spans="1:34" x14ac:dyDescent="0.25">
      <c r="A6">
        <v>4</v>
      </c>
      <c r="B6">
        <v>80</v>
      </c>
      <c r="C6" t="s">
        <v>34</v>
      </c>
      <c r="D6">
        <v>1.6615</v>
      </c>
      <c r="E6">
        <v>60.19</v>
      </c>
      <c r="F6">
        <v>55.15</v>
      </c>
      <c r="G6">
        <v>39.4</v>
      </c>
      <c r="H6">
        <v>0.54</v>
      </c>
      <c r="I6">
        <v>84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526.62</v>
      </c>
      <c r="Q6">
        <v>6608.86</v>
      </c>
      <c r="R6">
        <v>351.87</v>
      </c>
      <c r="S6">
        <v>211.58</v>
      </c>
      <c r="T6">
        <v>64050.59</v>
      </c>
      <c r="U6">
        <v>0.6</v>
      </c>
      <c r="V6">
        <v>0.81</v>
      </c>
      <c r="W6">
        <v>18.78</v>
      </c>
      <c r="X6">
        <v>3.87</v>
      </c>
      <c r="Y6">
        <v>2</v>
      </c>
      <c r="Z6">
        <v>10</v>
      </c>
      <c r="AA6">
        <v>715.54156343694228</v>
      </c>
      <c r="AB6">
        <v>979.03553456028385</v>
      </c>
      <c r="AC6">
        <v>885.59775722685265</v>
      </c>
      <c r="AD6">
        <v>715541.56343694229</v>
      </c>
      <c r="AE6">
        <v>979035.53456028388</v>
      </c>
      <c r="AF6">
        <v>6.8480756614104318E-6</v>
      </c>
      <c r="AG6">
        <v>26</v>
      </c>
      <c r="AH6">
        <v>885597.7572268527</v>
      </c>
    </row>
    <row r="7" spans="1:34" x14ac:dyDescent="0.25">
      <c r="A7">
        <v>5</v>
      </c>
      <c r="B7">
        <v>80</v>
      </c>
      <c r="C7" t="s">
        <v>34</v>
      </c>
      <c r="D7">
        <v>1.6611</v>
      </c>
      <c r="E7">
        <v>60.2</v>
      </c>
      <c r="F7">
        <v>55.17</v>
      </c>
      <c r="G7">
        <v>39.409999999999997</v>
      </c>
      <c r="H7">
        <v>0.64</v>
      </c>
      <c r="I7">
        <v>84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529.62</v>
      </c>
      <c r="Q7">
        <v>6609.04</v>
      </c>
      <c r="R7">
        <v>351.72</v>
      </c>
      <c r="S7">
        <v>211.58</v>
      </c>
      <c r="T7">
        <v>63979.69</v>
      </c>
      <c r="U7">
        <v>0.6</v>
      </c>
      <c r="V7">
        <v>0.81</v>
      </c>
      <c r="W7">
        <v>18.8</v>
      </c>
      <c r="X7">
        <v>3.89</v>
      </c>
      <c r="Y7">
        <v>2</v>
      </c>
      <c r="Z7">
        <v>10</v>
      </c>
      <c r="AA7">
        <v>717.2918417631513</v>
      </c>
      <c r="AB7">
        <v>981.43034258303328</v>
      </c>
      <c r="AC7">
        <v>887.76400813304497</v>
      </c>
      <c r="AD7">
        <v>717291.84176315134</v>
      </c>
      <c r="AE7">
        <v>981430.34258303326</v>
      </c>
      <c r="AF7">
        <v>6.8464270124398849E-6</v>
      </c>
      <c r="AG7">
        <v>26</v>
      </c>
      <c r="AH7">
        <v>887764.00813304493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1.3213999999999999</v>
      </c>
      <c r="E2">
        <v>75.67</v>
      </c>
      <c r="F2">
        <v>67.81</v>
      </c>
      <c r="G2">
        <v>11.72</v>
      </c>
      <c r="H2">
        <v>0.22</v>
      </c>
      <c r="I2">
        <v>347</v>
      </c>
      <c r="J2">
        <v>80.84</v>
      </c>
      <c r="K2">
        <v>35.1</v>
      </c>
      <c r="L2">
        <v>1</v>
      </c>
      <c r="M2">
        <v>345</v>
      </c>
      <c r="N2">
        <v>9.74</v>
      </c>
      <c r="O2">
        <v>10204.209999999999</v>
      </c>
      <c r="P2">
        <v>478.02</v>
      </c>
      <c r="Q2">
        <v>6609.97</v>
      </c>
      <c r="R2">
        <v>783.13</v>
      </c>
      <c r="S2">
        <v>211.58</v>
      </c>
      <c r="T2">
        <v>278366.76</v>
      </c>
      <c r="U2">
        <v>0.27</v>
      </c>
      <c r="V2">
        <v>0.66</v>
      </c>
      <c r="W2">
        <v>19.149999999999999</v>
      </c>
      <c r="X2">
        <v>16.510000000000002</v>
      </c>
      <c r="Y2">
        <v>2</v>
      </c>
      <c r="Z2">
        <v>10</v>
      </c>
      <c r="AA2">
        <v>822.67835988668401</v>
      </c>
      <c r="AB2">
        <v>1125.6248260046971</v>
      </c>
      <c r="AC2">
        <v>1018.196772435174</v>
      </c>
      <c r="AD2">
        <v>822678.35988668399</v>
      </c>
      <c r="AE2">
        <v>1125624.826004697</v>
      </c>
      <c r="AF2">
        <v>7.6018706157311934E-6</v>
      </c>
      <c r="AG2">
        <v>32</v>
      </c>
      <c r="AH2">
        <v>1018196.772435174</v>
      </c>
    </row>
    <row r="3" spans="1:34" x14ac:dyDescent="0.25">
      <c r="A3">
        <v>1</v>
      </c>
      <c r="B3">
        <v>35</v>
      </c>
      <c r="C3" t="s">
        <v>34</v>
      </c>
      <c r="D3">
        <v>1.5298</v>
      </c>
      <c r="E3">
        <v>65.37</v>
      </c>
      <c r="F3">
        <v>60.2</v>
      </c>
      <c r="G3">
        <v>19.010000000000002</v>
      </c>
      <c r="H3">
        <v>0.43</v>
      </c>
      <c r="I3">
        <v>190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384.32</v>
      </c>
      <c r="Q3">
        <v>6611.83</v>
      </c>
      <c r="R3">
        <v>516.79999999999995</v>
      </c>
      <c r="S3">
        <v>211.58</v>
      </c>
      <c r="T3">
        <v>145986.23999999999</v>
      </c>
      <c r="U3">
        <v>0.41</v>
      </c>
      <c r="V3">
        <v>0.74</v>
      </c>
      <c r="W3">
        <v>19.12</v>
      </c>
      <c r="X3">
        <v>8.91</v>
      </c>
      <c r="Y3">
        <v>2</v>
      </c>
      <c r="Z3">
        <v>10</v>
      </c>
      <c r="AA3">
        <v>640.99403743040477</v>
      </c>
      <c r="AB3">
        <v>877.03632067340425</v>
      </c>
      <c r="AC3">
        <v>793.333205156541</v>
      </c>
      <c r="AD3">
        <v>640994.0374304048</v>
      </c>
      <c r="AE3">
        <v>877036.32067340426</v>
      </c>
      <c r="AF3">
        <v>8.8007731708381869E-6</v>
      </c>
      <c r="AG3">
        <v>28</v>
      </c>
      <c r="AH3">
        <v>793333.20515654096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1.1316999999999999</v>
      </c>
      <c r="E2">
        <v>88.36</v>
      </c>
      <c r="F2">
        <v>75.28</v>
      </c>
      <c r="G2">
        <v>9.09</v>
      </c>
      <c r="H2">
        <v>0.16</v>
      </c>
      <c r="I2">
        <v>497</v>
      </c>
      <c r="J2">
        <v>107.41</v>
      </c>
      <c r="K2">
        <v>41.65</v>
      </c>
      <c r="L2">
        <v>1</v>
      </c>
      <c r="M2">
        <v>495</v>
      </c>
      <c r="N2">
        <v>14.77</v>
      </c>
      <c r="O2">
        <v>13481.73</v>
      </c>
      <c r="P2">
        <v>681.62</v>
      </c>
      <c r="Q2">
        <v>6610.47</v>
      </c>
      <c r="R2">
        <v>1038</v>
      </c>
      <c r="S2">
        <v>211.58</v>
      </c>
      <c r="T2">
        <v>405053.8</v>
      </c>
      <c r="U2">
        <v>0.2</v>
      </c>
      <c r="V2">
        <v>0.59</v>
      </c>
      <c r="W2">
        <v>19.36</v>
      </c>
      <c r="X2">
        <v>23.98</v>
      </c>
      <c r="Y2">
        <v>2</v>
      </c>
      <c r="Z2">
        <v>10</v>
      </c>
      <c r="AA2">
        <v>1185.5752099708061</v>
      </c>
      <c r="AB2">
        <v>1622.156306168898</v>
      </c>
      <c r="AC2">
        <v>1467.339985018813</v>
      </c>
      <c r="AD2">
        <v>1185575.209970806</v>
      </c>
      <c r="AE2">
        <v>1622156.306168898</v>
      </c>
      <c r="AF2">
        <v>5.6381287835822591E-6</v>
      </c>
      <c r="AG2">
        <v>37</v>
      </c>
      <c r="AH2">
        <v>1467339.9850188131</v>
      </c>
    </row>
    <row r="3" spans="1:34" x14ac:dyDescent="0.25">
      <c r="A3">
        <v>1</v>
      </c>
      <c r="B3">
        <v>50</v>
      </c>
      <c r="C3" t="s">
        <v>34</v>
      </c>
      <c r="D3">
        <v>1.5368999999999999</v>
      </c>
      <c r="E3">
        <v>65.06</v>
      </c>
      <c r="F3">
        <v>59.23</v>
      </c>
      <c r="G3">
        <v>20.78</v>
      </c>
      <c r="H3">
        <v>0.32</v>
      </c>
      <c r="I3">
        <v>171</v>
      </c>
      <c r="J3">
        <v>108.68</v>
      </c>
      <c r="K3">
        <v>41.65</v>
      </c>
      <c r="L3">
        <v>2</v>
      </c>
      <c r="M3">
        <v>165</v>
      </c>
      <c r="N3">
        <v>15.03</v>
      </c>
      <c r="O3">
        <v>13638.32</v>
      </c>
      <c r="P3">
        <v>471.78</v>
      </c>
      <c r="Q3">
        <v>6607.85</v>
      </c>
      <c r="R3">
        <v>492.7</v>
      </c>
      <c r="S3">
        <v>211.58</v>
      </c>
      <c r="T3">
        <v>134030.54</v>
      </c>
      <c r="U3">
        <v>0.43</v>
      </c>
      <c r="V3">
        <v>0.75</v>
      </c>
      <c r="W3">
        <v>18.84</v>
      </c>
      <c r="X3">
        <v>7.94</v>
      </c>
      <c r="Y3">
        <v>2</v>
      </c>
      <c r="Z3">
        <v>10</v>
      </c>
      <c r="AA3">
        <v>713.58930536345326</v>
      </c>
      <c r="AB3">
        <v>976.36436893658902</v>
      </c>
      <c r="AC3">
        <v>883.18152390127852</v>
      </c>
      <c r="AD3">
        <v>713589.30536345323</v>
      </c>
      <c r="AE3">
        <v>976364.36893658899</v>
      </c>
      <c r="AF3">
        <v>7.656834962876711E-6</v>
      </c>
      <c r="AG3">
        <v>28</v>
      </c>
      <c r="AH3">
        <v>883181.5239012785</v>
      </c>
    </row>
    <row r="4" spans="1:34" x14ac:dyDescent="0.25">
      <c r="A4">
        <v>2</v>
      </c>
      <c r="B4">
        <v>50</v>
      </c>
      <c r="C4" t="s">
        <v>34</v>
      </c>
      <c r="D4">
        <v>1.5988</v>
      </c>
      <c r="E4">
        <v>62.55</v>
      </c>
      <c r="F4">
        <v>57.53</v>
      </c>
      <c r="G4">
        <v>25.76</v>
      </c>
      <c r="H4">
        <v>0.48</v>
      </c>
      <c r="I4">
        <v>134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435.64</v>
      </c>
      <c r="Q4">
        <v>6610.48</v>
      </c>
      <c r="R4">
        <v>429.21</v>
      </c>
      <c r="S4">
        <v>211.58</v>
      </c>
      <c r="T4">
        <v>102471.91</v>
      </c>
      <c r="U4">
        <v>0.49</v>
      </c>
      <c r="V4">
        <v>0.78</v>
      </c>
      <c r="W4">
        <v>18.95</v>
      </c>
      <c r="X4">
        <v>6.25</v>
      </c>
      <c r="Y4">
        <v>2</v>
      </c>
      <c r="Z4">
        <v>10</v>
      </c>
      <c r="AA4">
        <v>662.23224340847753</v>
      </c>
      <c r="AB4">
        <v>906.09537105612355</v>
      </c>
      <c r="AC4">
        <v>819.61890055536674</v>
      </c>
      <c r="AD4">
        <v>662232.24340847752</v>
      </c>
      <c r="AE4">
        <v>906095.37105612352</v>
      </c>
      <c r="AF4">
        <v>7.9652207291608343E-6</v>
      </c>
      <c r="AG4">
        <v>27</v>
      </c>
      <c r="AH4">
        <v>819618.90055536677</v>
      </c>
    </row>
    <row r="5" spans="1:34" x14ac:dyDescent="0.25">
      <c r="A5">
        <v>3</v>
      </c>
      <c r="B5">
        <v>50</v>
      </c>
      <c r="C5" t="s">
        <v>34</v>
      </c>
      <c r="D5">
        <v>1.5988</v>
      </c>
      <c r="E5">
        <v>62.55</v>
      </c>
      <c r="F5">
        <v>57.53</v>
      </c>
      <c r="G5">
        <v>25.76</v>
      </c>
      <c r="H5">
        <v>0.63</v>
      </c>
      <c r="I5">
        <v>134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440.21</v>
      </c>
      <c r="Q5">
        <v>6610.71</v>
      </c>
      <c r="R5">
        <v>429.25</v>
      </c>
      <c r="S5">
        <v>211.58</v>
      </c>
      <c r="T5">
        <v>102492.13</v>
      </c>
      <c r="U5">
        <v>0.49</v>
      </c>
      <c r="V5">
        <v>0.78</v>
      </c>
      <c r="W5">
        <v>18.95</v>
      </c>
      <c r="X5">
        <v>6.24</v>
      </c>
      <c r="Y5">
        <v>2</v>
      </c>
      <c r="Z5">
        <v>10</v>
      </c>
      <c r="AA5">
        <v>664.72108510484975</v>
      </c>
      <c r="AB5">
        <v>909.50071406504651</v>
      </c>
      <c r="AC5">
        <v>822.69924240694706</v>
      </c>
      <c r="AD5">
        <v>664721.08510484977</v>
      </c>
      <c r="AE5">
        <v>909500.71406504652</v>
      </c>
      <c r="AF5">
        <v>7.9652207291608343E-6</v>
      </c>
      <c r="AG5">
        <v>27</v>
      </c>
      <c r="AH5">
        <v>822699.24240694707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1.4358</v>
      </c>
      <c r="E2">
        <v>69.650000000000006</v>
      </c>
      <c r="F2">
        <v>64.06</v>
      </c>
      <c r="G2">
        <v>14.08</v>
      </c>
      <c r="H2">
        <v>0.28000000000000003</v>
      </c>
      <c r="I2">
        <v>273</v>
      </c>
      <c r="J2">
        <v>61.76</v>
      </c>
      <c r="K2">
        <v>28.92</v>
      </c>
      <c r="L2">
        <v>1</v>
      </c>
      <c r="M2">
        <v>64</v>
      </c>
      <c r="N2">
        <v>6.84</v>
      </c>
      <c r="O2">
        <v>7851.41</v>
      </c>
      <c r="P2">
        <v>344.69</v>
      </c>
      <c r="Q2">
        <v>6613.13</v>
      </c>
      <c r="R2">
        <v>646.33000000000004</v>
      </c>
      <c r="S2">
        <v>211.58</v>
      </c>
      <c r="T2">
        <v>210337.64</v>
      </c>
      <c r="U2">
        <v>0.33</v>
      </c>
      <c r="V2">
        <v>0.7</v>
      </c>
      <c r="W2">
        <v>19.28</v>
      </c>
      <c r="X2">
        <v>12.76</v>
      </c>
      <c r="Y2">
        <v>2</v>
      </c>
      <c r="Z2">
        <v>10</v>
      </c>
      <c r="AA2">
        <v>645.48366965018863</v>
      </c>
      <c r="AB2">
        <v>883.17923354510719</v>
      </c>
      <c r="AC2">
        <v>798.88984704540087</v>
      </c>
      <c r="AD2">
        <v>645483.66965018865</v>
      </c>
      <c r="AE2">
        <v>883179.23354510718</v>
      </c>
      <c r="AF2">
        <v>9.4607048796248862E-6</v>
      </c>
      <c r="AG2">
        <v>30</v>
      </c>
      <c r="AH2">
        <v>798889.84704540088</v>
      </c>
    </row>
    <row r="3" spans="1:34" x14ac:dyDescent="0.25">
      <c r="A3">
        <v>1</v>
      </c>
      <c r="B3">
        <v>25</v>
      </c>
      <c r="C3" t="s">
        <v>34</v>
      </c>
      <c r="D3">
        <v>1.4461999999999999</v>
      </c>
      <c r="E3">
        <v>69.150000000000006</v>
      </c>
      <c r="F3">
        <v>63.67</v>
      </c>
      <c r="G3">
        <v>14.42</v>
      </c>
      <c r="H3">
        <v>0.55000000000000004</v>
      </c>
      <c r="I3">
        <v>265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345.67</v>
      </c>
      <c r="Q3">
        <v>6611.62</v>
      </c>
      <c r="R3">
        <v>630.51</v>
      </c>
      <c r="S3">
        <v>211.58</v>
      </c>
      <c r="T3">
        <v>202468.8</v>
      </c>
      <c r="U3">
        <v>0.34</v>
      </c>
      <c r="V3">
        <v>0.7</v>
      </c>
      <c r="W3">
        <v>19.34</v>
      </c>
      <c r="X3">
        <v>12.38</v>
      </c>
      <c r="Y3">
        <v>2</v>
      </c>
      <c r="Z3">
        <v>10</v>
      </c>
      <c r="AA3">
        <v>633.16686247764414</v>
      </c>
      <c r="AB3">
        <v>866.32683459244902</v>
      </c>
      <c r="AC3">
        <v>783.64581739629386</v>
      </c>
      <c r="AD3">
        <v>633166.86247764411</v>
      </c>
      <c r="AE3">
        <v>866326.83459244901</v>
      </c>
      <c r="AF3">
        <v>9.5292320635976522E-6</v>
      </c>
      <c r="AG3">
        <v>29</v>
      </c>
      <c r="AH3">
        <v>783645.81739629386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0.78190000000000004</v>
      </c>
      <c r="E2">
        <v>127.89</v>
      </c>
      <c r="F2">
        <v>95.59</v>
      </c>
      <c r="G2">
        <v>6.5</v>
      </c>
      <c r="H2">
        <v>0.11</v>
      </c>
      <c r="I2">
        <v>883</v>
      </c>
      <c r="J2">
        <v>167.88</v>
      </c>
      <c r="K2">
        <v>51.39</v>
      </c>
      <c r="L2">
        <v>1</v>
      </c>
      <c r="M2">
        <v>881</v>
      </c>
      <c r="N2">
        <v>30.49</v>
      </c>
      <c r="O2">
        <v>20939.59</v>
      </c>
      <c r="P2">
        <v>1201.75</v>
      </c>
      <c r="Q2">
        <v>6616.85</v>
      </c>
      <c r="R2">
        <v>1728.52</v>
      </c>
      <c r="S2">
        <v>211.58</v>
      </c>
      <c r="T2">
        <v>748381.8</v>
      </c>
      <c r="U2">
        <v>0.12</v>
      </c>
      <c r="V2">
        <v>0.47</v>
      </c>
      <c r="W2">
        <v>20.04</v>
      </c>
      <c r="X2">
        <v>44.26</v>
      </c>
      <c r="Y2">
        <v>2</v>
      </c>
      <c r="Z2">
        <v>10</v>
      </c>
      <c r="AA2">
        <v>2564.7677528243762</v>
      </c>
      <c r="AB2">
        <v>3509.228388982071</v>
      </c>
      <c r="AC2">
        <v>3174.3125567704669</v>
      </c>
      <c r="AD2">
        <v>2564767.7528243759</v>
      </c>
      <c r="AE2">
        <v>3509228.3889820711</v>
      </c>
      <c r="AF2">
        <v>3.14484442560324E-6</v>
      </c>
      <c r="AG2">
        <v>54</v>
      </c>
      <c r="AH2">
        <v>3174312.5567704672</v>
      </c>
    </row>
    <row r="3" spans="1:34" x14ac:dyDescent="0.25">
      <c r="A3">
        <v>1</v>
      </c>
      <c r="B3">
        <v>85</v>
      </c>
      <c r="C3" t="s">
        <v>34</v>
      </c>
      <c r="D3">
        <v>1.3090999999999999</v>
      </c>
      <c r="E3">
        <v>76.39</v>
      </c>
      <c r="F3">
        <v>64.489999999999995</v>
      </c>
      <c r="G3">
        <v>13.77</v>
      </c>
      <c r="H3">
        <v>0.21</v>
      </c>
      <c r="I3">
        <v>281</v>
      </c>
      <c r="J3">
        <v>169.33</v>
      </c>
      <c r="K3">
        <v>51.39</v>
      </c>
      <c r="L3">
        <v>2</v>
      </c>
      <c r="M3">
        <v>279</v>
      </c>
      <c r="N3">
        <v>30.94</v>
      </c>
      <c r="O3">
        <v>21118.46</v>
      </c>
      <c r="P3">
        <v>774.83</v>
      </c>
      <c r="Q3">
        <v>6609.21</v>
      </c>
      <c r="R3">
        <v>671.9</v>
      </c>
      <c r="S3">
        <v>211.58</v>
      </c>
      <c r="T3">
        <v>223084.82</v>
      </c>
      <c r="U3">
        <v>0.31</v>
      </c>
      <c r="V3">
        <v>0.69</v>
      </c>
      <c r="W3">
        <v>19</v>
      </c>
      <c r="X3">
        <v>13.2</v>
      </c>
      <c r="Y3">
        <v>2</v>
      </c>
      <c r="Z3">
        <v>10</v>
      </c>
      <c r="AA3">
        <v>1110.561118963594</v>
      </c>
      <c r="AB3">
        <v>1519.5187174647001</v>
      </c>
      <c r="AC3">
        <v>1374.497983727782</v>
      </c>
      <c r="AD3">
        <v>1110561.1189635941</v>
      </c>
      <c r="AE3">
        <v>1519518.7174647001</v>
      </c>
      <c r="AF3">
        <v>5.2652715661301972E-6</v>
      </c>
      <c r="AG3">
        <v>32</v>
      </c>
      <c r="AH3">
        <v>1374497.983727782</v>
      </c>
    </row>
    <row r="4" spans="1:34" x14ac:dyDescent="0.25">
      <c r="A4">
        <v>2</v>
      </c>
      <c r="B4">
        <v>85</v>
      </c>
      <c r="C4" t="s">
        <v>34</v>
      </c>
      <c r="D4">
        <v>1.5007999999999999</v>
      </c>
      <c r="E4">
        <v>66.63</v>
      </c>
      <c r="F4">
        <v>58.77</v>
      </c>
      <c r="G4">
        <v>21.77</v>
      </c>
      <c r="H4">
        <v>0.31</v>
      </c>
      <c r="I4">
        <v>162</v>
      </c>
      <c r="J4">
        <v>170.79</v>
      </c>
      <c r="K4">
        <v>51.39</v>
      </c>
      <c r="L4">
        <v>3</v>
      </c>
      <c r="M4">
        <v>160</v>
      </c>
      <c r="N4">
        <v>31.4</v>
      </c>
      <c r="O4">
        <v>21297.94</v>
      </c>
      <c r="P4">
        <v>668.4</v>
      </c>
      <c r="Q4">
        <v>6608.15</v>
      </c>
      <c r="R4">
        <v>477.77</v>
      </c>
      <c r="S4">
        <v>211.58</v>
      </c>
      <c r="T4">
        <v>126611.57</v>
      </c>
      <c r="U4">
        <v>0.44</v>
      </c>
      <c r="V4">
        <v>0.76</v>
      </c>
      <c r="W4">
        <v>18.809999999999999</v>
      </c>
      <c r="X4">
        <v>7.48</v>
      </c>
      <c r="Y4">
        <v>2</v>
      </c>
      <c r="Z4">
        <v>10</v>
      </c>
      <c r="AA4">
        <v>886.23250468129277</v>
      </c>
      <c r="AB4">
        <v>1212.582410723666</v>
      </c>
      <c r="AC4">
        <v>1096.8552473143011</v>
      </c>
      <c r="AD4">
        <v>886232.5046812928</v>
      </c>
      <c r="AE4">
        <v>1212582.410723666</v>
      </c>
      <c r="AF4">
        <v>6.0362994167353149E-6</v>
      </c>
      <c r="AG4">
        <v>28</v>
      </c>
      <c r="AH4">
        <v>1096855.2473143011</v>
      </c>
    </row>
    <row r="5" spans="1:34" x14ac:dyDescent="0.25">
      <c r="A5">
        <v>3</v>
      </c>
      <c r="B5">
        <v>85</v>
      </c>
      <c r="C5" t="s">
        <v>34</v>
      </c>
      <c r="D5">
        <v>1.6031</v>
      </c>
      <c r="E5">
        <v>62.38</v>
      </c>
      <c r="F5">
        <v>56.31</v>
      </c>
      <c r="G5">
        <v>31</v>
      </c>
      <c r="H5">
        <v>0.41</v>
      </c>
      <c r="I5">
        <v>109</v>
      </c>
      <c r="J5">
        <v>172.25</v>
      </c>
      <c r="K5">
        <v>51.39</v>
      </c>
      <c r="L5">
        <v>4</v>
      </c>
      <c r="M5">
        <v>107</v>
      </c>
      <c r="N5">
        <v>31.86</v>
      </c>
      <c r="O5">
        <v>21478.05</v>
      </c>
      <c r="P5">
        <v>598.4</v>
      </c>
      <c r="Q5">
        <v>6607.53</v>
      </c>
      <c r="R5">
        <v>394.39</v>
      </c>
      <c r="S5">
        <v>211.58</v>
      </c>
      <c r="T5">
        <v>85185.39</v>
      </c>
      <c r="U5">
        <v>0.54</v>
      </c>
      <c r="V5">
        <v>0.79</v>
      </c>
      <c r="W5">
        <v>18.73</v>
      </c>
      <c r="X5">
        <v>5.03</v>
      </c>
      <c r="Y5">
        <v>2</v>
      </c>
      <c r="Z5">
        <v>10</v>
      </c>
      <c r="AA5">
        <v>780.88715679411723</v>
      </c>
      <c r="AB5">
        <v>1068.4442582356889</v>
      </c>
      <c r="AC5">
        <v>966.47343780060851</v>
      </c>
      <c r="AD5">
        <v>780887.15679411718</v>
      </c>
      <c r="AE5">
        <v>1068444.258235689</v>
      </c>
      <c r="AF5">
        <v>6.4477555936623023E-6</v>
      </c>
      <c r="AG5">
        <v>26</v>
      </c>
      <c r="AH5">
        <v>966473.43780060846</v>
      </c>
    </row>
    <row r="6" spans="1:34" x14ac:dyDescent="0.25">
      <c r="A6">
        <v>4</v>
      </c>
      <c r="B6">
        <v>85</v>
      </c>
      <c r="C6" t="s">
        <v>34</v>
      </c>
      <c r="D6">
        <v>1.6605000000000001</v>
      </c>
      <c r="E6">
        <v>60.22</v>
      </c>
      <c r="F6">
        <v>55.07</v>
      </c>
      <c r="G6">
        <v>40.299999999999997</v>
      </c>
      <c r="H6">
        <v>0.51</v>
      </c>
      <c r="I6">
        <v>82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546.96</v>
      </c>
      <c r="Q6">
        <v>6607.89</v>
      </c>
      <c r="R6">
        <v>349.9</v>
      </c>
      <c r="S6">
        <v>211.58</v>
      </c>
      <c r="T6">
        <v>63077.68</v>
      </c>
      <c r="U6">
        <v>0.6</v>
      </c>
      <c r="V6">
        <v>0.81</v>
      </c>
      <c r="W6">
        <v>18.75</v>
      </c>
      <c r="X6">
        <v>3.79</v>
      </c>
      <c r="Y6">
        <v>2</v>
      </c>
      <c r="Z6">
        <v>10</v>
      </c>
      <c r="AA6">
        <v>731.51544295645135</v>
      </c>
      <c r="AB6">
        <v>1000.891701236704</v>
      </c>
      <c r="AC6">
        <v>905.36800203099779</v>
      </c>
      <c r="AD6">
        <v>731515.44295645133</v>
      </c>
      <c r="AE6">
        <v>1000891.701236704</v>
      </c>
      <c r="AF6">
        <v>6.678621522847142E-6</v>
      </c>
      <c r="AG6">
        <v>26</v>
      </c>
      <c r="AH6">
        <v>905368.00203099777</v>
      </c>
    </row>
    <row r="7" spans="1:34" x14ac:dyDescent="0.25">
      <c r="A7">
        <v>5</v>
      </c>
      <c r="B7">
        <v>85</v>
      </c>
      <c r="C7" t="s">
        <v>34</v>
      </c>
      <c r="D7">
        <v>1.6668000000000001</v>
      </c>
      <c r="E7">
        <v>59.99</v>
      </c>
      <c r="F7">
        <v>54.94</v>
      </c>
      <c r="G7">
        <v>41.73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544.30999999999995</v>
      </c>
      <c r="Q7">
        <v>6608.98</v>
      </c>
      <c r="R7">
        <v>344.12</v>
      </c>
      <c r="S7">
        <v>211.58</v>
      </c>
      <c r="T7">
        <v>60204.95</v>
      </c>
      <c r="U7">
        <v>0.61</v>
      </c>
      <c r="V7">
        <v>0.81</v>
      </c>
      <c r="W7">
        <v>18.79</v>
      </c>
      <c r="X7">
        <v>3.66</v>
      </c>
      <c r="Y7">
        <v>2</v>
      </c>
      <c r="Z7">
        <v>10</v>
      </c>
      <c r="AA7">
        <v>718.08010271076796</v>
      </c>
      <c r="AB7">
        <v>982.50887598718111</v>
      </c>
      <c r="AC7">
        <v>888.739607822832</v>
      </c>
      <c r="AD7">
        <v>718080.102710768</v>
      </c>
      <c r="AE7">
        <v>982508.87598718109</v>
      </c>
      <c r="AF7">
        <v>6.7039604662942576E-6</v>
      </c>
      <c r="AG7">
        <v>25</v>
      </c>
      <c r="AH7">
        <v>888739.60782283195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1.3781000000000001</v>
      </c>
      <c r="E2">
        <v>72.56</v>
      </c>
      <c r="F2">
        <v>66.77</v>
      </c>
      <c r="G2">
        <v>12.1</v>
      </c>
      <c r="H2">
        <v>0.34</v>
      </c>
      <c r="I2">
        <v>331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316.23</v>
      </c>
      <c r="Q2">
        <v>6615.44</v>
      </c>
      <c r="R2">
        <v>731.65</v>
      </c>
      <c r="S2">
        <v>211.58</v>
      </c>
      <c r="T2">
        <v>252708.64</v>
      </c>
      <c r="U2">
        <v>0.28999999999999998</v>
      </c>
      <c r="V2">
        <v>0.67</v>
      </c>
      <c r="W2">
        <v>19.55</v>
      </c>
      <c r="X2">
        <v>15.47</v>
      </c>
      <c r="Y2">
        <v>2</v>
      </c>
      <c r="Z2">
        <v>10</v>
      </c>
      <c r="AA2">
        <v>642.52479431040365</v>
      </c>
      <c r="AB2">
        <v>879.13076976884611</v>
      </c>
      <c r="AC2">
        <v>795.2277629698915</v>
      </c>
      <c r="AD2">
        <v>642524.79431040364</v>
      </c>
      <c r="AE2">
        <v>879130.7697688461</v>
      </c>
      <c r="AF2">
        <v>9.9357505178556919E-6</v>
      </c>
      <c r="AG2">
        <v>31</v>
      </c>
      <c r="AH2">
        <v>795227.76296989154</v>
      </c>
    </row>
    <row r="3" spans="1:34" x14ac:dyDescent="0.25">
      <c r="A3">
        <v>1</v>
      </c>
      <c r="B3">
        <v>20</v>
      </c>
      <c r="C3" t="s">
        <v>34</v>
      </c>
      <c r="D3">
        <v>1.3781000000000001</v>
      </c>
      <c r="E3">
        <v>72.569999999999993</v>
      </c>
      <c r="F3">
        <v>66.77</v>
      </c>
      <c r="G3">
        <v>12.1</v>
      </c>
      <c r="H3">
        <v>0.66</v>
      </c>
      <c r="I3">
        <v>331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322.76</v>
      </c>
      <c r="Q3">
        <v>6616.05</v>
      </c>
      <c r="R3">
        <v>731.61</v>
      </c>
      <c r="S3">
        <v>211.58</v>
      </c>
      <c r="T3">
        <v>252688.5</v>
      </c>
      <c r="U3">
        <v>0.28999999999999998</v>
      </c>
      <c r="V3">
        <v>0.67</v>
      </c>
      <c r="W3">
        <v>19.55</v>
      </c>
      <c r="X3">
        <v>15.47</v>
      </c>
      <c r="Y3">
        <v>2</v>
      </c>
      <c r="Z3">
        <v>10</v>
      </c>
      <c r="AA3">
        <v>646.6505894709569</v>
      </c>
      <c r="AB3">
        <v>884.77586472475127</v>
      </c>
      <c r="AC3">
        <v>800.33409798614571</v>
      </c>
      <c r="AD3">
        <v>646650.58947095694</v>
      </c>
      <c r="AE3">
        <v>884775.86472475133</v>
      </c>
      <c r="AF3">
        <v>9.9357505178556919E-6</v>
      </c>
      <c r="AG3">
        <v>31</v>
      </c>
      <c r="AH3">
        <v>800334.09798614576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0.97170000000000001</v>
      </c>
      <c r="E2">
        <v>102.92</v>
      </c>
      <c r="F2">
        <v>83.07</v>
      </c>
      <c r="G2">
        <v>7.68</v>
      </c>
      <c r="H2">
        <v>0.13</v>
      </c>
      <c r="I2">
        <v>649</v>
      </c>
      <c r="J2">
        <v>133.21</v>
      </c>
      <c r="K2">
        <v>46.47</v>
      </c>
      <c r="L2">
        <v>1</v>
      </c>
      <c r="M2">
        <v>647</v>
      </c>
      <c r="N2">
        <v>20.75</v>
      </c>
      <c r="O2">
        <v>16663.419999999998</v>
      </c>
      <c r="P2">
        <v>886.76</v>
      </c>
      <c r="Q2">
        <v>6613.98</v>
      </c>
      <c r="R2">
        <v>1302.49</v>
      </c>
      <c r="S2">
        <v>211.58</v>
      </c>
      <c r="T2">
        <v>536536.30000000005</v>
      </c>
      <c r="U2">
        <v>0.16</v>
      </c>
      <c r="V2">
        <v>0.54</v>
      </c>
      <c r="W2">
        <v>19.62</v>
      </c>
      <c r="X2">
        <v>31.75</v>
      </c>
      <c r="Y2">
        <v>2</v>
      </c>
      <c r="Z2">
        <v>10</v>
      </c>
      <c r="AA2">
        <v>1648.8377171730269</v>
      </c>
      <c r="AB2">
        <v>2256.0125062223742</v>
      </c>
      <c r="AC2">
        <v>2040.7018389619491</v>
      </c>
      <c r="AD2">
        <v>1648837.7171730271</v>
      </c>
      <c r="AE2">
        <v>2256012.5062223738</v>
      </c>
      <c r="AF2">
        <v>4.3548657883020863E-6</v>
      </c>
      <c r="AG2">
        <v>43</v>
      </c>
      <c r="AH2">
        <v>2040701.8389619491</v>
      </c>
    </row>
    <row r="3" spans="1:34" x14ac:dyDescent="0.25">
      <c r="A3">
        <v>1</v>
      </c>
      <c r="B3">
        <v>65</v>
      </c>
      <c r="C3" t="s">
        <v>34</v>
      </c>
      <c r="D3">
        <v>1.4318</v>
      </c>
      <c r="E3">
        <v>69.84</v>
      </c>
      <c r="F3">
        <v>61.64</v>
      </c>
      <c r="G3">
        <v>16.739999999999998</v>
      </c>
      <c r="H3">
        <v>0.26</v>
      </c>
      <c r="I3">
        <v>221</v>
      </c>
      <c r="J3">
        <v>134.55000000000001</v>
      </c>
      <c r="K3">
        <v>46.47</v>
      </c>
      <c r="L3">
        <v>2</v>
      </c>
      <c r="M3">
        <v>219</v>
      </c>
      <c r="N3">
        <v>21.09</v>
      </c>
      <c r="O3">
        <v>16828.84</v>
      </c>
      <c r="P3">
        <v>609.99</v>
      </c>
      <c r="Q3">
        <v>6608.48</v>
      </c>
      <c r="R3">
        <v>574.29</v>
      </c>
      <c r="S3">
        <v>211.58</v>
      </c>
      <c r="T3">
        <v>174577.66</v>
      </c>
      <c r="U3">
        <v>0.37</v>
      </c>
      <c r="V3">
        <v>0.72</v>
      </c>
      <c r="W3">
        <v>18.93</v>
      </c>
      <c r="X3">
        <v>10.36</v>
      </c>
      <c r="Y3">
        <v>2</v>
      </c>
      <c r="Z3">
        <v>10</v>
      </c>
      <c r="AA3">
        <v>882.42270191628006</v>
      </c>
      <c r="AB3">
        <v>1207.3696705039399</v>
      </c>
      <c r="AC3">
        <v>1092.1400037050189</v>
      </c>
      <c r="AD3">
        <v>882422.70191628009</v>
      </c>
      <c r="AE3">
        <v>1207369.67050394</v>
      </c>
      <c r="AF3">
        <v>6.4168949631480156E-6</v>
      </c>
      <c r="AG3">
        <v>30</v>
      </c>
      <c r="AH3">
        <v>1092140.0037050189</v>
      </c>
    </row>
    <row r="4" spans="1:34" x14ac:dyDescent="0.25">
      <c r="A4">
        <v>2</v>
      </c>
      <c r="B4">
        <v>65</v>
      </c>
      <c r="C4" t="s">
        <v>34</v>
      </c>
      <c r="D4">
        <v>1.5987</v>
      </c>
      <c r="E4">
        <v>62.55</v>
      </c>
      <c r="F4">
        <v>57</v>
      </c>
      <c r="G4">
        <v>27.58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116</v>
      </c>
      <c r="N4">
        <v>21.43</v>
      </c>
      <c r="O4">
        <v>16994.64</v>
      </c>
      <c r="P4">
        <v>510.63</v>
      </c>
      <c r="Q4">
        <v>6607.36</v>
      </c>
      <c r="R4">
        <v>417.41</v>
      </c>
      <c r="S4">
        <v>211.58</v>
      </c>
      <c r="T4">
        <v>96622.12</v>
      </c>
      <c r="U4">
        <v>0.51</v>
      </c>
      <c r="V4">
        <v>0.78</v>
      </c>
      <c r="W4">
        <v>18.75</v>
      </c>
      <c r="X4">
        <v>5.71</v>
      </c>
      <c r="Y4">
        <v>2</v>
      </c>
      <c r="Z4">
        <v>10</v>
      </c>
      <c r="AA4">
        <v>722.72642583016773</v>
      </c>
      <c r="AB4">
        <v>988.86618026045289</v>
      </c>
      <c r="AC4">
        <v>894.49017989879542</v>
      </c>
      <c r="AD4">
        <v>722726.42583016772</v>
      </c>
      <c r="AE4">
        <v>988866.18026045291</v>
      </c>
      <c r="AF4">
        <v>7.1648903321586347E-6</v>
      </c>
      <c r="AG4">
        <v>27</v>
      </c>
      <c r="AH4">
        <v>894490.17989879544</v>
      </c>
    </row>
    <row r="5" spans="1:34" x14ac:dyDescent="0.25">
      <c r="A5">
        <v>3</v>
      </c>
      <c r="B5">
        <v>65</v>
      </c>
      <c r="C5" t="s">
        <v>34</v>
      </c>
      <c r="D5">
        <v>1.6380999999999999</v>
      </c>
      <c r="E5">
        <v>61.05</v>
      </c>
      <c r="F5">
        <v>56.06</v>
      </c>
      <c r="G5">
        <v>32.659999999999997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17160.919999999998</v>
      </c>
      <c r="P5">
        <v>482.94</v>
      </c>
      <c r="Q5">
        <v>6610.34</v>
      </c>
      <c r="R5">
        <v>380.86</v>
      </c>
      <c r="S5">
        <v>211.58</v>
      </c>
      <c r="T5">
        <v>78451.759999999995</v>
      </c>
      <c r="U5">
        <v>0.56000000000000005</v>
      </c>
      <c r="V5">
        <v>0.8</v>
      </c>
      <c r="W5">
        <v>18.86</v>
      </c>
      <c r="X5">
        <v>4.78</v>
      </c>
      <c r="Y5">
        <v>2</v>
      </c>
      <c r="Z5">
        <v>10</v>
      </c>
      <c r="AA5">
        <v>684.31743473841561</v>
      </c>
      <c r="AB5">
        <v>936.31330416362152</v>
      </c>
      <c r="AC5">
        <v>846.95287653822061</v>
      </c>
      <c r="AD5">
        <v>684317.43473841564</v>
      </c>
      <c r="AE5">
        <v>936313.30416362151</v>
      </c>
      <c r="AF5">
        <v>7.3414692269400498E-6</v>
      </c>
      <c r="AG5">
        <v>26</v>
      </c>
      <c r="AH5">
        <v>846952.87653822056</v>
      </c>
    </row>
    <row r="6" spans="1:34" x14ac:dyDescent="0.25">
      <c r="A6">
        <v>4</v>
      </c>
      <c r="B6">
        <v>65</v>
      </c>
      <c r="C6" t="s">
        <v>34</v>
      </c>
      <c r="D6">
        <v>1.6382000000000001</v>
      </c>
      <c r="E6">
        <v>61.04</v>
      </c>
      <c r="F6">
        <v>56.06</v>
      </c>
      <c r="G6">
        <v>32.659999999999997</v>
      </c>
      <c r="H6">
        <v>0.64</v>
      </c>
      <c r="I6">
        <v>103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487.38</v>
      </c>
      <c r="Q6">
        <v>6609.75</v>
      </c>
      <c r="R6">
        <v>380.92</v>
      </c>
      <c r="S6">
        <v>211.58</v>
      </c>
      <c r="T6">
        <v>78481.42</v>
      </c>
      <c r="U6">
        <v>0.56000000000000005</v>
      </c>
      <c r="V6">
        <v>0.8</v>
      </c>
      <c r="W6">
        <v>18.850000000000001</v>
      </c>
      <c r="X6">
        <v>4.7699999999999996</v>
      </c>
      <c r="Y6">
        <v>2</v>
      </c>
      <c r="Z6">
        <v>10</v>
      </c>
      <c r="AA6">
        <v>686.65097996889961</v>
      </c>
      <c r="AB6">
        <v>939.50616369671957</v>
      </c>
      <c r="AC6">
        <v>849.84101403868624</v>
      </c>
      <c r="AD6">
        <v>686650.97996889963</v>
      </c>
      <c r="AE6">
        <v>939506.16369671957</v>
      </c>
      <c r="AF6">
        <v>7.34191739672376E-6</v>
      </c>
      <c r="AG6">
        <v>26</v>
      </c>
      <c r="AH6">
        <v>849841.01403868629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0.87460000000000004</v>
      </c>
      <c r="E2">
        <v>114.34</v>
      </c>
      <c r="F2">
        <v>88.87</v>
      </c>
      <c r="G2">
        <v>7.03</v>
      </c>
      <c r="H2">
        <v>0.12</v>
      </c>
      <c r="I2">
        <v>759</v>
      </c>
      <c r="J2">
        <v>150.44</v>
      </c>
      <c r="K2">
        <v>49.1</v>
      </c>
      <c r="L2">
        <v>1</v>
      </c>
      <c r="M2">
        <v>757</v>
      </c>
      <c r="N2">
        <v>25.34</v>
      </c>
      <c r="O2">
        <v>18787.759999999998</v>
      </c>
      <c r="P2">
        <v>1035.3</v>
      </c>
      <c r="Q2">
        <v>6615.24</v>
      </c>
      <c r="R2">
        <v>1500.1</v>
      </c>
      <c r="S2">
        <v>211.58</v>
      </c>
      <c r="T2">
        <v>634793.19999999995</v>
      </c>
      <c r="U2">
        <v>0.14000000000000001</v>
      </c>
      <c r="V2">
        <v>0.5</v>
      </c>
      <c r="W2">
        <v>19.79</v>
      </c>
      <c r="X2">
        <v>37.54</v>
      </c>
      <c r="Y2">
        <v>2</v>
      </c>
      <c r="Z2">
        <v>10</v>
      </c>
      <c r="AA2">
        <v>2049.6009180629981</v>
      </c>
      <c r="AB2">
        <v>2804.3543981046319</v>
      </c>
      <c r="AC2">
        <v>2536.7107502856429</v>
      </c>
      <c r="AD2">
        <v>2049600.918062998</v>
      </c>
      <c r="AE2">
        <v>2804354.3981046318</v>
      </c>
      <c r="AF2">
        <v>3.6998453205580039E-6</v>
      </c>
      <c r="AG2">
        <v>48</v>
      </c>
      <c r="AH2">
        <v>2536710.7502856432</v>
      </c>
    </row>
    <row r="3" spans="1:34" x14ac:dyDescent="0.25">
      <c r="A3">
        <v>1</v>
      </c>
      <c r="B3">
        <v>75</v>
      </c>
      <c r="C3" t="s">
        <v>34</v>
      </c>
      <c r="D3">
        <v>1.3686</v>
      </c>
      <c r="E3">
        <v>73.069999999999993</v>
      </c>
      <c r="F3">
        <v>63.09</v>
      </c>
      <c r="G3">
        <v>15.02</v>
      </c>
      <c r="H3">
        <v>0.23</v>
      </c>
      <c r="I3">
        <v>252</v>
      </c>
      <c r="J3">
        <v>151.83000000000001</v>
      </c>
      <c r="K3">
        <v>49.1</v>
      </c>
      <c r="L3">
        <v>2</v>
      </c>
      <c r="M3">
        <v>250</v>
      </c>
      <c r="N3">
        <v>25.73</v>
      </c>
      <c r="O3">
        <v>18959.54</v>
      </c>
      <c r="P3">
        <v>694.02</v>
      </c>
      <c r="Q3">
        <v>6608.82</v>
      </c>
      <c r="R3">
        <v>623.62</v>
      </c>
      <c r="S3">
        <v>211.58</v>
      </c>
      <c r="T3">
        <v>199088.42</v>
      </c>
      <c r="U3">
        <v>0.34</v>
      </c>
      <c r="V3">
        <v>0.71</v>
      </c>
      <c r="W3">
        <v>18.97</v>
      </c>
      <c r="X3">
        <v>11.8</v>
      </c>
      <c r="Y3">
        <v>2</v>
      </c>
      <c r="Z3">
        <v>10</v>
      </c>
      <c r="AA3">
        <v>994.20683538908702</v>
      </c>
      <c r="AB3">
        <v>1360.317653489351</v>
      </c>
      <c r="AC3">
        <v>1230.490845858144</v>
      </c>
      <c r="AD3">
        <v>994206.83538908698</v>
      </c>
      <c r="AE3">
        <v>1360317.653489351</v>
      </c>
      <c r="AF3">
        <v>5.7896276077243126E-6</v>
      </c>
      <c r="AG3">
        <v>31</v>
      </c>
      <c r="AH3">
        <v>1230490.8458581441</v>
      </c>
    </row>
    <row r="4" spans="1:34" x14ac:dyDescent="0.25">
      <c r="A4">
        <v>2</v>
      </c>
      <c r="B4">
        <v>75</v>
      </c>
      <c r="C4" t="s">
        <v>34</v>
      </c>
      <c r="D4">
        <v>1.5497000000000001</v>
      </c>
      <c r="E4">
        <v>64.53</v>
      </c>
      <c r="F4">
        <v>57.88</v>
      </c>
      <c r="G4">
        <v>24.29</v>
      </c>
      <c r="H4">
        <v>0.35</v>
      </c>
      <c r="I4">
        <v>143</v>
      </c>
      <c r="J4">
        <v>153.22999999999999</v>
      </c>
      <c r="K4">
        <v>49.1</v>
      </c>
      <c r="L4">
        <v>3</v>
      </c>
      <c r="M4">
        <v>141</v>
      </c>
      <c r="N4">
        <v>26.13</v>
      </c>
      <c r="O4">
        <v>19131.849999999999</v>
      </c>
      <c r="P4">
        <v>592.80999999999995</v>
      </c>
      <c r="Q4">
        <v>6607.57</v>
      </c>
      <c r="R4">
        <v>447.13</v>
      </c>
      <c r="S4">
        <v>211.58</v>
      </c>
      <c r="T4">
        <v>111385.47</v>
      </c>
      <c r="U4">
        <v>0.47</v>
      </c>
      <c r="V4">
        <v>0.77</v>
      </c>
      <c r="W4">
        <v>18.79</v>
      </c>
      <c r="X4">
        <v>6.6</v>
      </c>
      <c r="Y4">
        <v>2</v>
      </c>
      <c r="Z4">
        <v>10</v>
      </c>
      <c r="AA4">
        <v>799.38325178992159</v>
      </c>
      <c r="AB4">
        <v>1093.75143139907</v>
      </c>
      <c r="AC4">
        <v>989.3653298761169</v>
      </c>
      <c r="AD4">
        <v>799383.25178992155</v>
      </c>
      <c r="AE4">
        <v>1093751.431399069</v>
      </c>
      <c r="AF4">
        <v>6.5557401020680758E-6</v>
      </c>
      <c r="AG4">
        <v>27</v>
      </c>
      <c r="AH4">
        <v>989365.32987611694</v>
      </c>
    </row>
    <row r="5" spans="1:34" x14ac:dyDescent="0.25">
      <c r="A5">
        <v>3</v>
      </c>
      <c r="B5">
        <v>75</v>
      </c>
      <c r="C5" t="s">
        <v>34</v>
      </c>
      <c r="D5">
        <v>1.6415</v>
      </c>
      <c r="E5">
        <v>60.92</v>
      </c>
      <c r="F5">
        <v>55.71</v>
      </c>
      <c r="G5">
        <v>34.82</v>
      </c>
      <c r="H5">
        <v>0.46</v>
      </c>
      <c r="I5">
        <v>96</v>
      </c>
      <c r="J5">
        <v>154.63</v>
      </c>
      <c r="K5">
        <v>49.1</v>
      </c>
      <c r="L5">
        <v>4</v>
      </c>
      <c r="M5">
        <v>68</v>
      </c>
      <c r="N5">
        <v>26.53</v>
      </c>
      <c r="O5">
        <v>19304.72</v>
      </c>
      <c r="P5">
        <v>522.47</v>
      </c>
      <c r="Q5">
        <v>6607.12</v>
      </c>
      <c r="R5">
        <v>372.65</v>
      </c>
      <c r="S5">
        <v>211.58</v>
      </c>
      <c r="T5">
        <v>74384.72</v>
      </c>
      <c r="U5">
        <v>0.56999999999999995</v>
      </c>
      <c r="V5">
        <v>0.8</v>
      </c>
      <c r="W5">
        <v>18.739999999999998</v>
      </c>
      <c r="X5">
        <v>4.43</v>
      </c>
      <c r="Y5">
        <v>2</v>
      </c>
      <c r="Z5">
        <v>10</v>
      </c>
      <c r="AA5">
        <v>715.23388345580815</v>
      </c>
      <c r="AB5">
        <v>978.61455323621351</v>
      </c>
      <c r="AC5">
        <v>885.21695376950038</v>
      </c>
      <c r="AD5">
        <v>715233.88345580816</v>
      </c>
      <c r="AE5">
        <v>978614.55323621351</v>
      </c>
      <c r="AF5">
        <v>6.9440842598856203E-6</v>
      </c>
      <c r="AG5">
        <v>26</v>
      </c>
      <c r="AH5">
        <v>885216.95376950037</v>
      </c>
    </row>
    <row r="6" spans="1:34" x14ac:dyDescent="0.25">
      <c r="A6">
        <v>4</v>
      </c>
      <c r="B6">
        <v>75</v>
      </c>
      <c r="C6" t="s">
        <v>34</v>
      </c>
      <c r="D6">
        <v>1.6533</v>
      </c>
      <c r="E6">
        <v>60.48</v>
      </c>
      <c r="F6">
        <v>55.46</v>
      </c>
      <c r="G6">
        <v>36.97</v>
      </c>
      <c r="H6">
        <v>0.56999999999999995</v>
      </c>
      <c r="I6">
        <v>90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19478.150000000001</v>
      </c>
      <c r="P6">
        <v>514.44000000000005</v>
      </c>
      <c r="Q6">
        <v>6608.67</v>
      </c>
      <c r="R6">
        <v>361.13</v>
      </c>
      <c r="S6">
        <v>211.58</v>
      </c>
      <c r="T6">
        <v>68653.67</v>
      </c>
      <c r="U6">
        <v>0.59</v>
      </c>
      <c r="V6">
        <v>0.8</v>
      </c>
      <c r="W6">
        <v>18.82</v>
      </c>
      <c r="X6">
        <v>4.18</v>
      </c>
      <c r="Y6">
        <v>2</v>
      </c>
      <c r="Z6">
        <v>10</v>
      </c>
      <c r="AA6">
        <v>706.89745233933388</v>
      </c>
      <c r="AB6">
        <v>967.20828040526897</v>
      </c>
      <c r="AC6">
        <v>874.89927960873672</v>
      </c>
      <c r="AD6">
        <v>706897.45233933383</v>
      </c>
      <c r="AE6">
        <v>967208.280405269</v>
      </c>
      <c r="AF6">
        <v>6.9940021363806858E-6</v>
      </c>
      <c r="AG6">
        <v>26</v>
      </c>
      <c r="AH6">
        <v>874899.27960873675</v>
      </c>
    </row>
    <row r="7" spans="1:34" x14ac:dyDescent="0.25">
      <c r="A7">
        <v>5</v>
      </c>
      <c r="B7">
        <v>75</v>
      </c>
      <c r="C7" t="s">
        <v>34</v>
      </c>
      <c r="D7">
        <v>1.6534</v>
      </c>
      <c r="E7">
        <v>60.48</v>
      </c>
      <c r="F7">
        <v>55.46</v>
      </c>
      <c r="G7">
        <v>36.97</v>
      </c>
      <c r="H7">
        <v>0.67</v>
      </c>
      <c r="I7">
        <v>90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518.54</v>
      </c>
      <c r="Q7">
        <v>6608.54</v>
      </c>
      <c r="R7">
        <v>361.15</v>
      </c>
      <c r="S7">
        <v>211.58</v>
      </c>
      <c r="T7">
        <v>68664.100000000006</v>
      </c>
      <c r="U7">
        <v>0.59</v>
      </c>
      <c r="V7">
        <v>0.8</v>
      </c>
      <c r="W7">
        <v>18.809999999999999</v>
      </c>
      <c r="X7">
        <v>4.17</v>
      </c>
      <c r="Y7">
        <v>2</v>
      </c>
      <c r="Z7">
        <v>10</v>
      </c>
      <c r="AA7">
        <v>709.02922694322024</v>
      </c>
      <c r="AB7">
        <v>970.12506846556437</v>
      </c>
      <c r="AC7">
        <v>877.53769351029541</v>
      </c>
      <c r="AD7">
        <v>709029.22694322024</v>
      </c>
      <c r="AE7">
        <v>970125.0684655644</v>
      </c>
      <c r="AF7">
        <v>6.9944251692323391E-6</v>
      </c>
      <c r="AG7">
        <v>26</v>
      </c>
      <c r="AH7">
        <v>877537.69351029536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0.69379999999999997</v>
      </c>
      <c r="E2">
        <v>144.13999999999999</v>
      </c>
      <c r="F2">
        <v>103.48</v>
      </c>
      <c r="G2">
        <v>6.05</v>
      </c>
      <c r="H2">
        <v>0.1</v>
      </c>
      <c r="I2">
        <v>1026</v>
      </c>
      <c r="J2">
        <v>185.69</v>
      </c>
      <c r="K2">
        <v>53.44</v>
      </c>
      <c r="L2">
        <v>1</v>
      </c>
      <c r="M2">
        <v>1024</v>
      </c>
      <c r="N2">
        <v>36.26</v>
      </c>
      <c r="O2">
        <v>23136.14</v>
      </c>
      <c r="P2">
        <v>1393.1</v>
      </c>
      <c r="Q2">
        <v>6616.51</v>
      </c>
      <c r="R2">
        <v>1998.68</v>
      </c>
      <c r="S2">
        <v>211.58</v>
      </c>
      <c r="T2">
        <v>882748.15</v>
      </c>
      <c r="U2">
        <v>0.11</v>
      </c>
      <c r="V2">
        <v>0.43</v>
      </c>
      <c r="W2">
        <v>20.260000000000002</v>
      </c>
      <c r="X2">
        <v>52.14</v>
      </c>
      <c r="Y2">
        <v>2</v>
      </c>
      <c r="Z2">
        <v>10</v>
      </c>
      <c r="AA2">
        <v>3238.866364197037</v>
      </c>
      <c r="AB2">
        <v>4431.5598481940497</v>
      </c>
      <c r="AC2">
        <v>4008.6179960155532</v>
      </c>
      <c r="AD2">
        <v>3238866.3641970372</v>
      </c>
      <c r="AE2">
        <v>4431559.8481940497</v>
      </c>
      <c r="AF2">
        <v>2.6680728638425079E-6</v>
      </c>
      <c r="AG2">
        <v>61</v>
      </c>
      <c r="AH2">
        <v>4008617.9960155529</v>
      </c>
    </row>
    <row r="3" spans="1:34" x14ac:dyDescent="0.25">
      <c r="A3">
        <v>1</v>
      </c>
      <c r="B3">
        <v>95</v>
      </c>
      <c r="C3" t="s">
        <v>34</v>
      </c>
      <c r="D3">
        <v>1.2499</v>
      </c>
      <c r="E3">
        <v>80.010000000000005</v>
      </c>
      <c r="F3">
        <v>65.959999999999994</v>
      </c>
      <c r="G3">
        <v>12.73</v>
      </c>
      <c r="H3">
        <v>0.19</v>
      </c>
      <c r="I3">
        <v>311</v>
      </c>
      <c r="J3">
        <v>187.21</v>
      </c>
      <c r="K3">
        <v>53.44</v>
      </c>
      <c r="L3">
        <v>2</v>
      </c>
      <c r="M3">
        <v>309</v>
      </c>
      <c r="N3">
        <v>36.770000000000003</v>
      </c>
      <c r="O3">
        <v>23322.880000000001</v>
      </c>
      <c r="P3">
        <v>856.39</v>
      </c>
      <c r="Q3">
        <v>6609.14</v>
      </c>
      <c r="R3">
        <v>721.31</v>
      </c>
      <c r="S3">
        <v>211.58</v>
      </c>
      <c r="T3">
        <v>247635.46</v>
      </c>
      <c r="U3">
        <v>0.28999999999999998</v>
      </c>
      <c r="V3">
        <v>0.68</v>
      </c>
      <c r="W3">
        <v>19.059999999999999</v>
      </c>
      <c r="X3">
        <v>14.67</v>
      </c>
      <c r="Y3">
        <v>2</v>
      </c>
      <c r="Z3">
        <v>10</v>
      </c>
      <c r="AA3">
        <v>1247.0010075350051</v>
      </c>
      <c r="AB3">
        <v>1706.2017923111671</v>
      </c>
      <c r="AC3">
        <v>1543.3642879222441</v>
      </c>
      <c r="AD3">
        <v>1247001.007535005</v>
      </c>
      <c r="AE3">
        <v>1706201.7923111671</v>
      </c>
      <c r="AF3">
        <v>4.8066074841694298E-6</v>
      </c>
      <c r="AG3">
        <v>34</v>
      </c>
      <c r="AH3">
        <v>1543364.2879222441</v>
      </c>
    </row>
    <row r="4" spans="1:34" x14ac:dyDescent="0.25">
      <c r="A4">
        <v>2</v>
      </c>
      <c r="B4">
        <v>95</v>
      </c>
      <c r="C4" t="s">
        <v>34</v>
      </c>
      <c r="D4">
        <v>1.4548000000000001</v>
      </c>
      <c r="E4">
        <v>68.739999999999995</v>
      </c>
      <c r="F4">
        <v>59.61</v>
      </c>
      <c r="G4">
        <v>19.98</v>
      </c>
      <c r="H4">
        <v>0.28000000000000003</v>
      </c>
      <c r="I4">
        <v>179</v>
      </c>
      <c r="J4">
        <v>188.73</v>
      </c>
      <c r="K4">
        <v>53.44</v>
      </c>
      <c r="L4">
        <v>3</v>
      </c>
      <c r="M4">
        <v>177</v>
      </c>
      <c r="N4">
        <v>37.29</v>
      </c>
      <c r="O4">
        <v>23510.33</v>
      </c>
      <c r="P4">
        <v>741.11</v>
      </c>
      <c r="Q4">
        <v>6608.14</v>
      </c>
      <c r="R4">
        <v>505.64</v>
      </c>
      <c r="S4">
        <v>211.58</v>
      </c>
      <c r="T4">
        <v>140464.38</v>
      </c>
      <c r="U4">
        <v>0.42</v>
      </c>
      <c r="V4">
        <v>0.75</v>
      </c>
      <c r="W4">
        <v>18.850000000000001</v>
      </c>
      <c r="X4">
        <v>8.32</v>
      </c>
      <c r="Y4">
        <v>2</v>
      </c>
      <c r="Z4">
        <v>10</v>
      </c>
      <c r="AA4">
        <v>974.42288452581465</v>
      </c>
      <c r="AB4">
        <v>1333.2483791119089</v>
      </c>
      <c r="AC4">
        <v>1206.0050250353199</v>
      </c>
      <c r="AD4">
        <v>974422.88452581468</v>
      </c>
      <c r="AE4">
        <v>1333248.3791119091</v>
      </c>
      <c r="AF4">
        <v>5.5945696199453453E-6</v>
      </c>
      <c r="AG4">
        <v>29</v>
      </c>
      <c r="AH4">
        <v>1206005.0250353201</v>
      </c>
    </row>
    <row r="5" spans="1:34" x14ac:dyDescent="0.25">
      <c r="A5">
        <v>3</v>
      </c>
      <c r="B5">
        <v>95</v>
      </c>
      <c r="C5" t="s">
        <v>34</v>
      </c>
      <c r="D5">
        <v>1.5654999999999999</v>
      </c>
      <c r="E5">
        <v>63.88</v>
      </c>
      <c r="F5">
        <v>56.87</v>
      </c>
      <c r="G5">
        <v>27.97</v>
      </c>
      <c r="H5">
        <v>0.37</v>
      </c>
      <c r="I5">
        <v>122</v>
      </c>
      <c r="J5">
        <v>190.25</v>
      </c>
      <c r="K5">
        <v>53.44</v>
      </c>
      <c r="L5">
        <v>4</v>
      </c>
      <c r="M5">
        <v>120</v>
      </c>
      <c r="N5">
        <v>37.82</v>
      </c>
      <c r="O5">
        <v>23698.48</v>
      </c>
      <c r="P5">
        <v>671.4</v>
      </c>
      <c r="Q5">
        <v>6607.72</v>
      </c>
      <c r="R5">
        <v>413.31</v>
      </c>
      <c r="S5">
        <v>211.58</v>
      </c>
      <c r="T5">
        <v>94582.74</v>
      </c>
      <c r="U5">
        <v>0.51</v>
      </c>
      <c r="V5">
        <v>0.78</v>
      </c>
      <c r="W5">
        <v>18.739999999999998</v>
      </c>
      <c r="X5">
        <v>5.59</v>
      </c>
      <c r="Y5">
        <v>2</v>
      </c>
      <c r="Z5">
        <v>10</v>
      </c>
      <c r="AA5">
        <v>856.88793013892052</v>
      </c>
      <c r="AB5">
        <v>1172.431869243532</v>
      </c>
      <c r="AC5">
        <v>1060.5366171613921</v>
      </c>
      <c r="AD5">
        <v>856887.93013892055</v>
      </c>
      <c r="AE5">
        <v>1172431.869243532</v>
      </c>
      <c r="AF5">
        <v>6.0202768353206186E-6</v>
      </c>
      <c r="AG5">
        <v>27</v>
      </c>
      <c r="AH5">
        <v>1060536.617161392</v>
      </c>
    </row>
    <row r="6" spans="1:34" x14ac:dyDescent="0.25">
      <c r="A6">
        <v>4</v>
      </c>
      <c r="B6">
        <v>95</v>
      </c>
      <c r="C6" t="s">
        <v>34</v>
      </c>
      <c r="D6">
        <v>1.6335999999999999</v>
      </c>
      <c r="E6">
        <v>61.21</v>
      </c>
      <c r="F6">
        <v>55.4</v>
      </c>
      <c r="G6">
        <v>36.93</v>
      </c>
      <c r="H6">
        <v>0.46</v>
      </c>
      <c r="I6">
        <v>90</v>
      </c>
      <c r="J6">
        <v>191.78</v>
      </c>
      <c r="K6">
        <v>53.44</v>
      </c>
      <c r="L6">
        <v>5</v>
      </c>
      <c r="M6">
        <v>88</v>
      </c>
      <c r="N6">
        <v>38.35</v>
      </c>
      <c r="O6">
        <v>23887.360000000001</v>
      </c>
      <c r="P6">
        <v>616.44000000000005</v>
      </c>
      <c r="Q6">
        <v>6606.89</v>
      </c>
      <c r="R6">
        <v>363.29</v>
      </c>
      <c r="S6">
        <v>211.58</v>
      </c>
      <c r="T6">
        <v>69730.41</v>
      </c>
      <c r="U6">
        <v>0.57999999999999996</v>
      </c>
      <c r="V6">
        <v>0.81</v>
      </c>
      <c r="W6">
        <v>18.7</v>
      </c>
      <c r="X6">
        <v>4.12</v>
      </c>
      <c r="Y6">
        <v>2</v>
      </c>
      <c r="Z6">
        <v>10</v>
      </c>
      <c r="AA6">
        <v>787.79002193486997</v>
      </c>
      <c r="AB6">
        <v>1077.889062854184</v>
      </c>
      <c r="AC6">
        <v>975.01684352218081</v>
      </c>
      <c r="AD6">
        <v>787790.02193486993</v>
      </c>
      <c r="AE6">
        <v>1077889.0628541841</v>
      </c>
      <c r="AF6">
        <v>6.2821617618522916E-6</v>
      </c>
      <c r="AG6">
        <v>26</v>
      </c>
      <c r="AH6">
        <v>975016.8435221808</v>
      </c>
    </row>
    <row r="7" spans="1:34" x14ac:dyDescent="0.25">
      <c r="A7">
        <v>5</v>
      </c>
      <c r="B7">
        <v>95</v>
      </c>
      <c r="C7" t="s">
        <v>34</v>
      </c>
      <c r="D7">
        <v>1.6711</v>
      </c>
      <c r="E7">
        <v>59.84</v>
      </c>
      <c r="F7">
        <v>54.66</v>
      </c>
      <c r="G7">
        <v>44.92</v>
      </c>
      <c r="H7">
        <v>0.55000000000000004</v>
      </c>
      <c r="I7">
        <v>73</v>
      </c>
      <c r="J7">
        <v>193.32</v>
      </c>
      <c r="K7">
        <v>53.44</v>
      </c>
      <c r="L7">
        <v>6</v>
      </c>
      <c r="M7">
        <v>23</v>
      </c>
      <c r="N7">
        <v>38.89</v>
      </c>
      <c r="O7">
        <v>24076.95</v>
      </c>
      <c r="P7">
        <v>576.52</v>
      </c>
      <c r="Q7">
        <v>6608.26</v>
      </c>
      <c r="R7">
        <v>335.82</v>
      </c>
      <c r="S7">
        <v>211.58</v>
      </c>
      <c r="T7">
        <v>56084.81</v>
      </c>
      <c r="U7">
        <v>0.63</v>
      </c>
      <c r="V7">
        <v>0.82</v>
      </c>
      <c r="W7">
        <v>18.739999999999998</v>
      </c>
      <c r="X7">
        <v>3.37</v>
      </c>
      <c r="Y7">
        <v>2</v>
      </c>
      <c r="Z7">
        <v>10</v>
      </c>
      <c r="AA7">
        <v>742.58624160372733</v>
      </c>
      <c r="AB7">
        <v>1016.039256355073</v>
      </c>
      <c r="AC7">
        <v>919.06989574859711</v>
      </c>
      <c r="AD7">
        <v>742586.24160372734</v>
      </c>
      <c r="AE7">
        <v>1016039.256355073</v>
      </c>
      <c r="AF7">
        <v>6.4263715231582801E-6</v>
      </c>
      <c r="AG7">
        <v>25</v>
      </c>
      <c r="AH7">
        <v>919069.8957485971</v>
      </c>
    </row>
    <row r="8" spans="1:34" x14ac:dyDescent="0.25">
      <c r="A8">
        <v>6</v>
      </c>
      <c r="B8">
        <v>95</v>
      </c>
      <c r="C8" t="s">
        <v>34</v>
      </c>
      <c r="D8">
        <v>1.6758999999999999</v>
      </c>
      <c r="E8">
        <v>59.67</v>
      </c>
      <c r="F8">
        <v>54.56</v>
      </c>
      <c r="G8">
        <v>46.11</v>
      </c>
      <c r="H8">
        <v>0.64</v>
      </c>
      <c r="I8">
        <v>71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24267.279999999999</v>
      </c>
      <c r="P8">
        <v>575.35</v>
      </c>
      <c r="Q8">
        <v>6607.32</v>
      </c>
      <c r="R8">
        <v>332</v>
      </c>
      <c r="S8">
        <v>211.58</v>
      </c>
      <c r="T8">
        <v>54182.33</v>
      </c>
      <c r="U8">
        <v>0.64</v>
      </c>
      <c r="V8">
        <v>0.82</v>
      </c>
      <c r="W8">
        <v>18.75</v>
      </c>
      <c r="X8">
        <v>3.28</v>
      </c>
      <c r="Y8">
        <v>2</v>
      </c>
      <c r="Z8">
        <v>10</v>
      </c>
      <c r="AA8">
        <v>740.20498073356748</v>
      </c>
      <c r="AB8">
        <v>1012.781110178705</v>
      </c>
      <c r="AC8">
        <v>916.12270247046467</v>
      </c>
      <c r="AD8">
        <v>740204.9807335675</v>
      </c>
      <c r="AE8">
        <v>1012781.110178705</v>
      </c>
      <c r="AF8">
        <v>6.4448303726054458E-6</v>
      </c>
      <c r="AG8">
        <v>25</v>
      </c>
      <c r="AH8">
        <v>916122.70247046463</v>
      </c>
    </row>
    <row r="9" spans="1:34" x14ac:dyDescent="0.25">
      <c r="A9">
        <v>7</v>
      </c>
      <c r="B9">
        <v>95</v>
      </c>
      <c r="C9" t="s">
        <v>34</v>
      </c>
      <c r="D9">
        <v>1.6758999999999999</v>
      </c>
      <c r="E9">
        <v>59.67</v>
      </c>
      <c r="F9">
        <v>54.56</v>
      </c>
      <c r="G9">
        <v>46.11</v>
      </c>
      <c r="H9">
        <v>0.72</v>
      </c>
      <c r="I9">
        <v>71</v>
      </c>
      <c r="J9">
        <v>196.41</v>
      </c>
      <c r="K9">
        <v>53.44</v>
      </c>
      <c r="L9">
        <v>8</v>
      </c>
      <c r="M9">
        <v>0</v>
      </c>
      <c r="N9">
        <v>39.979999999999997</v>
      </c>
      <c r="O9">
        <v>24458.36</v>
      </c>
      <c r="P9">
        <v>579.58000000000004</v>
      </c>
      <c r="Q9">
        <v>6607.73</v>
      </c>
      <c r="R9">
        <v>332.03</v>
      </c>
      <c r="S9">
        <v>211.58</v>
      </c>
      <c r="T9">
        <v>54196.27</v>
      </c>
      <c r="U9">
        <v>0.64</v>
      </c>
      <c r="V9">
        <v>0.82</v>
      </c>
      <c r="W9">
        <v>18.75</v>
      </c>
      <c r="X9">
        <v>3.28</v>
      </c>
      <c r="Y9">
        <v>2</v>
      </c>
      <c r="Z9">
        <v>10</v>
      </c>
      <c r="AA9">
        <v>742.40267603646009</v>
      </c>
      <c r="AB9">
        <v>1015.788093847597</v>
      </c>
      <c r="AC9">
        <v>918.84270383832529</v>
      </c>
      <c r="AD9">
        <v>742402.67603646009</v>
      </c>
      <c r="AE9">
        <v>1015788.093847597</v>
      </c>
      <c r="AF9">
        <v>6.4448303726054458E-6</v>
      </c>
      <c r="AG9">
        <v>25</v>
      </c>
      <c r="AH9">
        <v>918842.70383832534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0.6502</v>
      </c>
      <c r="E2">
        <v>153.80000000000001</v>
      </c>
      <c r="F2">
        <v>108.15</v>
      </c>
      <c r="G2">
        <v>5.85</v>
      </c>
      <c r="H2">
        <v>0.09</v>
      </c>
      <c r="I2">
        <v>1109</v>
      </c>
      <c r="J2">
        <v>194.77</v>
      </c>
      <c r="K2">
        <v>54.38</v>
      </c>
      <c r="L2">
        <v>1</v>
      </c>
      <c r="M2">
        <v>1107</v>
      </c>
      <c r="N2">
        <v>39.4</v>
      </c>
      <c r="O2">
        <v>24256.19</v>
      </c>
      <c r="P2">
        <v>1503.17</v>
      </c>
      <c r="Q2">
        <v>6619.55</v>
      </c>
      <c r="R2">
        <v>2158.56</v>
      </c>
      <c r="S2">
        <v>211.58</v>
      </c>
      <c r="T2">
        <v>962272.43</v>
      </c>
      <c r="U2">
        <v>0.1</v>
      </c>
      <c r="V2">
        <v>0.41</v>
      </c>
      <c r="W2">
        <v>20.38</v>
      </c>
      <c r="X2">
        <v>56.81</v>
      </c>
      <c r="Y2">
        <v>2</v>
      </c>
      <c r="Z2">
        <v>10</v>
      </c>
      <c r="AA2">
        <v>3667.637584101356</v>
      </c>
      <c r="AB2">
        <v>5018.2235473183673</v>
      </c>
      <c r="AC2">
        <v>4539.2913350830959</v>
      </c>
      <c r="AD2">
        <v>3667637.584101357</v>
      </c>
      <c r="AE2">
        <v>5018223.5473183673</v>
      </c>
      <c r="AF2">
        <v>2.4492029306401452E-6</v>
      </c>
      <c r="AG2">
        <v>65</v>
      </c>
      <c r="AH2">
        <v>4539291.3350830963</v>
      </c>
    </row>
    <row r="3" spans="1:34" x14ac:dyDescent="0.25">
      <c r="A3">
        <v>1</v>
      </c>
      <c r="B3">
        <v>100</v>
      </c>
      <c r="C3" t="s">
        <v>34</v>
      </c>
      <c r="D3">
        <v>1.2213000000000001</v>
      </c>
      <c r="E3">
        <v>81.88</v>
      </c>
      <c r="F3">
        <v>66.69</v>
      </c>
      <c r="G3">
        <v>12.27</v>
      </c>
      <c r="H3">
        <v>0.18</v>
      </c>
      <c r="I3">
        <v>326</v>
      </c>
      <c r="J3">
        <v>196.32</v>
      </c>
      <c r="K3">
        <v>54.38</v>
      </c>
      <c r="L3">
        <v>2</v>
      </c>
      <c r="M3">
        <v>324</v>
      </c>
      <c r="N3">
        <v>39.950000000000003</v>
      </c>
      <c r="O3">
        <v>24447.22</v>
      </c>
      <c r="P3">
        <v>897.07</v>
      </c>
      <c r="Q3">
        <v>6609.26</v>
      </c>
      <c r="R3">
        <v>745.7</v>
      </c>
      <c r="S3">
        <v>211.58</v>
      </c>
      <c r="T3">
        <v>259757.24</v>
      </c>
      <c r="U3">
        <v>0.28000000000000003</v>
      </c>
      <c r="V3">
        <v>0.67</v>
      </c>
      <c r="W3">
        <v>19.09</v>
      </c>
      <c r="X3">
        <v>15.39</v>
      </c>
      <c r="Y3">
        <v>2</v>
      </c>
      <c r="Z3">
        <v>10</v>
      </c>
      <c r="AA3">
        <v>1318.449405031547</v>
      </c>
      <c r="AB3">
        <v>1803.9606418467711</v>
      </c>
      <c r="AC3">
        <v>1631.793170063577</v>
      </c>
      <c r="AD3">
        <v>1318449.405031547</v>
      </c>
      <c r="AE3">
        <v>1803960.6418467709</v>
      </c>
      <c r="AF3">
        <v>4.600448383867747E-6</v>
      </c>
      <c r="AG3">
        <v>35</v>
      </c>
      <c r="AH3">
        <v>1631793.1700635769</v>
      </c>
    </row>
    <row r="4" spans="1:34" x14ac:dyDescent="0.25">
      <c r="A4">
        <v>2</v>
      </c>
      <c r="B4">
        <v>100</v>
      </c>
      <c r="C4" t="s">
        <v>34</v>
      </c>
      <c r="D4">
        <v>1.4315</v>
      </c>
      <c r="E4">
        <v>69.86</v>
      </c>
      <c r="F4">
        <v>60.03</v>
      </c>
      <c r="G4">
        <v>19.16</v>
      </c>
      <c r="H4">
        <v>0.27</v>
      </c>
      <c r="I4">
        <v>188</v>
      </c>
      <c r="J4">
        <v>197.88</v>
      </c>
      <c r="K4">
        <v>54.38</v>
      </c>
      <c r="L4">
        <v>3</v>
      </c>
      <c r="M4">
        <v>186</v>
      </c>
      <c r="N4">
        <v>40.5</v>
      </c>
      <c r="O4">
        <v>24639</v>
      </c>
      <c r="P4">
        <v>776.56</v>
      </c>
      <c r="Q4">
        <v>6608.43</v>
      </c>
      <c r="R4">
        <v>519.83000000000004</v>
      </c>
      <c r="S4">
        <v>211.58</v>
      </c>
      <c r="T4">
        <v>147511.37</v>
      </c>
      <c r="U4">
        <v>0.41</v>
      </c>
      <c r="V4">
        <v>0.74</v>
      </c>
      <c r="W4">
        <v>18.87</v>
      </c>
      <c r="X4">
        <v>8.74</v>
      </c>
      <c r="Y4">
        <v>2</v>
      </c>
      <c r="Z4">
        <v>10</v>
      </c>
      <c r="AA4">
        <v>1024.776177487005</v>
      </c>
      <c r="AB4">
        <v>1402.143975971914</v>
      </c>
      <c r="AC4">
        <v>1268.3253228265839</v>
      </c>
      <c r="AD4">
        <v>1024776.177487005</v>
      </c>
      <c r="AE4">
        <v>1402143.9759719139</v>
      </c>
      <c r="AF4">
        <v>5.3922393036163746E-6</v>
      </c>
      <c r="AG4">
        <v>30</v>
      </c>
      <c r="AH4">
        <v>1268325.3228265841</v>
      </c>
    </row>
    <row r="5" spans="1:34" x14ac:dyDescent="0.25">
      <c r="A5">
        <v>3</v>
      </c>
      <c r="B5">
        <v>100</v>
      </c>
      <c r="C5" t="s">
        <v>34</v>
      </c>
      <c r="D5">
        <v>1.5468</v>
      </c>
      <c r="E5">
        <v>64.650000000000006</v>
      </c>
      <c r="F5">
        <v>57.15</v>
      </c>
      <c r="G5">
        <v>26.79</v>
      </c>
      <c r="H5">
        <v>0.36</v>
      </c>
      <c r="I5">
        <v>128</v>
      </c>
      <c r="J5">
        <v>199.44</v>
      </c>
      <c r="K5">
        <v>54.38</v>
      </c>
      <c r="L5">
        <v>4</v>
      </c>
      <c r="M5">
        <v>126</v>
      </c>
      <c r="N5">
        <v>41.06</v>
      </c>
      <c r="O5">
        <v>24831.54</v>
      </c>
      <c r="P5">
        <v>706.53</v>
      </c>
      <c r="Q5">
        <v>6607.57</v>
      </c>
      <c r="R5">
        <v>422.18</v>
      </c>
      <c r="S5">
        <v>211.58</v>
      </c>
      <c r="T5">
        <v>98987.56</v>
      </c>
      <c r="U5">
        <v>0.5</v>
      </c>
      <c r="V5">
        <v>0.78</v>
      </c>
      <c r="W5">
        <v>18.77</v>
      </c>
      <c r="X5">
        <v>5.87</v>
      </c>
      <c r="Y5">
        <v>2</v>
      </c>
      <c r="Z5">
        <v>10</v>
      </c>
      <c r="AA5">
        <v>890.16233301143268</v>
      </c>
      <c r="AB5">
        <v>1217.9593752167541</v>
      </c>
      <c r="AC5">
        <v>1101.7190418627849</v>
      </c>
      <c r="AD5">
        <v>890162.33301143267</v>
      </c>
      <c r="AE5">
        <v>1217959.3752167539</v>
      </c>
      <c r="AF5">
        <v>5.8265565873795381E-6</v>
      </c>
      <c r="AG5">
        <v>27</v>
      </c>
      <c r="AH5">
        <v>1101719.0418627849</v>
      </c>
    </row>
    <row r="6" spans="1:34" x14ac:dyDescent="0.25">
      <c r="A6">
        <v>4</v>
      </c>
      <c r="B6">
        <v>100</v>
      </c>
      <c r="C6" t="s">
        <v>34</v>
      </c>
      <c r="D6">
        <v>1.6176999999999999</v>
      </c>
      <c r="E6">
        <v>61.82</v>
      </c>
      <c r="F6">
        <v>55.61</v>
      </c>
      <c r="G6">
        <v>35.119999999999997</v>
      </c>
      <c r="H6">
        <v>0.44</v>
      </c>
      <c r="I6">
        <v>95</v>
      </c>
      <c r="J6">
        <v>201.01</v>
      </c>
      <c r="K6">
        <v>54.38</v>
      </c>
      <c r="L6">
        <v>5</v>
      </c>
      <c r="M6">
        <v>93</v>
      </c>
      <c r="N6">
        <v>41.63</v>
      </c>
      <c r="O6">
        <v>25024.84</v>
      </c>
      <c r="P6">
        <v>652.58000000000004</v>
      </c>
      <c r="Q6">
        <v>6607.52</v>
      </c>
      <c r="R6">
        <v>369.98</v>
      </c>
      <c r="S6">
        <v>211.58</v>
      </c>
      <c r="T6">
        <v>73050.17</v>
      </c>
      <c r="U6">
        <v>0.56999999999999995</v>
      </c>
      <c r="V6">
        <v>0.8</v>
      </c>
      <c r="W6">
        <v>18.71</v>
      </c>
      <c r="X6">
        <v>4.33</v>
      </c>
      <c r="Y6">
        <v>2</v>
      </c>
      <c r="Z6">
        <v>10</v>
      </c>
      <c r="AA6">
        <v>818.17539970768541</v>
      </c>
      <c r="AB6">
        <v>1119.463677231209</v>
      </c>
      <c r="AC6">
        <v>1012.623635053401</v>
      </c>
      <c r="AD6">
        <v>818175.39970768546</v>
      </c>
      <c r="AE6">
        <v>1119463.6772312089</v>
      </c>
      <c r="AF6">
        <v>6.0936259318618303E-6</v>
      </c>
      <c r="AG6">
        <v>26</v>
      </c>
      <c r="AH6">
        <v>1012623.635053401</v>
      </c>
    </row>
    <row r="7" spans="1:34" x14ac:dyDescent="0.25">
      <c r="A7">
        <v>5</v>
      </c>
      <c r="B7">
        <v>100</v>
      </c>
      <c r="C7" t="s">
        <v>34</v>
      </c>
      <c r="D7">
        <v>1.6656</v>
      </c>
      <c r="E7">
        <v>60.04</v>
      </c>
      <c r="F7">
        <v>54.64</v>
      </c>
      <c r="G7">
        <v>44.31</v>
      </c>
      <c r="H7">
        <v>0.53</v>
      </c>
      <c r="I7">
        <v>74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603.24</v>
      </c>
      <c r="Q7">
        <v>6607.07</v>
      </c>
      <c r="R7">
        <v>337.46</v>
      </c>
      <c r="S7">
        <v>211.58</v>
      </c>
      <c r="T7">
        <v>56897.95</v>
      </c>
      <c r="U7">
        <v>0.63</v>
      </c>
      <c r="V7">
        <v>0.82</v>
      </c>
      <c r="W7">
        <v>18.68</v>
      </c>
      <c r="X7">
        <v>3.37</v>
      </c>
      <c r="Y7">
        <v>2</v>
      </c>
      <c r="Z7">
        <v>10</v>
      </c>
      <c r="AA7">
        <v>772.73226384094028</v>
      </c>
      <c r="AB7">
        <v>1057.2863739286661</v>
      </c>
      <c r="AC7">
        <v>956.38044631165917</v>
      </c>
      <c r="AD7">
        <v>772732.26384094032</v>
      </c>
      <c r="AE7">
        <v>1057286.3739286661</v>
      </c>
      <c r="AF7">
        <v>6.2740578303202474E-6</v>
      </c>
      <c r="AG7">
        <v>26</v>
      </c>
      <c r="AH7">
        <v>956380.44631165918</v>
      </c>
    </row>
    <row r="8" spans="1:34" x14ac:dyDescent="0.25">
      <c r="A8">
        <v>6</v>
      </c>
      <c r="B8">
        <v>100</v>
      </c>
      <c r="C8" t="s">
        <v>34</v>
      </c>
      <c r="D8">
        <v>1.6786000000000001</v>
      </c>
      <c r="E8">
        <v>59.58</v>
      </c>
      <c r="F8">
        <v>54.41</v>
      </c>
      <c r="G8">
        <v>48.01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588.85</v>
      </c>
      <c r="Q8">
        <v>6608.01</v>
      </c>
      <c r="R8">
        <v>327.06</v>
      </c>
      <c r="S8">
        <v>211.58</v>
      </c>
      <c r="T8">
        <v>51726.47</v>
      </c>
      <c r="U8">
        <v>0.65</v>
      </c>
      <c r="V8">
        <v>0.82</v>
      </c>
      <c r="W8">
        <v>18.75</v>
      </c>
      <c r="X8">
        <v>3.13</v>
      </c>
      <c r="Y8">
        <v>2</v>
      </c>
      <c r="Z8">
        <v>10</v>
      </c>
      <c r="AA8">
        <v>750.55964201636857</v>
      </c>
      <c r="AB8">
        <v>1026.948814561249</v>
      </c>
      <c r="AC8">
        <v>928.93826103123649</v>
      </c>
      <c r="AD8">
        <v>750559.64201636857</v>
      </c>
      <c r="AE8">
        <v>1026948.814561249</v>
      </c>
      <c r="AF8">
        <v>6.3230268215511339E-6</v>
      </c>
      <c r="AG8">
        <v>25</v>
      </c>
      <c r="AH8">
        <v>928938.2610312365</v>
      </c>
    </row>
    <row r="9" spans="1:34" x14ac:dyDescent="0.25">
      <c r="A9">
        <v>7</v>
      </c>
      <c r="B9">
        <v>100</v>
      </c>
      <c r="C9" t="s">
        <v>34</v>
      </c>
      <c r="D9">
        <v>1.6783999999999999</v>
      </c>
      <c r="E9">
        <v>59.58</v>
      </c>
      <c r="F9">
        <v>54.42</v>
      </c>
      <c r="G9">
        <v>48.02</v>
      </c>
      <c r="H9">
        <v>0.69</v>
      </c>
      <c r="I9">
        <v>68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592.95000000000005</v>
      </c>
      <c r="Q9">
        <v>6607.83</v>
      </c>
      <c r="R9">
        <v>327.14999999999998</v>
      </c>
      <c r="S9">
        <v>211.58</v>
      </c>
      <c r="T9">
        <v>51772.07</v>
      </c>
      <c r="U9">
        <v>0.65</v>
      </c>
      <c r="V9">
        <v>0.82</v>
      </c>
      <c r="W9">
        <v>18.75</v>
      </c>
      <c r="X9">
        <v>3.14</v>
      </c>
      <c r="Y9">
        <v>2</v>
      </c>
      <c r="Z9">
        <v>10</v>
      </c>
      <c r="AA9">
        <v>752.78271182680794</v>
      </c>
      <c r="AB9">
        <v>1029.99051675081</v>
      </c>
      <c r="AC9">
        <v>931.68966743288195</v>
      </c>
      <c r="AD9">
        <v>752782.71182680794</v>
      </c>
      <c r="AE9">
        <v>1029990.516750811</v>
      </c>
      <c r="AF9">
        <v>6.3222734524552729E-6</v>
      </c>
      <c r="AG9">
        <v>25</v>
      </c>
      <c r="AH9">
        <v>931689.66743288189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1.0766</v>
      </c>
      <c r="E2">
        <v>92.89</v>
      </c>
      <c r="F2">
        <v>77.760000000000005</v>
      </c>
      <c r="G2">
        <v>8.5500000000000007</v>
      </c>
      <c r="H2">
        <v>0.15</v>
      </c>
      <c r="I2">
        <v>546</v>
      </c>
      <c r="J2">
        <v>116.05</v>
      </c>
      <c r="K2">
        <v>43.4</v>
      </c>
      <c r="L2">
        <v>1</v>
      </c>
      <c r="M2">
        <v>544</v>
      </c>
      <c r="N2">
        <v>16.649999999999999</v>
      </c>
      <c r="O2">
        <v>14546.17</v>
      </c>
      <c r="P2">
        <v>748.3</v>
      </c>
      <c r="Q2">
        <v>6612.43</v>
      </c>
      <c r="R2">
        <v>1121.48</v>
      </c>
      <c r="S2">
        <v>211.58</v>
      </c>
      <c r="T2">
        <v>446547.28</v>
      </c>
      <c r="U2">
        <v>0.19</v>
      </c>
      <c r="V2">
        <v>0.56999999999999995</v>
      </c>
      <c r="W2">
        <v>19.47</v>
      </c>
      <c r="X2">
        <v>26.45</v>
      </c>
      <c r="Y2">
        <v>2</v>
      </c>
      <c r="Z2">
        <v>10</v>
      </c>
      <c r="AA2">
        <v>1326.201416152137</v>
      </c>
      <c r="AB2">
        <v>1814.567285456556</v>
      </c>
      <c r="AC2">
        <v>1641.3875304937619</v>
      </c>
      <c r="AD2">
        <v>1326201.4161521371</v>
      </c>
      <c r="AE2">
        <v>1814567.2854565559</v>
      </c>
      <c r="AF2">
        <v>5.1613292713612418E-6</v>
      </c>
      <c r="AG2">
        <v>39</v>
      </c>
      <c r="AH2">
        <v>1641387.5304937621</v>
      </c>
    </row>
    <row r="3" spans="1:34" x14ac:dyDescent="0.25">
      <c r="A3">
        <v>1</v>
      </c>
      <c r="B3">
        <v>55</v>
      </c>
      <c r="C3" t="s">
        <v>34</v>
      </c>
      <c r="D3">
        <v>1.5</v>
      </c>
      <c r="E3">
        <v>66.67</v>
      </c>
      <c r="F3">
        <v>60.07</v>
      </c>
      <c r="G3">
        <v>19.07</v>
      </c>
      <c r="H3">
        <v>0.3</v>
      </c>
      <c r="I3">
        <v>189</v>
      </c>
      <c r="J3">
        <v>117.34</v>
      </c>
      <c r="K3">
        <v>43.4</v>
      </c>
      <c r="L3">
        <v>2</v>
      </c>
      <c r="M3">
        <v>187</v>
      </c>
      <c r="N3">
        <v>16.940000000000001</v>
      </c>
      <c r="O3">
        <v>14705.49</v>
      </c>
      <c r="P3">
        <v>520.62</v>
      </c>
      <c r="Q3">
        <v>6608.2</v>
      </c>
      <c r="R3">
        <v>521.6</v>
      </c>
      <c r="S3">
        <v>211.58</v>
      </c>
      <c r="T3">
        <v>148394.49</v>
      </c>
      <c r="U3">
        <v>0.41</v>
      </c>
      <c r="V3">
        <v>0.74</v>
      </c>
      <c r="W3">
        <v>18.86</v>
      </c>
      <c r="X3">
        <v>8.7799999999999994</v>
      </c>
      <c r="Y3">
        <v>2</v>
      </c>
      <c r="Z3">
        <v>10</v>
      </c>
      <c r="AA3">
        <v>763.69956500289504</v>
      </c>
      <c r="AB3">
        <v>1044.927436883904</v>
      </c>
      <c r="AC3">
        <v>945.20102887257224</v>
      </c>
      <c r="AD3">
        <v>763699.56500289508</v>
      </c>
      <c r="AE3">
        <v>1044927.436883904</v>
      </c>
      <c r="AF3">
        <v>7.1911516877594866E-6</v>
      </c>
      <c r="AG3">
        <v>28</v>
      </c>
      <c r="AH3">
        <v>945201.02887257223</v>
      </c>
    </row>
    <row r="4" spans="1:34" x14ac:dyDescent="0.25">
      <c r="A4">
        <v>2</v>
      </c>
      <c r="B4">
        <v>55</v>
      </c>
      <c r="C4" t="s">
        <v>34</v>
      </c>
      <c r="D4">
        <v>1.6145</v>
      </c>
      <c r="E4">
        <v>61.94</v>
      </c>
      <c r="F4">
        <v>56.94</v>
      </c>
      <c r="G4">
        <v>28</v>
      </c>
      <c r="H4">
        <v>0.45</v>
      </c>
      <c r="I4">
        <v>122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449.82</v>
      </c>
      <c r="Q4">
        <v>6609.9</v>
      </c>
      <c r="R4">
        <v>410.5</v>
      </c>
      <c r="S4">
        <v>211.58</v>
      </c>
      <c r="T4">
        <v>93176.25</v>
      </c>
      <c r="U4">
        <v>0.52</v>
      </c>
      <c r="V4">
        <v>0.78</v>
      </c>
      <c r="W4">
        <v>18.89</v>
      </c>
      <c r="X4">
        <v>5.66</v>
      </c>
      <c r="Y4">
        <v>2</v>
      </c>
      <c r="Z4">
        <v>10</v>
      </c>
      <c r="AA4">
        <v>662.02093502294997</v>
      </c>
      <c r="AB4">
        <v>905.80624960077671</v>
      </c>
      <c r="AC4">
        <v>819.35737244593361</v>
      </c>
      <c r="AD4">
        <v>662020.93502294994</v>
      </c>
      <c r="AE4">
        <v>905806.2496007767</v>
      </c>
      <c r="AF4">
        <v>7.7400762665917939E-6</v>
      </c>
      <c r="AG4">
        <v>26</v>
      </c>
      <c r="AH4">
        <v>819357.37244593364</v>
      </c>
    </row>
    <row r="5" spans="1:34" x14ac:dyDescent="0.25">
      <c r="A5">
        <v>3</v>
      </c>
      <c r="B5">
        <v>55</v>
      </c>
      <c r="C5" t="s">
        <v>34</v>
      </c>
      <c r="D5">
        <v>1.6142000000000001</v>
      </c>
      <c r="E5">
        <v>61.95</v>
      </c>
      <c r="F5">
        <v>56.95</v>
      </c>
      <c r="G5">
        <v>28.01</v>
      </c>
      <c r="H5">
        <v>0.59</v>
      </c>
      <c r="I5">
        <v>122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453.97</v>
      </c>
      <c r="Q5">
        <v>6609.97</v>
      </c>
      <c r="R5">
        <v>410.48</v>
      </c>
      <c r="S5">
        <v>211.58</v>
      </c>
      <c r="T5">
        <v>93166.05</v>
      </c>
      <c r="U5">
        <v>0.52</v>
      </c>
      <c r="V5">
        <v>0.78</v>
      </c>
      <c r="W5">
        <v>18.899999999999999</v>
      </c>
      <c r="X5">
        <v>5.66</v>
      </c>
      <c r="Y5">
        <v>2</v>
      </c>
      <c r="Z5">
        <v>10</v>
      </c>
      <c r="AA5">
        <v>664.36545646577804</v>
      </c>
      <c r="AB5">
        <v>909.01412727184027</v>
      </c>
      <c r="AC5">
        <v>822.2590947743555</v>
      </c>
      <c r="AD5">
        <v>664365.45646577806</v>
      </c>
      <c r="AE5">
        <v>909014.12727184023</v>
      </c>
      <c r="AF5">
        <v>7.7386380362542431E-6</v>
      </c>
      <c r="AG5">
        <v>26</v>
      </c>
      <c r="AH5">
        <v>822259.09477435553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8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0.6502</v>
      </c>
      <c r="E2">
        <v>153.80000000000001</v>
      </c>
      <c r="F2">
        <v>108.15</v>
      </c>
      <c r="G2">
        <v>5.85</v>
      </c>
      <c r="H2">
        <v>0.09</v>
      </c>
      <c r="I2">
        <v>1109</v>
      </c>
      <c r="J2">
        <v>194.77</v>
      </c>
      <c r="K2">
        <v>54.38</v>
      </c>
      <c r="L2">
        <v>1</v>
      </c>
      <c r="M2">
        <v>1107</v>
      </c>
      <c r="N2">
        <v>39.4</v>
      </c>
      <c r="O2">
        <v>24256.19</v>
      </c>
      <c r="P2">
        <v>1503.17</v>
      </c>
      <c r="Q2">
        <v>6619.55</v>
      </c>
      <c r="R2">
        <v>2158.56</v>
      </c>
      <c r="S2">
        <v>211.58</v>
      </c>
      <c r="T2">
        <v>962272.43</v>
      </c>
      <c r="U2">
        <v>0.1</v>
      </c>
      <c r="V2">
        <v>0.41</v>
      </c>
      <c r="W2">
        <v>20.38</v>
      </c>
      <c r="X2">
        <v>56.81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1.2213000000000001</v>
      </c>
      <c r="E3">
        <v>81.88</v>
      </c>
      <c r="F3">
        <v>66.69</v>
      </c>
      <c r="G3">
        <v>12.27</v>
      </c>
      <c r="H3">
        <v>0.18</v>
      </c>
      <c r="I3">
        <v>326</v>
      </c>
      <c r="J3">
        <v>196.32</v>
      </c>
      <c r="K3">
        <v>54.38</v>
      </c>
      <c r="L3">
        <v>2</v>
      </c>
      <c r="M3">
        <v>324</v>
      </c>
      <c r="N3">
        <v>39.950000000000003</v>
      </c>
      <c r="O3">
        <v>24447.22</v>
      </c>
      <c r="P3">
        <v>897.07</v>
      </c>
      <c r="Q3">
        <v>6609.26</v>
      </c>
      <c r="R3">
        <v>745.7</v>
      </c>
      <c r="S3">
        <v>211.58</v>
      </c>
      <c r="T3">
        <v>259757.24</v>
      </c>
      <c r="U3">
        <v>0.28000000000000003</v>
      </c>
      <c r="V3">
        <v>0.67</v>
      </c>
      <c r="W3">
        <v>19.09</v>
      </c>
      <c r="X3">
        <v>15.39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1.4315</v>
      </c>
      <c r="E4">
        <v>69.86</v>
      </c>
      <c r="F4">
        <v>60.03</v>
      </c>
      <c r="G4">
        <v>19.16</v>
      </c>
      <c r="H4">
        <v>0.27</v>
      </c>
      <c r="I4">
        <v>188</v>
      </c>
      <c r="J4">
        <v>197.88</v>
      </c>
      <c r="K4">
        <v>54.38</v>
      </c>
      <c r="L4">
        <v>3</v>
      </c>
      <c r="M4">
        <v>186</v>
      </c>
      <c r="N4">
        <v>40.5</v>
      </c>
      <c r="O4">
        <v>24639</v>
      </c>
      <c r="P4">
        <v>776.56</v>
      </c>
      <c r="Q4">
        <v>6608.43</v>
      </c>
      <c r="R4">
        <v>519.83000000000004</v>
      </c>
      <c r="S4">
        <v>211.58</v>
      </c>
      <c r="T4">
        <v>147511.37</v>
      </c>
      <c r="U4">
        <v>0.41</v>
      </c>
      <c r="V4">
        <v>0.74</v>
      </c>
      <c r="W4">
        <v>18.87</v>
      </c>
      <c r="X4">
        <v>8.74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1.5468</v>
      </c>
      <c r="E5">
        <v>64.650000000000006</v>
      </c>
      <c r="F5">
        <v>57.15</v>
      </c>
      <c r="G5">
        <v>26.79</v>
      </c>
      <c r="H5">
        <v>0.36</v>
      </c>
      <c r="I5">
        <v>128</v>
      </c>
      <c r="J5">
        <v>199.44</v>
      </c>
      <c r="K5">
        <v>54.38</v>
      </c>
      <c r="L5">
        <v>4</v>
      </c>
      <c r="M5">
        <v>126</v>
      </c>
      <c r="N5">
        <v>41.06</v>
      </c>
      <c r="O5">
        <v>24831.54</v>
      </c>
      <c r="P5">
        <v>706.53</v>
      </c>
      <c r="Q5">
        <v>6607.57</v>
      </c>
      <c r="R5">
        <v>422.18</v>
      </c>
      <c r="S5">
        <v>211.58</v>
      </c>
      <c r="T5">
        <v>98987.56</v>
      </c>
      <c r="U5">
        <v>0.5</v>
      </c>
      <c r="V5">
        <v>0.78</v>
      </c>
      <c r="W5">
        <v>18.77</v>
      </c>
      <c r="X5">
        <v>5.87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1.6176999999999999</v>
      </c>
      <c r="E6">
        <v>61.82</v>
      </c>
      <c r="F6">
        <v>55.61</v>
      </c>
      <c r="G6">
        <v>35.119999999999997</v>
      </c>
      <c r="H6">
        <v>0.44</v>
      </c>
      <c r="I6">
        <v>95</v>
      </c>
      <c r="J6">
        <v>201.01</v>
      </c>
      <c r="K6">
        <v>54.38</v>
      </c>
      <c r="L6">
        <v>5</v>
      </c>
      <c r="M6">
        <v>93</v>
      </c>
      <c r="N6">
        <v>41.63</v>
      </c>
      <c r="O6">
        <v>25024.84</v>
      </c>
      <c r="P6">
        <v>652.58000000000004</v>
      </c>
      <c r="Q6">
        <v>6607.52</v>
      </c>
      <c r="R6">
        <v>369.98</v>
      </c>
      <c r="S6">
        <v>211.58</v>
      </c>
      <c r="T6">
        <v>73050.17</v>
      </c>
      <c r="U6">
        <v>0.56999999999999995</v>
      </c>
      <c r="V6">
        <v>0.8</v>
      </c>
      <c r="W6">
        <v>18.71</v>
      </c>
      <c r="X6">
        <v>4.33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1.6656</v>
      </c>
      <c r="E7">
        <v>60.04</v>
      </c>
      <c r="F7">
        <v>54.64</v>
      </c>
      <c r="G7">
        <v>44.31</v>
      </c>
      <c r="H7">
        <v>0.53</v>
      </c>
      <c r="I7">
        <v>74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603.24</v>
      </c>
      <c r="Q7">
        <v>6607.07</v>
      </c>
      <c r="R7">
        <v>337.46</v>
      </c>
      <c r="S7">
        <v>211.58</v>
      </c>
      <c r="T7">
        <v>56897.95</v>
      </c>
      <c r="U7">
        <v>0.63</v>
      </c>
      <c r="V7">
        <v>0.82</v>
      </c>
      <c r="W7">
        <v>18.68</v>
      </c>
      <c r="X7">
        <v>3.37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1.6786000000000001</v>
      </c>
      <c r="E8">
        <v>59.58</v>
      </c>
      <c r="F8">
        <v>54.41</v>
      </c>
      <c r="G8">
        <v>48.01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588.85</v>
      </c>
      <c r="Q8">
        <v>6608.01</v>
      </c>
      <c r="R8">
        <v>327.06</v>
      </c>
      <c r="S8">
        <v>211.58</v>
      </c>
      <c r="T8">
        <v>51726.47</v>
      </c>
      <c r="U8">
        <v>0.65</v>
      </c>
      <c r="V8">
        <v>0.82</v>
      </c>
      <c r="W8">
        <v>18.75</v>
      </c>
      <c r="X8">
        <v>3.13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1.6783999999999999</v>
      </c>
      <c r="E9">
        <v>59.58</v>
      </c>
      <c r="F9">
        <v>54.42</v>
      </c>
      <c r="G9">
        <v>48.02</v>
      </c>
      <c r="H9">
        <v>0.69</v>
      </c>
      <c r="I9">
        <v>68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592.95000000000005</v>
      </c>
      <c r="Q9">
        <v>6607.83</v>
      </c>
      <c r="R9">
        <v>327.14999999999998</v>
      </c>
      <c r="S9">
        <v>211.58</v>
      </c>
      <c r="T9">
        <v>51772.07</v>
      </c>
      <c r="U9">
        <v>0.65</v>
      </c>
      <c r="V9">
        <v>0.82</v>
      </c>
      <c r="W9">
        <v>18.75</v>
      </c>
      <c r="X9">
        <v>3.14</v>
      </c>
      <c r="Y9">
        <v>2</v>
      </c>
      <c r="Z9">
        <v>10</v>
      </c>
    </row>
    <row r="10" spans="1:26" x14ac:dyDescent="0.25">
      <c r="A10">
        <v>0</v>
      </c>
      <c r="B10">
        <v>40</v>
      </c>
      <c r="C10" t="s">
        <v>34</v>
      </c>
      <c r="D10">
        <v>1.254</v>
      </c>
      <c r="E10">
        <v>79.75</v>
      </c>
      <c r="F10">
        <v>70.290000000000006</v>
      </c>
      <c r="G10">
        <v>10.6</v>
      </c>
      <c r="H10">
        <v>0.2</v>
      </c>
      <c r="I10">
        <v>398</v>
      </c>
      <c r="J10">
        <v>89.87</v>
      </c>
      <c r="K10">
        <v>37.549999999999997</v>
      </c>
      <c r="L10">
        <v>1</v>
      </c>
      <c r="M10">
        <v>396</v>
      </c>
      <c r="N10">
        <v>11.32</v>
      </c>
      <c r="O10">
        <v>11317.98</v>
      </c>
      <c r="P10">
        <v>547.30999999999995</v>
      </c>
      <c r="Q10">
        <v>6609.72</v>
      </c>
      <c r="R10">
        <v>868</v>
      </c>
      <c r="S10">
        <v>211.58</v>
      </c>
      <c r="T10">
        <v>320548.45</v>
      </c>
      <c r="U10">
        <v>0.24</v>
      </c>
      <c r="V10">
        <v>0.63</v>
      </c>
      <c r="W10">
        <v>19.21</v>
      </c>
      <c r="X10">
        <v>18.989999999999998</v>
      </c>
      <c r="Y10">
        <v>2</v>
      </c>
      <c r="Z10">
        <v>10</v>
      </c>
    </row>
    <row r="11" spans="1:26" x14ac:dyDescent="0.25">
      <c r="A11">
        <v>1</v>
      </c>
      <c r="B11">
        <v>40</v>
      </c>
      <c r="C11" t="s">
        <v>34</v>
      </c>
      <c r="D11">
        <v>1.5589</v>
      </c>
      <c r="E11">
        <v>64.150000000000006</v>
      </c>
      <c r="F11">
        <v>59.05</v>
      </c>
      <c r="G11">
        <v>21.22</v>
      </c>
      <c r="H11">
        <v>0.39</v>
      </c>
      <c r="I11">
        <v>167</v>
      </c>
      <c r="J11">
        <v>91.1</v>
      </c>
      <c r="K11">
        <v>37.549999999999997</v>
      </c>
      <c r="L11">
        <v>2</v>
      </c>
      <c r="M11">
        <v>10</v>
      </c>
      <c r="N11">
        <v>11.54</v>
      </c>
      <c r="O11">
        <v>11468.97</v>
      </c>
      <c r="P11">
        <v>400.4</v>
      </c>
      <c r="Q11">
        <v>6609.71</v>
      </c>
      <c r="R11">
        <v>479.76</v>
      </c>
      <c r="S11">
        <v>211.58</v>
      </c>
      <c r="T11">
        <v>127584.54</v>
      </c>
      <c r="U11">
        <v>0.44</v>
      </c>
      <c r="V11">
        <v>0.76</v>
      </c>
      <c r="W11">
        <v>19.03</v>
      </c>
      <c r="X11">
        <v>7.76</v>
      </c>
      <c r="Y11">
        <v>2</v>
      </c>
      <c r="Z11">
        <v>10</v>
      </c>
    </row>
    <row r="12" spans="1:26" x14ac:dyDescent="0.25">
      <c r="A12">
        <v>2</v>
      </c>
      <c r="B12">
        <v>40</v>
      </c>
      <c r="C12" t="s">
        <v>34</v>
      </c>
      <c r="D12">
        <v>1.5583</v>
      </c>
      <c r="E12">
        <v>64.17</v>
      </c>
      <c r="F12">
        <v>59.08</v>
      </c>
      <c r="G12">
        <v>21.23</v>
      </c>
      <c r="H12">
        <v>0.56999999999999995</v>
      </c>
      <c r="I12">
        <v>167</v>
      </c>
      <c r="J12">
        <v>92.32</v>
      </c>
      <c r="K12">
        <v>37.549999999999997</v>
      </c>
      <c r="L12">
        <v>3</v>
      </c>
      <c r="M12">
        <v>0</v>
      </c>
      <c r="N12">
        <v>11.77</v>
      </c>
      <c r="O12">
        <v>11620.34</v>
      </c>
      <c r="P12">
        <v>405</v>
      </c>
      <c r="Q12">
        <v>6609.44</v>
      </c>
      <c r="R12">
        <v>480.1</v>
      </c>
      <c r="S12">
        <v>211.58</v>
      </c>
      <c r="T12">
        <v>127750.34</v>
      </c>
      <c r="U12">
        <v>0.44</v>
      </c>
      <c r="V12">
        <v>0.76</v>
      </c>
      <c r="W12">
        <v>19.05</v>
      </c>
      <c r="X12">
        <v>7.79</v>
      </c>
      <c r="Y12">
        <v>2</v>
      </c>
      <c r="Z12">
        <v>10</v>
      </c>
    </row>
    <row r="13" spans="1:26" x14ac:dyDescent="0.25">
      <c r="A13">
        <v>0</v>
      </c>
      <c r="B13">
        <v>30</v>
      </c>
      <c r="C13" t="s">
        <v>34</v>
      </c>
      <c r="D13">
        <v>1.3966000000000001</v>
      </c>
      <c r="E13">
        <v>71.599999999999994</v>
      </c>
      <c r="F13">
        <v>65.180000000000007</v>
      </c>
      <c r="G13">
        <v>13.3</v>
      </c>
      <c r="H13">
        <v>0.24</v>
      </c>
      <c r="I13">
        <v>294</v>
      </c>
      <c r="J13">
        <v>71.52</v>
      </c>
      <c r="K13">
        <v>32.270000000000003</v>
      </c>
      <c r="L13">
        <v>1</v>
      </c>
      <c r="M13">
        <v>276</v>
      </c>
      <c r="N13">
        <v>8.25</v>
      </c>
      <c r="O13">
        <v>9054.6</v>
      </c>
      <c r="P13">
        <v>404.07</v>
      </c>
      <c r="Q13">
        <v>6609.16</v>
      </c>
      <c r="R13">
        <v>694.04</v>
      </c>
      <c r="S13">
        <v>211.58</v>
      </c>
      <c r="T13">
        <v>234086.65</v>
      </c>
      <c r="U13">
        <v>0.3</v>
      </c>
      <c r="V13">
        <v>0.68</v>
      </c>
      <c r="W13">
        <v>19.059999999999999</v>
      </c>
      <c r="X13">
        <v>13.89</v>
      </c>
      <c r="Y13">
        <v>2</v>
      </c>
      <c r="Z13">
        <v>10</v>
      </c>
    </row>
    <row r="14" spans="1:26" x14ac:dyDescent="0.25">
      <c r="A14">
        <v>1</v>
      </c>
      <c r="B14">
        <v>30</v>
      </c>
      <c r="C14" t="s">
        <v>34</v>
      </c>
      <c r="D14">
        <v>1.4932000000000001</v>
      </c>
      <c r="E14">
        <v>66.97</v>
      </c>
      <c r="F14">
        <v>61.67</v>
      </c>
      <c r="G14">
        <v>16.670000000000002</v>
      </c>
      <c r="H14">
        <v>0.48</v>
      </c>
      <c r="I14">
        <v>222</v>
      </c>
      <c r="J14">
        <v>72.7</v>
      </c>
      <c r="K14">
        <v>32.270000000000003</v>
      </c>
      <c r="L14">
        <v>2</v>
      </c>
      <c r="M14">
        <v>0</v>
      </c>
      <c r="N14">
        <v>8.43</v>
      </c>
      <c r="O14">
        <v>9200.25</v>
      </c>
      <c r="P14">
        <v>365.89</v>
      </c>
      <c r="Q14">
        <v>6613.09</v>
      </c>
      <c r="R14">
        <v>564.95000000000005</v>
      </c>
      <c r="S14">
        <v>211.58</v>
      </c>
      <c r="T14">
        <v>169904.5</v>
      </c>
      <c r="U14">
        <v>0.37</v>
      </c>
      <c r="V14">
        <v>0.72</v>
      </c>
      <c r="W14">
        <v>19.21</v>
      </c>
      <c r="X14">
        <v>10.38</v>
      </c>
      <c r="Y14">
        <v>2</v>
      </c>
      <c r="Z14">
        <v>10</v>
      </c>
    </row>
    <row r="15" spans="1:26" x14ac:dyDescent="0.25">
      <c r="A15">
        <v>0</v>
      </c>
      <c r="B15">
        <v>15</v>
      </c>
      <c r="C15" t="s">
        <v>34</v>
      </c>
      <c r="D15">
        <v>1.2725</v>
      </c>
      <c r="E15">
        <v>78.58</v>
      </c>
      <c r="F15">
        <v>71.98</v>
      </c>
      <c r="G15">
        <v>9.7899999999999991</v>
      </c>
      <c r="H15">
        <v>0.43</v>
      </c>
      <c r="I15">
        <v>441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286.26</v>
      </c>
      <c r="Q15">
        <v>6617.91</v>
      </c>
      <c r="R15">
        <v>902.44</v>
      </c>
      <c r="S15">
        <v>211.58</v>
      </c>
      <c r="T15">
        <v>337554.24</v>
      </c>
      <c r="U15">
        <v>0.23</v>
      </c>
      <c r="V15">
        <v>0.62</v>
      </c>
      <c r="W15">
        <v>19.89</v>
      </c>
      <c r="X15">
        <v>20.67</v>
      </c>
      <c r="Y15">
        <v>2</v>
      </c>
      <c r="Z15">
        <v>10</v>
      </c>
    </row>
    <row r="16" spans="1:26" x14ac:dyDescent="0.25">
      <c r="A16">
        <v>0</v>
      </c>
      <c r="B16">
        <v>70</v>
      </c>
      <c r="C16" t="s">
        <v>34</v>
      </c>
      <c r="D16">
        <v>0.92300000000000004</v>
      </c>
      <c r="E16">
        <v>108.34</v>
      </c>
      <c r="F16">
        <v>85.83</v>
      </c>
      <c r="G16">
        <v>7.34</v>
      </c>
      <c r="H16">
        <v>0.12</v>
      </c>
      <c r="I16">
        <v>702</v>
      </c>
      <c r="J16">
        <v>141.81</v>
      </c>
      <c r="K16">
        <v>47.83</v>
      </c>
      <c r="L16">
        <v>1</v>
      </c>
      <c r="M16">
        <v>700</v>
      </c>
      <c r="N16">
        <v>22.98</v>
      </c>
      <c r="O16">
        <v>17723.39</v>
      </c>
      <c r="P16">
        <v>958.66</v>
      </c>
      <c r="Q16">
        <v>6612.62</v>
      </c>
      <c r="R16">
        <v>1396.51</v>
      </c>
      <c r="S16">
        <v>211.58</v>
      </c>
      <c r="T16">
        <v>583284.59</v>
      </c>
      <c r="U16">
        <v>0.15</v>
      </c>
      <c r="V16">
        <v>0.52</v>
      </c>
      <c r="W16">
        <v>19.71</v>
      </c>
      <c r="X16">
        <v>34.51</v>
      </c>
      <c r="Y16">
        <v>2</v>
      </c>
      <c r="Z16">
        <v>10</v>
      </c>
    </row>
    <row r="17" spans="1:26" x14ac:dyDescent="0.25">
      <c r="A17">
        <v>1</v>
      </c>
      <c r="B17">
        <v>70</v>
      </c>
      <c r="C17" t="s">
        <v>34</v>
      </c>
      <c r="D17">
        <v>1.3996</v>
      </c>
      <c r="E17">
        <v>71.45</v>
      </c>
      <c r="F17">
        <v>62.37</v>
      </c>
      <c r="G17">
        <v>15.79</v>
      </c>
      <c r="H17">
        <v>0.25</v>
      </c>
      <c r="I17">
        <v>237</v>
      </c>
      <c r="J17">
        <v>143.16999999999999</v>
      </c>
      <c r="K17">
        <v>47.83</v>
      </c>
      <c r="L17">
        <v>2</v>
      </c>
      <c r="M17">
        <v>235</v>
      </c>
      <c r="N17">
        <v>23.34</v>
      </c>
      <c r="O17">
        <v>17891.86</v>
      </c>
      <c r="P17">
        <v>652.96</v>
      </c>
      <c r="Q17">
        <v>6608.22</v>
      </c>
      <c r="R17">
        <v>599.17999999999995</v>
      </c>
      <c r="S17">
        <v>211.58</v>
      </c>
      <c r="T17">
        <v>186941.1</v>
      </c>
      <c r="U17">
        <v>0.35</v>
      </c>
      <c r="V17">
        <v>0.72</v>
      </c>
      <c r="W17">
        <v>18.95</v>
      </c>
      <c r="X17">
        <v>11.09</v>
      </c>
      <c r="Y17">
        <v>2</v>
      </c>
      <c r="Z17">
        <v>10</v>
      </c>
    </row>
    <row r="18" spans="1:26" x14ac:dyDescent="0.25">
      <c r="A18">
        <v>2</v>
      </c>
      <c r="B18">
        <v>70</v>
      </c>
      <c r="C18" t="s">
        <v>34</v>
      </c>
      <c r="D18">
        <v>1.5739000000000001</v>
      </c>
      <c r="E18">
        <v>63.54</v>
      </c>
      <c r="F18">
        <v>57.44</v>
      </c>
      <c r="G18">
        <v>25.72</v>
      </c>
      <c r="H18">
        <v>0.37</v>
      </c>
      <c r="I18">
        <v>134</v>
      </c>
      <c r="J18">
        <v>144.54</v>
      </c>
      <c r="K18">
        <v>47.83</v>
      </c>
      <c r="L18">
        <v>3</v>
      </c>
      <c r="M18">
        <v>132</v>
      </c>
      <c r="N18">
        <v>23.71</v>
      </c>
      <c r="O18">
        <v>18060.849999999999</v>
      </c>
      <c r="P18">
        <v>552.74</v>
      </c>
      <c r="Q18">
        <v>6607.67</v>
      </c>
      <c r="R18">
        <v>432.24</v>
      </c>
      <c r="S18">
        <v>211.58</v>
      </c>
      <c r="T18">
        <v>103985.96</v>
      </c>
      <c r="U18">
        <v>0.49</v>
      </c>
      <c r="V18">
        <v>0.78</v>
      </c>
      <c r="W18">
        <v>18.77</v>
      </c>
      <c r="X18">
        <v>6.15</v>
      </c>
      <c r="Y18">
        <v>2</v>
      </c>
      <c r="Z18">
        <v>10</v>
      </c>
    </row>
    <row r="19" spans="1:26" x14ac:dyDescent="0.25">
      <c r="A19">
        <v>3</v>
      </c>
      <c r="B19">
        <v>70</v>
      </c>
      <c r="C19" t="s">
        <v>34</v>
      </c>
      <c r="D19">
        <v>1.6425000000000001</v>
      </c>
      <c r="E19">
        <v>60.88</v>
      </c>
      <c r="F19">
        <v>55.85</v>
      </c>
      <c r="G19">
        <v>34.549999999999997</v>
      </c>
      <c r="H19">
        <v>0.49</v>
      </c>
      <c r="I19">
        <v>97</v>
      </c>
      <c r="J19">
        <v>145.91999999999999</v>
      </c>
      <c r="K19">
        <v>47.83</v>
      </c>
      <c r="L19">
        <v>4</v>
      </c>
      <c r="M19">
        <v>14</v>
      </c>
      <c r="N19">
        <v>24.09</v>
      </c>
      <c r="O19">
        <v>18230.349999999999</v>
      </c>
      <c r="P19">
        <v>497.86</v>
      </c>
      <c r="Q19">
        <v>6608.24</v>
      </c>
      <c r="R19">
        <v>374.62</v>
      </c>
      <c r="S19">
        <v>211.58</v>
      </c>
      <c r="T19">
        <v>75365.03</v>
      </c>
      <c r="U19">
        <v>0.56000000000000005</v>
      </c>
      <c r="V19">
        <v>0.8</v>
      </c>
      <c r="W19">
        <v>18.829999999999998</v>
      </c>
      <c r="X19">
        <v>4.57</v>
      </c>
      <c r="Y19">
        <v>2</v>
      </c>
      <c r="Z19">
        <v>10</v>
      </c>
    </row>
    <row r="20" spans="1:26" x14ac:dyDescent="0.25">
      <c r="A20">
        <v>4</v>
      </c>
      <c r="B20">
        <v>70</v>
      </c>
      <c r="C20" t="s">
        <v>34</v>
      </c>
      <c r="D20">
        <v>1.6465000000000001</v>
      </c>
      <c r="E20">
        <v>60.73</v>
      </c>
      <c r="F20">
        <v>55.73</v>
      </c>
      <c r="G20">
        <v>34.83</v>
      </c>
      <c r="H20">
        <v>0.6</v>
      </c>
      <c r="I20">
        <v>96</v>
      </c>
      <c r="J20">
        <v>147.30000000000001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500.72</v>
      </c>
      <c r="Q20">
        <v>6608.08</v>
      </c>
      <c r="R20">
        <v>370.5</v>
      </c>
      <c r="S20">
        <v>211.58</v>
      </c>
      <c r="T20">
        <v>73306.460000000006</v>
      </c>
      <c r="U20">
        <v>0.56999999999999995</v>
      </c>
      <c r="V20">
        <v>0.8</v>
      </c>
      <c r="W20">
        <v>18.829999999999998</v>
      </c>
      <c r="X20">
        <v>4.45</v>
      </c>
      <c r="Y20">
        <v>2</v>
      </c>
      <c r="Z20">
        <v>10</v>
      </c>
    </row>
    <row r="21" spans="1:26" x14ac:dyDescent="0.25">
      <c r="A21">
        <v>0</v>
      </c>
      <c r="B21">
        <v>90</v>
      </c>
      <c r="C21" t="s">
        <v>34</v>
      </c>
      <c r="D21">
        <v>0.73770000000000002</v>
      </c>
      <c r="E21">
        <v>135.55000000000001</v>
      </c>
      <c r="F21">
        <v>99.32</v>
      </c>
      <c r="G21">
        <v>6.27</v>
      </c>
      <c r="H21">
        <v>0.1</v>
      </c>
      <c r="I21">
        <v>951</v>
      </c>
      <c r="J21">
        <v>176.73</v>
      </c>
      <c r="K21">
        <v>52.44</v>
      </c>
      <c r="L21">
        <v>1</v>
      </c>
      <c r="M21">
        <v>949</v>
      </c>
      <c r="N21">
        <v>33.29</v>
      </c>
      <c r="O21">
        <v>22031.19</v>
      </c>
      <c r="P21">
        <v>1293.21</v>
      </c>
      <c r="Q21">
        <v>6614.68</v>
      </c>
      <c r="R21">
        <v>1856.03</v>
      </c>
      <c r="S21">
        <v>211.58</v>
      </c>
      <c r="T21">
        <v>811795.68</v>
      </c>
      <c r="U21">
        <v>0.11</v>
      </c>
      <c r="V21">
        <v>0.45</v>
      </c>
      <c r="W21">
        <v>20.149999999999999</v>
      </c>
      <c r="X21">
        <v>47.99</v>
      </c>
      <c r="Y21">
        <v>2</v>
      </c>
      <c r="Z21">
        <v>10</v>
      </c>
    </row>
    <row r="22" spans="1:26" x14ac:dyDescent="0.25">
      <c r="A22">
        <v>1</v>
      </c>
      <c r="B22">
        <v>90</v>
      </c>
      <c r="C22" t="s">
        <v>34</v>
      </c>
      <c r="D22">
        <v>1.2788999999999999</v>
      </c>
      <c r="E22">
        <v>78.19</v>
      </c>
      <c r="F22">
        <v>65.25</v>
      </c>
      <c r="G22">
        <v>13.23</v>
      </c>
      <c r="H22">
        <v>0.2</v>
      </c>
      <c r="I22">
        <v>296</v>
      </c>
      <c r="J22">
        <v>178.21</v>
      </c>
      <c r="K22">
        <v>52.44</v>
      </c>
      <c r="L22">
        <v>2</v>
      </c>
      <c r="M22">
        <v>294</v>
      </c>
      <c r="N22">
        <v>33.770000000000003</v>
      </c>
      <c r="O22">
        <v>22213.89</v>
      </c>
      <c r="P22">
        <v>816.28</v>
      </c>
      <c r="Q22">
        <v>6609.81</v>
      </c>
      <c r="R22">
        <v>696.39</v>
      </c>
      <c r="S22">
        <v>211.58</v>
      </c>
      <c r="T22">
        <v>235251.33</v>
      </c>
      <c r="U22">
        <v>0.3</v>
      </c>
      <c r="V22">
        <v>0.68</v>
      </c>
      <c r="W22">
        <v>19.059999999999999</v>
      </c>
      <c r="X22">
        <v>13.96</v>
      </c>
      <c r="Y22">
        <v>2</v>
      </c>
      <c r="Z22">
        <v>10</v>
      </c>
    </row>
    <row r="23" spans="1:26" x14ac:dyDescent="0.25">
      <c r="A23">
        <v>2</v>
      </c>
      <c r="B23">
        <v>90</v>
      </c>
      <c r="C23" t="s">
        <v>34</v>
      </c>
      <c r="D23">
        <v>1.4765999999999999</v>
      </c>
      <c r="E23">
        <v>67.72</v>
      </c>
      <c r="F23">
        <v>59.22</v>
      </c>
      <c r="G23">
        <v>20.78</v>
      </c>
      <c r="H23">
        <v>0.3</v>
      </c>
      <c r="I23">
        <v>171</v>
      </c>
      <c r="J23">
        <v>179.7</v>
      </c>
      <c r="K23">
        <v>52.44</v>
      </c>
      <c r="L23">
        <v>3</v>
      </c>
      <c r="M23">
        <v>169</v>
      </c>
      <c r="N23">
        <v>34.26</v>
      </c>
      <c r="O23">
        <v>22397.24</v>
      </c>
      <c r="P23">
        <v>705.97</v>
      </c>
      <c r="Q23">
        <v>6607.93</v>
      </c>
      <c r="R23">
        <v>492.54</v>
      </c>
      <c r="S23">
        <v>211.58</v>
      </c>
      <c r="T23">
        <v>133950.78</v>
      </c>
      <c r="U23">
        <v>0.43</v>
      </c>
      <c r="V23">
        <v>0.75</v>
      </c>
      <c r="W23">
        <v>18.84</v>
      </c>
      <c r="X23">
        <v>7.94</v>
      </c>
      <c r="Y23">
        <v>2</v>
      </c>
      <c r="Z23">
        <v>10</v>
      </c>
    </row>
    <row r="24" spans="1:26" x14ac:dyDescent="0.25">
      <c r="A24">
        <v>3</v>
      </c>
      <c r="B24">
        <v>90</v>
      </c>
      <c r="C24" t="s">
        <v>34</v>
      </c>
      <c r="D24">
        <v>1.5842000000000001</v>
      </c>
      <c r="E24">
        <v>63.12</v>
      </c>
      <c r="F24">
        <v>56.58</v>
      </c>
      <c r="G24">
        <v>29.26</v>
      </c>
      <c r="H24">
        <v>0.39</v>
      </c>
      <c r="I24">
        <v>116</v>
      </c>
      <c r="J24">
        <v>181.19</v>
      </c>
      <c r="K24">
        <v>52.44</v>
      </c>
      <c r="L24">
        <v>4</v>
      </c>
      <c r="M24">
        <v>114</v>
      </c>
      <c r="N24">
        <v>34.75</v>
      </c>
      <c r="O24">
        <v>22581.25</v>
      </c>
      <c r="P24">
        <v>636.24</v>
      </c>
      <c r="Q24">
        <v>6607.79</v>
      </c>
      <c r="R24">
        <v>402.98</v>
      </c>
      <c r="S24">
        <v>211.58</v>
      </c>
      <c r="T24">
        <v>89446.3</v>
      </c>
      <c r="U24">
        <v>0.53</v>
      </c>
      <c r="V24">
        <v>0.79</v>
      </c>
      <c r="W24">
        <v>18.739999999999998</v>
      </c>
      <c r="X24">
        <v>5.3</v>
      </c>
      <c r="Y24">
        <v>2</v>
      </c>
      <c r="Z24">
        <v>10</v>
      </c>
    </row>
    <row r="25" spans="1:26" x14ac:dyDescent="0.25">
      <c r="A25">
        <v>4</v>
      </c>
      <c r="B25">
        <v>90</v>
      </c>
      <c r="C25" t="s">
        <v>34</v>
      </c>
      <c r="D25">
        <v>1.6528</v>
      </c>
      <c r="E25">
        <v>60.5</v>
      </c>
      <c r="F25">
        <v>55.1</v>
      </c>
      <c r="G25">
        <v>39.35</v>
      </c>
      <c r="H25">
        <v>0.49</v>
      </c>
      <c r="I25">
        <v>84</v>
      </c>
      <c r="J25">
        <v>182.69</v>
      </c>
      <c r="K25">
        <v>52.44</v>
      </c>
      <c r="L25">
        <v>5</v>
      </c>
      <c r="M25">
        <v>76</v>
      </c>
      <c r="N25">
        <v>35.25</v>
      </c>
      <c r="O25">
        <v>22766.06</v>
      </c>
      <c r="P25">
        <v>577.6</v>
      </c>
      <c r="Q25">
        <v>6607.53</v>
      </c>
      <c r="R25">
        <v>352.55</v>
      </c>
      <c r="S25">
        <v>211.58</v>
      </c>
      <c r="T25">
        <v>64393.66</v>
      </c>
      <c r="U25">
        <v>0.6</v>
      </c>
      <c r="V25">
        <v>0.81</v>
      </c>
      <c r="W25">
        <v>18.7</v>
      </c>
      <c r="X25">
        <v>3.82</v>
      </c>
      <c r="Y25">
        <v>2</v>
      </c>
      <c r="Z25">
        <v>10</v>
      </c>
    </row>
    <row r="26" spans="1:26" x14ac:dyDescent="0.25">
      <c r="A26">
        <v>5</v>
      </c>
      <c r="B26">
        <v>90</v>
      </c>
      <c r="C26" t="s">
        <v>34</v>
      </c>
      <c r="D26">
        <v>1.6715</v>
      </c>
      <c r="E26">
        <v>59.83</v>
      </c>
      <c r="F26">
        <v>54.74</v>
      </c>
      <c r="G26">
        <v>43.79</v>
      </c>
      <c r="H26">
        <v>0.57999999999999996</v>
      </c>
      <c r="I26">
        <v>75</v>
      </c>
      <c r="J26">
        <v>184.19</v>
      </c>
      <c r="K26">
        <v>52.44</v>
      </c>
      <c r="L26">
        <v>6</v>
      </c>
      <c r="M26">
        <v>4</v>
      </c>
      <c r="N26">
        <v>35.75</v>
      </c>
      <c r="O26">
        <v>22951.43</v>
      </c>
      <c r="P26">
        <v>558.45000000000005</v>
      </c>
      <c r="Q26">
        <v>6608.92</v>
      </c>
      <c r="R26">
        <v>337.63</v>
      </c>
      <c r="S26">
        <v>211.58</v>
      </c>
      <c r="T26">
        <v>56978.38</v>
      </c>
      <c r="U26">
        <v>0.63</v>
      </c>
      <c r="V26">
        <v>0.81</v>
      </c>
      <c r="W26">
        <v>18.77</v>
      </c>
      <c r="X26">
        <v>3.46</v>
      </c>
      <c r="Y26">
        <v>2</v>
      </c>
      <c r="Z26">
        <v>10</v>
      </c>
    </row>
    <row r="27" spans="1:26" x14ac:dyDescent="0.25">
      <c r="A27">
        <v>6</v>
      </c>
      <c r="B27">
        <v>90</v>
      </c>
      <c r="C27" t="s">
        <v>34</v>
      </c>
      <c r="D27">
        <v>1.6718</v>
      </c>
      <c r="E27">
        <v>59.81</v>
      </c>
      <c r="F27">
        <v>54.73</v>
      </c>
      <c r="G27">
        <v>43.78</v>
      </c>
      <c r="H27">
        <v>0.67</v>
      </c>
      <c r="I27">
        <v>75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562.23</v>
      </c>
      <c r="Q27">
        <v>6608.26</v>
      </c>
      <c r="R27">
        <v>337.48</v>
      </c>
      <c r="S27">
        <v>211.58</v>
      </c>
      <c r="T27">
        <v>56903.42</v>
      </c>
      <c r="U27">
        <v>0.63</v>
      </c>
      <c r="V27">
        <v>0.82</v>
      </c>
      <c r="W27">
        <v>18.760000000000002</v>
      </c>
      <c r="X27">
        <v>3.45</v>
      </c>
      <c r="Y27">
        <v>2</v>
      </c>
      <c r="Z27">
        <v>10</v>
      </c>
    </row>
    <row r="28" spans="1:26" x14ac:dyDescent="0.25">
      <c r="A28">
        <v>0</v>
      </c>
      <c r="B28">
        <v>10</v>
      </c>
      <c r="C28" t="s">
        <v>34</v>
      </c>
      <c r="D28">
        <v>1.0964</v>
      </c>
      <c r="E28">
        <v>91.2</v>
      </c>
      <c r="F28">
        <v>82.22</v>
      </c>
      <c r="G28">
        <v>7.47</v>
      </c>
      <c r="H28">
        <v>0.64</v>
      </c>
      <c r="I28">
        <v>660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238.81</v>
      </c>
      <c r="Q28">
        <v>6623.01</v>
      </c>
      <c r="R28">
        <v>1239.28</v>
      </c>
      <c r="S28">
        <v>211.58</v>
      </c>
      <c r="T28">
        <v>504875.89</v>
      </c>
      <c r="U28">
        <v>0.17</v>
      </c>
      <c r="V28">
        <v>0.54</v>
      </c>
      <c r="W28">
        <v>20.5</v>
      </c>
      <c r="X28">
        <v>30.89</v>
      </c>
      <c r="Y28">
        <v>2</v>
      </c>
      <c r="Z28">
        <v>10</v>
      </c>
    </row>
    <row r="29" spans="1:26" x14ac:dyDescent="0.25">
      <c r="A29">
        <v>0</v>
      </c>
      <c r="B29">
        <v>45</v>
      </c>
      <c r="C29" t="s">
        <v>34</v>
      </c>
      <c r="D29">
        <v>1.1907000000000001</v>
      </c>
      <c r="E29">
        <v>83.98</v>
      </c>
      <c r="F29">
        <v>72.790000000000006</v>
      </c>
      <c r="G29">
        <v>9.75</v>
      </c>
      <c r="H29">
        <v>0.18</v>
      </c>
      <c r="I29">
        <v>448</v>
      </c>
      <c r="J29">
        <v>98.71</v>
      </c>
      <c r="K29">
        <v>39.72</v>
      </c>
      <c r="L29">
        <v>1</v>
      </c>
      <c r="M29">
        <v>446</v>
      </c>
      <c r="N29">
        <v>12.99</v>
      </c>
      <c r="O29">
        <v>12407.75</v>
      </c>
      <c r="P29">
        <v>614.83000000000004</v>
      </c>
      <c r="Q29">
        <v>6610.67</v>
      </c>
      <c r="R29">
        <v>952.95</v>
      </c>
      <c r="S29">
        <v>211.58</v>
      </c>
      <c r="T29">
        <v>362774.36</v>
      </c>
      <c r="U29">
        <v>0.22</v>
      </c>
      <c r="V29">
        <v>0.61</v>
      </c>
      <c r="W29">
        <v>19.29</v>
      </c>
      <c r="X29">
        <v>21.48</v>
      </c>
      <c r="Y29">
        <v>2</v>
      </c>
      <c r="Z29">
        <v>10</v>
      </c>
    </row>
    <row r="30" spans="1:26" x14ac:dyDescent="0.25">
      <c r="A30">
        <v>1</v>
      </c>
      <c r="B30">
        <v>45</v>
      </c>
      <c r="C30" t="s">
        <v>34</v>
      </c>
      <c r="D30">
        <v>1.5658000000000001</v>
      </c>
      <c r="E30">
        <v>63.86</v>
      </c>
      <c r="F30">
        <v>58.63</v>
      </c>
      <c r="G30">
        <v>22.26</v>
      </c>
      <c r="H30">
        <v>0.35</v>
      </c>
      <c r="I30">
        <v>158</v>
      </c>
      <c r="J30">
        <v>99.95</v>
      </c>
      <c r="K30">
        <v>39.72</v>
      </c>
      <c r="L30">
        <v>2</v>
      </c>
      <c r="M30">
        <v>86</v>
      </c>
      <c r="N30">
        <v>13.24</v>
      </c>
      <c r="O30">
        <v>12561.45</v>
      </c>
      <c r="P30">
        <v>425.71</v>
      </c>
      <c r="Q30">
        <v>6609.71</v>
      </c>
      <c r="R30">
        <v>469.29</v>
      </c>
      <c r="S30">
        <v>211.58</v>
      </c>
      <c r="T30">
        <v>122393.59</v>
      </c>
      <c r="U30">
        <v>0.45</v>
      </c>
      <c r="V30">
        <v>0.76</v>
      </c>
      <c r="W30">
        <v>18.899999999999999</v>
      </c>
      <c r="X30">
        <v>7.34</v>
      </c>
      <c r="Y30">
        <v>2</v>
      </c>
      <c r="Z30">
        <v>10</v>
      </c>
    </row>
    <row r="31" spans="1:26" x14ac:dyDescent="0.25">
      <c r="A31">
        <v>2</v>
      </c>
      <c r="B31">
        <v>45</v>
      </c>
      <c r="C31" t="s">
        <v>34</v>
      </c>
      <c r="D31">
        <v>1.5821000000000001</v>
      </c>
      <c r="E31">
        <v>63.21</v>
      </c>
      <c r="F31">
        <v>58.18</v>
      </c>
      <c r="G31">
        <v>23.59</v>
      </c>
      <c r="H31">
        <v>0.52</v>
      </c>
      <c r="I31">
        <v>148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420.59</v>
      </c>
      <c r="Q31">
        <v>6611.3</v>
      </c>
      <c r="R31">
        <v>450.06</v>
      </c>
      <c r="S31">
        <v>211.58</v>
      </c>
      <c r="T31">
        <v>112826.37</v>
      </c>
      <c r="U31">
        <v>0.47</v>
      </c>
      <c r="V31">
        <v>0.77</v>
      </c>
      <c r="W31">
        <v>18.989999999999998</v>
      </c>
      <c r="X31">
        <v>6.89</v>
      </c>
      <c r="Y31">
        <v>2</v>
      </c>
      <c r="Z31">
        <v>10</v>
      </c>
    </row>
    <row r="32" spans="1:26" x14ac:dyDescent="0.25">
      <c r="A32">
        <v>0</v>
      </c>
      <c r="B32">
        <v>60</v>
      </c>
      <c r="C32" t="s">
        <v>34</v>
      </c>
      <c r="D32">
        <v>1.0223</v>
      </c>
      <c r="E32">
        <v>97.82</v>
      </c>
      <c r="F32">
        <v>80.430000000000007</v>
      </c>
      <c r="G32">
        <v>8.08</v>
      </c>
      <c r="H32">
        <v>0.14000000000000001</v>
      </c>
      <c r="I32">
        <v>597</v>
      </c>
      <c r="J32">
        <v>124.63</v>
      </c>
      <c r="K32">
        <v>45</v>
      </c>
      <c r="L32">
        <v>1</v>
      </c>
      <c r="M32">
        <v>595</v>
      </c>
      <c r="N32">
        <v>18.64</v>
      </c>
      <c r="O32">
        <v>15605.44</v>
      </c>
      <c r="P32">
        <v>817.21</v>
      </c>
      <c r="Q32">
        <v>6611.34</v>
      </c>
      <c r="R32">
        <v>1212.29</v>
      </c>
      <c r="S32">
        <v>211.58</v>
      </c>
      <c r="T32">
        <v>491696.11</v>
      </c>
      <c r="U32">
        <v>0.17</v>
      </c>
      <c r="V32">
        <v>0.55000000000000004</v>
      </c>
      <c r="W32">
        <v>19.55</v>
      </c>
      <c r="X32">
        <v>29.12</v>
      </c>
      <c r="Y32">
        <v>2</v>
      </c>
      <c r="Z32">
        <v>10</v>
      </c>
    </row>
    <row r="33" spans="1:26" x14ac:dyDescent="0.25">
      <c r="A33">
        <v>1</v>
      </c>
      <c r="B33">
        <v>60</v>
      </c>
      <c r="C33" t="s">
        <v>34</v>
      </c>
      <c r="D33">
        <v>1.464</v>
      </c>
      <c r="E33">
        <v>68.31</v>
      </c>
      <c r="F33">
        <v>60.91</v>
      </c>
      <c r="G33">
        <v>17.739999999999998</v>
      </c>
      <c r="H33">
        <v>0.28000000000000003</v>
      </c>
      <c r="I33">
        <v>206</v>
      </c>
      <c r="J33">
        <v>125.95</v>
      </c>
      <c r="K33">
        <v>45</v>
      </c>
      <c r="L33">
        <v>2</v>
      </c>
      <c r="M33">
        <v>204</v>
      </c>
      <c r="N33">
        <v>18.95</v>
      </c>
      <c r="O33">
        <v>15767.7</v>
      </c>
      <c r="P33">
        <v>567.14</v>
      </c>
      <c r="Q33">
        <v>6609.65</v>
      </c>
      <c r="R33">
        <v>549.73</v>
      </c>
      <c r="S33">
        <v>211.58</v>
      </c>
      <c r="T33">
        <v>162371.62</v>
      </c>
      <c r="U33">
        <v>0.38</v>
      </c>
      <c r="V33">
        <v>0.73</v>
      </c>
      <c r="W33">
        <v>18.899999999999999</v>
      </c>
      <c r="X33">
        <v>9.6199999999999992</v>
      </c>
      <c r="Y33">
        <v>2</v>
      </c>
      <c r="Z33">
        <v>10</v>
      </c>
    </row>
    <row r="34" spans="1:26" x14ac:dyDescent="0.25">
      <c r="A34">
        <v>2</v>
      </c>
      <c r="B34">
        <v>60</v>
      </c>
      <c r="C34" t="s">
        <v>34</v>
      </c>
      <c r="D34">
        <v>1.6173999999999999</v>
      </c>
      <c r="E34">
        <v>61.83</v>
      </c>
      <c r="F34">
        <v>56.71</v>
      </c>
      <c r="G34">
        <v>29.08</v>
      </c>
      <c r="H34">
        <v>0.42</v>
      </c>
      <c r="I34">
        <v>117</v>
      </c>
      <c r="J34">
        <v>127.27</v>
      </c>
      <c r="K34">
        <v>45</v>
      </c>
      <c r="L34">
        <v>3</v>
      </c>
      <c r="M34">
        <v>62</v>
      </c>
      <c r="N34">
        <v>19.27</v>
      </c>
      <c r="O34">
        <v>15930.42</v>
      </c>
      <c r="P34">
        <v>472.1</v>
      </c>
      <c r="Q34">
        <v>6608.48</v>
      </c>
      <c r="R34">
        <v>404.73</v>
      </c>
      <c r="S34">
        <v>211.58</v>
      </c>
      <c r="T34">
        <v>90318.43</v>
      </c>
      <c r="U34">
        <v>0.52</v>
      </c>
      <c r="V34">
        <v>0.79</v>
      </c>
      <c r="W34">
        <v>18.82</v>
      </c>
      <c r="X34">
        <v>5.42</v>
      </c>
      <c r="Y34">
        <v>2</v>
      </c>
      <c r="Z34">
        <v>10</v>
      </c>
    </row>
    <row r="35" spans="1:26" x14ac:dyDescent="0.25">
      <c r="A35">
        <v>3</v>
      </c>
      <c r="B35">
        <v>60</v>
      </c>
      <c r="C35" t="s">
        <v>34</v>
      </c>
      <c r="D35">
        <v>1.627</v>
      </c>
      <c r="E35">
        <v>61.46</v>
      </c>
      <c r="F35">
        <v>56.47</v>
      </c>
      <c r="G35">
        <v>30.25</v>
      </c>
      <c r="H35">
        <v>0.55000000000000004</v>
      </c>
      <c r="I35">
        <v>112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468.29</v>
      </c>
      <c r="Q35">
        <v>6608.89</v>
      </c>
      <c r="R35">
        <v>394.81</v>
      </c>
      <c r="S35">
        <v>211.58</v>
      </c>
      <c r="T35">
        <v>85381.94</v>
      </c>
      <c r="U35">
        <v>0.54</v>
      </c>
      <c r="V35">
        <v>0.79</v>
      </c>
      <c r="W35">
        <v>18.87</v>
      </c>
      <c r="X35">
        <v>5.19</v>
      </c>
      <c r="Y35">
        <v>2</v>
      </c>
      <c r="Z35">
        <v>10</v>
      </c>
    </row>
    <row r="36" spans="1:26" x14ac:dyDescent="0.25">
      <c r="A36">
        <v>0</v>
      </c>
      <c r="B36">
        <v>80</v>
      </c>
      <c r="C36" t="s">
        <v>34</v>
      </c>
      <c r="D36">
        <v>0.8276</v>
      </c>
      <c r="E36">
        <v>120.84</v>
      </c>
      <c r="F36">
        <v>92.12</v>
      </c>
      <c r="G36">
        <v>6.75</v>
      </c>
      <c r="H36">
        <v>0.11</v>
      </c>
      <c r="I36">
        <v>819</v>
      </c>
      <c r="J36">
        <v>159.12</v>
      </c>
      <c r="K36">
        <v>50.28</v>
      </c>
      <c r="L36">
        <v>1</v>
      </c>
      <c r="M36">
        <v>817</v>
      </c>
      <c r="N36">
        <v>27.84</v>
      </c>
      <c r="O36">
        <v>19859.16</v>
      </c>
      <c r="P36">
        <v>1116.02</v>
      </c>
      <c r="Q36">
        <v>6613.24</v>
      </c>
      <c r="R36">
        <v>1610.93</v>
      </c>
      <c r="S36">
        <v>211.58</v>
      </c>
      <c r="T36">
        <v>689907.78</v>
      </c>
      <c r="U36">
        <v>0.13</v>
      </c>
      <c r="V36">
        <v>0.48</v>
      </c>
      <c r="W36">
        <v>19.920000000000002</v>
      </c>
      <c r="X36">
        <v>40.81</v>
      </c>
      <c r="Y36">
        <v>2</v>
      </c>
      <c r="Z36">
        <v>10</v>
      </c>
    </row>
    <row r="37" spans="1:26" x14ac:dyDescent="0.25">
      <c r="A37">
        <v>1</v>
      </c>
      <c r="B37">
        <v>80</v>
      </c>
      <c r="C37" t="s">
        <v>34</v>
      </c>
      <c r="D37">
        <v>1.3378000000000001</v>
      </c>
      <c r="E37">
        <v>74.75</v>
      </c>
      <c r="F37">
        <v>63.82</v>
      </c>
      <c r="G37">
        <v>14.34</v>
      </c>
      <c r="H37">
        <v>0.22</v>
      </c>
      <c r="I37">
        <v>267</v>
      </c>
      <c r="J37">
        <v>160.54</v>
      </c>
      <c r="K37">
        <v>50.28</v>
      </c>
      <c r="L37">
        <v>2</v>
      </c>
      <c r="M37">
        <v>265</v>
      </c>
      <c r="N37">
        <v>28.26</v>
      </c>
      <c r="O37">
        <v>20034.400000000001</v>
      </c>
      <c r="P37">
        <v>735.48</v>
      </c>
      <c r="Q37">
        <v>6609.22</v>
      </c>
      <c r="R37">
        <v>648.35</v>
      </c>
      <c r="S37">
        <v>211.58</v>
      </c>
      <c r="T37">
        <v>211375.35999999999</v>
      </c>
      <c r="U37">
        <v>0.33</v>
      </c>
      <c r="V37">
        <v>0.7</v>
      </c>
      <c r="W37">
        <v>18.989999999999998</v>
      </c>
      <c r="X37">
        <v>12.53</v>
      </c>
      <c r="Y37">
        <v>2</v>
      </c>
      <c r="Z37">
        <v>10</v>
      </c>
    </row>
    <row r="38" spans="1:26" x14ac:dyDescent="0.25">
      <c r="A38">
        <v>2</v>
      </c>
      <c r="B38">
        <v>80</v>
      </c>
      <c r="C38" t="s">
        <v>34</v>
      </c>
      <c r="D38">
        <v>1.5230999999999999</v>
      </c>
      <c r="E38">
        <v>65.66</v>
      </c>
      <c r="F38">
        <v>58.4</v>
      </c>
      <c r="G38">
        <v>22.9</v>
      </c>
      <c r="H38">
        <v>0.33</v>
      </c>
      <c r="I38">
        <v>153</v>
      </c>
      <c r="J38">
        <v>161.97</v>
      </c>
      <c r="K38">
        <v>50.28</v>
      </c>
      <c r="L38">
        <v>3</v>
      </c>
      <c r="M38">
        <v>151</v>
      </c>
      <c r="N38">
        <v>28.69</v>
      </c>
      <c r="O38">
        <v>20210.21</v>
      </c>
      <c r="P38">
        <v>632.28</v>
      </c>
      <c r="Q38">
        <v>6608.07</v>
      </c>
      <c r="R38">
        <v>464.39</v>
      </c>
      <c r="S38">
        <v>211.58</v>
      </c>
      <c r="T38">
        <v>119965.54</v>
      </c>
      <c r="U38">
        <v>0.46</v>
      </c>
      <c r="V38">
        <v>0.76</v>
      </c>
      <c r="W38">
        <v>18.82</v>
      </c>
      <c r="X38">
        <v>7.12</v>
      </c>
      <c r="Y38">
        <v>2</v>
      </c>
      <c r="Z38">
        <v>10</v>
      </c>
    </row>
    <row r="39" spans="1:26" x14ac:dyDescent="0.25">
      <c r="A39">
        <v>3</v>
      </c>
      <c r="B39">
        <v>80</v>
      </c>
      <c r="C39" t="s">
        <v>34</v>
      </c>
      <c r="D39">
        <v>1.6248</v>
      </c>
      <c r="E39">
        <v>61.55</v>
      </c>
      <c r="F39">
        <v>55.94</v>
      </c>
      <c r="G39">
        <v>32.9</v>
      </c>
      <c r="H39">
        <v>0.43</v>
      </c>
      <c r="I39">
        <v>102</v>
      </c>
      <c r="J39">
        <v>163.4</v>
      </c>
      <c r="K39">
        <v>50.28</v>
      </c>
      <c r="L39">
        <v>4</v>
      </c>
      <c r="M39">
        <v>99</v>
      </c>
      <c r="N39">
        <v>29.12</v>
      </c>
      <c r="O39">
        <v>20386.62</v>
      </c>
      <c r="P39">
        <v>558.75</v>
      </c>
      <c r="Q39">
        <v>6607.31</v>
      </c>
      <c r="R39">
        <v>381.38</v>
      </c>
      <c r="S39">
        <v>211.58</v>
      </c>
      <c r="T39">
        <v>78717.929999999993</v>
      </c>
      <c r="U39">
        <v>0.55000000000000004</v>
      </c>
      <c r="V39">
        <v>0.8</v>
      </c>
      <c r="W39">
        <v>18.72</v>
      </c>
      <c r="X39">
        <v>4.66</v>
      </c>
      <c r="Y39">
        <v>2</v>
      </c>
      <c r="Z39">
        <v>10</v>
      </c>
    </row>
    <row r="40" spans="1:26" x14ac:dyDescent="0.25">
      <c r="A40">
        <v>4</v>
      </c>
      <c r="B40">
        <v>80</v>
      </c>
      <c r="C40" t="s">
        <v>34</v>
      </c>
      <c r="D40">
        <v>1.6615</v>
      </c>
      <c r="E40">
        <v>60.19</v>
      </c>
      <c r="F40">
        <v>55.15</v>
      </c>
      <c r="G40">
        <v>39.4</v>
      </c>
      <c r="H40">
        <v>0.54</v>
      </c>
      <c r="I40">
        <v>84</v>
      </c>
      <c r="J40">
        <v>164.83</v>
      </c>
      <c r="K40">
        <v>50.28</v>
      </c>
      <c r="L40">
        <v>5</v>
      </c>
      <c r="M40">
        <v>6</v>
      </c>
      <c r="N40">
        <v>29.55</v>
      </c>
      <c r="O40">
        <v>20563.61</v>
      </c>
      <c r="P40">
        <v>526.62</v>
      </c>
      <c r="Q40">
        <v>6608.86</v>
      </c>
      <c r="R40">
        <v>351.87</v>
      </c>
      <c r="S40">
        <v>211.58</v>
      </c>
      <c r="T40">
        <v>64050.59</v>
      </c>
      <c r="U40">
        <v>0.6</v>
      </c>
      <c r="V40">
        <v>0.81</v>
      </c>
      <c r="W40">
        <v>18.78</v>
      </c>
      <c r="X40">
        <v>3.87</v>
      </c>
      <c r="Y40">
        <v>2</v>
      </c>
      <c r="Z40">
        <v>10</v>
      </c>
    </row>
    <row r="41" spans="1:26" x14ac:dyDescent="0.25">
      <c r="A41">
        <v>5</v>
      </c>
      <c r="B41">
        <v>80</v>
      </c>
      <c r="C41" t="s">
        <v>34</v>
      </c>
      <c r="D41">
        <v>1.6611</v>
      </c>
      <c r="E41">
        <v>60.2</v>
      </c>
      <c r="F41">
        <v>55.17</v>
      </c>
      <c r="G41">
        <v>39.409999999999997</v>
      </c>
      <c r="H41">
        <v>0.64</v>
      </c>
      <c r="I41">
        <v>84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529.62</v>
      </c>
      <c r="Q41">
        <v>6609.04</v>
      </c>
      <c r="R41">
        <v>351.72</v>
      </c>
      <c r="S41">
        <v>211.58</v>
      </c>
      <c r="T41">
        <v>63979.69</v>
      </c>
      <c r="U41">
        <v>0.6</v>
      </c>
      <c r="V41">
        <v>0.81</v>
      </c>
      <c r="W41">
        <v>18.8</v>
      </c>
      <c r="X41">
        <v>3.89</v>
      </c>
      <c r="Y41">
        <v>2</v>
      </c>
      <c r="Z41">
        <v>10</v>
      </c>
    </row>
    <row r="42" spans="1:26" x14ac:dyDescent="0.25">
      <c r="A42">
        <v>0</v>
      </c>
      <c r="B42">
        <v>35</v>
      </c>
      <c r="C42" t="s">
        <v>34</v>
      </c>
      <c r="D42">
        <v>1.3213999999999999</v>
      </c>
      <c r="E42">
        <v>75.67</v>
      </c>
      <c r="F42">
        <v>67.81</v>
      </c>
      <c r="G42">
        <v>11.72</v>
      </c>
      <c r="H42">
        <v>0.22</v>
      </c>
      <c r="I42">
        <v>347</v>
      </c>
      <c r="J42">
        <v>80.84</v>
      </c>
      <c r="K42">
        <v>35.1</v>
      </c>
      <c r="L42">
        <v>1</v>
      </c>
      <c r="M42">
        <v>345</v>
      </c>
      <c r="N42">
        <v>9.74</v>
      </c>
      <c r="O42">
        <v>10204.209999999999</v>
      </c>
      <c r="P42">
        <v>478.02</v>
      </c>
      <c r="Q42">
        <v>6609.97</v>
      </c>
      <c r="R42">
        <v>783.13</v>
      </c>
      <c r="S42">
        <v>211.58</v>
      </c>
      <c r="T42">
        <v>278366.76</v>
      </c>
      <c r="U42">
        <v>0.27</v>
      </c>
      <c r="V42">
        <v>0.66</v>
      </c>
      <c r="W42">
        <v>19.149999999999999</v>
      </c>
      <c r="X42">
        <v>16.510000000000002</v>
      </c>
      <c r="Y42">
        <v>2</v>
      </c>
      <c r="Z42">
        <v>10</v>
      </c>
    </row>
    <row r="43" spans="1:26" x14ac:dyDescent="0.25">
      <c r="A43">
        <v>1</v>
      </c>
      <c r="B43">
        <v>35</v>
      </c>
      <c r="C43" t="s">
        <v>34</v>
      </c>
      <c r="D43">
        <v>1.5298</v>
      </c>
      <c r="E43">
        <v>65.37</v>
      </c>
      <c r="F43">
        <v>60.2</v>
      </c>
      <c r="G43">
        <v>19.010000000000002</v>
      </c>
      <c r="H43">
        <v>0.43</v>
      </c>
      <c r="I43">
        <v>190</v>
      </c>
      <c r="J43">
        <v>82.04</v>
      </c>
      <c r="K43">
        <v>35.1</v>
      </c>
      <c r="L43">
        <v>2</v>
      </c>
      <c r="M43">
        <v>0</v>
      </c>
      <c r="N43">
        <v>9.94</v>
      </c>
      <c r="O43">
        <v>10352.530000000001</v>
      </c>
      <c r="P43">
        <v>384.32</v>
      </c>
      <c r="Q43">
        <v>6611.83</v>
      </c>
      <c r="R43">
        <v>516.79999999999995</v>
      </c>
      <c r="S43">
        <v>211.58</v>
      </c>
      <c r="T43">
        <v>145986.23999999999</v>
      </c>
      <c r="U43">
        <v>0.41</v>
      </c>
      <c r="V43">
        <v>0.74</v>
      </c>
      <c r="W43">
        <v>19.12</v>
      </c>
      <c r="X43">
        <v>8.91</v>
      </c>
      <c r="Y43">
        <v>2</v>
      </c>
      <c r="Z43">
        <v>10</v>
      </c>
    </row>
    <row r="44" spans="1:26" x14ac:dyDescent="0.25">
      <c r="A44">
        <v>0</v>
      </c>
      <c r="B44">
        <v>50</v>
      </c>
      <c r="C44" t="s">
        <v>34</v>
      </c>
      <c r="D44">
        <v>1.1316999999999999</v>
      </c>
      <c r="E44">
        <v>88.36</v>
      </c>
      <c r="F44">
        <v>75.28</v>
      </c>
      <c r="G44">
        <v>9.09</v>
      </c>
      <c r="H44">
        <v>0.16</v>
      </c>
      <c r="I44">
        <v>497</v>
      </c>
      <c r="J44">
        <v>107.41</v>
      </c>
      <c r="K44">
        <v>41.65</v>
      </c>
      <c r="L44">
        <v>1</v>
      </c>
      <c r="M44">
        <v>495</v>
      </c>
      <c r="N44">
        <v>14.77</v>
      </c>
      <c r="O44">
        <v>13481.73</v>
      </c>
      <c r="P44">
        <v>681.62</v>
      </c>
      <c r="Q44">
        <v>6610.47</v>
      </c>
      <c r="R44">
        <v>1038</v>
      </c>
      <c r="S44">
        <v>211.58</v>
      </c>
      <c r="T44">
        <v>405053.8</v>
      </c>
      <c r="U44">
        <v>0.2</v>
      </c>
      <c r="V44">
        <v>0.59</v>
      </c>
      <c r="W44">
        <v>19.36</v>
      </c>
      <c r="X44">
        <v>23.98</v>
      </c>
      <c r="Y44">
        <v>2</v>
      </c>
      <c r="Z44">
        <v>10</v>
      </c>
    </row>
    <row r="45" spans="1:26" x14ac:dyDescent="0.25">
      <c r="A45">
        <v>1</v>
      </c>
      <c r="B45">
        <v>50</v>
      </c>
      <c r="C45" t="s">
        <v>34</v>
      </c>
      <c r="D45">
        <v>1.5368999999999999</v>
      </c>
      <c r="E45">
        <v>65.06</v>
      </c>
      <c r="F45">
        <v>59.23</v>
      </c>
      <c r="G45">
        <v>20.78</v>
      </c>
      <c r="H45">
        <v>0.32</v>
      </c>
      <c r="I45">
        <v>171</v>
      </c>
      <c r="J45">
        <v>108.68</v>
      </c>
      <c r="K45">
        <v>41.65</v>
      </c>
      <c r="L45">
        <v>2</v>
      </c>
      <c r="M45">
        <v>165</v>
      </c>
      <c r="N45">
        <v>15.03</v>
      </c>
      <c r="O45">
        <v>13638.32</v>
      </c>
      <c r="P45">
        <v>471.78</v>
      </c>
      <c r="Q45">
        <v>6607.85</v>
      </c>
      <c r="R45">
        <v>492.7</v>
      </c>
      <c r="S45">
        <v>211.58</v>
      </c>
      <c r="T45">
        <v>134030.54</v>
      </c>
      <c r="U45">
        <v>0.43</v>
      </c>
      <c r="V45">
        <v>0.75</v>
      </c>
      <c r="W45">
        <v>18.84</v>
      </c>
      <c r="X45">
        <v>7.94</v>
      </c>
      <c r="Y45">
        <v>2</v>
      </c>
      <c r="Z45">
        <v>10</v>
      </c>
    </row>
    <row r="46" spans="1:26" x14ac:dyDescent="0.25">
      <c r="A46">
        <v>2</v>
      </c>
      <c r="B46">
        <v>50</v>
      </c>
      <c r="C46" t="s">
        <v>34</v>
      </c>
      <c r="D46">
        <v>1.5988</v>
      </c>
      <c r="E46">
        <v>62.55</v>
      </c>
      <c r="F46">
        <v>57.53</v>
      </c>
      <c r="G46">
        <v>25.76</v>
      </c>
      <c r="H46">
        <v>0.48</v>
      </c>
      <c r="I46">
        <v>134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435.64</v>
      </c>
      <c r="Q46">
        <v>6610.48</v>
      </c>
      <c r="R46">
        <v>429.21</v>
      </c>
      <c r="S46">
        <v>211.58</v>
      </c>
      <c r="T46">
        <v>102471.91</v>
      </c>
      <c r="U46">
        <v>0.49</v>
      </c>
      <c r="V46">
        <v>0.78</v>
      </c>
      <c r="W46">
        <v>18.95</v>
      </c>
      <c r="X46">
        <v>6.25</v>
      </c>
      <c r="Y46">
        <v>2</v>
      </c>
      <c r="Z46">
        <v>10</v>
      </c>
    </row>
    <row r="47" spans="1:26" x14ac:dyDescent="0.25">
      <c r="A47">
        <v>3</v>
      </c>
      <c r="B47">
        <v>50</v>
      </c>
      <c r="C47" t="s">
        <v>34</v>
      </c>
      <c r="D47">
        <v>1.5988</v>
      </c>
      <c r="E47">
        <v>62.55</v>
      </c>
      <c r="F47">
        <v>57.53</v>
      </c>
      <c r="G47">
        <v>25.76</v>
      </c>
      <c r="H47">
        <v>0.63</v>
      </c>
      <c r="I47">
        <v>134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440.21</v>
      </c>
      <c r="Q47">
        <v>6610.71</v>
      </c>
      <c r="R47">
        <v>429.25</v>
      </c>
      <c r="S47">
        <v>211.58</v>
      </c>
      <c r="T47">
        <v>102492.13</v>
      </c>
      <c r="U47">
        <v>0.49</v>
      </c>
      <c r="V47">
        <v>0.78</v>
      </c>
      <c r="W47">
        <v>18.95</v>
      </c>
      <c r="X47">
        <v>6.24</v>
      </c>
      <c r="Y47">
        <v>2</v>
      </c>
      <c r="Z47">
        <v>10</v>
      </c>
    </row>
    <row r="48" spans="1:26" x14ac:dyDescent="0.25">
      <c r="A48">
        <v>0</v>
      </c>
      <c r="B48">
        <v>25</v>
      </c>
      <c r="C48" t="s">
        <v>34</v>
      </c>
      <c r="D48">
        <v>1.4358</v>
      </c>
      <c r="E48">
        <v>69.650000000000006</v>
      </c>
      <c r="F48">
        <v>64.06</v>
      </c>
      <c r="G48">
        <v>14.08</v>
      </c>
      <c r="H48">
        <v>0.28000000000000003</v>
      </c>
      <c r="I48">
        <v>273</v>
      </c>
      <c r="J48">
        <v>61.76</v>
      </c>
      <c r="K48">
        <v>28.92</v>
      </c>
      <c r="L48">
        <v>1</v>
      </c>
      <c r="M48">
        <v>64</v>
      </c>
      <c r="N48">
        <v>6.84</v>
      </c>
      <c r="O48">
        <v>7851.41</v>
      </c>
      <c r="P48">
        <v>344.69</v>
      </c>
      <c r="Q48">
        <v>6613.13</v>
      </c>
      <c r="R48">
        <v>646.33000000000004</v>
      </c>
      <c r="S48">
        <v>211.58</v>
      </c>
      <c r="T48">
        <v>210337.64</v>
      </c>
      <c r="U48">
        <v>0.33</v>
      </c>
      <c r="V48">
        <v>0.7</v>
      </c>
      <c r="W48">
        <v>19.28</v>
      </c>
      <c r="X48">
        <v>12.76</v>
      </c>
      <c r="Y48">
        <v>2</v>
      </c>
      <c r="Z48">
        <v>10</v>
      </c>
    </row>
    <row r="49" spans="1:26" x14ac:dyDescent="0.25">
      <c r="A49">
        <v>1</v>
      </c>
      <c r="B49">
        <v>25</v>
      </c>
      <c r="C49" t="s">
        <v>34</v>
      </c>
      <c r="D49">
        <v>1.4461999999999999</v>
      </c>
      <c r="E49">
        <v>69.150000000000006</v>
      </c>
      <c r="F49">
        <v>63.67</v>
      </c>
      <c r="G49">
        <v>14.42</v>
      </c>
      <c r="H49">
        <v>0.55000000000000004</v>
      </c>
      <c r="I49">
        <v>265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345.67</v>
      </c>
      <c r="Q49">
        <v>6611.62</v>
      </c>
      <c r="R49">
        <v>630.51</v>
      </c>
      <c r="S49">
        <v>211.58</v>
      </c>
      <c r="T49">
        <v>202468.8</v>
      </c>
      <c r="U49">
        <v>0.34</v>
      </c>
      <c r="V49">
        <v>0.7</v>
      </c>
      <c r="W49">
        <v>19.34</v>
      </c>
      <c r="X49">
        <v>12.38</v>
      </c>
      <c r="Y49">
        <v>2</v>
      </c>
      <c r="Z49">
        <v>10</v>
      </c>
    </row>
    <row r="50" spans="1:26" x14ac:dyDescent="0.25">
      <c r="A50">
        <v>0</v>
      </c>
      <c r="B50">
        <v>85</v>
      </c>
      <c r="C50" t="s">
        <v>34</v>
      </c>
      <c r="D50">
        <v>0.78190000000000004</v>
      </c>
      <c r="E50">
        <v>127.89</v>
      </c>
      <c r="F50">
        <v>95.59</v>
      </c>
      <c r="G50">
        <v>6.5</v>
      </c>
      <c r="H50">
        <v>0.11</v>
      </c>
      <c r="I50">
        <v>883</v>
      </c>
      <c r="J50">
        <v>167.88</v>
      </c>
      <c r="K50">
        <v>51.39</v>
      </c>
      <c r="L50">
        <v>1</v>
      </c>
      <c r="M50">
        <v>881</v>
      </c>
      <c r="N50">
        <v>30.49</v>
      </c>
      <c r="O50">
        <v>20939.59</v>
      </c>
      <c r="P50">
        <v>1201.75</v>
      </c>
      <c r="Q50">
        <v>6616.85</v>
      </c>
      <c r="R50">
        <v>1728.52</v>
      </c>
      <c r="S50">
        <v>211.58</v>
      </c>
      <c r="T50">
        <v>748381.8</v>
      </c>
      <c r="U50">
        <v>0.12</v>
      </c>
      <c r="V50">
        <v>0.47</v>
      </c>
      <c r="W50">
        <v>20.04</v>
      </c>
      <c r="X50">
        <v>44.26</v>
      </c>
      <c r="Y50">
        <v>2</v>
      </c>
      <c r="Z50">
        <v>10</v>
      </c>
    </row>
    <row r="51" spans="1:26" x14ac:dyDescent="0.25">
      <c r="A51">
        <v>1</v>
      </c>
      <c r="B51">
        <v>85</v>
      </c>
      <c r="C51" t="s">
        <v>34</v>
      </c>
      <c r="D51">
        <v>1.3090999999999999</v>
      </c>
      <c r="E51">
        <v>76.39</v>
      </c>
      <c r="F51">
        <v>64.489999999999995</v>
      </c>
      <c r="G51">
        <v>13.77</v>
      </c>
      <c r="H51">
        <v>0.21</v>
      </c>
      <c r="I51">
        <v>281</v>
      </c>
      <c r="J51">
        <v>169.33</v>
      </c>
      <c r="K51">
        <v>51.39</v>
      </c>
      <c r="L51">
        <v>2</v>
      </c>
      <c r="M51">
        <v>279</v>
      </c>
      <c r="N51">
        <v>30.94</v>
      </c>
      <c r="O51">
        <v>21118.46</v>
      </c>
      <c r="P51">
        <v>774.83</v>
      </c>
      <c r="Q51">
        <v>6609.21</v>
      </c>
      <c r="R51">
        <v>671.9</v>
      </c>
      <c r="S51">
        <v>211.58</v>
      </c>
      <c r="T51">
        <v>223084.82</v>
      </c>
      <c r="U51">
        <v>0.31</v>
      </c>
      <c r="V51">
        <v>0.69</v>
      </c>
      <c r="W51">
        <v>19</v>
      </c>
      <c r="X51">
        <v>13.2</v>
      </c>
      <c r="Y51">
        <v>2</v>
      </c>
      <c r="Z51">
        <v>10</v>
      </c>
    </row>
    <row r="52" spans="1:26" x14ac:dyDescent="0.25">
      <c r="A52">
        <v>2</v>
      </c>
      <c r="B52">
        <v>85</v>
      </c>
      <c r="C52" t="s">
        <v>34</v>
      </c>
      <c r="D52">
        <v>1.5007999999999999</v>
      </c>
      <c r="E52">
        <v>66.63</v>
      </c>
      <c r="F52">
        <v>58.77</v>
      </c>
      <c r="G52">
        <v>21.77</v>
      </c>
      <c r="H52">
        <v>0.31</v>
      </c>
      <c r="I52">
        <v>162</v>
      </c>
      <c r="J52">
        <v>170.79</v>
      </c>
      <c r="K52">
        <v>51.39</v>
      </c>
      <c r="L52">
        <v>3</v>
      </c>
      <c r="M52">
        <v>160</v>
      </c>
      <c r="N52">
        <v>31.4</v>
      </c>
      <c r="O52">
        <v>21297.94</v>
      </c>
      <c r="P52">
        <v>668.4</v>
      </c>
      <c r="Q52">
        <v>6608.15</v>
      </c>
      <c r="R52">
        <v>477.77</v>
      </c>
      <c r="S52">
        <v>211.58</v>
      </c>
      <c r="T52">
        <v>126611.57</v>
      </c>
      <c r="U52">
        <v>0.44</v>
      </c>
      <c r="V52">
        <v>0.76</v>
      </c>
      <c r="W52">
        <v>18.809999999999999</v>
      </c>
      <c r="X52">
        <v>7.48</v>
      </c>
      <c r="Y52">
        <v>2</v>
      </c>
      <c r="Z52">
        <v>10</v>
      </c>
    </row>
    <row r="53" spans="1:26" x14ac:dyDescent="0.25">
      <c r="A53">
        <v>3</v>
      </c>
      <c r="B53">
        <v>85</v>
      </c>
      <c r="C53" t="s">
        <v>34</v>
      </c>
      <c r="D53">
        <v>1.6031</v>
      </c>
      <c r="E53">
        <v>62.38</v>
      </c>
      <c r="F53">
        <v>56.31</v>
      </c>
      <c r="G53">
        <v>31</v>
      </c>
      <c r="H53">
        <v>0.41</v>
      </c>
      <c r="I53">
        <v>109</v>
      </c>
      <c r="J53">
        <v>172.25</v>
      </c>
      <c r="K53">
        <v>51.39</v>
      </c>
      <c r="L53">
        <v>4</v>
      </c>
      <c r="M53">
        <v>107</v>
      </c>
      <c r="N53">
        <v>31.86</v>
      </c>
      <c r="O53">
        <v>21478.05</v>
      </c>
      <c r="P53">
        <v>598.4</v>
      </c>
      <c r="Q53">
        <v>6607.53</v>
      </c>
      <c r="R53">
        <v>394.39</v>
      </c>
      <c r="S53">
        <v>211.58</v>
      </c>
      <c r="T53">
        <v>85185.39</v>
      </c>
      <c r="U53">
        <v>0.54</v>
      </c>
      <c r="V53">
        <v>0.79</v>
      </c>
      <c r="W53">
        <v>18.73</v>
      </c>
      <c r="X53">
        <v>5.03</v>
      </c>
      <c r="Y53">
        <v>2</v>
      </c>
      <c r="Z53">
        <v>10</v>
      </c>
    </row>
    <row r="54" spans="1:26" x14ac:dyDescent="0.25">
      <c r="A54">
        <v>4</v>
      </c>
      <c r="B54">
        <v>85</v>
      </c>
      <c r="C54" t="s">
        <v>34</v>
      </c>
      <c r="D54">
        <v>1.6605000000000001</v>
      </c>
      <c r="E54">
        <v>60.22</v>
      </c>
      <c r="F54">
        <v>55.07</v>
      </c>
      <c r="G54">
        <v>40.299999999999997</v>
      </c>
      <c r="H54">
        <v>0.51</v>
      </c>
      <c r="I54">
        <v>82</v>
      </c>
      <c r="J54">
        <v>173.71</v>
      </c>
      <c r="K54">
        <v>51.39</v>
      </c>
      <c r="L54">
        <v>5</v>
      </c>
      <c r="M54">
        <v>37</v>
      </c>
      <c r="N54">
        <v>32.32</v>
      </c>
      <c r="O54">
        <v>21658.78</v>
      </c>
      <c r="P54">
        <v>546.96</v>
      </c>
      <c r="Q54">
        <v>6607.89</v>
      </c>
      <c r="R54">
        <v>349.9</v>
      </c>
      <c r="S54">
        <v>211.58</v>
      </c>
      <c r="T54">
        <v>63077.68</v>
      </c>
      <c r="U54">
        <v>0.6</v>
      </c>
      <c r="V54">
        <v>0.81</v>
      </c>
      <c r="W54">
        <v>18.75</v>
      </c>
      <c r="X54">
        <v>3.79</v>
      </c>
      <c r="Y54">
        <v>2</v>
      </c>
      <c r="Z54">
        <v>10</v>
      </c>
    </row>
    <row r="55" spans="1:26" x14ac:dyDescent="0.25">
      <c r="A55">
        <v>5</v>
      </c>
      <c r="B55">
        <v>85</v>
      </c>
      <c r="C55" t="s">
        <v>34</v>
      </c>
      <c r="D55">
        <v>1.6668000000000001</v>
      </c>
      <c r="E55">
        <v>59.99</v>
      </c>
      <c r="F55">
        <v>54.94</v>
      </c>
      <c r="G55">
        <v>41.73</v>
      </c>
      <c r="H55">
        <v>0.61</v>
      </c>
      <c r="I55">
        <v>79</v>
      </c>
      <c r="J55">
        <v>175.18</v>
      </c>
      <c r="K55">
        <v>51.39</v>
      </c>
      <c r="L55">
        <v>6</v>
      </c>
      <c r="M55">
        <v>0</v>
      </c>
      <c r="N55">
        <v>32.79</v>
      </c>
      <c r="O55">
        <v>21840.16</v>
      </c>
      <c r="P55">
        <v>544.30999999999995</v>
      </c>
      <c r="Q55">
        <v>6608.98</v>
      </c>
      <c r="R55">
        <v>344.12</v>
      </c>
      <c r="S55">
        <v>211.58</v>
      </c>
      <c r="T55">
        <v>60204.95</v>
      </c>
      <c r="U55">
        <v>0.61</v>
      </c>
      <c r="V55">
        <v>0.81</v>
      </c>
      <c r="W55">
        <v>18.79</v>
      </c>
      <c r="X55">
        <v>3.66</v>
      </c>
      <c r="Y55">
        <v>2</v>
      </c>
      <c r="Z55">
        <v>10</v>
      </c>
    </row>
    <row r="56" spans="1:26" x14ac:dyDescent="0.25">
      <c r="A56">
        <v>0</v>
      </c>
      <c r="B56">
        <v>20</v>
      </c>
      <c r="C56" t="s">
        <v>34</v>
      </c>
      <c r="D56">
        <v>1.3781000000000001</v>
      </c>
      <c r="E56">
        <v>72.56</v>
      </c>
      <c r="F56">
        <v>66.77</v>
      </c>
      <c r="G56">
        <v>12.1</v>
      </c>
      <c r="H56">
        <v>0.34</v>
      </c>
      <c r="I56">
        <v>331</v>
      </c>
      <c r="J56">
        <v>51.33</v>
      </c>
      <c r="K56">
        <v>24.83</v>
      </c>
      <c r="L56">
        <v>1</v>
      </c>
      <c r="M56">
        <v>1</v>
      </c>
      <c r="N56">
        <v>5.51</v>
      </c>
      <c r="O56">
        <v>6564.78</v>
      </c>
      <c r="P56">
        <v>316.23</v>
      </c>
      <c r="Q56">
        <v>6615.44</v>
      </c>
      <c r="R56">
        <v>731.65</v>
      </c>
      <c r="S56">
        <v>211.58</v>
      </c>
      <c r="T56">
        <v>252708.64</v>
      </c>
      <c r="U56">
        <v>0.28999999999999998</v>
      </c>
      <c r="V56">
        <v>0.67</v>
      </c>
      <c r="W56">
        <v>19.55</v>
      </c>
      <c r="X56">
        <v>15.47</v>
      </c>
      <c r="Y56">
        <v>2</v>
      </c>
      <c r="Z56">
        <v>10</v>
      </c>
    </row>
    <row r="57" spans="1:26" x14ac:dyDescent="0.25">
      <c r="A57">
        <v>1</v>
      </c>
      <c r="B57">
        <v>20</v>
      </c>
      <c r="C57" t="s">
        <v>34</v>
      </c>
      <c r="D57">
        <v>1.3781000000000001</v>
      </c>
      <c r="E57">
        <v>72.569999999999993</v>
      </c>
      <c r="F57">
        <v>66.77</v>
      </c>
      <c r="G57">
        <v>12.1</v>
      </c>
      <c r="H57">
        <v>0.66</v>
      </c>
      <c r="I57">
        <v>331</v>
      </c>
      <c r="J57">
        <v>52.47</v>
      </c>
      <c r="K57">
        <v>24.83</v>
      </c>
      <c r="L57">
        <v>2</v>
      </c>
      <c r="M57">
        <v>0</v>
      </c>
      <c r="N57">
        <v>5.64</v>
      </c>
      <c r="O57">
        <v>6705.1</v>
      </c>
      <c r="P57">
        <v>322.76</v>
      </c>
      <c r="Q57">
        <v>6616.05</v>
      </c>
      <c r="R57">
        <v>731.61</v>
      </c>
      <c r="S57">
        <v>211.58</v>
      </c>
      <c r="T57">
        <v>252688.5</v>
      </c>
      <c r="U57">
        <v>0.28999999999999998</v>
      </c>
      <c r="V57">
        <v>0.67</v>
      </c>
      <c r="W57">
        <v>19.55</v>
      </c>
      <c r="X57">
        <v>15.47</v>
      </c>
      <c r="Y57">
        <v>2</v>
      </c>
      <c r="Z57">
        <v>10</v>
      </c>
    </row>
    <row r="58" spans="1:26" x14ac:dyDescent="0.25">
      <c r="A58">
        <v>0</v>
      </c>
      <c r="B58">
        <v>65</v>
      </c>
      <c r="C58" t="s">
        <v>34</v>
      </c>
      <c r="D58">
        <v>0.97170000000000001</v>
      </c>
      <c r="E58">
        <v>102.92</v>
      </c>
      <c r="F58">
        <v>83.07</v>
      </c>
      <c r="G58">
        <v>7.68</v>
      </c>
      <c r="H58">
        <v>0.13</v>
      </c>
      <c r="I58">
        <v>649</v>
      </c>
      <c r="J58">
        <v>133.21</v>
      </c>
      <c r="K58">
        <v>46.47</v>
      </c>
      <c r="L58">
        <v>1</v>
      </c>
      <c r="M58">
        <v>647</v>
      </c>
      <c r="N58">
        <v>20.75</v>
      </c>
      <c r="O58">
        <v>16663.419999999998</v>
      </c>
      <c r="P58">
        <v>886.76</v>
      </c>
      <c r="Q58">
        <v>6613.98</v>
      </c>
      <c r="R58">
        <v>1302.49</v>
      </c>
      <c r="S58">
        <v>211.58</v>
      </c>
      <c r="T58">
        <v>536536.30000000005</v>
      </c>
      <c r="U58">
        <v>0.16</v>
      </c>
      <c r="V58">
        <v>0.54</v>
      </c>
      <c r="W58">
        <v>19.62</v>
      </c>
      <c r="X58">
        <v>31.75</v>
      </c>
      <c r="Y58">
        <v>2</v>
      </c>
      <c r="Z58">
        <v>10</v>
      </c>
    </row>
    <row r="59" spans="1:26" x14ac:dyDescent="0.25">
      <c r="A59">
        <v>1</v>
      </c>
      <c r="B59">
        <v>65</v>
      </c>
      <c r="C59" t="s">
        <v>34</v>
      </c>
      <c r="D59">
        <v>1.4318</v>
      </c>
      <c r="E59">
        <v>69.84</v>
      </c>
      <c r="F59">
        <v>61.64</v>
      </c>
      <c r="G59">
        <v>16.739999999999998</v>
      </c>
      <c r="H59">
        <v>0.26</v>
      </c>
      <c r="I59">
        <v>221</v>
      </c>
      <c r="J59">
        <v>134.55000000000001</v>
      </c>
      <c r="K59">
        <v>46.47</v>
      </c>
      <c r="L59">
        <v>2</v>
      </c>
      <c r="M59">
        <v>219</v>
      </c>
      <c r="N59">
        <v>21.09</v>
      </c>
      <c r="O59">
        <v>16828.84</v>
      </c>
      <c r="P59">
        <v>609.99</v>
      </c>
      <c r="Q59">
        <v>6608.48</v>
      </c>
      <c r="R59">
        <v>574.29</v>
      </c>
      <c r="S59">
        <v>211.58</v>
      </c>
      <c r="T59">
        <v>174577.66</v>
      </c>
      <c r="U59">
        <v>0.37</v>
      </c>
      <c r="V59">
        <v>0.72</v>
      </c>
      <c r="W59">
        <v>18.93</v>
      </c>
      <c r="X59">
        <v>10.36</v>
      </c>
      <c r="Y59">
        <v>2</v>
      </c>
      <c r="Z59">
        <v>10</v>
      </c>
    </row>
    <row r="60" spans="1:26" x14ac:dyDescent="0.25">
      <c r="A60">
        <v>2</v>
      </c>
      <c r="B60">
        <v>65</v>
      </c>
      <c r="C60" t="s">
        <v>34</v>
      </c>
      <c r="D60">
        <v>1.5987</v>
      </c>
      <c r="E60">
        <v>62.55</v>
      </c>
      <c r="F60">
        <v>57</v>
      </c>
      <c r="G60">
        <v>27.58</v>
      </c>
      <c r="H60">
        <v>0.39</v>
      </c>
      <c r="I60">
        <v>124</v>
      </c>
      <c r="J60">
        <v>135.9</v>
      </c>
      <c r="K60">
        <v>46.47</v>
      </c>
      <c r="L60">
        <v>3</v>
      </c>
      <c r="M60">
        <v>116</v>
      </c>
      <c r="N60">
        <v>21.43</v>
      </c>
      <c r="O60">
        <v>16994.64</v>
      </c>
      <c r="P60">
        <v>510.63</v>
      </c>
      <c r="Q60">
        <v>6607.36</v>
      </c>
      <c r="R60">
        <v>417.41</v>
      </c>
      <c r="S60">
        <v>211.58</v>
      </c>
      <c r="T60">
        <v>96622.12</v>
      </c>
      <c r="U60">
        <v>0.51</v>
      </c>
      <c r="V60">
        <v>0.78</v>
      </c>
      <c r="W60">
        <v>18.75</v>
      </c>
      <c r="X60">
        <v>5.71</v>
      </c>
      <c r="Y60">
        <v>2</v>
      </c>
      <c r="Z60">
        <v>10</v>
      </c>
    </row>
    <row r="61" spans="1:26" x14ac:dyDescent="0.25">
      <c r="A61">
        <v>3</v>
      </c>
      <c r="B61">
        <v>65</v>
      </c>
      <c r="C61" t="s">
        <v>34</v>
      </c>
      <c r="D61">
        <v>1.6380999999999999</v>
      </c>
      <c r="E61">
        <v>61.05</v>
      </c>
      <c r="F61">
        <v>56.06</v>
      </c>
      <c r="G61">
        <v>32.659999999999997</v>
      </c>
      <c r="H61">
        <v>0.52</v>
      </c>
      <c r="I61">
        <v>103</v>
      </c>
      <c r="J61">
        <v>137.25</v>
      </c>
      <c r="K61">
        <v>46.47</v>
      </c>
      <c r="L61">
        <v>4</v>
      </c>
      <c r="M61">
        <v>1</v>
      </c>
      <c r="N61">
        <v>21.78</v>
      </c>
      <c r="O61">
        <v>17160.919999999998</v>
      </c>
      <c r="P61">
        <v>482.94</v>
      </c>
      <c r="Q61">
        <v>6610.34</v>
      </c>
      <c r="R61">
        <v>380.86</v>
      </c>
      <c r="S61">
        <v>211.58</v>
      </c>
      <c r="T61">
        <v>78451.759999999995</v>
      </c>
      <c r="U61">
        <v>0.56000000000000005</v>
      </c>
      <c r="V61">
        <v>0.8</v>
      </c>
      <c r="W61">
        <v>18.86</v>
      </c>
      <c r="X61">
        <v>4.78</v>
      </c>
      <c r="Y61">
        <v>2</v>
      </c>
      <c r="Z61">
        <v>10</v>
      </c>
    </row>
    <row r="62" spans="1:26" x14ac:dyDescent="0.25">
      <c r="A62">
        <v>4</v>
      </c>
      <c r="B62">
        <v>65</v>
      </c>
      <c r="C62" t="s">
        <v>34</v>
      </c>
      <c r="D62">
        <v>1.6382000000000001</v>
      </c>
      <c r="E62">
        <v>61.04</v>
      </c>
      <c r="F62">
        <v>56.06</v>
      </c>
      <c r="G62">
        <v>32.659999999999997</v>
      </c>
      <c r="H62">
        <v>0.64</v>
      </c>
      <c r="I62">
        <v>103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17327.689999999999</v>
      </c>
      <c r="P62">
        <v>487.38</v>
      </c>
      <c r="Q62">
        <v>6609.75</v>
      </c>
      <c r="R62">
        <v>380.92</v>
      </c>
      <c r="S62">
        <v>211.58</v>
      </c>
      <c r="T62">
        <v>78481.42</v>
      </c>
      <c r="U62">
        <v>0.56000000000000005</v>
      </c>
      <c r="V62">
        <v>0.8</v>
      </c>
      <c r="W62">
        <v>18.850000000000001</v>
      </c>
      <c r="X62">
        <v>4.7699999999999996</v>
      </c>
      <c r="Y62">
        <v>2</v>
      </c>
      <c r="Z62">
        <v>10</v>
      </c>
    </row>
    <row r="63" spans="1:26" x14ac:dyDescent="0.25">
      <c r="A63">
        <v>0</v>
      </c>
      <c r="B63">
        <v>75</v>
      </c>
      <c r="C63" t="s">
        <v>34</v>
      </c>
      <c r="D63">
        <v>0.87460000000000004</v>
      </c>
      <c r="E63">
        <v>114.34</v>
      </c>
      <c r="F63">
        <v>88.87</v>
      </c>
      <c r="G63">
        <v>7.03</v>
      </c>
      <c r="H63">
        <v>0.12</v>
      </c>
      <c r="I63">
        <v>759</v>
      </c>
      <c r="J63">
        <v>150.44</v>
      </c>
      <c r="K63">
        <v>49.1</v>
      </c>
      <c r="L63">
        <v>1</v>
      </c>
      <c r="M63">
        <v>757</v>
      </c>
      <c r="N63">
        <v>25.34</v>
      </c>
      <c r="O63">
        <v>18787.759999999998</v>
      </c>
      <c r="P63">
        <v>1035.3</v>
      </c>
      <c r="Q63">
        <v>6615.24</v>
      </c>
      <c r="R63">
        <v>1500.1</v>
      </c>
      <c r="S63">
        <v>211.58</v>
      </c>
      <c r="T63">
        <v>634793.19999999995</v>
      </c>
      <c r="U63">
        <v>0.14000000000000001</v>
      </c>
      <c r="V63">
        <v>0.5</v>
      </c>
      <c r="W63">
        <v>19.79</v>
      </c>
      <c r="X63">
        <v>37.54</v>
      </c>
      <c r="Y63">
        <v>2</v>
      </c>
      <c r="Z63">
        <v>10</v>
      </c>
    </row>
    <row r="64" spans="1:26" x14ac:dyDescent="0.25">
      <c r="A64">
        <v>1</v>
      </c>
      <c r="B64">
        <v>75</v>
      </c>
      <c r="C64" t="s">
        <v>34</v>
      </c>
      <c r="D64">
        <v>1.3686</v>
      </c>
      <c r="E64">
        <v>73.069999999999993</v>
      </c>
      <c r="F64">
        <v>63.09</v>
      </c>
      <c r="G64">
        <v>15.02</v>
      </c>
      <c r="H64">
        <v>0.23</v>
      </c>
      <c r="I64">
        <v>252</v>
      </c>
      <c r="J64">
        <v>151.83000000000001</v>
      </c>
      <c r="K64">
        <v>49.1</v>
      </c>
      <c r="L64">
        <v>2</v>
      </c>
      <c r="M64">
        <v>250</v>
      </c>
      <c r="N64">
        <v>25.73</v>
      </c>
      <c r="O64">
        <v>18959.54</v>
      </c>
      <c r="P64">
        <v>694.02</v>
      </c>
      <c r="Q64">
        <v>6608.82</v>
      </c>
      <c r="R64">
        <v>623.62</v>
      </c>
      <c r="S64">
        <v>211.58</v>
      </c>
      <c r="T64">
        <v>199088.42</v>
      </c>
      <c r="U64">
        <v>0.34</v>
      </c>
      <c r="V64">
        <v>0.71</v>
      </c>
      <c r="W64">
        <v>18.97</v>
      </c>
      <c r="X64">
        <v>11.8</v>
      </c>
      <c r="Y64">
        <v>2</v>
      </c>
      <c r="Z64">
        <v>10</v>
      </c>
    </row>
    <row r="65" spans="1:26" x14ac:dyDescent="0.25">
      <c r="A65">
        <v>2</v>
      </c>
      <c r="B65">
        <v>75</v>
      </c>
      <c r="C65" t="s">
        <v>34</v>
      </c>
      <c r="D65">
        <v>1.5497000000000001</v>
      </c>
      <c r="E65">
        <v>64.53</v>
      </c>
      <c r="F65">
        <v>57.88</v>
      </c>
      <c r="G65">
        <v>24.29</v>
      </c>
      <c r="H65">
        <v>0.35</v>
      </c>
      <c r="I65">
        <v>143</v>
      </c>
      <c r="J65">
        <v>153.22999999999999</v>
      </c>
      <c r="K65">
        <v>49.1</v>
      </c>
      <c r="L65">
        <v>3</v>
      </c>
      <c r="M65">
        <v>141</v>
      </c>
      <c r="N65">
        <v>26.13</v>
      </c>
      <c r="O65">
        <v>19131.849999999999</v>
      </c>
      <c r="P65">
        <v>592.80999999999995</v>
      </c>
      <c r="Q65">
        <v>6607.57</v>
      </c>
      <c r="R65">
        <v>447.13</v>
      </c>
      <c r="S65">
        <v>211.58</v>
      </c>
      <c r="T65">
        <v>111385.47</v>
      </c>
      <c r="U65">
        <v>0.47</v>
      </c>
      <c r="V65">
        <v>0.77</v>
      </c>
      <c r="W65">
        <v>18.79</v>
      </c>
      <c r="X65">
        <v>6.6</v>
      </c>
      <c r="Y65">
        <v>2</v>
      </c>
      <c r="Z65">
        <v>10</v>
      </c>
    </row>
    <row r="66" spans="1:26" x14ac:dyDescent="0.25">
      <c r="A66">
        <v>3</v>
      </c>
      <c r="B66">
        <v>75</v>
      </c>
      <c r="C66" t="s">
        <v>34</v>
      </c>
      <c r="D66">
        <v>1.6415</v>
      </c>
      <c r="E66">
        <v>60.92</v>
      </c>
      <c r="F66">
        <v>55.71</v>
      </c>
      <c r="G66">
        <v>34.82</v>
      </c>
      <c r="H66">
        <v>0.46</v>
      </c>
      <c r="I66">
        <v>96</v>
      </c>
      <c r="J66">
        <v>154.63</v>
      </c>
      <c r="K66">
        <v>49.1</v>
      </c>
      <c r="L66">
        <v>4</v>
      </c>
      <c r="M66">
        <v>68</v>
      </c>
      <c r="N66">
        <v>26.53</v>
      </c>
      <c r="O66">
        <v>19304.72</v>
      </c>
      <c r="P66">
        <v>522.47</v>
      </c>
      <c r="Q66">
        <v>6607.12</v>
      </c>
      <c r="R66">
        <v>372.65</v>
      </c>
      <c r="S66">
        <v>211.58</v>
      </c>
      <c r="T66">
        <v>74384.72</v>
      </c>
      <c r="U66">
        <v>0.56999999999999995</v>
      </c>
      <c r="V66">
        <v>0.8</v>
      </c>
      <c r="W66">
        <v>18.739999999999998</v>
      </c>
      <c r="X66">
        <v>4.43</v>
      </c>
      <c r="Y66">
        <v>2</v>
      </c>
      <c r="Z66">
        <v>10</v>
      </c>
    </row>
    <row r="67" spans="1:26" x14ac:dyDescent="0.25">
      <c r="A67">
        <v>4</v>
      </c>
      <c r="B67">
        <v>75</v>
      </c>
      <c r="C67" t="s">
        <v>34</v>
      </c>
      <c r="D67">
        <v>1.6533</v>
      </c>
      <c r="E67">
        <v>60.48</v>
      </c>
      <c r="F67">
        <v>55.46</v>
      </c>
      <c r="G67">
        <v>36.97</v>
      </c>
      <c r="H67">
        <v>0.56999999999999995</v>
      </c>
      <c r="I67">
        <v>90</v>
      </c>
      <c r="J67">
        <v>156.03</v>
      </c>
      <c r="K67">
        <v>49.1</v>
      </c>
      <c r="L67">
        <v>5</v>
      </c>
      <c r="M67">
        <v>1</v>
      </c>
      <c r="N67">
        <v>26.94</v>
      </c>
      <c r="O67">
        <v>19478.150000000001</v>
      </c>
      <c r="P67">
        <v>514.44000000000005</v>
      </c>
      <c r="Q67">
        <v>6608.67</v>
      </c>
      <c r="R67">
        <v>361.13</v>
      </c>
      <c r="S67">
        <v>211.58</v>
      </c>
      <c r="T67">
        <v>68653.67</v>
      </c>
      <c r="U67">
        <v>0.59</v>
      </c>
      <c r="V67">
        <v>0.8</v>
      </c>
      <c r="W67">
        <v>18.82</v>
      </c>
      <c r="X67">
        <v>4.18</v>
      </c>
      <c r="Y67">
        <v>2</v>
      </c>
      <c r="Z67">
        <v>10</v>
      </c>
    </row>
    <row r="68" spans="1:26" x14ac:dyDescent="0.25">
      <c r="A68">
        <v>5</v>
      </c>
      <c r="B68">
        <v>75</v>
      </c>
      <c r="C68" t="s">
        <v>34</v>
      </c>
      <c r="D68">
        <v>1.6534</v>
      </c>
      <c r="E68">
        <v>60.48</v>
      </c>
      <c r="F68">
        <v>55.46</v>
      </c>
      <c r="G68">
        <v>36.97</v>
      </c>
      <c r="H68">
        <v>0.67</v>
      </c>
      <c r="I68">
        <v>90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518.54</v>
      </c>
      <c r="Q68">
        <v>6608.54</v>
      </c>
      <c r="R68">
        <v>361.15</v>
      </c>
      <c r="S68">
        <v>211.58</v>
      </c>
      <c r="T68">
        <v>68664.100000000006</v>
      </c>
      <c r="U68">
        <v>0.59</v>
      </c>
      <c r="V68">
        <v>0.8</v>
      </c>
      <c r="W68">
        <v>18.809999999999999</v>
      </c>
      <c r="X68">
        <v>4.17</v>
      </c>
      <c r="Y68">
        <v>2</v>
      </c>
      <c r="Z68">
        <v>10</v>
      </c>
    </row>
    <row r="69" spans="1:26" x14ac:dyDescent="0.25">
      <c r="A69">
        <v>0</v>
      </c>
      <c r="B69">
        <v>95</v>
      </c>
      <c r="C69" t="s">
        <v>34</v>
      </c>
      <c r="D69">
        <v>0.69379999999999997</v>
      </c>
      <c r="E69">
        <v>144.13999999999999</v>
      </c>
      <c r="F69">
        <v>103.48</v>
      </c>
      <c r="G69">
        <v>6.05</v>
      </c>
      <c r="H69">
        <v>0.1</v>
      </c>
      <c r="I69">
        <v>1026</v>
      </c>
      <c r="J69">
        <v>185.69</v>
      </c>
      <c r="K69">
        <v>53.44</v>
      </c>
      <c r="L69">
        <v>1</v>
      </c>
      <c r="M69">
        <v>1024</v>
      </c>
      <c r="N69">
        <v>36.26</v>
      </c>
      <c r="O69">
        <v>23136.14</v>
      </c>
      <c r="P69">
        <v>1393.1</v>
      </c>
      <c r="Q69">
        <v>6616.51</v>
      </c>
      <c r="R69">
        <v>1998.68</v>
      </c>
      <c r="S69">
        <v>211.58</v>
      </c>
      <c r="T69">
        <v>882748.15</v>
      </c>
      <c r="U69">
        <v>0.11</v>
      </c>
      <c r="V69">
        <v>0.43</v>
      </c>
      <c r="W69">
        <v>20.260000000000002</v>
      </c>
      <c r="X69">
        <v>52.14</v>
      </c>
      <c r="Y69">
        <v>2</v>
      </c>
      <c r="Z69">
        <v>10</v>
      </c>
    </row>
    <row r="70" spans="1:26" x14ac:dyDescent="0.25">
      <c r="A70">
        <v>1</v>
      </c>
      <c r="B70">
        <v>95</v>
      </c>
      <c r="C70" t="s">
        <v>34</v>
      </c>
      <c r="D70">
        <v>1.2499</v>
      </c>
      <c r="E70">
        <v>80.010000000000005</v>
      </c>
      <c r="F70">
        <v>65.959999999999994</v>
      </c>
      <c r="G70">
        <v>12.73</v>
      </c>
      <c r="H70">
        <v>0.19</v>
      </c>
      <c r="I70">
        <v>311</v>
      </c>
      <c r="J70">
        <v>187.21</v>
      </c>
      <c r="K70">
        <v>53.44</v>
      </c>
      <c r="L70">
        <v>2</v>
      </c>
      <c r="M70">
        <v>309</v>
      </c>
      <c r="N70">
        <v>36.770000000000003</v>
      </c>
      <c r="O70">
        <v>23322.880000000001</v>
      </c>
      <c r="P70">
        <v>856.39</v>
      </c>
      <c r="Q70">
        <v>6609.14</v>
      </c>
      <c r="R70">
        <v>721.31</v>
      </c>
      <c r="S70">
        <v>211.58</v>
      </c>
      <c r="T70">
        <v>247635.46</v>
      </c>
      <c r="U70">
        <v>0.28999999999999998</v>
      </c>
      <c r="V70">
        <v>0.68</v>
      </c>
      <c r="W70">
        <v>19.059999999999999</v>
      </c>
      <c r="X70">
        <v>14.67</v>
      </c>
      <c r="Y70">
        <v>2</v>
      </c>
      <c r="Z70">
        <v>10</v>
      </c>
    </row>
    <row r="71" spans="1:26" x14ac:dyDescent="0.25">
      <c r="A71">
        <v>2</v>
      </c>
      <c r="B71">
        <v>95</v>
      </c>
      <c r="C71" t="s">
        <v>34</v>
      </c>
      <c r="D71">
        <v>1.4548000000000001</v>
      </c>
      <c r="E71">
        <v>68.739999999999995</v>
      </c>
      <c r="F71">
        <v>59.61</v>
      </c>
      <c r="G71">
        <v>19.98</v>
      </c>
      <c r="H71">
        <v>0.28000000000000003</v>
      </c>
      <c r="I71">
        <v>179</v>
      </c>
      <c r="J71">
        <v>188.73</v>
      </c>
      <c r="K71">
        <v>53.44</v>
      </c>
      <c r="L71">
        <v>3</v>
      </c>
      <c r="M71">
        <v>177</v>
      </c>
      <c r="N71">
        <v>37.29</v>
      </c>
      <c r="O71">
        <v>23510.33</v>
      </c>
      <c r="P71">
        <v>741.11</v>
      </c>
      <c r="Q71">
        <v>6608.14</v>
      </c>
      <c r="R71">
        <v>505.64</v>
      </c>
      <c r="S71">
        <v>211.58</v>
      </c>
      <c r="T71">
        <v>140464.38</v>
      </c>
      <c r="U71">
        <v>0.42</v>
      </c>
      <c r="V71">
        <v>0.75</v>
      </c>
      <c r="W71">
        <v>18.850000000000001</v>
      </c>
      <c r="X71">
        <v>8.32</v>
      </c>
      <c r="Y71">
        <v>2</v>
      </c>
      <c r="Z71">
        <v>10</v>
      </c>
    </row>
    <row r="72" spans="1:26" x14ac:dyDescent="0.25">
      <c r="A72">
        <v>3</v>
      </c>
      <c r="B72">
        <v>95</v>
      </c>
      <c r="C72" t="s">
        <v>34</v>
      </c>
      <c r="D72">
        <v>1.5654999999999999</v>
      </c>
      <c r="E72">
        <v>63.88</v>
      </c>
      <c r="F72">
        <v>56.87</v>
      </c>
      <c r="G72">
        <v>27.97</v>
      </c>
      <c r="H72">
        <v>0.37</v>
      </c>
      <c r="I72">
        <v>122</v>
      </c>
      <c r="J72">
        <v>190.25</v>
      </c>
      <c r="K72">
        <v>53.44</v>
      </c>
      <c r="L72">
        <v>4</v>
      </c>
      <c r="M72">
        <v>120</v>
      </c>
      <c r="N72">
        <v>37.82</v>
      </c>
      <c r="O72">
        <v>23698.48</v>
      </c>
      <c r="P72">
        <v>671.4</v>
      </c>
      <c r="Q72">
        <v>6607.72</v>
      </c>
      <c r="R72">
        <v>413.31</v>
      </c>
      <c r="S72">
        <v>211.58</v>
      </c>
      <c r="T72">
        <v>94582.74</v>
      </c>
      <c r="U72">
        <v>0.51</v>
      </c>
      <c r="V72">
        <v>0.78</v>
      </c>
      <c r="W72">
        <v>18.739999999999998</v>
      </c>
      <c r="X72">
        <v>5.59</v>
      </c>
      <c r="Y72">
        <v>2</v>
      </c>
      <c r="Z72">
        <v>10</v>
      </c>
    </row>
    <row r="73" spans="1:26" x14ac:dyDescent="0.25">
      <c r="A73">
        <v>4</v>
      </c>
      <c r="B73">
        <v>95</v>
      </c>
      <c r="C73" t="s">
        <v>34</v>
      </c>
      <c r="D73">
        <v>1.6335999999999999</v>
      </c>
      <c r="E73">
        <v>61.21</v>
      </c>
      <c r="F73">
        <v>55.4</v>
      </c>
      <c r="G73">
        <v>36.93</v>
      </c>
      <c r="H73">
        <v>0.46</v>
      </c>
      <c r="I73">
        <v>90</v>
      </c>
      <c r="J73">
        <v>191.78</v>
      </c>
      <c r="K73">
        <v>53.44</v>
      </c>
      <c r="L73">
        <v>5</v>
      </c>
      <c r="M73">
        <v>88</v>
      </c>
      <c r="N73">
        <v>38.35</v>
      </c>
      <c r="O73">
        <v>23887.360000000001</v>
      </c>
      <c r="P73">
        <v>616.44000000000005</v>
      </c>
      <c r="Q73">
        <v>6606.89</v>
      </c>
      <c r="R73">
        <v>363.29</v>
      </c>
      <c r="S73">
        <v>211.58</v>
      </c>
      <c r="T73">
        <v>69730.41</v>
      </c>
      <c r="U73">
        <v>0.57999999999999996</v>
      </c>
      <c r="V73">
        <v>0.81</v>
      </c>
      <c r="W73">
        <v>18.7</v>
      </c>
      <c r="X73">
        <v>4.12</v>
      </c>
      <c r="Y73">
        <v>2</v>
      </c>
      <c r="Z73">
        <v>10</v>
      </c>
    </row>
    <row r="74" spans="1:26" x14ac:dyDescent="0.25">
      <c r="A74">
        <v>5</v>
      </c>
      <c r="B74">
        <v>95</v>
      </c>
      <c r="C74" t="s">
        <v>34</v>
      </c>
      <c r="D74">
        <v>1.6711</v>
      </c>
      <c r="E74">
        <v>59.84</v>
      </c>
      <c r="F74">
        <v>54.66</v>
      </c>
      <c r="G74">
        <v>44.92</v>
      </c>
      <c r="H74">
        <v>0.55000000000000004</v>
      </c>
      <c r="I74">
        <v>73</v>
      </c>
      <c r="J74">
        <v>193.32</v>
      </c>
      <c r="K74">
        <v>53.44</v>
      </c>
      <c r="L74">
        <v>6</v>
      </c>
      <c r="M74">
        <v>23</v>
      </c>
      <c r="N74">
        <v>38.89</v>
      </c>
      <c r="O74">
        <v>24076.95</v>
      </c>
      <c r="P74">
        <v>576.52</v>
      </c>
      <c r="Q74">
        <v>6608.26</v>
      </c>
      <c r="R74">
        <v>335.82</v>
      </c>
      <c r="S74">
        <v>211.58</v>
      </c>
      <c r="T74">
        <v>56084.81</v>
      </c>
      <c r="U74">
        <v>0.63</v>
      </c>
      <c r="V74">
        <v>0.82</v>
      </c>
      <c r="W74">
        <v>18.739999999999998</v>
      </c>
      <c r="X74">
        <v>3.37</v>
      </c>
      <c r="Y74">
        <v>2</v>
      </c>
      <c r="Z74">
        <v>10</v>
      </c>
    </row>
    <row r="75" spans="1:26" x14ac:dyDescent="0.25">
      <c r="A75">
        <v>6</v>
      </c>
      <c r="B75">
        <v>95</v>
      </c>
      <c r="C75" t="s">
        <v>34</v>
      </c>
      <c r="D75">
        <v>1.6758999999999999</v>
      </c>
      <c r="E75">
        <v>59.67</v>
      </c>
      <c r="F75">
        <v>54.56</v>
      </c>
      <c r="G75">
        <v>46.11</v>
      </c>
      <c r="H75">
        <v>0.64</v>
      </c>
      <c r="I75">
        <v>71</v>
      </c>
      <c r="J75">
        <v>194.86</v>
      </c>
      <c r="K75">
        <v>53.44</v>
      </c>
      <c r="L75">
        <v>7</v>
      </c>
      <c r="M75">
        <v>1</v>
      </c>
      <c r="N75">
        <v>39.43</v>
      </c>
      <c r="O75">
        <v>24267.279999999999</v>
      </c>
      <c r="P75">
        <v>575.35</v>
      </c>
      <c r="Q75">
        <v>6607.32</v>
      </c>
      <c r="R75">
        <v>332</v>
      </c>
      <c r="S75">
        <v>211.58</v>
      </c>
      <c r="T75">
        <v>54182.33</v>
      </c>
      <c r="U75">
        <v>0.64</v>
      </c>
      <c r="V75">
        <v>0.82</v>
      </c>
      <c r="W75">
        <v>18.75</v>
      </c>
      <c r="X75">
        <v>3.28</v>
      </c>
      <c r="Y75">
        <v>2</v>
      </c>
      <c r="Z75">
        <v>10</v>
      </c>
    </row>
    <row r="76" spans="1:26" x14ac:dyDescent="0.25">
      <c r="A76">
        <v>7</v>
      </c>
      <c r="B76">
        <v>95</v>
      </c>
      <c r="C76" t="s">
        <v>34</v>
      </c>
      <c r="D76">
        <v>1.6758999999999999</v>
      </c>
      <c r="E76">
        <v>59.67</v>
      </c>
      <c r="F76">
        <v>54.56</v>
      </c>
      <c r="G76">
        <v>46.11</v>
      </c>
      <c r="H76">
        <v>0.72</v>
      </c>
      <c r="I76">
        <v>71</v>
      </c>
      <c r="J76">
        <v>196.41</v>
      </c>
      <c r="K76">
        <v>53.44</v>
      </c>
      <c r="L76">
        <v>8</v>
      </c>
      <c r="M76">
        <v>0</v>
      </c>
      <c r="N76">
        <v>39.979999999999997</v>
      </c>
      <c r="O76">
        <v>24458.36</v>
      </c>
      <c r="P76">
        <v>579.58000000000004</v>
      </c>
      <c r="Q76">
        <v>6607.73</v>
      </c>
      <c r="R76">
        <v>332.03</v>
      </c>
      <c r="S76">
        <v>211.58</v>
      </c>
      <c r="T76">
        <v>54196.27</v>
      </c>
      <c r="U76">
        <v>0.64</v>
      </c>
      <c r="V76">
        <v>0.82</v>
      </c>
      <c r="W76">
        <v>18.75</v>
      </c>
      <c r="X76">
        <v>3.28</v>
      </c>
      <c r="Y76">
        <v>2</v>
      </c>
      <c r="Z76">
        <v>10</v>
      </c>
    </row>
    <row r="77" spans="1:26" x14ac:dyDescent="0.25">
      <c r="A77">
        <v>0</v>
      </c>
      <c r="B77">
        <v>55</v>
      </c>
      <c r="C77" t="s">
        <v>34</v>
      </c>
      <c r="D77">
        <v>1.0766</v>
      </c>
      <c r="E77">
        <v>92.89</v>
      </c>
      <c r="F77">
        <v>77.760000000000005</v>
      </c>
      <c r="G77">
        <v>8.5500000000000007</v>
      </c>
      <c r="H77">
        <v>0.15</v>
      </c>
      <c r="I77">
        <v>546</v>
      </c>
      <c r="J77">
        <v>116.05</v>
      </c>
      <c r="K77">
        <v>43.4</v>
      </c>
      <c r="L77">
        <v>1</v>
      </c>
      <c r="M77">
        <v>544</v>
      </c>
      <c r="N77">
        <v>16.649999999999999</v>
      </c>
      <c r="O77">
        <v>14546.17</v>
      </c>
      <c r="P77">
        <v>748.3</v>
      </c>
      <c r="Q77">
        <v>6612.43</v>
      </c>
      <c r="R77">
        <v>1121.48</v>
      </c>
      <c r="S77">
        <v>211.58</v>
      </c>
      <c r="T77">
        <v>446547.28</v>
      </c>
      <c r="U77">
        <v>0.19</v>
      </c>
      <c r="V77">
        <v>0.56999999999999995</v>
      </c>
      <c r="W77">
        <v>19.47</v>
      </c>
      <c r="X77">
        <v>26.45</v>
      </c>
      <c r="Y77">
        <v>2</v>
      </c>
      <c r="Z77">
        <v>10</v>
      </c>
    </row>
    <row r="78" spans="1:26" x14ac:dyDescent="0.25">
      <c r="A78">
        <v>1</v>
      </c>
      <c r="B78">
        <v>55</v>
      </c>
      <c r="C78" t="s">
        <v>34</v>
      </c>
      <c r="D78">
        <v>1.5</v>
      </c>
      <c r="E78">
        <v>66.67</v>
      </c>
      <c r="F78">
        <v>60.07</v>
      </c>
      <c r="G78">
        <v>19.07</v>
      </c>
      <c r="H78">
        <v>0.3</v>
      </c>
      <c r="I78">
        <v>189</v>
      </c>
      <c r="J78">
        <v>117.34</v>
      </c>
      <c r="K78">
        <v>43.4</v>
      </c>
      <c r="L78">
        <v>2</v>
      </c>
      <c r="M78">
        <v>187</v>
      </c>
      <c r="N78">
        <v>16.940000000000001</v>
      </c>
      <c r="O78">
        <v>14705.49</v>
      </c>
      <c r="P78">
        <v>520.62</v>
      </c>
      <c r="Q78">
        <v>6608.2</v>
      </c>
      <c r="R78">
        <v>521.6</v>
      </c>
      <c r="S78">
        <v>211.58</v>
      </c>
      <c r="T78">
        <v>148394.49</v>
      </c>
      <c r="U78">
        <v>0.41</v>
      </c>
      <c r="V78">
        <v>0.74</v>
      </c>
      <c r="W78">
        <v>18.86</v>
      </c>
      <c r="X78">
        <v>8.7799999999999994</v>
      </c>
      <c r="Y78">
        <v>2</v>
      </c>
      <c r="Z78">
        <v>10</v>
      </c>
    </row>
    <row r="79" spans="1:26" x14ac:dyDescent="0.25">
      <c r="A79">
        <v>2</v>
      </c>
      <c r="B79">
        <v>55</v>
      </c>
      <c r="C79" t="s">
        <v>34</v>
      </c>
      <c r="D79">
        <v>1.6145</v>
      </c>
      <c r="E79">
        <v>61.94</v>
      </c>
      <c r="F79">
        <v>56.94</v>
      </c>
      <c r="G79">
        <v>28</v>
      </c>
      <c r="H79">
        <v>0.45</v>
      </c>
      <c r="I79">
        <v>122</v>
      </c>
      <c r="J79">
        <v>118.63</v>
      </c>
      <c r="K79">
        <v>43.4</v>
      </c>
      <c r="L79">
        <v>3</v>
      </c>
      <c r="M79">
        <v>6</v>
      </c>
      <c r="N79">
        <v>17.23</v>
      </c>
      <c r="O79">
        <v>14865.24</v>
      </c>
      <c r="P79">
        <v>449.82</v>
      </c>
      <c r="Q79">
        <v>6609.9</v>
      </c>
      <c r="R79">
        <v>410.5</v>
      </c>
      <c r="S79">
        <v>211.58</v>
      </c>
      <c r="T79">
        <v>93176.25</v>
      </c>
      <c r="U79">
        <v>0.52</v>
      </c>
      <c r="V79">
        <v>0.78</v>
      </c>
      <c r="W79">
        <v>18.89</v>
      </c>
      <c r="X79">
        <v>5.66</v>
      </c>
      <c r="Y79">
        <v>2</v>
      </c>
      <c r="Z79">
        <v>10</v>
      </c>
    </row>
    <row r="80" spans="1:26" x14ac:dyDescent="0.25">
      <c r="A80">
        <v>3</v>
      </c>
      <c r="B80">
        <v>55</v>
      </c>
      <c r="C80" t="s">
        <v>34</v>
      </c>
      <c r="D80">
        <v>1.6142000000000001</v>
      </c>
      <c r="E80">
        <v>61.95</v>
      </c>
      <c r="F80">
        <v>56.95</v>
      </c>
      <c r="G80">
        <v>28.01</v>
      </c>
      <c r="H80">
        <v>0.59</v>
      </c>
      <c r="I80">
        <v>122</v>
      </c>
      <c r="J80">
        <v>119.93</v>
      </c>
      <c r="K80">
        <v>43.4</v>
      </c>
      <c r="L80">
        <v>4</v>
      </c>
      <c r="M80">
        <v>0</v>
      </c>
      <c r="N80">
        <v>17.53</v>
      </c>
      <c r="O80">
        <v>15025.44</v>
      </c>
      <c r="P80">
        <v>453.97</v>
      </c>
      <c r="Q80">
        <v>6609.97</v>
      </c>
      <c r="R80">
        <v>410.48</v>
      </c>
      <c r="S80">
        <v>211.58</v>
      </c>
      <c r="T80">
        <v>93166.05</v>
      </c>
      <c r="U80">
        <v>0.52</v>
      </c>
      <c r="V80">
        <v>0.78</v>
      </c>
      <c r="W80">
        <v>18.899999999999999</v>
      </c>
      <c r="X80">
        <v>5.66</v>
      </c>
      <c r="Y80">
        <v>2</v>
      </c>
      <c r="Z8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85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INDEX(resultados!$A$2:$ZZ$80, 1, MATCH($B$1, resultados!$A$1:$ZZ$1, 0))</f>
        <v>#N/A</v>
      </c>
      <c r="B7" t="e">
        <f>INDEX(resultados!$A$2:$ZZ$80, 1, MATCH($B$2, resultados!$A$1:$ZZ$1, 0))</f>
        <v>#N/A</v>
      </c>
      <c r="C7" t="e">
        <f>INDEX(resultados!$A$2:$ZZ$80, 1, MATCH($B$3, resultados!$A$1:$ZZ$1, 0))</f>
        <v>#N/A</v>
      </c>
    </row>
    <row r="8" spans="1:3" x14ac:dyDescent="0.25">
      <c r="A8" t="e">
        <f>INDEX(resultados!$A$2:$ZZ$80, 2, MATCH($B$1, resultados!$A$1:$ZZ$1, 0))</f>
        <v>#N/A</v>
      </c>
      <c r="B8" t="e">
        <f>INDEX(resultados!$A$2:$ZZ$80, 2, MATCH($B$2, resultados!$A$1:$ZZ$1, 0))</f>
        <v>#N/A</v>
      </c>
      <c r="C8" t="e">
        <f>INDEX(resultados!$A$2:$ZZ$80, 2, MATCH($B$3, resultados!$A$1:$ZZ$1, 0))</f>
        <v>#N/A</v>
      </c>
    </row>
    <row r="9" spans="1:3" x14ac:dyDescent="0.25">
      <c r="A9" t="e">
        <f>INDEX(resultados!$A$2:$ZZ$80, 3, MATCH($B$1, resultados!$A$1:$ZZ$1, 0))</f>
        <v>#N/A</v>
      </c>
      <c r="B9" t="e">
        <f>INDEX(resultados!$A$2:$ZZ$80, 3, MATCH($B$2, resultados!$A$1:$ZZ$1, 0))</f>
        <v>#N/A</v>
      </c>
      <c r="C9" t="e">
        <f>INDEX(resultados!$A$2:$ZZ$80, 3, MATCH($B$3, resultados!$A$1:$ZZ$1, 0))</f>
        <v>#N/A</v>
      </c>
    </row>
    <row r="10" spans="1:3" x14ac:dyDescent="0.25">
      <c r="A10" t="e">
        <f>INDEX(resultados!$A$2:$ZZ$80, 4, MATCH($B$1, resultados!$A$1:$ZZ$1, 0))</f>
        <v>#N/A</v>
      </c>
      <c r="B10" t="e">
        <f>INDEX(resultados!$A$2:$ZZ$80, 4, MATCH($B$2, resultados!$A$1:$ZZ$1, 0))</f>
        <v>#N/A</v>
      </c>
      <c r="C10" t="e">
        <f>INDEX(resultados!$A$2:$ZZ$80, 4, MATCH($B$3, resultados!$A$1:$ZZ$1, 0))</f>
        <v>#N/A</v>
      </c>
    </row>
    <row r="11" spans="1:3" x14ac:dyDescent="0.25">
      <c r="A11" t="e">
        <f>INDEX(resultados!$A$2:$ZZ$80, 5, MATCH($B$1, resultados!$A$1:$ZZ$1, 0))</f>
        <v>#N/A</v>
      </c>
      <c r="B11" t="e">
        <f>INDEX(resultados!$A$2:$ZZ$80, 5, MATCH($B$2, resultados!$A$1:$ZZ$1, 0))</f>
        <v>#N/A</v>
      </c>
      <c r="C11" t="e">
        <f>INDEX(resultados!$A$2:$ZZ$80, 5, MATCH($B$3, resultados!$A$1:$ZZ$1, 0))</f>
        <v>#N/A</v>
      </c>
    </row>
    <row r="12" spans="1:3" x14ac:dyDescent="0.25">
      <c r="A12" t="e">
        <f>INDEX(resultados!$A$2:$ZZ$80, 6, MATCH($B$1, resultados!$A$1:$ZZ$1, 0))</f>
        <v>#N/A</v>
      </c>
      <c r="B12" t="e">
        <f>INDEX(resultados!$A$2:$ZZ$80, 6, MATCH($B$2, resultados!$A$1:$ZZ$1, 0))</f>
        <v>#N/A</v>
      </c>
      <c r="C12" t="e">
        <f>INDEX(resultados!$A$2:$ZZ$80, 6, MATCH($B$3, resultados!$A$1:$ZZ$1, 0))</f>
        <v>#N/A</v>
      </c>
    </row>
    <row r="13" spans="1:3" x14ac:dyDescent="0.25">
      <c r="A13" t="e">
        <f>INDEX(resultados!$A$2:$ZZ$80, 7, MATCH($B$1, resultados!$A$1:$ZZ$1, 0))</f>
        <v>#N/A</v>
      </c>
      <c r="B13" t="e">
        <f>INDEX(resultados!$A$2:$ZZ$80, 7, MATCH($B$2, resultados!$A$1:$ZZ$1, 0))</f>
        <v>#N/A</v>
      </c>
      <c r="C13" t="e">
        <f>INDEX(resultados!$A$2:$ZZ$80, 7, MATCH($B$3, resultados!$A$1:$ZZ$1, 0))</f>
        <v>#N/A</v>
      </c>
    </row>
    <row r="14" spans="1:3" x14ac:dyDescent="0.25">
      <c r="A14" t="e">
        <f>INDEX(resultados!$A$2:$ZZ$80, 8, MATCH($B$1, resultados!$A$1:$ZZ$1, 0))</f>
        <v>#N/A</v>
      </c>
      <c r="B14" t="e">
        <f>INDEX(resultados!$A$2:$ZZ$80, 8, MATCH($B$2, resultados!$A$1:$ZZ$1, 0))</f>
        <v>#N/A</v>
      </c>
      <c r="C14" t="e">
        <f>INDEX(resultados!$A$2:$ZZ$80, 8, MATCH($B$3, resultados!$A$1:$ZZ$1, 0))</f>
        <v>#N/A</v>
      </c>
    </row>
    <row r="15" spans="1:3" x14ac:dyDescent="0.25">
      <c r="A15" t="e">
        <f>INDEX(resultados!$A$2:$ZZ$80, 9, MATCH($B$1, resultados!$A$1:$ZZ$1, 0))</f>
        <v>#N/A</v>
      </c>
      <c r="B15" t="e">
        <f>INDEX(resultados!$A$2:$ZZ$80, 9, MATCH($B$2, resultados!$A$1:$ZZ$1, 0))</f>
        <v>#N/A</v>
      </c>
      <c r="C15" t="e">
        <f>INDEX(resultados!$A$2:$ZZ$80, 9, MATCH($B$3, resultados!$A$1:$ZZ$1, 0))</f>
        <v>#N/A</v>
      </c>
    </row>
    <row r="16" spans="1:3" x14ac:dyDescent="0.25">
      <c r="A16" t="e">
        <f>INDEX(resultados!$A$2:$ZZ$80, 10, MATCH($B$1, resultados!$A$1:$ZZ$1, 0))</f>
        <v>#N/A</v>
      </c>
      <c r="B16" t="e">
        <f>INDEX(resultados!$A$2:$ZZ$80, 10, MATCH($B$2, resultados!$A$1:$ZZ$1, 0))</f>
        <v>#N/A</v>
      </c>
      <c r="C16" t="e">
        <f>INDEX(resultados!$A$2:$ZZ$80, 10, MATCH($B$3, resultados!$A$1:$ZZ$1, 0))</f>
        <v>#N/A</v>
      </c>
    </row>
    <row r="17" spans="1:3" x14ac:dyDescent="0.25">
      <c r="A17" t="e">
        <f>INDEX(resultados!$A$2:$ZZ$80, 11, MATCH($B$1, resultados!$A$1:$ZZ$1, 0))</f>
        <v>#N/A</v>
      </c>
      <c r="B17" t="e">
        <f>INDEX(resultados!$A$2:$ZZ$80, 11, MATCH($B$2, resultados!$A$1:$ZZ$1, 0))</f>
        <v>#N/A</v>
      </c>
      <c r="C17" t="e">
        <f>INDEX(resultados!$A$2:$ZZ$80, 11, MATCH($B$3, resultados!$A$1:$ZZ$1, 0))</f>
        <v>#N/A</v>
      </c>
    </row>
    <row r="18" spans="1:3" x14ac:dyDescent="0.25">
      <c r="A18" t="e">
        <f>INDEX(resultados!$A$2:$ZZ$80, 12, MATCH($B$1, resultados!$A$1:$ZZ$1, 0))</f>
        <v>#N/A</v>
      </c>
      <c r="B18" t="e">
        <f>INDEX(resultados!$A$2:$ZZ$80, 12, MATCH($B$2, resultados!$A$1:$ZZ$1, 0))</f>
        <v>#N/A</v>
      </c>
      <c r="C18" t="e">
        <f>INDEX(resultados!$A$2:$ZZ$80, 12, MATCH($B$3, resultados!$A$1:$ZZ$1, 0))</f>
        <v>#N/A</v>
      </c>
    </row>
    <row r="19" spans="1:3" x14ac:dyDescent="0.25">
      <c r="A19" t="e">
        <f>INDEX(resultados!$A$2:$ZZ$80, 13, MATCH($B$1, resultados!$A$1:$ZZ$1, 0))</f>
        <v>#N/A</v>
      </c>
      <c r="B19" t="e">
        <f>INDEX(resultados!$A$2:$ZZ$80, 13, MATCH($B$2, resultados!$A$1:$ZZ$1, 0))</f>
        <v>#N/A</v>
      </c>
      <c r="C19" t="e">
        <f>INDEX(resultados!$A$2:$ZZ$80, 13, MATCH($B$3, resultados!$A$1:$ZZ$1, 0))</f>
        <v>#N/A</v>
      </c>
    </row>
    <row r="20" spans="1:3" x14ac:dyDescent="0.25">
      <c r="A20" t="e">
        <f>INDEX(resultados!$A$2:$ZZ$80, 14, MATCH($B$1, resultados!$A$1:$ZZ$1, 0))</f>
        <v>#N/A</v>
      </c>
      <c r="B20" t="e">
        <f>INDEX(resultados!$A$2:$ZZ$80, 14, MATCH($B$2, resultados!$A$1:$ZZ$1, 0))</f>
        <v>#N/A</v>
      </c>
      <c r="C20" t="e">
        <f>INDEX(resultados!$A$2:$ZZ$80, 14, MATCH($B$3, resultados!$A$1:$ZZ$1, 0))</f>
        <v>#N/A</v>
      </c>
    </row>
    <row r="21" spans="1:3" x14ac:dyDescent="0.25">
      <c r="A21" t="e">
        <f>INDEX(resultados!$A$2:$ZZ$80, 15, MATCH($B$1, resultados!$A$1:$ZZ$1, 0))</f>
        <v>#N/A</v>
      </c>
      <c r="B21" t="e">
        <f>INDEX(resultados!$A$2:$ZZ$80, 15, MATCH($B$2, resultados!$A$1:$ZZ$1, 0))</f>
        <v>#N/A</v>
      </c>
      <c r="C21" t="e">
        <f>INDEX(resultados!$A$2:$ZZ$80, 15, MATCH($B$3, resultados!$A$1:$ZZ$1, 0))</f>
        <v>#N/A</v>
      </c>
    </row>
    <row r="22" spans="1:3" x14ac:dyDescent="0.25">
      <c r="A22" t="e">
        <f>INDEX(resultados!$A$2:$ZZ$80, 16, MATCH($B$1, resultados!$A$1:$ZZ$1, 0))</f>
        <v>#N/A</v>
      </c>
      <c r="B22" t="e">
        <f>INDEX(resultados!$A$2:$ZZ$80, 16, MATCH($B$2, resultados!$A$1:$ZZ$1, 0))</f>
        <v>#N/A</v>
      </c>
      <c r="C22" t="e">
        <f>INDEX(resultados!$A$2:$ZZ$80, 16, MATCH($B$3, resultados!$A$1:$ZZ$1, 0))</f>
        <v>#N/A</v>
      </c>
    </row>
    <row r="23" spans="1:3" x14ac:dyDescent="0.25">
      <c r="A23" t="e">
        <f>INDEX(resultados!$A$2:$ZZ$80, 17, MATCH($B$1, resultados!$A$1:$ZZ$1, 0))</f>
        <v>#N/A</v>
      </c>
      <c r="B23" t="e">
        <f>INDEX(resultados!$A$2:$ZZ$80, 17, MATCH($B$2, resultados!$A$1:$ZZ$1, 0))</f>
        <v>#N/A</v>
      </c>
      <c r="C23" t="e">
        <f>INDEX(resultados!$A$2:$ZZ$80, 17, MATCH($B$3, resultados!$A$1:$ZZ$1, 0))</f>
        <v>#N/A</v>
      </c>
    </row>
    <row r="24" spans="1:3" x14ac:dyDescent="0.25">
      <c r="A24" t="e">
        <f>INDEX(resultados!$A$2:$ZZ$80, 18, MATCH($B$1, resultados!$A$1:$ZZ$1, 0))</f>
        <v>#N/A</v>
      </c>
      <c r="B24" t="e">
        <f>INDEX(resultados!$A$2:$ZZ$80, 18, MATCH($B$2, resultados!$A$1:$ZZ$1, 0))</f>
        <v>#N/A</v>
      </c>
      <c r="C24" t="e">
        <f>INDEX(resultados!$A$2:$ZZ$80, 18, MATCH($B$3, resultados!$A$1:$ZZ$1, 0))</f>
        <v>#N/A</v>
      </c>
    </row>
    <row r="25" spans="1:3" x14ac:dyDescent="0.25">
      <c r="A25" t="e">
        <f>INDEX(resultados!$A$2:$ZZ$80, 19, MATCH($B$1, resultados!$A$1:$ZZ$1, 0))</f>
        <v>#N/A</v>
      </c>
      <c r="B25" t="e">
        <f>INDEX(resultados!$A$2:$ZZ$80, 19, MATCH($B$2, resultados!$A$1:$ZZ$1, 0))</f>
        <v>#N/A</v>
      </c>
      <c r="C25" t="e">
        <f>INDEX(resultados!$A$2:$ZZ$80, 19, MATCH($B$3, resultados!$A$1:$ZZ$1, 0))</f>
        <v>#N/A</v>
      </c>
    </row>
    <row r="26" spans="1:3" x14ac:dyDescent="0.25">
      <c r="A26" t="e">
        <f>INDEX(resultados!$A$2:$ZZ$80, 20, MATCH($B$1, resultados!$A$1:$ZZ$1, 0))</f>
        <v>#N/A</v>
      </c>
      <c r="B26" t="e">
        <f>INDEX(resultados!$A$2:$ZZ$80, 20, MATCH($B$2, resultados!$A$1:$ZZ$1, 0))</f>
        <v>#N/A</v>
      </c>
      <c r="C26" t="e">
        <f>INDEX(resultados!$A$2:$ZZ$80, 20, MATCH($B$3, resultados!$A$1:$ZZ$1, 0))</f>
        <v>#N/A</v>
      </c>
    </row>
    <row r="27" spans="1:3" x14ac:dyDescent="0.25">
      <c r="A27" t="e">
        <f>INDEX(resultados!$A$2:$ZZ$80, 21, MATCH($B$1, resultados!$A$1:$ZZ$1, 0))</f>
        <v>#N/A</v>
      </c>
      <c r="B27" t="e">
        <f>INDEX(resultados!$A$2:$ZZ$80, 21, MATCH($B$2, resultados!$A$1:$ZZ$1, 0))</f>
        <v>#N/A</v>
      </c>
      <c r="C27" t="e">
        <f>INDEX(resultados!$A$2:$ZZ$80, 21, MATCH($B$3, resultados!$A$1:$ZZ$1, 0))</f>
        <v>#N/A</v>
      </c>
    </row>
    <row r="28" spans="1:3" x14ac:dyDescent="0.25">
      <c r="A28" t="e">
        <f>INDEX(resultados!$A$2:$ZZ$80, 22, MATCH($B$1, resultados!$A$1:$ZZ$1, 0))</f>
        <v>#N/A</v>
      </c>
      <c r="B28" t="e">
        <f>INDEX(resultados!$A$2:$ZZ$80, 22, MATCH($B$2, resultados!$A$1:$ZZ$1, 0))</f>
        <v>#N/A</v>
      </c>
      <c r="C28" t="e">
        <f>INDEX(resultados!$A$2:$ZZ$80, 22, MATCH($B$3, resultados!$A$1:$ZZ$1, 0))</f>
        <v>#N/A</v>
      </c>
    </row>
    <row r="29" spans="1:3" x14ac:dyDescent="0.25">
      <c r="A29" t="e">
        <f>INDEX(resultados!$A$2:$ZZ$80, 23, MATCH($B$1, resultados!$A$1:$ZZ$1, 0))</f>
        <v>#N/A</v>
      </c>
      <c r="B29" t="e">
        <f>INDEX(resultados!$A$2:$ZZ$80, 23, MATCH($B$2, resultados!$A$1:$ZZ$1, 0))</f>
        <v>#N/A</v>
      </c>
      <c r="C29" t="e">
        <f>INDEX(resultados!$A$2:$ZZ$80, 23, MATCH($B$3, resultados!$A$1:$ZZ$1, 0))</f>
        <v>#N/A</v>
      </c>
    </row>
    <row r="30" spans="1:3" x14ac:dyDescent="0.25">
      <c r="A30" t="e">
        <f>INDEX(resultados!$A$2:$ZZ$80, 24, MATCH($B$1, resultados!$A$1:$ZZ$1, 0))</f>
        <v>#N/A</v>
      </c>
      <c r="B30" t="e">
        <f>INDEX(resultados!$A$2:$ZZ$80, 24, MATCH($B$2, resultados!$A$1:$ZZ$1, 0))</f>
        <v>#N/A</v>
      </c>
      <c r="C30" t="e">
        <f>INDEX(resultados!$A$2:$ZZ$80, 24, MATCH($B$3, resultados!$A$1:$ZZ$1, 0))</f>
        <v>#N/A</v>
      </c>
    </row>
    <row r="31" spans="1:3" x14ac:dyDescent="0.25">
      <c r="A31" t="e">
        <f>INDEX(resultados!$A$2:$ZZ$80, 25, MATCH($B$1, resultados!$A$1:$ZZ$1, 0))</f>
        <v>#N/A</v>
      </c>
      <c r="B31" t="e">
        <f>INDEX(resultados!$A$2:$ZZ$80, 25, MATCH($B$2, resultados!$A$1:$ZZ$1, 0))</f>
        <v>#N/A</v>
      </c>
      <c r="C31" t="e">
        <f>INDEX(resultados!$A$2:$ZZ$80, 25, MATCH($B$3, resultados!$A$1:$ZZ$1, 0))</f>
        <v>#N/A</v>
      </c>
    </row>
    <row r="32" spans="1:3" x14ac:dyDescent="0.25">
      <c r="A32" t="e">
        <f>INDEX(resultados!$A$2:$ZZ$80, 26, MATCH($B$1, resultados!$A$1:$ZZ$1, 0))</f>
        <v>#N/A</v>
      </c>
      <c r="B32" t="e">
        <f>INDEX(resultados!$A$2:$ZZ$80, 26, MATCH($B$2, resultados!$A$1:$ZZ$1, 0))</f>
        <v>#N/A</v>
      </c>
      <c r="C32" t="e">
        <f>INDEX(resultados!$A$2:$ZZ$80, 26, MATCH($B$3, resultados!$A$1:$ZZ$1, 0))</f>
        <v>#N/A</v>
      </c>
    </row>
    <row r="33" spans="1:3" x14ac:dyDescent="0.25">
      <c r="A33" t="e">
        <f>INDEX(resultados!$A$2:$ZZ$80, 27, MATCH($B$1, resultados!$A$1:$ZZ$1, 0))</f>
        <v>#N/A</v>
      </c>
      <c r="B33" t="e">
        <f>INDEX(resultados!$A$2:$ZZ$80, 27, MATCH($B$2, resultados!$A$1:$ZZ$1, 0))</f>
        <v>#N/A</v>
      </c>
      <c r="C33" t="e">
        <f>INDEX(resultados!$A$2:$ZZ$80, 27, MATCH($B$3, resultados!$A$1:$ZZ$1, 0))</f>
        <v>#N/A</v>
      </c>
    </row>
    <row r="34" spans="1:3" x14ac:dyDescent="0.25">
      <c r="A34" t="e">
        <f>INDEX(resultados!$A$2:$ZZ$80, 28, MATCH($B$1, resultados!$A$1:$ZZ$1, 0))</f>
        <v>#N/A</v>
      </c>
      <c r="B34" t="e">
        <f>INDEX(resultados!$A$2:$ZZ$80, 28, MATCH($B$2, resultados!$A$1:$ZZ$1, 0))</f>
        <v>#N/A</v>
      </c>
      <c r="C34" t="e">
        <f>INDEX(resultados!$A$2:$ZZ$80, 28, MATCH($B$3, resultados!$A$1:$ZZ$1, 0))</f>
        <v>#N/A</v>
      </c>
    </row>
    <row r="35" spans="1:3" x14ac:dyDescent="0.25">
      <c r="A35" t="e">
        <f>INDEX(resultados!$A$2:$ZZ$80, 29, MATCH($B$1, resultados!$A$1:$ZZ$1, 0))</f>
        <v>#N/A</v>
      </c>
      <c r="B35" t="e">
        <f>INDEX(resultados!$A$2:$ZZ$80, 29, MATCH($B$2, resultados!$A$1:$ZZ$1, 0))</f>
        <v>#N/A</v>
      </c>
      <c r="C35" t="e">
        <f>INDEX(resultados!$A$2:$ZZ$80, 29, MATCH($B$3, resultados!$A$1:$ZZ$1, 0))</f>
        <v>#N/A</v>
      </c>
    </row>
    <row r="36" spans="1:3" x14ac:dyDescent="0.25">
      <c r="A36" t="e">
        <f>INDEX(resultados!$A$2:$ZZ$80, 30, MATCH($B$1, resultados!$A$1:$ZZ$1, 0))</f>
        <v>#N/A</v>
      </c>
      <c r="B36" t="e">
        <f>INDEX(resultados!$A$2:$ZZ$80, 30, MATCH($B$2, resultados!$A$1:$ZZ$1, 0))</f>
        <v>#N/A</v>
      </c>
      <c r="C36" t="e">
        <f>INDEX(resultados!$A$2:$ZZ$80, 30, MATCH($B$3, resultados!$A$1:$ZZ$1, 0))</f>
        <v>#N/A</v>
      </c>
    </row>
    <row r="37" spans="1:3" x14ac:dyDescent="0.25">
      <c r="A37" t="e">
        <f>INDEX(resultados!$A$2:$ZZ$80, 31, MATCH($B$1, resultados!$A$1:$ZZ$1, 0))</f>
        <v>#N/A</v>
      </c>
      <c r="B37" t="e">
        <f>INDEX(resultados!$A$2:$ZZ$80, 31, MATCH($B$2, resultados!$A$1:$ZZ$1, 0))</f>
        <v>#N/A</v>
      </c>
      <c r="C37" t="e">
        <f>INDEX(resultados!$A$2:$ZZ$80, 31, MATCH($B$3, resultados!$A$1:$ZZ$1, 0))</f>
        <v>#N/A</v>
      </c>
    </row>
    <row r="38" spans="1:3" x14ac:dyDescent="0.25">
      <c r="A38" t="e">
        <f>INDEX(resultados!$A$2:$ZZ$80, 32, MATCH($B$1, resultados!$A$1:$ZZ$1, 0))</f>
        <v>#N/A</v>
      </c>
      <c r="B38" t="e">
        <f>INDEX(resultados!$A$2:$ZZ$80, 32, MATCH($B$2, resultados!$A$1:$ZZ$1, 0))</f>
        <v>#N/A</v>
      </c>
      <c r="C38" t="e">
        <f>INDEX(resultados!$A$2:$ZZ$80, 32, MATCH($B$3, resultados!$A$1:$ZZ$1, 0))</f>
        <v>#N/A</v>
      </c>
    </row>
    <row r="39" spans="1:3" x14ac:dyDescent="0.25">
      <c r="A39" t="e">
        <f>INDEX(resultados!$A$2:$ZZ$80, 33, MATCH($B$1, resultados!$A$1:$ZZ$1, 0))</f>
        <v>#N/A</v>
      </c>
      <c r="B39" t="e">
        <f>INDEX(resultados!$A$2:$ZZ$80, 33, MATCH($B$2, resultados!$A$1:$ZZ$1, 0))</f>
        <v>#N/A</v>
      </c>
      <c r="C39" t="e">
        <f>INDEX(resultados!$A$2:$ZZ$80, 33, MATCH($B$3, resultados!$A$1:$ZZ$1, 0))</f>
        <v>#N/A</v>
      </c>
    </row>
    <row r="40" spans="1:3" x14ac:dyDescent="0.25">
      <c r="A40" t="e">
        <f>INDEX(resultados!$A$2:$ZZ$80, 34, MATCH($B$1, resultados!$A$1:$ZZ$1, 0))</f>
        <v>#N/A</v>
      </c>
      <c r="B40" t="e">
        <f>INDEX(resultados!$A$2:$ZZ$80, 34, MATCH($B$2, resultados!$A$1:$ZZ$1, 0))</f>
        <v>#N/A</v>
      </c>
      <c r="C40" t="e">
        <f>INDEX(resultados!$A$2:$ZZ$80, 34, MATCH($B$3, resultados!$A$1:$ZZ$1, 0))</f>
        <v>#N/A</v>
      </c>
    </row>
    <row r="41" spans="1:3" x14ac:dyDescent="0.25">
      <c r="A41" t="e">
        <f>INDEX(resultados!$A$2:$ZZ$80, 35, MATCH($B$1, resultados!$A$1:$ZZ$1, 0))</f>
        <v>#N/A</v>
      </c>
      <c r="B41" t="e">
        <f>INDEX(resultados!$A$2:$ZZ$80, 35, MATCH($B$2, resultados!$A$1:$ZZ$1, 0))</f>
        <v>#N/A</v>
      </c>
      <c r="C41" t="e">
        <f>INDEX(resultados!$A$2:$ZZ$80, 35, MATCH($B$3, resultados!$A$1:$ZZ$1, 0))</f>
        <v>#N/A</v>
      </c>
    </row>
    <row r="42" spans="1:3" x14ac:dyDescent="0.25">
      <c r="A42" t="e">
        <f>INDEX(resultados!$A$2:$ZZ$80, 36, MATCH($B$1, resultados!$A$1:$ZZ$1, 0))</f>
        <v>#N/A</v>
      </c>
      <c r="B42" t="e">
        <f>INDEX(resultados!$A$2:$ZZ$80, 36, MATCH($B$2, resultados!$A$1:$ZZ$1, 0))</f>
        <v>#N/A</v>
      </c>
      <c r="C42" t="e">
        <f>INDEX(resultados!$A$2:$ZZ$80, 36, MATCH($B$3, resultados!$A$1:$ZZ$1, 0))</f>
        <v>#N/A</v>
      </c>
    </row>
    <row r="43" spans="1:3" x14ac:dyDescent="0.25">
      <c r="A43" t="e">
        <f>INDEX(resultados!$A$2:$ZZ$80, 37, MATCH($B$1, resultados!$A$1:$ZZ$1, 0))</f>
        <v>#N/A</v>
      </c>
      <c r="B43" t="e">
        <f>INDEX(resultados!$A$2:$ZZ$80, 37, MATCH($B$2, resultados!$A$1:$ZZ$1, 0))</f>
        <v>#N/A</v>
      </c>
      <c r="C43" t="e">
        <f>INDEX(resultados!$A$2:$ZZ$80, 37, MATCH($B$3, resultados!$A$1:$ZZ$1, 0))</f>
        <v>#N/A</v>
      </c>
    </row>
    <row r="44" spans="1:3" x14ac:dyDescent="0.25">
      <c r="A44" t="e">
        <f>INDEX(resultados!$A$2:$ZZ$80, 38, MATCH($B$1, resultados!$A$1:$ZZ$1, 0))</f>
        <v>#N/A</v>
      </c>
      <c r="B44" t="e">
        <f>INDEX(resultados!$A$2:$ZZ$80, 38, MATCH($B$2, resultados!$A$1:$ZZ$1, 0))</f>
        <v>#N/A</v>
      </c>
      <c r="C44" t="e">
        <f>INDEX(resultados!$A$2:$ZZ$80, 38, MATCH($B$3, resultados!$A$1:$ZZ$1, 0))</f>
        <v>#N/A</v>
      </c>
    </row>
    <row r="45" spans="1:3" x14ac:dyDescent="0.25">
      <c r="A45" t="e">
        <f>INDEX(resultados!$A$2:$ZZ$80, 39, MATCH($B$1, resultados!$A$1:$ZZ$1, 0))</f>
        <v>#N/A</v>
      </c>
      <c r="B45" t="e">
        <f>INDEX(resultados!$A$2:$ZZ$80, 39, MATCH($B$2, resultados!$A$1:$ZZ$1, 0))</f>
        <v>#N/A</v>
      </c>
      <c r="C45" t="e">
        <f>INDEX(resultados!$A$2:$ZZ$80, 39, MATCH($B$3, resultados!$A$1:$ZZ$1, 0))</f>
        <v>#N/A</v>
      </c>
    </row>
    <row r="46" spans="1:3" x14ac:dyDescent="0.25">
      <c r="A46" t="e">
        <f>INDEX(resultados!$A$2:$ZZ$80, 40, MATCH($B$1, resultados!$A$1:$ZZ$1, 0))</f>
        <v>#N/A</v>
      </c>
      <c r="B46" t="e">
        <f>INDEX(resultados!$A$2:$ZZ$80, 40, MATCH($B$2, resultados!$A$1:$ZZ$1, 0))</f>
        <v>#N/A</v>
      </c>
      <c r="C46" t="e">
        <f>INDEX(resultados!$A$2:$ZZ$80, 40, MATCH($B$3, resultados!$A$1:$ZZ$1, 0))</f>
        <v>#N/A</v>
      </c>
    </row>
    <row r="47" spans="1:3" x14ac:dyDescent="0.25">
      <c r="A47" t="e">
        <f>INDEX(resultados!$A$2:$ZZ$80, 41, MATCH($B$1, resultados!$A$1:$ZZ$1, 0))</f>
        <v>#N/A</v>
      </c>
      <c r="B47" t="e">
        <f>INDEX(resultados!$A$2:$ZZ$80, 41, MATCH($B$2, resultados!$A$1:$ZZ$1, 0))</f>
        <v>#N/A</v>
      </c>
      <c r="C47" t="e">
        <f>INDEX(resultados!$A$2:$ZZ$80, 41, MATCH($B$3, resultados!$A$1:$ZZ$1, 0))</f>
        <v>#N/A</v>
      </c>
    </row>
    <row r="48" spans="1:3" x14ac:dyDescent="0.25">
      <c r="A48" t="e">
        <f>INDEX(resultados!$A$2:$ZZ$80, 42, MATCH($B$1, resultados!$A$1:$ZZ$1, 0))</f>
        <v>#N/A</v>
      </c>
      <c r="B48" t="e">
        <f>INDEX(resultados!$A$2:$ZZ$80, 42, MATCH($B$2, resultados!$A$1:$ZZ$1, 0))</f>
        <v>#N/A</v>
      </c>
      <c r="C48" t="e">
        <f>INDEX(resultados!$A$2:$ZZ$80, 42, MATCH($B$3, resultados!$A$1:$ZZ$1, 0))</f>
        <v>#N/A</v>
      </c>
    </row>
    <row r="49" spans="1:3" x14ac:dyDescent="0.25">
      <c r="A49" t="e">
        <f>INDEX(resultados!$A$2:$ZZ$80, 43, MATCH($B$1, resultados!$A$1:$ZZ$1, 0))</f>
        <v>#N/A</v>
      </c>
      <c r="B49" t="e">
        <f>INDEX(resultados!$A$2:$ZZ$80, 43, MATCH($B$2, resultados!$A$1:$ZZ$1, 0))</f>
        <v>#N/A</v>
      </c>
      <c r="C49" t="e">
        <f>INDEX(resultados!$A$2:$ZZ$80, 43, MATCH($B$3, resultados!$A$1:$ZZ$1, 0))</f>
        <v>#N/A</v>
      </c>
    </row>
    <row r="50" spans="1:3" x14ac:dyDescent="0.25">
      <c r="A50" t="e">
        <f>INDEX(resultados!$A$2:$ZZ$80, 44, MATCH($B$1, resultados!$A$1:$ZZ$1, 0))</f>
        <v>#N/A</v>
      </c>
      <c r="B50" t="e">
        <f>INDEX(resultados!$A$2:$ZZ$80, 44, MATCH($B$2, resultados!$A$1:$ZZ$1, 0))</f>
        <v>#N/A</v>
      </c>
      <c r="C50" t="e">
        <f>INDEX(resultados!$A$2:$ZZ$80, 44, MATCH($B$3, resultados!$A$1:$ZZ$1, 0))</f>
        <v>#N/A</v>
      </c>
    </row>
    <row r="51" spans="1:3" x14ac:dyDescent="0.25">
      <c r="A51" t="e">
        <f>INDEX(resultados!$A$2:$ZZ$80, 45, MATCH($B$1, resultados!$A$1:$ZZ$1, 0))</f>
        <v>#N/A</v>
      </c>
      <c r="B51" t="e">
        <f>INDEX(resultados!$A$2:$ZZ$80, 45, MATCH($B$2, resultados!$A$1:$ZZ$1, 0))</f>
        <v>#N/A</v>
      </c>
      <c r="C51" t="e">
        <f>INDEX(resultados!$A$2:$ZZ$80, 45, MATCH($B$3, resultados!$A$1:$ZZ$1, 0))</f>
        <v>#N/A</v>
      </c>
    </row>
    <row r="52" spans="1:3" x14ac:dyDescent="0.25">
      <c r="A52" t="e">
        <f>INDEX(resultados!$A$2:$ZZ$80, 46, MATCH($B$1, resultados!$A$1:$ZZ$1, 0))</f>
        <v>#N/A</v>
      </c>
      <c r="B52" t="e">
        <f>INDEX(resultados!$A$2:$ZZ$80, 46, MATCH($B$2, resultados!$A$1:$ZZ$1, 0))</f>
        <v>#N/A</v>
      </c>
      <c r="C52" t="e">
        <f>INDEX(resultados!$A$2:$ZZ$80, 46, MATCH($B$3, resultados!$A$1:$ZZ$1, 0))</f>
        <v>#N/A</v>
      </c>
    </row>
    <row r="53" spans="1:3" x14ac:dyDescent="0.25">
      <c r="A53" t="e">
        <f>INDEX(resultados!$A$2:$ZZ$80, 47, MATCH($B$1, resultados!$A$1:$ZZ$1, 0))</f>
        <v>#N/A</v>
      </c>
      <c r="B53" t="e">
        <f>INDEX(resultados!$A$2:$ZZ$80, 47, MATCH($B$2, resultados!$A$1:$ZZ$1, 0))</f>
        <v>#N/A</v>
      </c>
      <c r="C53" t="e">
        <f>INDEX(resultados!$A$2:$ZZ$80, 47, MATCH($B$3, resultados!$A$1:$ZZ$1, 0))</f>
        <v>#N/A</v>
      </c>
    </row>
    <row r="54" spans="1:3" x14ac:dyDescent="0.25">
      <c r="A54" t="e">
        <f>INDEX(resultados!$A$2:$ZZ$80, 48, MATCH($B$1, resultados!$A$1:$ZZ$1, 0))</f>
        <v>#N/A</v>
      </c>
      <c r="B54" t="e">
        <f>INDEX(resultados!$A$2:$ZZ$80, 48, MATCH($B$2, resultados!$A$1:$ZZ$1, 0))</f>
        <v>#N/A</v>
      </c>
      <c r="C54" t="e">
        <f>INDEX(resultados!$A$2:$ZZ$80, 48, MATCH($B$3, resultados!$A$1:$ZZ$1, 0))</f>
        <v>#N/A</v>
      </c>
    </row>
    <row r="55" spans="1:3" x14ac:dyDescent="0.25">
      <c r="A55" t="e">
        <f>INDEX(resultados!$A$2:$ZZ$80, 49, MATCH($B$1, resultados!$A$1:$ZZ$1, 0))</f>
        <v>#N/A</v>
      </c>
      <c r="B55" t="e">
        <f>INDEX(resultados!$A$2:$ZZ$80, 49, MATCH($B$2, resultados!$A$1:$ZZ$1, 0))</f>
        <v>#N/A</v>
      </c>
      <c r="C55" t="e">
        <f>INDEX(resultados!$A$2:$ZZ$80, 49, MATCH($B$3, resultados!$A$1:$ZZ$1, 0))</f>
        <v>#N/A</v>
      </c>
    </row>
    <row r="56" spans="1:3" x14ac:dyDescent="0.25">
      <c r="A56" t="e">
        <f>INDEX(resultados!$A$2:$ZZ$80, 50, MATCH($B$1, resultados!$A$1:$ZZ$1, 0))</f>
        <v>#N/A</v>
      </c>
      <c r="B56" t="e">
        <f>INDEX(resultados!$A$2:$ZZ$80, 50, MATCH($B$2, resultados!$A$1:$ZZ$1, 0))</f>
        <v>#N/A</v>
      </c>
      <c r="C56" t="e">
        <f>INDEX(resultados!$A$2:$ZZ$80, 50, MATCH($B$3, resultados!$A$1:$ZZ$1, 0))</f>
        <v>#N/A</v>
      </c>
    </row>
    <row r="57" spans="1:3" x14ac:dyDescent="0.25">
      <c r="A57" t="e">
        <f>INDEX(resultados!$A$2:$ZZ$80, 51, MATCH($B$1, resultados!$A$1:$ZZ$1, 0))</f>
        <v>#N/A</v>
      </c>
      <c r="B57" t="e">
        <f>INDEX(resultados!$A$2:$ZZ$80, 51, MATCH($B$2, resultados!$A$1:$ZZ$1, 0))</f>
        <v>#N/A</v>
      </c>
      <c r="C57" t="e">
        <f>INDEX(resultados!$A$2:$ZZ$80, 51, MATCH($B$3, resultados!$A$1:$ZZ$1, 0))</f>
        <v>#N/A</v>
      </c>
    </row>
    <row r="58" spans="1:3" x14ac:dyDescent="0.25">
      <c r="A58" t="e">
        <f>INDEX(resultados!$A$2:$ZZ$80, 52, MATCH($B$1, resultados!$A$1:$ZZ$1, 0))</f>
        <v>#N/A</v>
      </c>
      <c r="B58" t="e">
        <f>INDEX(resultados!$A$2:$ZZ$80, 52, MATCH($B$2, resultados!$A$1:$ZZ$1, 0))</f>
        <v>#N/A</v>
      </c>
      <c r="C58" t="e">
        <f>INDEX(resultados!$A$2:$ZZ$80, 52, MATCH($B$3, resultados!$A$1:$ZZ$1, 0))</f>
        <v>#N/A</v>
      </c>
    </row>
    <row r="59" spans="1:3" x14ac:dyDescent="0.25">
      <c r="A59" t="e">
        <f>INDEX(resultados!$A$2:$ZZ$80, 53, MATCH($B$1, resultados!$A$1:$ZZ$1, 0))</f>
        <v>#N/A</v>
      </c>
      <c r="B59" t="e">
        <f>INDEX(resultados!$A$2:$ZZ$80, 53, MATCH($B$2, resultados!$A$1:$ZZ$1, 0))</f>
        <v>#N/A</v>
      </c>
      <c r="C59" t="e">
        <f>INDEX(resultados!$A$2:$ZZ$80, 53, MATCH($B$3, resultados!$A$1:$ZZ$1, 0))</f>
        <v>#N/A</v>
      </c>
    </row>
    <row r="60" spans="1:3" x14ac:dyDescent="0.25">
      <c r="A60" t="e">
        <f>INDEX(resultados!$A$2:$ZZ$80, 54, MATCH($B$1, resultados!$A$1:$ZZ$1, 0))</f>
        <v>#N/A</v>
      </c>
      <c r="B60" t="e">
        <f>INDEX(resultados!$A$2:$ZZ$80, 54, MATCH($B$2, resultados!$A$1:$ZZ$1, 0))</f>
        <v>#N/A</v>
      </c>
      <c r="C60" t="e">
        <f>INDEX(resultados!$A$2:$ZZ$80, 54, MATCH($B$3, resultados!$A$1:$ZZ$1, 0))</f>
        <v>#N/A</v>
      </c>
    </row>
    <row r="61" spans="1:3" x14ac:dyDescent="0.25">
      <c r="A61" t="e">
        <f>INDEX(resultados!$A$2:$ZZ$80, 55, MATCH($B$1, resultados!$A$1:$ZZ$1, 0))</f>
        <v>#N/A</v>
      </c>
      <c r="B61" t="e">
        <f>INDEX(resultados!$A$2:$ZZ$80, 55, MATCH($B$2, resultados!$A$1:$ZZ$1, 0))</f>
        <v>#N/A</v>
      </c>
      <c r="C61" t="e">
        <f>INDEX(resultados!$A$2:$ZZ$80, 55, MATCH($B$3, resultados!$A$1:$ZZ$1, 0))</f>
        <v>#N/A</v>
      </c>
    </row>
    <row r="62" spans="1:3" x14ac:dyDescent="0.25">
      <c r="A62" t="e">
        <f>INDEX(resultados!$A$2:$ZZ$80, 56, MATCH($B$1, resultados!$A$1:$ZZ$1, 0))</f>
        <v>#N/A</v>
      </c>
      <c r="B62" t="e">
        <f>INDEX(resultados!$A$2:$ZZ$80, 56, MATCH($B$2, resultados!$A$1:$ZZ$1, 0))</f>
        <v>#N/A</v>
      </c>
      <c r="C62" t="e">
        <f>INDEX(resultados!$A$2:$ZZ$80, 56, MATCH($B$3, resultados!$A$1:$ZZ$1, 0))</f>
        <v>#N/A</v>
      </c>
    </row>
    <row r="63" spans="1:3" x14ac:dyDescent="0.25">
      <c r="A63" t="e">
        <f>INDEX(resultados!$A$2:$ZZ$80, 57, MATCH($B$1, resultados!$A$1:$ZZ$1, 0))</f>
        <v>#N/A</v>
      </c>
      <c r="B63" t="e">
        <f>INDEX(resultados!$A$2:$ZZ$80, 57, MATCH($B$2, resultados!$A$1:$ZZ$1, 0))</f>
        <v>#N/A</v>
      </c>
      <c r="C63" t="e">
        <f>INDEX(resultados!$A$2:$ZZ$80, 57, MATCH($B$3, resultados!$A$1:$ZZ$1, 0))</f>
        <v>#N/A</v>
      </c>
    </row>
    <row r="64" spans="1:3" x14ac:dyDescent="0.25">
      <c r="A64" t="e">
        <f>INDEX(resultados!$A$2:$ZZ$80, 58, MATCH($B$1, resultados!$A$1:$ZZ$1, 0))</f>
        <v>#N/A</v>
      </c>
      <c r="B64" t="e">
        <f>INDEX(resultados!$A$2:$ZZ$80, 58, MATCH($B$2, resultados!$A$1:$ZZ$1, 0))</f>
        <v>#N/A</v>
      </c>
      <c r="C64" t="e">
        <f>INDEX(resultados!$A$2:$ZZ$80, 58, MATCH($B$3, resultados!$A$1:$ZZ$1, 0))</f>
        <v>#N/A</v>
      </c>
    </row>
    <row r="65" spans="1:3" x14ac:dyDescent="0.25">
      <c r="A65" t="e">
        <f>INDEX(resultados!$A$2:$ZZ$80, 59, MATCH($B$1, resultados!$A$1:$ZZ$1, 0))</f>
        <v>#N/A</v>
      </c>
      <c r="B65" t="e">
        <f>INDEX(resultados!$A$2:$ZZ$80, 59, MATCH($B$2, resultados!$A$1:$ZZ$1, 0))</f>
        <v>#N/A</v>
      </c>
      <c r="C65" t="e">
        <f>INDEX(resultados!$A$2:$ZZ$80, 59, MATCH($B$3, resultados!$A$1:$ZZ$1, 0))</f>
        <v>#N/A</v>
      </c>
    </row>
    <row r="66" spans="1:3" x14ac:dyDescent="0.25">
      <c r="A66" t="e">
        <f>INDEX(resultados!$A$2:$ZZ$80, 60, MATCH($B$1, resultados!$A$1:$ZZ$1, 0))</f>
        <v>#N/A</v>
      </c>
      <c r="B66" t="e">
        <f>INDEX(resultados!$A$2:$ZZ$80, 60, MATCH($B$2, resultados!$A$1:$ZZ$1, 0))</f>
        <v>#N/A</v>
      </c>
      <c r="C66" t="e">
        <f>INDEX(resultados!$A$2:$ZZ$80, 60, MATCH($B$3, resultados!$A$1:$ZZ$1, 0))</f>
        <v>#N/A</v>
      </c>
    </row>
    <row r="67" spans="1:3" x14ac:dyDescent="0.25">
      <c r="A67" t="e">
        <f>INDEX(resultados!$A$2:$ZZ$80, 61, MATCH($B$1, resultados!$A$1:$ZZ$1, 0))</f>
        <v>#N/A</v>
      </c>
      <c r="B67" t="e">
        <f>INDEX(resultados!$A$2:$ZZ$80, 61, MATCH($B$2, resultados!$A$1:$ZZ$1, 0))</f>
        <v>#N/A</v>
      </c>
      <c r="C67" t="e">
        <f>INDEX(resultados!$A$2:$ZZ$80, 61, MATCH($B$3, resultados!$A$1:$ZZ$1, 0))</f>
        <v>#N/A</v>
      </c>
    </row>
    <row r="68" spans="1:3" x14ac:dyDescent="0.25">
      <c r="A68" t="e">
        <f>INDEX(resultados!$A$2:$ZZ$80, 62, MATCH($B$1, resultados!$A$1:$ZZ$1, 0))</f>
        <v>#N/A</v>
      </c>
      <c r="B68" t="e">
        <f>INDEX(resultados!$A$2:$ZZ$80, 62, MATCH($B$2, resultados!$A$1:$ZZ$1, 0))</f>
        <v>#N/A</v>
      </c>
      <c r="C68" t="e">
        <f>INDEX(resultados!$A$2:$ZZ$80, 62, MATCH($B$3, resultados!$A$1:$ZZ$1, 0))</f>
        <v>#N/A</v>
      </c>
    </row>
    <row r="69" spans="1:3" x14ac:dyDescent="0.25">
      <c r="A69" t="e">
        <f>INDEX(resultados!$A$2:$ZZ$80, 63, MATCH($B$1, resultados!$A$1:$ZZ$1, 0))</f>
        <v>#N/A</v>
      </c>
      <c r="B69" t="e">
        <f>INDEX(resultados!$A$2:$ZZ$80, 63, MATCH($B$2, resultados!$A$1:$ZZ$1, 0))</f>
        <v>#N/A</v>
      </c>
      <c r="C69" t="e">
        <f>INDEX(resultados!$A$2:$ZZ$80, 63, MATCH($B$3, resultados!$A$1:$ZZ$1, 0))</f>
        <v>#N/A</v>
      </c>
    </row>
    <row r="70" spans="1:3" x14ac:dyDescent="0.25">
      <c r="A70" t="e">
        <f>INDEX(resultados!$A$2:$ZZ$80, 64, MATCH($B$1, resultados!$A$1:$ZZ$1, 0))</f>
        <v>#N/A</v>
      </c>
      <c r="B70" t="e">
        <f>INDEX(resultados!$A$2:$ZZ$80, 64, MATCH($B$2, resultados!$A$1:$ZZ$1, 0))</f>
        <v>#N/A</v>
      </c>
      <c r="C70" t="e">
        <f>INDEX(resultados!$A$2:$ZZ$80, 64, MATCH($B$3, resultados!$A$1:$ZZ$1, 0))</f>
        <v>#N/A</v>
      </c>
    </row>
    <row r="71" spans="1:3" x14ac:dyDescent="0.25">
      <c r="A71" t="e">
        <f>INDEX(resultados!$A$2:$ZZ$80, 65, MATCH($B$1, resultados!$A$1:$ZZ$1, 0))</f>
        <v>#N/A</v>
      </c>
      <c r="B71" t="e">
        <f>INDEX(resultados!$A$2:$ZZ$80, 65, MATCH($B$2, resultados!$A$1:$ZZ$1, 0))</f>
        <v>#N/A</v>
      </c>
      <c r="C71" t="e">
        <f>INDEX(resultados!$A$2:$ZZ$80, 65, MATCH($B$3, resultados!$A$1:$ZZ$1, 0))</f>
        <v>#N/A</v>
      </c>
    </row>
    <row r="72" spans="1:3" x14ac:dyDescent="0.25">
      <c r="A72" t="e">
        <f>INDEX(resultados!$A$2:$ZZ$80, 66, MATCH($B$1, resultados!$A$1:$ZZ$1, 0))</f>
        <v>#N/A</v>
      </c>
      <c r="B72" t="e">
        <f>INDEX(resultados!$A$2:$ZZ$80, 66, MATCH($B$2, resultados!$A$1:$ZZ$1, 0))</f>
        <v>#N/A</v>
      </c>
      <c r="C72" t="e">
        <f>INDEX(resultados!$A$2:$ZZ$80, 66, MATCH($B$3, resultados!$A$1:$ZZ$1, 0))</f>
        <v>#N/A</v>
      </c>
    </row>
    <row r="73" spans="1:3" x14ac:dyDescent="0.25">
      <c r="A73" t="e">
        <f>INDEX(resultados!$A$2:$ZZ$80, 67, MATCH($B$1, resultados!$A$1:$ZZ$1, 0))</f>
        <v>#N/A</v>
      </c>
      <c r="B73" t="e">
        <f>INDEX(resultados!$A$2:$ZZ$80, 67, MATCH($B$2, resultados!$A$1:$ZZ$1, 0))</f>
        <v>#N/A</v>
      </c>
      <c r="C73" t="e">
        <f>INDEX(resultados!$A$2:$ZZ$80, 67, MATCH($B$3, resultados!$A$1:$ZZ$1, 0))</f>
        <v>#N/A</v>
      </c>
    </row>
    <row r="74" spans="1:3" x14ac:dyDescent="0.25">
      <c r="A74" t="e">
        <f>INDEX(resultados!$A$2:$ZZ$80, 68, MATCH($B$1, resultados!$A$1:$ZZ$1, 0))</f>
        <v>#N/A</v>
      </c>
      <c r="B74" t="e">
        <f>INDEX(resultados!$A$2:$ZZ$80, 68, MATCH($B$2, resultados!$A$1:$ZZ$1, 0))</f>
        <v>#N/A</v>
      </c>
      <c r="C74" t="e">
        <f>INDEX(resultados!$A$2:$ZZ$80, 68, MATCH($B$3, resultados!$A$1:$ZZ$1, 0))</f>
        <v>#N/A</v>
      </c>
    </row>
    <row r="75" spans="1:3" x14ac:dyDescent="0.25">
      <c r="A75" t="e">
        <f>INDEX(resultados!$A$2:$ZZ$80, 69, MATCH($B$1, resultados!$A$1:$ZZ$1, 0))</f>
        <v>#N/A</v>
      </c>
      <c r="B75" t="e">
        <f>INDEX(resultados!$A$2:$ZZ$80, 69, MATCH($B$2, resultados!$A$1:$ZZ$1, 0))</f>
        <v>#N/A</v>
      </c>
      <c r="C75" t="e">
        <f>INDEX(resultados!$A$2:$ZZ$80, 69, MATCH($B$3, resultados!$A$1:$ZZ$1, 0))</f>
        <v>#N/A</v>
      </c>
    </row>
    <row r="76" spans="1:3" x14ac:dyDescent="0.25">
      <c r="A76" t="e">
        <f>INDEX(resultados!$A$2:$ZZ$80, 70, MATCH($B$1, resultados!$A$1:$ZZ$1, 0))</f>
        <v>#N/A</v>
      </c>
      <c r="B76" t="e">
        <f>INDEX(resultados!$A$2:$ZZ$80, 70, MATCH($B$2, resultados!$A$1:$ZZ$1, 0))</f>
        <v>#N/A</v>
      </c>
      <c r="C76" t="e">
        <f>INDEX(resultados!$A$2:$ZZ$80, 70, MATCH($B$3, resultados!$A$1:$ZZ$1, 0))</f>
        <v>#N/A</v>
      </c>
    </row>
    <row r="77" spans="1:3" x14ac:dyDescent="0.25">
      <c r="A77" t="e">
        <f>INDEX(resultados!$A$2:$ZZ$80, 71, MATCH($B$1, resultados!$A$1:$ZZ$1, 0))</f>
        <v>#N/A</v>
      </c>
      <c r="B77" t="e">
        <f>INDEX(resultados!$A$2:$ZZ$80, 71, MATCH($B$2, resultados!$A$1:$ZZ$1, 0))</f>
        <v>#N/A</v>
      </c>
      <c r="C77" t="e">
        <f>INDEX(resultados!$A$2:$ZZ$80, 71, MATCH($B$3, resultados!$A$1:$ZZ$1, 0))</f>
        <v>#N/A</v>
      </c>
    </row>
    <row r="78" spans="1:3" x14ac:dyDescent="0.25">
      <c r="A78" t="e">
        <f>INDEX(resultados!$A$2:$ZZ$80, 72, MATCH($B$1, resultados!$A$1:$ZZ$1, 0))</f>
        <v>#N/A</v>
      </c>
      <c r="B78" t="e">
        <f>INDEX(resultados!$A$2:$ZZ$80, 72, MATCH($B$2, resultados!$A$1:$ZZ$1, 0))</f>
        <v>#N/A</v>
      </c>
      <c r="C78" t="e">
        <f>INDEX(resultados!$A$2:$ZZ$80, 72, MATCH($B$3, resultados!$A$1:$ZZ$1, 0))</f>
        <v>#N/A</v>
      </c>
    </row>
    <row r="79" spans="1:3" x14ac:dyDescent="0.25">
      <c r="A79" t="e">
        <f>INDEX(resultados!$A$2:$ZZ$80, 73, MATCH($B$1, resultados!$A$1:$ZZ$1, 0))</f>
        <v>#N/A</v>
      </c>
      <c r="B79" t="e">
        <f>INDEX(resultados!$A$2:$ZZ$80, 73, MATCH($B$2, resultados!$A$1:$ZZ$1, 0))</f>
        <v>#N/A</v>
      </c>
      <c r="C79" t="e">
        <f>INDEX(resultados!$A$2:$ZZ$80, 73, MATCH($B$3, resultados!$A$1:$ZZ$1, 0))</f>
        <v>#N/A</v>
      </c>
    </row>
    <row r="80" spans="1:3" x14ac:dyDescent="0.25">
      <c r="A80" t="e">
        <f>INDEX(resultados!$A$2:$ZZ$80, 74, MATCH($B$1, resultados!$A$1:$ZZ$1, 0))</f>
        <v>#N/A</v>
      </c>
      <c r="B80" t="e">
        <f>INDEX(resultados!$A$2:$ZZ$80, 74, MATCH($B$2, resultados!$A$1:$ZZ$1, 0))</f>
        <v>#N/A</v>
      </c>
      <c r="C80" t="e">
        <f>INDEX(resultados!$A$2:$ZZ$80, 74, MATCH($B$3, resultados!$A$1:$ZZ$1, 0))</f>
        <v>#N/A</v>
      </c>
    </row>
    <row r="81" spans="1:3" x14ac:dyDescent="0.25">
      <c r="A81" t="e">
        <f>INDEX(resultados!$A$2:$ZZ$80, 75, MATCH($B$1, resultados!$A$1:$ZZ$1, 0))</f>
        <v>#N/A</v>
      </c>
      <c r="B81" t="e">
        <f>INDEX(resultados!$A$2:$ZZ$80, 75, MATCH($B$2, resultados!$A$1:$ZZ$1, 0))</f>
        <v>#N/A</v>
      </c>
      <c r="C81" t="e">
        <f>INDEX(resultados!$A$2:$ZZ$80, 75, MATCH($B$3, resultados!$A$1:$ZZ$1, 0))</f>
        <v>#N/A</v>
      </c>
    </row>
    <row r="82" spans="1:3" x14ac:dyDescent="0.25">
      <c r="A82" t="e">
        <f>INDEX(resultados!$A$2:$ZZ$80, 76, MATCH($B$1, resultados!$A$1:$ZZ$1, 0))</f>
        <v>#N/A</v>
      </c>
      <c r="B82" t="e">
        <f>INDEX(resultados!$A$2:$ZZ$80, 76, MATCH($B$2, resultados!$A$1:$ZZ$1, 0))</f>
        <v>#N/A</v>
      </c>
      <c r="C82" t="e">
        <f>INDEX(resultados!$A$2:$ZZ$80, 76, MATCH($B$3, resultados!$A$1:$ZZ$1, 0))</f>
        <v>#N/A</v>
      </c>
    </row>
    <row r="83" spans="1:3" x14ac:dyDescent="0.25">
      <c r="A83" t="e">
        <f>INDEX(resultados!$A$2:$ZZ$80, 77, MATCH($B$1, resultados!$A$1:$ZZ$1, 0))</f>
        <v>#N/A</v>
      </c>
      <c r="B83" t="e">
        <f>INDEX(resultados!$A$2:$ZZ$80, 77, MATCH($B$2, resultados!$A$1:$ZZ$1, 0))</f>
        <v>#N/A</v>
      </c>
      <c r="C83" t="e">
        <f>INDEX(resultados!$A$2:$ZZ$80, 77, MATCH($B$3, resultados!$A$1:$ZZ$1, 0))</f>
        <v>#N/A</v>
      </c>
    </row>
    <row r="84" spans="1:3" x14ac:dyDescent="0.25">
      <c r="A84" t="e">
        <f>INDEX(resultados!$A$2:$ZZ$80, 78, MATCH($B$1, resultados!$A$1:$ZZ$1, 0))</f>
        <v>#N/A</v>
      </c>
      <c r="B84" t="e">
        <f>INDEX(resultados!$A$2:$ZZ$80, 78, MATCH($B$2, resultados!$A$1:$ZZ$1, 0))</f>
        <v>#N/A</v>
      </c>
      <c r="C84" t="e">
        <f>INDEX(resultados!$A$2:$ZZ$80, 78, MATCH($B$3, resultados!$A$1:$ZZ$1, 0))</f>
        <v>#N/A</v>
      </c>
    </row>
    <row r="85" spans="1:3" x14ac:dyDescent="0.25">
      <c r="A85" t="e">
        <f>INDEX(resultados!$A$2:$ZZ$80, 79, MATCH($B$1, resultados!$A$1:$ZZ$1, 0))</f>
        <v>#N/A</v>
      </c>
      <c r="B85" t="e">
        <f>INDEX(resultados!$A$2:$ZZ$80, 79, MATCH($B$2, resultados!$A$1:$ZZ$1, 0))</f>
        <v>#N/A</v>
      </c>
      <c r="C85" t="e">
        <f>INDEX(resultados!$A$2:$ZZ$80, 79,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1.254</v>
      </c>
      <c r="E2">
        <v>79.75</v>
      </c>
      <c r="F2">
        <v>70.290000000000006</v>
      </c>
      <c r="G2">
        <v>10.6</v>
      </c>
      <c r="H2">
        <v>0.2</v>
      </c>
      <c r="I2">
        <v>398</v>
      </c>
      <c r="J2">
        <v>89.87</v>
      </c>
      <c r="K2">
        <v>37.549999999999997</v>
      </c>
      <c r="L2">
        <v>1</v>
      </c>
      <c r="M2">
        <v>396</v>
      </c>
      <c r="N2">
        <v>11.32</v>
      </c>
      <c r="O2">
        <v>11317.98</v>
      </c>
      <c r="P2">
        <v>547.30999999999995</v>
      </c>
      <c r="Q2">
        <v>6609.72</v>
      </c>
      <c r="R2">
        <v>868</v>
      </c>
      <c r="S2">
        <v>211.58</v>
      </c>
      <c r="T2">
        <v>320548.45</v>
      </c>
      <c r="U2">
        <v>0.24</v>
      </c>
      <c r="V2">
        <v>0.63</v>
      </c>
      <c r="W2">
        <v>19.21</v>
      </c>
      <c r="X2">
        <v>18.989999999999998</v>
      </c>
      <c r="Y2">
        <v>2</v>
      </c>
      <c r="Z2">
        <v>10</v>
      </c>
      <c r="AA2">
        <v>939.3701454691319</v>
      </c>
      <c r="AB2">
        <v>1285.287675116849</v>
      </c>
      <c r="AC2">
        <v>1162.6216233162779</v>
      </c>
      <c r="AD2">
        <v>939370.14546913188</v>
      </c>
      <c r="AE2">
        <v>1285287.6751168489</v>
      </c>
      <c r="AF2">
        <v>6.8358356291031172E-6</v>
      </c>
      <c r="AG2">
        <v>34</v>
      </c>
      <c r="AH2">
        <v>1162621.623316278</v>
      </c>
    </row>
    <row r="3" spans="1:34" x14ac:dyDescent="0.25">
      <c r="A3">
        <v>1</v>
      </c>
      <c r="B3">
        <v>40</v>
      </c>
      <c r="C3" t="s">
        <v>34</v>
      </c>
      <c r="D3">
        <v>1.5589</v>
      </c>
      <c r="E3">
        <v>64.150000000000006</v>
      </c>
      <c r="F3">
        <v>59.05</v>
      </c>
      <c r="G3">
        <v>21.22</v>
      </c>
      <c r="H3">
        <v>0.39</v>
      </c>
      <c r="I3">
        <v>167</v>
      </c>
      <c r="J3">
        <v>91.1</v>
      </c>
      <c r="K3">
        <v>37.549999999999997</v>
      </c>
      <c r="L3">
        <v>2</v>
      </c>
      <c r="M3">
        <v>10</v>
      </c>
      <c r="N3">
        <v>11.54</v>
      </c>
      <c r="O3">
        <v>11468.97</v>
      </c>
      <c r="P3">
        <v>400.4</v>
      </c>
      <c r="Q3">
        <v>6609.71</v>
      </c>
      <c r="R3">
        <v>479.76</v>
      </c>
      <c r="S3">
        <v>211.58</v>
      </c>
      <c r="T3">
        <v>127584.54</v>
      </c>
      <c r="U3">
        <v>0.44</v>
      </c>
      <c r="V3">
        <v>0.76</v>
      </c>
      <c r="W3">
        <v>19.03</v>
      </c>
      <c r="X3">
        <v>7.76</v>
      </c>
      <c r="Y3">
        <v>2</v>
      </c>
      <c r="Z3">
        <v>10</v>
      </c>
      <c r="AA3">
        <v>640.14657599106761</v>
      </c>
      <c r="AB3">
        <v>875.87678654474314</v>
      </c>
      <c r="AC3">
        <v>792.28433533770271</v>
      </c>
      <c r="AD3">
        <v>640146.57599106757</v>
      </c>
      <c r="AE3">
        <v>875876.78654474311</v>
      </c>
      <c r="AF3">
        <v>8.4979140049512349E-6</v>
      </c>
      <c r="AG3">
        <v>27</v>
      </c>
      <c r="AH3">
        <v>792284.33533770277</v>
      </c>
    </row>
    <row r="4" spans="1:34" x14ac:dyDescent="0.25">
      <c r="A4">
        <v>2</v>
      </c>
      <c r="B4">
        <v>40</v>
      </c>
      <c r="C4" t="s">
        <v>34</v>
      </c>
      <c r="D4">
        <v>1.5583</v>
      </c>
      <c r="E4">
        <v>64.17</v>
      </c>
      <c r="F4">
        <v>59.08</v>
      </c>
      <c r="G4">
        <v>21.23</v>
      </c>
      <c r="H4">
        <v>0.56999999999999995</v>
      </c>
      <c r="I4">
        <v>167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405</v>
      </c>
      <c r="Q4">
        <v>6609.44</v>
      </c>
      <c r="R4">
        <v>480.1</v>
      </c>
      <c r="S4">
        <v>211.58</v>
      </c>
      <c r="T4">
        <v>127750.34</v>
      </c>
      <c r="U4">
        <v>0.44</v>
      </c>
      <c r="V4">
        <v>0.76</v>
      </c>
      <c r="W4">
        <v>19.05</v>
      </c>
      <c r="X4">
        <v>7.79</v>
      </c>
      <c r="Y4">
        <v>2</v>
      </c>
      <c r="Z4">
        <v>10</v>
      </c>
      <c r="AA4">
        <v>642.94509273883239</v>
      </c>
      <c r="AB4">
        <v>879.70584062088028</v>
      </c>
      <c r="AC4">
        <v>795.74794986692439</v>
      </c>
      <c r="AD4">
        <v>642945.09273883235</v>
      </c>
      <c r="AE4">
        <v>879705.84062088025</v>
      </c>
      <c r="AF4">
        <v>8.4946432702004686E-6</v>
      </c>
      <c r="AG4">
        <v>27</v>
      </c>
      <c r="AH4">
        <v>795747.94986692443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1.3966000000000001</v>
      </c>
      <c r="E2">
        <v>71.599999999999994</v>
      </c>
      <c r="F2">
        <v>65.180000000000007</v>
      </c>
      <c r="G2">
        <v>13.3</v>
      </c>
      <c r="H2">
        <v>0.24</v>
      </c>
      <c r="I2">
        <v>294</v>
      </c>
      <c r="J2">
        <v>71.52</v>
      </c>
      <c r="K2">
        <v>32.270000000000003</v>
      </c>
      <c r="L2">
        <v>1</v>
      </c>
      <c r="M2">
        <v>276</v>
      </c>
      <c r="N2">
        <v>8.25</v>
      </c>
      <c r="O2">
        <v>9054.6</v>
      </c>
      <c r="P2">
        <v>404.07</v>
      </c>
      <c r="Q2">
        <v>6609.16</v>
      </c>
      <c r="R2">
        <v>694.04</v>
      </c>
      <c r="S2">
        <v>211.58</v>
      </c>
      <c r="T2">
        <v>234086.65</v>
      </c>
      <c r="U2">
        <v>0.3</v>
      </c>
      <c r="V2">
        <v>0.68</v>
      </c>
      <c r="W2">
        <v>19.059999999999999</v>
      </c>
      <c r="X2">
        <v>13.89</v>
      </c>
      <c r="Y2">
        <v>2</v>
      </c>
      <c r="Z2">
        <v>10</v>
      </c>
      <c r="AA2">
        <v>709.52703542113079</v>
      </c>
      <c r="AB2">
        <v>970.80619198680165</v>
      </c>
      <c r="AC2">
        <v>878.1538115586286</v>
      </c>
      <c r="AD2">
        <v>709527.03542113083</v>
      </c>
      <c r="AE2">
        <v>970806.19198680168</v>
      </c>
      <c r="AF2">
        <v>8.5499269111660794E-6</v>
      </c>
      <c r="AG2">
        <v>30</v>
      </c>
      <c r="AH2">
        <v>878153.81155862857</v>
      </c>
    </row>
    <row r="3" spans="1:34" x14ac:dyDescent="0.25">
      <c r="A3">
        <v>1</v>
      </c>
      <c r="B3">
        <v>30</v>
      </c>
      <c r="C3" t="s">
        <v>34</v>
      </c>
      <c r="D3">
        <v>1.4932000000000001</v>
      </c>
      <c r="E3">
        <v>66.97</v>
      </c>
      <c r="F3">
        <v>61.67</v>
      </c>
      <c r="G3">
        <v>16.670000000000002</v>
      </c>
      <c r="H3">
        <v>0.48</v>
      </c>
      <c r="I3">
        <v>222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365.89</v>
      </c>
      <c r="Q3">
        <v>6613.09</v>
      </c>
      <c r="R3">
        <v>564.95000000000005</v>
      </c>
      <c r="S3">
        <v>211.58</v>
      </c>
      <c r="T3">
        <v>169904.5</v>
      </c>
      <c r="U3">
        <v>0.37</v>
      </c>
      <c r="V3">
        <v>0.72</v>
      </c>
      <c r="W3">
        <v>19.21</v>
      </c>
      <c r="X3">
        <v>10.38</v>
      </c>
      <c r="Y3">
        <v>2</v>
      </c>
      <c r="Z3">
        <v>10</v>
      </c>
      <c r="AA3">
        <v>632.06996716837796</v>
      </c>
      <c r="AB3">
        <v>864.82601403870513</v>
      </c>
      <c r="AC3">
        <v>782.28823304978448</v>
      </c>
      <c r="AD3">
        <v>632069.96716837795</v>
      </c>
      <c r="AE3">
        <v>864826.01403870515</v>
      </c>
      <c r="AF3">
        <v>9.141308079445216E-6</v>
      </c>
      <c r="AG3">
        <v>28</v>
      </c>
      <c r="AH3">
        <v>782288.23304978444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1.2725</v>
      </c>
      <c r="E2">
        <v>78.58</v>
      </c>
      <c r="F2">
        <v>71.98</v>
      </c>
      <c r="G2">
        <v>9.7899999999999991</v>
      </c>
      <c r="H2">
        <v>0.43</v>
      </c>
      <c r="I2">
        <v>441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286.26</v>
      </c>
      <c r="Q2">
        <v>6617.91</v>
      </c>
      <c r="R2">
        <v>902.44</v>
      </c>
      <c r="S2">
        <v>211.58</v>
      </c>
      <c r="T2">
        <v>337554.24</v>
      </c>
      <c r="U2">
        <v>0.23</v>
      </c>
      <c r="V2">
        <v>0.62</v>
      </c>
      <c r="W2">
        <v>19.89</v>
      </c>
      <c r="X2">
        <v>20.67</v>
      </c>
      <c r="Y2">
        <v>2</v>
      </c>
      <c r="Z2">
        <v>10</v>
      </c>
      <c r="AA2">
        <v>660.89856977547197</v>
      </c>
      <c r="AB2">
        <v>904.27057995391715</v>
      </c>
      <c r="AC2">
        <v>817.96826495484459</v>
      </c>
      <c r="AD2">
        <v>660898.56977547193</v>
      </c>
      <c r="AE2">
        <v>904270.57995391719</v>
      </c>
      <c r="AF2">
        <v>1.030324497493722E-5</v>
      </c>
      <c r="AG2">
        <v>33</v>
      </c>
      <c r="AH2">
        <v>817968.26495484461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0.92300000000000004</v>
      </c>
      <c r="E2">
        <v>108.34</v>
      </c>
      <c r="F2">
        <v>85.83</v>
      </c>
      <c r="G2">
        <v>7.34</v>
      </c>
      <c r="H2">
        <v>0.12</v>
      </c>
      <c r="I2">
        <v>702</v>
      </c>
      <c r="J2">
        <v>141.81</v>
      </c>
      <c r="K2">
        <v>47.83</v>
      </c>
      <c r="L2">
        <v>1</v>
      </c>
      <c r="M2">
        <v>700</v>
      </c>
      <c r="N2">
        <v>22.98</v>
      </c>
      <c r="O2">
        <v>17723.39</v>
      </c>
      <c r="P2">
        <v>958.66</v>
      </c>
      <c r="Q2">
        <v>6612.62</v>
      </c>
      <c r="R2">
        <v>1396.51</v>
      </c>
      <c r="S2">
        <v>211.58</v>
      </c>
      <c r="T2">
        <v>583284.59</v>
      </c>
      <c r="U2">
        <v>0.15</v>
      </c>
      <c r="V2">
        <v>0.52</v>
      </c>
      <c r="W2">
        <v>19.71</v>
      </c>
      <c r="X2">
        <v>34.51</v>
      </c>
      <c r="Y2">
        <v>2</v>
      </c>
      <c r="Z2">
        <v>10</v>
      </c>
      <c r="AA2">
        <v>1841.863915914691</v>
      </c>
      <c r="AB2">
        <v>2520.1194670555979</v>
      </c>
      <c r="AC2">
        <v>2279.6028021296979</v>
      </c>
      <c r="AD2">
        <v>1841863.9159146911</v>
      </c>
      <c r="AE2">
        <v>2520119.4670555978</v>
      </c>
      <c r="AF2">
        <v>4.014782308415755E-6</v>
      </c>
      <c r="AG2">
        <v>46</v>
      </c>
      <c r="AH2">
        <v>2279602.802129698</v>
      </c>
    </row>
    <row r="3" spans="1:34" x14ac:dyDescent="0.25">
      <c r="A3">
        <v>1</v>
      </c>
      <c r="B3">
        <v>70</v>
      </c>
      <c r="C3" t="s">
        <v>34</v>
      </c>
      <c r="D3">
        <v>1.3996</v>
      </c>
      <c r="E3">
        <v>71.45</v>
      </c>
      <c r="F3">
        <v>62.37</v>
      </c>
      <c r="G3">
        <v>15.79</v>
      </c>
      <c r="H3">
        <v>0.25</v>
      </c>
      <c r="I3">
        <v>237</v>
      </c>
      <c r="J3">
        <v>143.16999999999999</v>
      </c>
      <c r="K3">
        <v>47.83</v>
      </c>
      <c r="L3">
        <v>2</v>
      </c>
      <c r="M3">
        <v>235</v>
      </c>
      <c r="N3">
        <v>23.34</v>
      </c>
      <c r="O3">
        <v>17891.86</v>
      </c>
      <c r="P3">
        <v>652.96</v>
      </c>
      <c r="Q3">
        <v>6608.22</v>
      </c>
      <c r="R3">
        <v>599.17999999999995</v>
      </c>
      <c r="S3">
        <v>211.58</v>
      </c>
      <c r="T3">
        <v>186941.1</v>
      </c>
      <c r="U3">
        <v>0.35</v>
      </c>
      <c r="V3">
        <v>0.72</v>
      </c>
      <c r="W3">
        <v>18.95</v>
      </c>
      <c r="X3">
        <v>11.09</v>
      </c>
      <c r="Y3">
        <v>2</v>
      </c>
      <c r="Z3">
        <v>10</v>
      </c>
      <c r="AA3">
        <v>933.28173536903</v>
      </c>
      <c r="AB3">
        <v>1276.9572438161931</v>
      </c>
      <c r="AC3">
        <v>1155.0862366871229</v>
      </c>
      <c r="AD3">
        <v>933281.73536903004</v>
      </c>
      <c r="AE3">
        <v>1276957.243816193</v>
      </c>
      <c r="AF3">
        <v>6.0878540832705196E-6</v>
      </c>
      <c r="AG3">
        <v>30</v>
      </c>
      <c r="AH3">
        <v>1155086.2366871231</v>
      </c>
    </row>
    <row r="4" spans="1:34" x14ac:dyDescent="0.25">
      <c r="A4">
        <v>2</v>
      </c>
      <c r="B4">
        <v>70</v>
      </c>
      <c r="C4" t="s">
        <v>34</v>
      </c>
      <c r="D4">
        <v>1.5739000000000001</v>
      </c>
      <c r="E4">
        <v>63.54</v>
      </c>
      <c r="F4">
        <v>57.44</v>
      </c>
      <c r="G4">
        <v>25.72</v>
      </c>
      <c r="H4">
        <v>0.37</v>
      </c>
      <c r="I4">
        <v>134</v>
      </c>
      <c r="J4">
        <v>144.54</v>
      </c>
      <c r="K4">
        <v>47.83</v>
      </c>
      <c r="L4">
        <v>3</v>
      </c>
      <c r="M4">
        <v>132</v>
      </c>
      <c r="N4">
        <v>23.71</v>
      </c>
      <c r="O4">
        <v>18060.849999999999</v>
      </c>
      <c r="P4">
        <v>552.74</v>
      </c>
      <c r="Q4">
        <v>6607.67</v>
      </c>
      <c r="R4">
        <v>432.24</v>
      </c>
      <c r="S4">
        <v>211.58</v>
      </c>
      <c r="T4">
        <v>103985.96</v>
      </c>
      <c r="U4">
        <v>0.49</v>
      </c>
      <c r="V4">
        <v>0.78</v>
      </c>
      <c r="W4">
        <v>18.77</v>
      </c>
      <c r="X4">
        <v>6.15</v>
      </c>
      <c r="Y4">
        <v>2</v>
      </c>
      <c r="Z4">
        <v>10</v>
      </c>
      <c r="AA4">
        <v>761.22427844665879</v>
      </c>
      <c r="AB4">
        <v>1041.540640615726</v>
      </c>
      <c r="AC4">
        <v>942.13746368683042</v>
      </c>
      <c r="AD4">
        <v>761224.27844665875</v>
      </c>
      <c r="AE4">
        <v>1041540.640615726</v>
      </c>
      <c r="AF4">
        <v>6.8460085321945357E-6</v>
      </c>
      <c r="AG4">
        <v>27</v>
      </c>
      <c r="AH4">
        <v>942137.46368683036</v>
      </c>
    </row>
    <row r="5" spans="1:34" x14ac:dyDescent="0.25">
      <c r="A5">
        <v>3</v>
      </c>
      <c r="B5">
        <v>70</v>
      </c>
      <c r="C5" t="s">
        <v>34</v>
      </c>
      <c r="D5">
        <v>1.6425000000000001</v>
      </c>
      <c r="E5">
        <v>60.88</v>
      </c>
      <c r="F5">
        <v>55.85</v>
      </c>
      <c r="G5">
        <v>34.549999999999997</v>
      </c>
      <c r="H5">
        <v>0.49</v>
      </c>
      <c r="I5">
        <v>97</v>
      </c>
      <c r="J5">
        <v>145.91999999999999</v>
      </c>
      <c r="K5">
        <v>47.83</v>
      </c>
      <c r="L5">
        <v>4</v>
      </c>
      <c r="M5">
        <v>14</v>
      </c>
      <c r="N5">
        <v>24.09</v>
      </c>
      <c r="O5">
        <v>18230.349999999999</v>
      </c>
      <c r="P5">
        <v>497.86</v>
      </c>
      <c r="Q5">
        <v>6608.24</v>
      </c>
      <c r="R5">
        <v>374.62</v>
      </c>
      <c r="S5">
        <v>211.58</v>
      </c>
      <c r="T5">
        <v>75365.03</v>
      </c>
      <c r="U5">
        <v>0.56000000000000005</v>
      </c>
      <c r="V5">
        <v>0.8</v>
      </c>
      <c r="W5">
        <v>18.829999999999998</v>
      </c>
      <c r="X5">
        <v>4.57</v>
      </c>
      <c r="Y5">
        <v>2</v>
      </c>
      <c r="Z5">
        <v>10</v>
      </c>
      <c r="AA5">
        <v>696.52048819625179</v>
      </c>
      <c r="AB5">
        <v>953.01006026535583</v>
      </c>
      <c r="AC5">
        <v>862.05611767164976</v>
      </c>
      <c r="AD5">
        <v>696520.4881962518</v>
      </c>
      <c r="AE5">
        <v>953010.06026535586</v>
      </c>
      <c r="AF5">
        <v>7.1443986365903331E-6</v>
      </c>
      <c r="AG5">
        <v>26</v>
      </c>
      <c r="AH5">
        <v>862056.11767164979</v>
      </c>
    </row>
    <row r="6" spans="1:34" x14ac:dyDescent="0.25">
      <c r="A6">
        <v>4</v>
      </c>
      <c r="B6">
        <v>70</v>
      </c>
      <c r="C6" t="s">
        <v>34</v>
      </c>
      <c r="D6">
        <v>1.6465000000000001</v>
      </c>
      <c r="E6">
        <v>60.73</v>
      </c>
      <c r="F6">
        <v>55.73</v>
      </c>
      <c r="G6">
        <v>34.83</v>
      </c>
      <c r="H6">
        <v>0.6</v>
      </c>
      <c r="I6">
        <v>96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500.72</v>
      </c>
      <c r="Q6">
        <v>6608.08</v>
      </c>
      <c r="R6">
        <v>370.5</v>
      </c>
      <c r="S6">
        <v>211.58</v>
      </c>
      <c r="T6">
        <v>73306.460000000006</v>
      </c>
      <c r="U6">
        <v>0.56999999999999995</v>
      </c>
      <c r="V6">
        <v>0.8</v>
      </c>
      <c r="W6">
        <v>18.829999999999998</v>
      </c>
      <c r="X6">
        <v>4.45</v>
      </c>
      <c r="Y6">
        <v>2</v>
      </c>
      <c r="Z6">
        <v>10</v>
      </c>
      <c r="AA6">
        <v>696.5733035116707</v>
      </c>
      <c r="AB6">
        <v>953.08232450995945</v>
      </c>
      <c r="AC6">
        <v>862.1214851181719</v>
      </c>
      <c r="AD6">
        <v>696573.30351167067</v>
      </c>
      <c r="AE6">
        <v>953082.32450995944</v>
      </c>
      <c r="AF6">
        <v>7.1617974764967936E-6</v>
      </c>
      <c r="AG6">
        <v>26</v>
      </c>
      <c r="AH6">
        <v>862121.4851181719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0.73770000000000002</v>
      </c>
      <c r="E2">
        <v>135.55000000000001</v>
      </c>
      <c r="F2">
        <v>99.32</v>
      </c>
      <c r="G2">
        <v>6.27</v>
      </c>
      <c r="H2">
        <v>0.1</v>
      </c>
      <c r="I2">
        <v>951</v>
      </c>
      <c r="J2">
        <v>176.73</v>
      </c>
      <c r="K2">
        <v>52.44</v>
      </c>
      <c r="L2">
        <v>1</v>
      </c>
      <c r="M2">
        <v>949</v>
      </c>
      <c r="N2">
        <v>33.29</v>
      </c>
      <c r="O2">
        <v>22031.19</v>
      </c>
      <c r="P2">
        <v>1293.21</v>
      </c>
      <c r="Q2">
        <v>6614.68</v>
      </c>
      <c r="R2">
        <v>1856.03</v>
      </c>
      <c r="S2">
        <v>211.58</v>
      </c>
      <c r="T2">
        <v>811795.68</v>
      </c>
      <c r="U2">
        <v>0.11</v>
      </c>
      <c r="V2">
        <v>0.45</v>
      </c>
      <c r="W2">
        <v>20.149999999999999</v>
      </c>
      <c r="X2">
        <v>47.99</v>
      </c>
      <c r="Y2">
        <v>2</v>
      </c>
      <c r="Z2">
        <v>10</v>
      </c>
      <c r="AA2">
        <v>2872.2480512159968</v>
      </c>
      <c r="AB2">
        <v>3929.9364983149012</v>
      </c>
      <c r="AC2">
        <v>3554.8688746160969</v>
      </c>
      <c r="AD2">
        <v>2872248.051215997</v>
      </c>
      <c r="AE2">
        <v>3929936.4983149008</v>
      </c>
      <c r="AF2">
        <v>2.8994438095785639E-6</v>
      </c>
      <c r="AG2">
        <v>57</v>
      </c>
      <c r="AH2">
        <v>3554868.8746160972</v>
      </c>
    </row>
    <row r="3" spans="1:34" x14ac:dyDescent="0.25">
      <c r="A3">
        <v>1</v>
      </c>
      <c r="B3">
        <v>90</v>
      </c>
      <c r="C3" t="s">
        <v>34</v>
      </c>
      <c r="D3">
        <v>1.2788999999999999</v>
      </c>
      <c r="E3">
        <v>78.19</v>
      </c>
      <c r="F3">
        <v>65.25</v>
      </c>
      <c r="G3">
        <v>13.23</v>
      </c>
      <c r="H3">
        <v>0.2</v>
      </c>
      <c r="I3">
        <v>296</v>
      </c>
      <c r="J3">
        <v>178.21</v>
      </c>
      <c r="K3">
        <v>52.44</v>
      </c>
      <c r="L3">
        <v>2</v>
      </c>
      <c r="M3">
        <v>294</v>
      </c>
      <c r="N3">
        <v>33.770000000000003</v>
      </c>
      <c r="O3">
        <v>22213.89</v>
      </c>
      <c r="P3">
        <v>816.28</v>
      </c>
      <c r="Q3">
        <v>6609.81</v>
      </c>
      <c r="R3">
        <v>696.39</v>
      </c>
      <c r="S3">
        <v>211.58</v>
      </c>
      <c r="T3">
        <v>235251.33</v>
      </c>
      <c r="U3">
        <v>0.3</v>
      </c>
      <c r="V3">
        <v>0.68</v>
      </c>
      <c r="W3">
        <v>19.059999999999999</v>
      </c>
      <c r="X3">
        <v>13.96</v>
      </c>
      <c r="Y3">
        <v>2</v>
      </c>
      <c r="Z3">
        <v>10</v>
      </c>
      <c r="AA3">
        <v>1178.4439122414251</v>
      </c>
      <c r="AB3">
        <v>1612.398950004907</v>
      </c>
      <c r="AC3">
        <v>1458.513857232577</v>
      </c>
      <c r="AD3">
        <v>1178443.9122414249</v>
      </c>
      <c r="AE3">
        <v>1612398.9500049071</v>
      </c>
      <c r="AF3">
        <v>5.0265672876101736E-6</v>
      </c>
      <c r="AG3">
        <v>33</v>
      </c>
      <c r="AH3">
        <v>1458513.8572325769</v>
      </c>
    </row>
    <row r="4" spans="1:34" x14ac:dyDescent="0.25">
      <c r="A4">
        <v>2</v>
      </c>
      <c r="B4">
        <v>90</v>
      </c>
      <c r="C4" t="s">
        <v>34</v>
      </c>
      <c r="D4">
        <v>1.4765999999999999</v>
      </c>
      <c r="E4">
        <v>67.72</v>
      </c>
      <c r="F4">
        <v>59.22</v>
      </c>
      <c r="G4">
        <v>20.78</v>
      </c>
      <c r="H4">
        <v>0.3</v>
      </c>
      <c r="I4">
        <v>171</v>
      </c>
      <c r="J4">
        <v>179.7</v>
      </c>
      <c r="K4">
        <v>52.44</v>
      </c>
      <c r="L4">
        <v>3</v>
      </c>
      <c r="M4">
        <v>169</v>
      </c>
      <c r="N4">
        <v>34.26</v>
      </c>
      <c r="O4">
        <v>22397.24</v>
      </c>
      <c r="P4">
        <v>705.97</v>
      </c>
      <c r="Q4">
        <v>6607.93</v>
      </c>
      <c r="R4">
        <v>492.54</v>
      </c>
      <c r="S4">
        <v>211.58</v>
      </c>
      <c r="T4">
        <v>133950.78</v>
      </c>
      <c r="U4">
        <v>0.43</v>
      </c>
      <c r="V4">
        <v>0.75</v>
      </c>
      <c r="W4">
        <v>18.84</v>
      </c>
      <c r="X4">
        <v>7.94</v>
      </c>
      <c r="Y4">
        <v>2</v>
      </c>
      <c r="Z4">
        <v>10</v>
      </c>
      <c r="AA4">
        <v>936.05908030184082</v>
      </c>
      <c r="AB4">
        <v>1280.757329681076</v>
      </c>
      <c r="AC4">
        <v>1158.523647690515</v>
      </c>
      <c r="AD4">
        <v>936059.08030184079</v>
      </c>
      <c r="AE4">
        <v>1280757.3296810761</v>
      </c>
      <c r="AF4">
        <v>5.8036040791971104E-6</v>
      </c>
      <c r="AG4">
        <v>29</v>
      </c>
      <c r="AH4">
        <v>1158523.647690515</v>
      </c>
    </row>
    <row r="5" spans="1:34" x14ac:dyDescent="0.25">
      <c r="A5">
        <v>3</v>
      </c>
      <c r="B5">
        <v>90</v>
      </c>
      <c r="C5" t="s">
        <v>34</v>
      </c>
      <c r="D5">
        <v>1.5842000000000001</v>
      </c>
      <c r="E5">
        <v>63.12</v>
      </c>
      <c r="F5">
        <v>56.58</v>
      </c>
      <c r="G5">
        <v>29.26</v>
      </c>
      <c r="H5">
        <v>0.39</v>
      </c>
      <c r="I5">
        <v>116</v>
      </c>
      <c r="J5">
        <v>181.19</v>
      </c>
      <c r="K5">
        <v>52.44</v>
      </c>
      <c r="L5">
        <v>4</v>
      </c>
      <c r="M5">
        <v>114</v>
      </c>
      <c r="N5">
        <v>34.75</v>
      </c>
      <c r="O5">
        <v>22581.25</v>
      </c>
      <c r="P5">
        <v>636.24</v>
      </c>
      <c r="Q5">
        <v>6607.79</v>
      </c>
      <c r="R5">
        <v>402.98</v>
      </c>
      <c r="S5">
        <v>211.58</v>
      </c>
      <c r="T5">
        <v>89446.3</v>
      </c>
      <c r="U5">
        <v>0.53</v>
      </c>
      <c r="V5">
        <v>0.79</v>
      </c>
      <c r="W5">
        <v>18.739999999999998</v>
      </c>
      <c r="X5">
        <v>5.3</v>
      </c>
      <c r="Y5">
        <v>2</v>
      </c>
      <c r="Z5">
        <v>10</v>
      </c>
      <c r="AA5">
        <v>824.20938275138587</v>
      </c>
      <c r="AB5">
        <v>1127.719639032144</v>
      </c>
      <c r="AC5">
        <v>1020.09165944737</v>
      </c>
      <c r="AD5">
        <v>824209.38275138591</v>
      </c>
      <c r="AE5">
        <v>1127719.6390321441</v>
      </c>
      <c r="AF5">
        <v>6.226513329448775E-6</v>
      </c>
      <c r="AG5">
        <v>27</v>
      </c>
      <c r="AH5">
        <v>1020091.65944737</v>
      </c>
    </row>
    <row r="6" spans="1:34" x14ac:dyDescent="0.25">
      <c r="A6">
        <v>4</v>
      </c>
      <c r="B6">
        <v>90</v>
      </c>
      <c r="C6" t="s">
        <v>34</v>
      </c>
      <c r="D6">
        <v>1.6528</v>
      </c>
      <c r="E6">
        <v>60.5</v>
      </c>
      <c r="F6">
        <v>55.1</v>
      </c>
      <c r="G6">
        <v>39.35</v>
      </c>
      <c r="H6">
        <v>0.49</v>
      </c>
      <c r="I6">
        <v>84</v>
      </c>
      <c r="J6">
        <v>182.69</v>
      </c>
      <c r="K6">
        <v>52.44</v>
      </c>
      <c r="L6">
        <v>5</v>
      </c>
      <c r="M6">
        <v>76</v>
      </c>
      <c r="N6">
        <v>35.25</v>
      </c>
      <c r="O6">
        <v>22766.06</v>
      </c>
      <c r="P6">
        <v>577.6</v>
      </c>
      <c r="Q6">
        <v>6607.53</v>
      </c>
      <c r="R6">
        <v>352.55</v>
      </c>
      <c r="S6">
        <v>211.58</v>
      </c>
      <c r="T6">
        <v>64393.66</v>
      </c>
      <c r="U6">
        <v>0.6</v>
      </c>
      <c r="V6">
        <v>0.81</v>
      </c>
      <c r="W6">
        <v>18.7</v>
      </c>
      <c r="X6">
        <v>3.82</v>
      </c>
      <c r="Y6">
        <v>2</v>
      </c>
      <c r="Z6">
        <v>10</v>
      </c>
      <c r="AA6">
        <v>755.11464597816951</v>
      </c>
      <c r="AB6">
        <v>1033.181171934378</v>
      </c>
      <c r="AC6">
        <v>934.57581096384217</v>
      </c>
      <c r="AD6">
        <v>755114.64597816952</v>
      </c>
      <c r="AE6">
        <v>1033181.171934378</v>
      </c>
      <c r="AF6">
        <v>6.4961376284010448E-6</v>
      </c>
      <c r="AG6">
        <v>26</v>
      </c>
      <c r="AH6">
        <v>934575.8109638422</v>
      </c>
    </row>
    <row r="7" spans="1:34" x14ac:dyDescent="0.25">
      <c r="A7">
        <v>5</v>
      </c>
      <c r="B7">
        <v>90</v>
      </c>
      <c r="C7" t="s">
        <v>34</v>
      </c>
      <c r="D7">
        <v>1.6715</v>
      </c>
      <c r="E7">
        <v>59.83</v>
      </c>
      <c r="F7">
        <v>54.74</v>
      </c>
      <c r="G7">
        <v>43.79</v>
      </c>
      <c r="H7">
        <v>0.57999999999999996</v>
      </c>
      <c r="I7">
        <v>75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558.45000000000005</v>
      </c>
      <c r="Q7">
        <v>6608.92</v>
      </c>
      <c r="R7">
        <v>337.63</v>
      </c>
      <c r="S7">
        <v>211.58</v>
      </c>
      <c r="T7">
        <v>56978.38</v>
      </c>
      <c r="U7">
        <v>0.63</v>
      </c>
      <c r="V7">
        <v>0.81</v>
      </c>
      <c r="W7">
        <v>18.77</v>
      </c>
      <c r="X7">
        <v>3.46</v>
      </c>
      <c r="Y7">
        <v>2</v>
      </c>
      <c r="Z7">
        <v>10</v>
      </c>
      <c r="AA7">
        <v>728.47077720756317</v>
      </c>
      <c r="AB7">
        <v>996.72585523790246</v>
      </c>
      <c r="AC7">
        <v>901.59973852752012</v>
      </c>
      <c r="AD7">
        <v>728470.77720756317</v>
      </c>
      <c r="AE7">
        <v>996725.85523790249</v>
      </c>
      <c r="AF7">
        <v>6.5696357973574224E-6</v>
      </c>
      <c r="AG7">
        <v>25</v>
      </c>
      <c r="AH7">
        <v>901599.73852752009</v>
      </c>
    </row>
    <row r="8" spans="1:34" x14ac:dyDescent="0.25">
      <c r="A8">
        <v>6</v>
      </c>
      <c r="B8">
        <v>90</v>
      </c>
      <c r="C8" t="s">
        <v>34</v>
      </c>
      <c r="D8">
        <v>1.6718</v>
      </c>
      <c r="E8">
        <v>59.81</v>
      </c>
      <c r="F8">
        <v>54.73</v>
      </c>
      <c r="G8">
        <v>43.78</v>
      </c>
      <c r="H8">
        <v>0.67</v>
      </c>
      <c r="I8">
        <v>75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562.23</v>
      </c>
      <c r="Q8">
        <v>6608.26</v>
      </c>
      <c r="R8">
        <v>337.48</v>
      </c>
      <c r="S8">
        <v>211.58</v>
      </c>
      <c r="T8">
        <v>56903.42</v>
      </c>
      <c r="U8">
        <v>0.63</v>
      </c>
      <c r="V8">
        <v>0.82</v>
      </c>
      <c r="W8">
        <v>18.760000000000002</v>
      </c>
      <c r="X8">
        <v>3.45</v>
      </c>
      <c r="Y8">
        <v>2</v>
      </c>
      <c r="Z8">
        <v>10</v>
      </c>
      <c r="AA8">
        <v>730.31821039273359</v>
      </c>
      <c r="AB8">
        <v>999.25359482485248</v>
      </c>
      <c r="AC8">
        <v>903.88623419599674</v>
      </c>
      <c r="AD8">
        <v>730318.21039273357</v>
      </c>
      <c r="AE8">
        <v>999253.59482485254</v>
      </c>
      <c r="AF8">
        <v>6.5708149123674172E-6</v>
      </c>
      <c r="AG8">
        <v>25</v>
      </c>
      <c r="AH8">
        <v>903886.23419599677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1.0964</v>
      </c>
      <c r="E2">
        <v>91.2</v>
      </c>
      <c r="F2">
        <v>82.22</v>
      </c>
      <c r="G2">
        <v>7.47</v>
      </c>
      <c r="H2">
        <v>0.64</v>
      </c>
      <c r="I2">
        <v>660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238.81</v>
      </c>
      <c r="Q2">
        <v>6623.01</v>
      </c>
      <c r="R2">
        <v>1239.28</v>
      </c>
      <c r="S2">
        <v>211.58</v>
      </c>
      <c r="T2">
        <v>504875.89</v>
      </c>
      <c r="U2">
        <v>0.17</v>
      </c>
      <c r="V2">
        <v>0.54</v>
      </c>
      <c r="W2">
        <v>20.5</v>
      </c>
      <c r="X2">
        <v>30.89</v>
      </c>
      <c r="Y2">
        <v>2</v>
      </c>
      <c r="Z2">
        <v>10</v>
      </c>
      <c r="AA2">
        <v>717.52882484170243</v>
      </c>
      <c r="AB2">
        <v>981.75459328606257</v>
      </c>
      <c r="AC2">
        <v>888.05731280406576</v>
      </c>
      <c r="AD2">
        <v>717528.82484170247</v>
      </c>
      <c r="AE2">
        <v>981754.59328606259</v>
      </c>
      <c r="AF2">
        <v>1.0454778657839201E-5</v>
      </c>
      <c r="AG2">
        <v>38</v>
      </c>
      <c r="AH2">
        <v>888057.31280406576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1.1907000000000001</v>
      </c>
      <c r="E2">
        <v>83.98</v>
      </c>
      <c r="F2">
        <v>72.790000000000006</v>
      </c>
      <c r="G2">
        <v>9.75</v>
      </c>
      <c r="H2">
        <v>0.18</v>
      </c>
      <c r="I2">
        <v>448</v>
      </c>
      <c r="J2">
        <v>98.71</v>
      </c>
      <c r="K2">
        <v>39.72</v>
      </c>
      <c r="L2">
        <v>1</v>
      </c>
      <c r="M2">
        <v>446</v>
      </c>
      <c r="N2">
        <v>12.99</v>
      </c>
      <c r="O2">
        <v>12407.75</v>
      </c>
      <c r="P2">
        <v>614.83000000000004</v>
      </c>
      <c r="Q2">
        <v>6610.67</v>
      </c>
      <c r="R2">
        <v>952.95</v>
      </c>
      <c r="S2">
        <v>211.58</v>
      </c>
      <c r="T2">
        <v>362774.36</v>
      </c>
      <c r="U2">
        <v>0.22</v>
      </c>
      <c r="V2">
        <v>0.61</v>
      </c>
      <c r="W2">
        <v>19.29</v>
      </c>
      <c r="X2">
        <v>21.48</v>
      </c>
      <c r="Y2">
        <v>2</v>
      </c>
      <c r="Z2">
        <v>10</v>
      </c>
      <c r="AA2">
        <v>1053.752960357248</v>
      </c>
      <c r="AB2">
        <v>1441.791288660419</v>
      </c>
      <c r="AC2">
        <v>1304.1887516374511</v>
      </c>
      <c r="AD2">
        <v>1053752.9603572481</v>
      </c>
      <c r="AE2">
        <v>1441791.2886604189</v>
      </c>
      <c r="AF2">
        <v>6.189607887522679E-6</v>
      </c>
      <c r="AG2">
        <v>35</v>
      </c>
      <c r="AH2">
        <v>1304188.7516374509</v>
      </c>
    </row>
    <row r="3" spans="1:34" x14ac:dyDescent="0.25">
      <c r="A3">
        <v>1</v>
      </c>
      <c r="B3">
        <v>45</v>
      </c>
      <c r="C3" t="s">
        <v>34</v>
      </c>
      <c r="D3">
        <v>1.5658000000000001</v>
      </c>
      <c r="E3">
        <v>63.86</v>
      </c>
      <c r="F3">
        <v>58.63</v>
      </c>
      <c r="G3">
        <v>22.26</v>
      </c>
      <c r="H3">
        <v>0.35</v>
      </c>
      <c r="I3">
        <v>158</v>
      </c>
      <c r="J3">
        <v>99.95</v>
      </c>
      <c r="K3">
        <v>39.72</v>
      </c>
      <c r="L3">
        <v>2</v>
      </c>
      <c r="M3">
        <v>86</v>
      </c>
      <c r="N3">
        <v>13.24</v>
      </c>
      <c r="O3">
        <v>12561.45</v>
      </c>
      <c r="P3">
        <v>425.71</v>
      </c>
      <c r="Q3">
        <v>6609.71</v>
      </c>
      <c r="R3">
        <v>469.29</v>
      </c>
      <c r="S3">
        <v>211.58</v>
      </c>
      <c r="T3">
        <v>122393.59</v>
      </c>
      <c r="U3">
        <v>0.45</v>
      </c>
      <c r="V3">
        <v>0.76</v>
      </c>
      <c r="W3">
        <v>18.899999999999999</v>
      </c>
      <c r="X3">
        <v>7.34</v>
      </c>
      <c r="Y3">
        <v>2</v>
      </c>
      <c r="Z3">
        <v>10</v>
      </c>
      <c r="AA3">
        <v>660.19872942183395</v>
      </c>
      <c r="AB3">
        <v>903.3130275072923</v>
      </c>
      <c r="AC3">
        <v>817.10209996979245</v>
      </c>
      <c r="AD3">
        <v>660198.729421834</v>
      </c>
      <c r="AE3">
        <v>903313.02750729234</v>
      </c>
      <c r="AF3">
        <v>8.1394877217460408E-6</v>
      </c>
      <c r="AG3">
        <v>27</v>
      </c>
      <c r="AH3">
        <v>817102.09996979241</v>
      </c>
    </row>
    <row r="4" spans="1:34" x14ac:dyDescent="0.25">
      <c r="A4">
        <v>2</v>
      </c>
      <c r="B4">
        <v>45</v>
      </c>
      <c r="C4" t="s">
        <v>34</v>
      </c>
      <c r="D4">
        <v>1.5821000000000001</v>
      </c>
      <c r="E4">
        <v>63.21</v>
      </c>
      <c r="F4">
        <v>58.18</v>
      </c>
      <c r="G4">
        <v>23.59</v>
      </c>
      <c r="H4">
        <v>0.52</v>
      </c>
      <c r="I4">
        <v>148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420.59</v>
      </c>
      <c r="Q4">
        <v>6611.3</v>
      </c>
      <c r="R4">
        <v>450.06</v>
      </c>
      <c r="S4">
        <v>211.58</v>
      </c>
      <c r="T4">
        <v>112826.37</v>
      </c>
      <c r="U4">
        <v>0.47</v>
      </c>
      <c r="V4">
        <v>0.77</v>
      </c>
      <c r="W4">
        <v>18.989999999999998</v>
      </c>
      <c r="X4">
        <v>6.89</v>
      </c>
      <c r="Y4">
        <v>2</v>
      </c>
      <c r="Z4">
        <v>10</v>
      </c>
      <c r="AA4">
        <v>651.99001630188627</v>
      </c>
      <c r="AB4">
        <v>892.08150407371579</v>
      </c>
      <c r="AC4">
        <v>806.94249736917436</v>
      </c>
      <c r="AD4">
        <v>651990.01630188629</v>
      </c>
      <c r="AE4">
        <v>892081.50407371577</v>
      </c>
      <c r="AF4">
        <v>8.2242199032918696E-6</v>
      </c>
      <c r="AG4">
        <v>27</v>
      </c>
      <c r="AH4">
        <v>806942.49736917438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2024-09-25T23:07:40Z</dcterms:created>
  <dcterms:modified xsi:type="dcterms:W3CDTF">2024-09-27T19:26:59Z</dcterms:modified>
</cp:coreProperties>
</file>