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14%_12m_0_LM/"/>
    </mc:Choice>
  </mc:AlternateContent>
  <xr:revisionPtr revIDLastSave="267" documentId="11_0CD538CAF54F367AE643A6C005B98130B47B86F1" xr6:coauthVersionLast="47" xr6:coauthVersionMax="47" xr10:uidLastSave="{A8289B57-54AE-4550-B817-6782E3667E6B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<sst xmlns="http://schemas.openxmlformats.org/spreadsheetml/2006/main" count="802" uniqueCount="70">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</sst>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21-400A-AB34-DDCD0794A0A9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21-400A-AB34-DDCD0794A0A9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21-400A-AB34-DDCD0794A0A9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21-400A-AB34-DDCD0794A0A9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21-400A-AB34-DDCD0794A0A9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21-400A-AB34-DDCD0794A0A9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021-400A-AB34-DDCD0794A0A9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021-400A-AB34-DDCD0794A0A9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021-400A-AB34-DDCD0794A0A9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021-400A-AB34-DDCD0794A0A9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021-400A-AB34-DDCD0794A0A9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021-400A-AB34-DDCD0794A0A9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021-400A-AB34-DDCD0794A0A9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021-400A-AB34-DDCD0794A0A9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021-400A-AB34-DDCD0794A0A9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021-400A-AB34-DDCD0794A0A9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021-400A-AB34-DDCD0794A0A9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021-400A-AB34-DDCD0794A0A9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021-400A-AB34-DDCD0794A0A9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021-400A-AB34-DDCD0794A0A9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021-400A-AB34-DDCD0794A0A9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021-400A-AB34-DDCD0794A0A9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021-400A-AB34-DDCD0794A0A9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021-400A-AB34-DDCD0794A0A9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8021-400A-AB34-DDCD0794A0A9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8021-400A-AB34-DDCD0794A0A9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8021-400A-AB34-DDCD0794A0A9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8021-400A-AB34-DDCD0794A0A9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8021-400A-AB34-DDCD0794A0A9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8021-400A-AB34-DDCD0794A0A9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8021-400A-AB34-DDCD0794A0A9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8021-400A-AB34-DDCD0794A0A9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8021-400A-AB34-DDCD0794A0A9}"/>
              </c:ext>
            </c:extLst>
          </c:dPt>
          <c:xVal>
            <c:numRef>
              <c:f>gráficos!$A$7:$A$39</c:f>
              <c:numCache>
                <c:formatCode>General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xVal>
          <c:yVal>
            <c:numRef>
              <c:f>gráficos!$B$7:$B$39</c:f>
              <c:numCache>
                <c:formatCode>General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8021-400A-AB34-DDCD0794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153DB-D8F7-4488-B555-1F2A7A7EC337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1.6783999999999999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793</v>
      </c>
      <c r="F2">
        <f>_xlfn.XLOOKUP(B2,RESULTADOS_0!D:D,RESULTADOS_0!F:F,0,0,1)</f>
        <v>49.12</v>
      </c>
      <c r="G2">
        <f>_xlfn.XLOOKUP(B2,RESULTADOS_0!D:D,RESULTADOS_0!M:M,0,0,1)</f>
        <v>0</v>
      </c>
      <c r="H2">
        <f>_xlfn.XLOOKUP(B2,RESULTADOS_0!D:D,RESULTADOS_0!AF:AF,0,0,1)</f>
        <v>1.6004469627250368E-5</v>
      </c>
      <c r="I2">
        <f>_xlfn.XLOOKUP(B2,RESULTADOS_0!D:D,RESULTADOS_0!AC:AC,0,0,1)</f>
        <v>461.18917466816981</v>
      </c>
      <c r="J2">
        <f>_xlfn.XLOOKUP(B2,RESULTADOS_0!D:D,RESULTADOS_0!G:G,0,0,1)</f>
        <v>3.72</v>
      </c>
      <c r="K2">
        <v>1.6783999999999997</v>
      </c>
      <c r="L2">
        <v>100</v>
      </c>
      <c r="M2">
        <v>14</v>
      </c>
      <c r="N2">
        <f>_xlfn.XLOOKUP(B2,RESULTADOS_0!D:D,RESULTADOS_0!AH:AH,0,0,1)</f>
        <v>461189.17466816981</v>
      </c>
      <c r="T2">
        <v>20</v>
      </c>
    </row>
    <row r="3" spans="1:20" x14ac:dyDescent="0.25">
      <c r="A3" t="s">
        <v>52</v>
      </c>
      <c r="B3">
        <v>2.2521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530</v>
      </c>
      <c r="F3">
        <f>_xlfn.XLOOKUP(B3,RESULTADOS_1!D:D,RESULTADOS_1!F:F,0,0,1)</f>
        <v>36.81</v>
      </c>
      <c r="G3">
        <f>_xlfn.XLOOKUP(B3,RESULTADOS_1!D:D,RESULTADOS_1!M:M,0,0,1)</f>
        <v>0</v>
      </c>
      <c r="H3">
        <f>_xlfn.XLOOKUP(B3,RESULTADOS_1!D:D,RESULTADOS_1!AF:AF,0,0,1)</f>
        <v>1.8234921813796562E-5</v>
      </c>
      <c r="I3">
        <f>_xlfn.XLOOKUP(B3,RESULTADOS_1!D:D,RESULTADOS_1!AC:AC,0,0,1)</f>
        <v>344.08502109687998</v>
      </c>
      <c r="J3">
        <f>_xlfn.XLOOKUP(B3,RESULTADOS_1!D:D,RESULTADOS_1!G:G,0,0,1)</f>
        <v>4.17</v>
      </c>
      <c r="K3">
        <v>2.2521</v>
      </c>
      <c r="N3">
        <f>_xlfn.XLOOKUP(B3,RESULTADOS_1!D:D,RESULTADOS_1!AH:AH,0,0,1)</f>
        <v>344085.02109688002</v>
      </c>
    </row>
    <row r="4" spans="1:20" x14ac:dyDescent="0.25">
      <c r="A4" t="s">
        <v>53</v>
      </c>
      <c r="B4">
        <v>2.6842999999999999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398</v>
      </c>
      <c r="F4">
        <f>_xlfn.XLOOKUP(B4,RESULTADOS_2!D:D,RESULTADOS_2!F:F,0,0,1)</f>
        <v>30.64</v>
      </c>
      <c r="G4">
        <f>_xlfn.XLOOKUP(B4,RESULTADOS_2!D:D,RESULTADOS_2!M:M,0,0,1)</f>
        <v>0</v>
      </c>
      <c r="H4">
        <f>_xlfn.XLOOKUP(B4,RESULTADOS_2!D:D,RESULTADOS_2!AF:AF,0,0,1)</f>
        <v>1.9353120321515151E-5</v>
      </c>
      <c r="I4">
        <f>_xlfn.XLOOKUP(B4,RESULTADOS_2!D:D,RESULTADOS_2!AC:AC,0,0,1)</f>
        <v>287.158864968503</v>
      </c>
      <c r="J4">
        <f>_xlfn.XLOOKUP(B4,RESULTADOS_2!D:D,RESULTADOS_2!G:G,0,0,1)</f>
        <v>4.62</v>
      </c>
      <c r="K4">
        <v>2.6842999999999999</v>
      </c>
      <c r="N4">
        <f>_xlfn.XLOOKUP(B4,RESULTADOS_2!D:D,RESULTADOS_2!AH:AH,0,0,1)</f>
        <v>287158.86496850301</v>
      </c>
    </row>
    <row r="5" spans="1:20" x14ac:dyDescent="0.25">
      <c r="A5" t="s">
        <v>54</v>
      </c>
      <c r="B5">
        <v>3.0154999999999998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319</v>
      </c>
      <c r="F5">
        <f>_xlfn.XLOOKUP(B5,RESULTADOS_3!D:D,RESULTADOS_3!F:F,0,0,1)</f>
        <v>26.94</v>
      </c>
      <c r="G5">
        <f>_xlfn.XLOOKUP(B5,RESULTADOS_3!D:D,RESULTADOS_3!M:M,0,0,1)</f>
        <v>0</v>
      </c>
      <c r="H5">
        <f>_xlfn.XLOOKUP(B5,RESULTADOS_3!D:D,RESULTADOS_3!AF:AF,0,0,1)</f>
        <v>1.9869588775949889E-5</v>
      </c>
      <c r="I5">
        <f>_xlfn.XLOOKUP(B5,RESULTADOS_3!D:D,RESULTADOS_3!AC:AC,0,0,1)</f>
        <v>251.94758750240899</v>
      </c>
      <c r="J5">
        <f>_xlfn.XLOOKUP(B5,RESULTADOS_3!D:D,RESULTADOS_3!G:G,0,0,1)</f>
        <v>5.07</v>
      </c>
      <c r="K5">
        <v>3.0155000000000003</v>
      </c>
      <c r="N5">
        <f>_xlfn.XLOOKUP(B5,RESULTADOS_3!D:D,RESULTADOS_3!AH:AH,0,0,1)</f>
        <v>251947.58750240901</v>
      </c>
    </row>
    <row r="6" spans="1:20" x14ac:dyDescent="0.25">
      <c r="A6" t="s">
        <v>55</v>
      </c>
      <c r="B6">
        <v>3.2839999999999998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266</v>
      </c>
      <c r="F6">
        <f>_xlfn.XLOOKUP(B6,RESULTADOS_4!D:D,RESULTADOS_4!F:F,0,0,1)</f>
        <v>24.47</v>
      </c>
      <c r="G6">
        <f>_xlfn.XLOOKUP(B6,RESULTADOS_4!D:D,RESULTADOS_4!M:M,0,0,1)</f>
        <v>0</v>
      </c>
      <c r="H6">
        <f>_xlfn.XLOOKUP(B6,RESULTADOS_4!D:D,RESULTADOS_4!AF:AF,0,0,1)</f>
        <v>2.0104510938185169E-5</v>
      </c>
      <c r="I6">
        <f>_xlfn.XLOOKUP(B6,RESULTADOS_4!D:D,RESULTADOS_4!AC:AC,0,0,1)</f>
        <v>232.88681580904259</v>
      </c>
      <c r="J6">
        <f>_xlfn.XLOOKUP(B6,RESULTADOS_4!D:D,RESULTADOS_4!G:G,0,0,1)</f>
        <v>5.52</v>
      </c>
      <c r="K6">
        <v>3.2839999999999998</v>
      </c>
      <c r="N6">
        <f>_xlfn.XLOOKUP(B6,RESULTADOS_4!D:D,RESULTADOS_4!AH:AH,0,0,1)</f>
        <v>232886.8158090426</v>
      </c>
    </row>
    <row r="7" spans="1:20" x14ac:dyDescent="0.25">
      <c r="A7" t="s">
        <v>56</v>
      </c>
      <c r="B7">
        <v>3.5005000000000002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229</v>
      </c>
      <c r="F7">
        <f>_xlfn.XLOOKUP(B7,RESULTADOS_5!D:D,RESULTADOS_5!F:F,0,0,1)</f>
        <v>22.73</v>
      </c>
      <c r="G7">
        <f>_xlfn.XLOOKUP(B7,RESULTADOS_5!D:D,RESULTADOS_5!M:M,0,0,1)</f>
        <v>0</v>
      </c>
      <c r="H7">
        <f>_xlfn.XLOOKUP(B7,RESULTADOS_5!D:D,RESULTADOS_5!AF:AF,0,0,1)</f>
        <v>2.013799613316713E-5</v>
      </c>
      <c r="I7">
        <f>_xlfn.XLOOKUP(B7,RESULTADOS_5!D:D,RESULTADOS_5!AC:AC,0,0,1)</f>
        <v>216.56019502524009</v>
      </c>
      <c r="J7">
        <f>_xlfn.XLOOKUP(B7,RESULTADOS_5!D:D,RESULTADOS_5!G:G,0,0,1)</f>
        <v>5.96</v>
      </c>
      <c r="K7">
        <v>3.5005000000000002</v>
      </c>
      <c r="N7">
        <f>_xlfn.XLOOKUP(B7,RESULTADOS_5!D:D,RESULTADOS_5!AH:AH,0,0,1)</f>
        <v>216560.1950252401</v>
      </c>
    </row>
    <row r="8" spans="1:20" x14ac:dyDescent="0.25">
      <c r="A8" t="s">
        <v>57</v>
      </c>
      <c r="B8">
        <v>3.6892999999999998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200</v>
      </c>
      <c r="F8">
        <f>_xlfn.XLOOKUP(B8,RESULTADOS_6!D:D,RESULTADOS_6!F:F,0,0,1)</f>
        <v>21.39</v>
      </c>
      <c r="G8">
        <f>_xlfn.XLOOKUP(B8,RESULTADOS_6!D:D,RESULTADOS_6!M:M,0,0,1)</f>
        <v>0</v>
      </c>
      <c r="H8">
        <f>_xlfn.XLOOKUP(B8,RESULTADOS_6!D:D,RESULTADOS_6!AF:AF,0,0,1)</f>
        <v>2.0111202860008079E-5</v>
      </c>
      <c r="I8">
        <f>_xlfn.XLOOKUP(B8,RESULTADOS_6!D:D,RESULTADOS_6!AC:AC,0,0,1)</f>
        <v>213.75576389436051</v>
      </c>
      <c r="J8">
        <f>_xlfn.XLOOKUP(B8,RESULTADOS_6!D:D,RESULTADOS_6!G:G,0,0,1)</f>
        <v>6.42</v>
      </c>
      <c r="K8">
        <v>3.6893000000000002</v>
      </c>
      <c r="N8">
        <f>_xlfn.XLOOKUP(B8,RESULTADOS_6!D:D,RESULTADOS_6!AH:AH,0,0,1)</f>
        <v>213755.76389436051</v>
      </c>
    </row>
    <row r="9" spans="1:20" x14ac:dyDescent="0.25">
      <c r="A9" t="s">
        <v>58</v>
      </c>
      <c r="B9">
        <v>3.8445999999999998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178</v>
      </c>
      <c r="F9">
        <f>_xlfn.XLOOKUP(B9,RESULTADOS_7!D:D,RESULTADOS_7!F:F,0,0,1)</f>
        <v>20.36</v>
      </c>
      <c r="G9">
        <f>_xlfn.XLOOKUP(B9,RESULTADOS_7!D:D,RESULTADOS_7!M:M,0,0,1)</f>
        <v>0</v>
      </c>
      <c r="H9">
        <f>_xlfn.XLOOKUP(B9,RESULTADOS_7!D:D,RESULTADOS_7!AF:AF,0,0,1)</f>
        <v>1.9985358599453841E-5</v>
      </c>
      <c r="I9">
        <f>_xlfn.XLOOKUP(B9,RESULTADOS_7!D:D,RESULTADOS_7!AC:AC,0,0,1)</f>
        <v>199.75533345427701</v>
      </c>
      <c r="J9">
        <f>_xlfn.XLOOKUP(B9,RESULTADOS_7!D:D,RESULTADOS_7!G:G,0,0,1)</f>
        <v>6.86</v>
      </c>
      <c r="K9">
        <v>3.8445999999999998</v>
      </c>
      <c r="N9">
        <f>_xlfn.XLOOKUP(B9,RESULTADOS_7!D:D,RESULTADOS_7!AH:AH,0,0,1)</f>
        <v>199755.33345427699</v>
      </c>
    </row>
    <row r="10" spans="1:20" x14ac:dyDescent="0.25">
      <c r="A10" t="s">
        <v>59</v>
      </c>
      <c r="B10">
        <v>3.9748999999999999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161</v>
      </c>
      <c r="F10">
        <f>_xlfn.XLOOKUP(B10,RESULTADOS_8!D:D,RESULTADOS_8!F:F,0,0,1)</f>
        <v>19.54</v>
      </c>
      <c r="G10">
        <f>_xlfn.XLOOKUP(B10,RESULTADOS_8!D:D,RESULTADOS_8!M:M,0,0,1)</f>
        <v>0</v>
      </c>
      <c r="H10">
        <f>_xlfn.XLOOKUP(B10,RESULTADOS_8!D:D,RESULTADOS_8!AF:AF,0,0,1)</f>
        <v>1.9802949634939581E-5</v>
      </c>
      <c r="I10">
        <f>_xlfn.XLOOKUP(B10,RESULTADOS_8!D:D,RESULTADOS_8!AC:AC,0,0,1)</f>
        <v>198.30279305644731</v>
      </c>
      <c r="J10">
        <f>_xlfn.XLOOKUP(B10,RESULTADOS_8!D:D,RESULTADOS_8!G:G,0,0,1)</f>
        <v>7.28</v>
      </c>
      <c r="K10">
        <v>3.9748999999999999</v>
      </c>
      <c r="N10">
        <f>_xlfn.XLOOKUP(B10,RESULTADOS_8!D:D,RESULTADOS_8!AH:AH,0,0,1)</f>
        <v>198302.79305644729</v>
      </c>
    </row>
    <row r="11" spans="1:20" x14ac:dyDescent="0.25">
      <c r="A11" t="s">
        <v>60</v>
      </c>
      <c r="B11">
        <v>4.0945999999999998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146</v>
      </c>
      <c r="F11">
        <f>_xlfn.XLOOKUP(B11,RESULTADOS_9!D:D,RESULTADOS_9!F:F,0,0,1)</f>
        <v>18.850000000000001</v>
      </c>
      <c r="G11">
        <f>_xlfn.XLOOKUP(B11,RESULTADOS_9!D:D,RESULTADOS_9!M:M,0,0,1)</f>
        <v>0</v>
      </c>
      <c r="H11">
        <f>_xlfn.XLOOKUP(B11,RESULTADOS_9!D:D,RESULTADOS_9!AF:AF,0,0,1)</f>
        <v>1.9629926467133328E-5</v>
      </c>
      <c r="I11">
        <f>_xlfn.XLOOKUP(B11,RESULTADOS_9!D:D,RESULTADOS_9!AC:AC,0,0,1)</f>
        <v>197.19346417149501</v>
      </c>
      <c r="J11">
        <f>_xlfn.XLOOKUP(B11,RESULTADOS_9!D:D,RESULTADOS_9!G:G,0,0,1)</f>
        <v>7.75</v>
      </c>
      <c r="K11">
        <v>4.0945999999999998</v>
      </c>
      <c r="N11">
        <f>_xlfn.XLOOKUP(B11,RESULTADOS_9!D:D,RESULTADOS_9!AH:AH,0,0,1)</f>
        <v>197193.46417149491</v>
      </c>
    </row>
    <row r="12" spans="1:20" x14ac:dyDescent="0.25">
      <c r="A12" t="s">
        <v>61</v>
      </c>
      <c r="B12">
        <v>4.1902999999999997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134</v>
      </c>
      <c r="F12">
        <f>_xlfn.XLOOKUP(B12,RESULTADOS_10!D:D,RESULTADOS_10!F:F,0,0,1)</f>
        <v>18.309999999999999</v>
      </c>
      <c r="G12">
        <f>_xlfn.XLOOKUP(B12,RESULTADOS_10!D:D,RESULTADOS_10!M:M,0,0,1)</f>
        <v>0</v>
      </c>
      <c r="H12">
        <f>_xlfn.XLOOKUP(B12,RESULTADOS_10!D:D,RESULTADOS_10!AF:AF,0,0,1)</f>
        <v>1.9395885467884368E-5</v>
      </c>
      <c r="I12">
        <f>_xlfn.XLOOKUP(B12,RESULTADOS_10!D:D,RESULTADOS_10!AC:AC,0,0,1)</f>
        <v>184.83033193273329</v>
      </c>
      <c r="J12">
        <f>_xlfn.XLOOKUP(B12,RESULTADOS_10!D:D,RESULTADOS_10!G:G,0,0,1)</f>
        <v>8.1999999999999993</v>
      </c>
      <c r="K12">
        <v>4.1902999999999997</v>
      </c>
      <c r="N12">
        <f>_xlfn.XLOOKUP(B12,RESULTADOS_10!D:D,RESULTADOS_10!AH:AH,0,0,1)</f>
        <v>184830.3319327333</v>
      </c>
    </row>
    <row r="13" spans="1:20" x14ac:dyDescent="0.25">
      <c r="A13" t="s">
        <v>62</v>
      </c>
      <c r="B13">
        <v>4.2821999999999996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124</v>
      </c>
      <c r="F13">
        <f>_xlfn.XLOOKUP(B13,RESULTADOS_11!D:D,RESULTADOS_11!F:F,0,0,1)</f>
        <v>17.8</v>
      </c>
      <c r="G13">
        <f>_xlfn.XLOOKUP(B13,RESULTADOS_11!D:D,RESULTADOS_11!M:M,0,0,1)</f>
        <v>0</v>
      </c>
      <c r="H13">
        <f>_xlfn.XLOOKUP(B13,RESULTADOS_11!D:D,RESULTADOS_11!AF:AF,0,0,1)</f>
        <v>1.919152647799443E-5</v>
      </c>
      <c r="I13">
        <f>_xlfn.XLOOKUP(B13,RESULTADOS_11!D:D,RESULTADOS_11!AC:AC,0,0,1)</f>
        <v>184.30911182632761</v>
      </c>
      <c r="J13">
        <f>_xlfn.XLOOKUP(B13,RESULTADOS_11!D:D,RESULTADOS_11!G:G,0,0,1)</f>
        <v>8.61</v>
      </c>
      <c r="K13">
        <v>4.2821999999999996</v>
      </c>
      <c r="N13">
        <f>_xlfn.XLOOKUP(B13,RESULTADOS_11!D:D,RESULTADOS_11!AH:AH,0,0,1)</f>
        <v>184309.1118263276</v>
      </c>
    </row>
    <row r="14" spans="1:20" x14ac:dyDescent="0.25">
      <c r="A14" t="s">
        <v>63</v>
      </c>
      <c r="B14">
        <v>4.3593000000000002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115</v>
      </c>
      <c r="F14">
        <f>_xlfn.XLOOKUP(B14,RESULTADOS_12!D:D,RESULTADOS_12!F:F,0,0,1)</f>
        <v>17.39</v>
      </c>
      <c r="G14">
        <f>_xlfn.XLOOKUP(B14,RESULTADOS_12!D:D,RESULTADOS_12!M:M,0,0,1)</f>
        <v>0</v>
      </c>
      <c r="H14">
        <f>_xlfn.XLOOKUP(B14,RESULTADOS_12!D:D,RESULTADOS_12!AF:AF,0,0,1)</f>
        <v>1.8961690701058289E-5</v>
      </c>
      <c r="I14">
        <f>_xlfn.XLOOKUP(B14,RESULTADOS_12!D:D,RESULTADOS_12!AC:AC,0,0,1)</f>
        <v>184.14649827638979</v>
      </c>
      <c r="J14">
        <f>_xlfn.XLOOKUP(B14,RESULTADOS_12!D:D,RESULTADOS_12!G:G,0,0,1)</f>
        <v>9.07</v>
      </c>
      <c r="K14">
        <v>4.3593000000000002</v>
      </c>
      <c r="N14">
        <f>_xlfn.XLOOKUP(B14,RESULTADOS_12!D:D,RESULTADOS_12!AH:AH,0,0,1)</f>
        <v>184146.49827638979</v>
      </c>
    </row>
    <row r="15" spans="1:20" x14ac:dyDescent="0.25">
      <c r="A15" t="s">
        <v>64</v>
      </c>
      <c r="B15">
        <v>4.4132999999999996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108</v>
      </c>
      <c r="F15">
        <f>_xlfn.XLOOKUP(B15,RESULTADOS_13!D:D,RESULTADOS_13!F:F,0,0,1)</f>
        <v>17.079999999999998</v>
      </c>
      <c r="G15">
        <f>_xlfn.XLOOKUP(B15,RESULTADOS_13!D:D,RESULTADOS_13!M:M,0,0,1)</f>
        <v>0</v>
      </c>
      <c r="H15">
        <f>_xlfn.XLOOKUP(B15,RESULTADOS_13!D:D,RESULTADOS_13!AF:AF,0,0,1)</f>
        <v>1.866970884200622E-5</v>
      </c>
      <c r="I15">
        <f>_xlfn.XLOOKUP(B15,RESULTADOS_13!D:D,RESULTADOS_13!AC:AC,0,0,1)</f>
        <v>184.5735399771342</v>
      </c>
      <c r="J15">
        <f>_xlfn.XLOOKUP(B15,RESULTADOS_13!D:D,RESULTADOS_13!G:G,0,0,1)</f>
        <v>9.49</v>
      </c>
      <c r="K15">
        <v>4.4132999999999996</v>
      </c>
      <c r="N15">
        <f>_xlfn.XLOOKUP(B15,RESULTADOS_13!D:D,RESULTADOS_13!AH:AH,0,0,1)</f>
        <v>184573.53997713421</v>
      </c>
    </row>
    <row r="16" spans="1:20" x14ac:dyDescent="0.25">
      <c r="A16" t="s">
        <v>65</v>
      </c>
      <c r="B16">
        <v>4.4789000000000003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101</v>
      </c>
      <c r="F16">
        <f>_xlfn.XLOOKUP(B16,RESULTADOS_14!D:D,RESULTADOS_14!F:F,0,0,1)</f>
        <v>16.75</v>
      </c>
      <c r="G16">
        <f>_xlfn.XLOOKUP(B16,RESULTADOS_14!D:D,RESULTADOS_14!M:M,0,0,1)</f>
        <v>0</v>
      </c>
      <c r="H16">
        <f>_xlfn.XLOOKUP(B16,RESULTADOS_14!D:D,RESULTADOS_14!AF:AF,0,0,1)</f>
        <v>1.846033468545964E-5</v>
      </c>
      <c r="I16">
        <f>_xlfn.XLOOKUP(B16,RESULTADOS_14!D:D,RESULTADOS_14!AC:AC,0,0,1)</f>
        <v>184.6834812290509</v>
      </c>
      <c r="J16">
        <f>_xlfn.XLOOKUP(B16,RESULTADOS_14!D:D,RESULTADOS_14!G:G,0,0,1)</f>
        <v>9.9499999999999993</v>
      </c>
      <c r="K16">
        <v>4.4789000000000003</v>
      </c>
      <c r="N16">
        <f>_xlfn.XLOOKUP(B16,RESULTADOS_14!D:D,RESULTADOS_14!AH:AH,0,0,1)</f>
        <v>184683.4812290509</v>
      </c>
    </row>
    <row r="17" spans="1:14" x14ac:dyDescent="0.25">
      <c r="A17" t="s">
        <v>66</v>
      </c>
      <c r="B17">
        <v>4.5313999999999997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95</v>
      </c>
      <c r="F17">
        <f>_xlfn.XLOOKUP(B17,RESULTADOS_15!D:D,RESULTADOS_15!F:F,0,0,1)</f>
        <v>16.48</v>
      </c>
      <c r="G17">
        <f>_xlfn.XLOOKUP(B17,RESULTADOS_15!D:D,RESULTADOS_15!M:M,0,0,1)</f>
        <v>0</v>
      </c>
      <c r="H17">
        <f>_xlfn.XLOOKUP(B17,RESULTADOS_15!D:D,RESULTADOS_15!AF:AF,0,0,1)</f>
        <v>1.8225537831152988E-5</v>
      </c>
      <c r="I17">
        <f>_xlfn.XLOOKUP(B17,RESULTADOS_15!D:D,RESULTADOS_15!AC:AC,0,0,1)</f>
        <v>184.9997472095919</v>
      </c>
      <c r="J17">
        <f>_xlfn.XLOOKUP(B17,RESULTADOS_15!D:D,RESULTADOS_15!G:G,0,0,1)</f>
        <v>10.41</v>
      </c>
      <c r="K17">
        <v>4.5313999999999997</v>
      </c>
      <c r="N17">
        <f>_xlfn.XLOOKUP(B17,RESULTADOS_15!D:D,RESULTADOS_15!AH:AH,0,0,1)</f>
        <v>184999.74720959191</v>
      </c>
    </row>
    <row r="18" spans="1:14" x14ac:dyDescent="0.25">
      <c r="A18" t="s">
        <v>67</v>
      </c>
      <c r="B18">
        <v>4.569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90</v>
      </c>
      <c r="F18">
        <f>_xlfn.XLOOKUP(B18,RESULTADOS_16!D:D,RESULTADOS_16!F:F,0,0,1)</f>
        <v>16.27</v>
      </c>
      <c r="G18">
        <f>_xlfn.XLOOKUP(B18,RESULTADOS_16!D:D,RESULTADOS_16!M:M,0,0,1)</f>
        <v>0</v>
      </c>
      <c r="H18">
        <f>_xlfn.XLOOKUP(B18,RESULTADOS_16!D:D,RESULTADOS_16!AF:AF,0,0,1)</f>
        <v>1.7957921602229171E-5</v>
      </c>
      <c r="I18">
        <f>_xlfn.XLOOKUP(B18,RESULTADOS_16!D:D,RESULTADOS_16!AC:AC,0,0,1)</f>
        <v>185.78860145229569</v>
      </c>
      <c r="J18">
        <f>_xlfn.XLOOKUP(B18,RESULTADOS_16!D:D,RESULTADOS_16!G:G,0,0,1)</f>
        <v>10.84</v>
      </c>
      <c r="K18">
        <v>4.569</v>
      </c>
      <c r="N18">
        <f>_xlfn.XLOOKUP(B18,RESULTADOS_16!D:D,RESULTADOS_16!AH:AH,0,0,1)</f>
        <v>185788.6014522957</v>
      </c>
    </row>
    <row r="19" spans="1:14" x14ac:dyDescent="0.25">
      <c r="A19" t="s">
        <v>68</v>
      </c>
      <c r="B19">
        <v>4.6424000000000003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85</v>
      </c>
      <c r="F19">
        <f>_xlfn.XLOOKUP(B19,RESULTADOS_17!D:D,RESULTADOS_17!F:F,0,0,1)</f>
        <v>15.91</v>
      </c>
      <c r="G19">
        <f>_xlfn.XLOOKUP(B19,RESULTADOS_17!D:D,RESULTADOS_17!M:M,0,0,1)</f>
        <v>0</v>
      </c>
      <c r="H19">
        <f>_xlfn.XLOOKUP(B19,RESULTADOS_17!D:D,RESULTADOS_17!AF:AF,0,0,1)</f>
        <v>1.785278389031775E-5</v>
      </c>
      <c r="I19">
        <f>_xlfn.XLOOKUP(B19,RESULTADOS_17!D:D,RESULTADOS_17!AC:AC,0,0,1)</f>
        <v>173.1454485500924</v>
      </c>
      <c r="J19">
        <f>_xlfn.XLOOKUP(B19,RESULTADOS_17!D:D,RESULTADOS_17!G:G,0,0,1)</f>
        <v>11.23</v>
      </c>
      <c r="K19">
        <v>4.6424000000000003</v>
      </c>
      <c r="N19">
        <f>_xlfn.XLOOKUP(B19,RESULTADOS_17!D:D,RESULTADOS_17!AH:AH,0,0,1)</f>
        <v>173145.44855009241</v>
      </c>
    </row>
    <row r="20" spans="1:14" x14ac:dyDescent="0.25">
      <c r="A20" t="s">
        <v>69</v>
      </c>
      <c r="B20">
        <v>4.6581000000000001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81</v>
      </c>
      <c r="F20">
        <f>_xlfn.XLOOKUP(B20,RESULTADOS_18!D:D,RESULTADOS_18!F:F,0,0,1)</f>
        <v>15.8</v>
      </c>
      <c r="G20">
        <f>_xlfn.XLOOKUP(B20,RESULTADOS_18!D:D,RESULTADOS_18!M:M,0,0,1)</f>
        <v>0</v>
      </c>
      <c r="H20">
        <f>_xlfn.XLOOKUP(B20,RESULTADOS_18!D:D,RESULTADOS_18!AF:AF,0,0,1)</f>
        <v>1.7546342927122209E-5</v>
      </c>
      <c r="I20">
        <f>_xlfn.XLOOKUP(B20,RESULTADOS_18!D:D,RESULTADOS_18!AC:AC,0,0,1)</f>
        <v>174.5513493034241</v>
      </c>
      <c r="J20">
        <f>_xlfn.XLOOKUP(B20,RESULTADOS_18!D:D,RESULTADOS_18!G:G,0,0,1)</f>
        <v>11.7</v>
      </c>
      <c r="K20">
        <v>4.6581000000000001</v>
      </c>
      <c r="N20">
        <f>_xlfn.XLOOKUP(B20,RESULTADOS_18!D:D,RESULTADOS_18!AH:AH,0,0,1)</f>
        <v>174551.3493034241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4.1585999999999999</v>
      </c>
      <c r="E2">
        <v>24.05</v>
      </c>
      <c r="F2">
        <v>18.440000000000001</v>
      </c>
      <c r="G2">
        <v>8.1300000000000008</v>
      </c>
      <c r="H2">
        <v>0.14000000000000001</v>
      </c>
      <c r="I2">
        <v>136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145.88999999999999</v>
      </c>
      <c r="Q2">
        <v>7967.62</v>
      </c>
      <c r="R2">
        <v>294.64</v>
      </c>
      <c r="S2">
        <v>84.51</v>
      </c>
      <c r="T2">
        <v>104644.88</v>
      </c>
      <c r="U2">
        <v>0.28999999999999998</v>
      </c>
      <c r="V2">
        <v>0.65</v>
      </c>
      <c r="W2">
        <v>0.54</v>
      </c>
      <c r="X2">
        <v>6.37</v>
      </c>
      <c r="Y2">
        <v>2</v>
      </c>
      <c r="Z2">
        <v>10</v>
      </c>
      <c r="AA2">
        <v>159.5588738983252</v>
      </c>
      <c r="AB2">
        <v>218.31549050830199</v>
      </c>
      <c r="AC2">
        <v>197.47976650196759</v>
      </c>
      <c r="AD2">
        <v>159558.8738983252</v>
      </c>
      <c r="AE2">
        <v>218315.490508302</v>
      </c>
      <c r="AF2">
        <v>1.9249153833077331E-5</v>
      </c>
      <c r="AG2">
        <v>11</v>
      </c>
      <c r="AH2">
        <v>197479.76650196759</v>
      </c>
    </row>
    <row r="3" spans="1:34" x14ac:dyDescent="0.25">
      <c r="A3">
        <v>1</v>
      </c>
      <c r="B3">
        <v>60</v>
      </c>
      <c r="C3" t="s">
        <v>34</v>
      </c>
      <c r="D3">
        <v>4.1902999999999997</v>
      </c>
      <c r="E3">
        <v>23.86</v>
      </c>
      <c r="F3">
        <v>18.309999999999999</v>
      </c>
      <c r="G3">
        <v>8.1999999999999993</v>
      </c>
      <c r="H3">
        <v>0.28000000000000003</v>
      </c>
      <c r="I3">
        <v>134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145.82</v>
      </c>
      <c r="Q3">
        <v>7967.61</v>
      </c>
      <c r="R3">
        <v>290.22000000000003</v>
      </c>
      <c r="S3">
        <v>84.51</v>
      </c>
      <c r="T3">
        <v>102443.27</v>
      </c>
      <c r="U3">
        <v>0.28999999999999998</v>
      </c>
      <c r="V3">
        <v>0.65</v>
      </c>
      <c r="W3">
        <v>0.53</v>
      </c>
      <c r="X3">
        <v>6.24</v>
      </c>
      <c r="Y3">
        <v>2</v>
      </c>
      <c r="Z3">
        <v>10</v>
      </c>
      <c r="AA3">
        <v>149.33843678180929</v>
      </c>
      <c r="AB3">
        <v>204.33143755162891</v>
      </c>
      <c r="AC3">
        <v>184.83033193273329</v>
      </c>
      <c r="AD3">
        <v>149338.43678180929</v>
      </c>
      <c r="AE3">
        <v>204331.43755162889</v>
      </c>
      <c r="AF3">
        <v>1.9395885467884368E-5</v>
      </c>
      <c r="AG3">
        <v>10</v>
      </c>
      <c r="AH3">
        <v>184830.3319327333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3.9228999999999998</v>
      </c>
      <c r="E2">
        <v>25.49</v>
      </c>
      <c r="F2">
        <v>18.78</v>
      </c>
      <c r="G2">
        <v>8.2899999999999991</v>
      </c>
      <c r="H2">
        <v>0.11</v>
      </c>
      <c r="I2">
        <v>136</v>
      </c>
      <c r="J2">
        <v>159.12</v>
      </c>
      <c r="K2">
        <v>50.28</v>
      </c>
      <c r="L2">
        <v>1</v>
      </c>
      <c r="M2">
        <v>113</v>
      </c>
      <c r="N2">
        <v>27.84</v>
      </c>
      <c r="O2">
        <v>19859.16</v>
      </c>
      <c r="P2">
        <v>184.49</v>
      </c>
      <c r="Q2">
        <v>7967.25</v>
      </c>
      <c r="R2">
        <v>312.23</v>
      </c>
      <c r="S2">
        <v>84.51</v>
      </c>
      <c r="T2">
        <v>113439.03</v>
      </c>
      <c r="U2">
        <v>0.27</v>
      </c>
      <c r="V2">
        <v>0.63</v>
      </c>
      <c r="W2">
        <v>0.39</v>
      </c>
      <c r="X2">
        <v>6.72</v>
      </c>
      <c r="Y2">
        <v>2</v>
      </c>
      <c r="Z2">
        <v>10</v>
      </c>
      <c r="AA2">
        <v>176.00348913963731</v>
      </c>
      <c r="AB2">
        <v>240.81573856667609</v>
      </c>
      <c r="AC2">
        <v>217.8326224649542</v>
      </c>
      <c r="AD2">
        <v>176003.4891396373</v>
      </c>
      <c r="AE2">
        <v>240815.73856667621</v>
      </c>
      <c r="AF2">
        <v>1.6168712616399031E-5</v>
      </c>
      <c r="AG2">
        <v>11</v>
      </c>
      <c r="AH2">
        <v>217832.62246495421</v>
      </c>
    </row>
    <row r="3" spans="1:34" x14ac:dyDescent="0.25">
      <c r="A3">
        <v>1</v>
      </c>
      <c r="B3">
        <v>80</v>
      </c>
      <c r="C3" t="s">
        <v>34</v>
      </c>
      <c r="D3">
        <v>4.4789000000000003</v>
      </c>
      <c r="E3">
        <v>22.33</v>
      </c>
      <c r="F3">
        <v>16.75</v>
      </c>
      <c r="G3">
        <v>9.9499999999999993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153.11000000000001</v>
      </c>
      <c r="Q3">
        <v>7968.44</v>
      </c>
      <c r="R3">
        <v>239.1</v>
      </c>
      <c r="S3">
        <v>84.51</v>
      </c>
      <c r="T3">
        <v>77049.13</v>
      </c>
      <c r="U3">
        <v>0.35</v>
      </c>
      <c r="V3">
        <v>0.71</v>
      </c>
      <c r="W3">
        <v>0.43</v>
      </c>
      <c r="X3">
        <v>4.68</v>
      </c>
      <c r="Y3">
        <v>2</v>
      </c>
      <c r="Z3">
        <v>10</v>
      </c>
      <c r="AA3">
        <v>149.2197849658497</v>
      </c>
      <c r="AB3">
        <v>204.16909290248429</v>
      </c>
      <c r="AC3">
        <v>184.6834812290509</v>
      </c>
      <c r="AD3">
        <v>149219.78496584971</v>
      </c>
      <c r="AE3">
        <v>204169.09290248429</v>
      </c>
      <c r="AF3">
        <v>1.846033468545964E-5</v>
      </c>
      <c r="AG3">
        <v>10</v>
      </c>
      <c r="AH3">
        <v>184683.4812290509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3.5005000000000002</v>
      </c>
      <c r="E2">
        <v>28.57</v>
      </c>
      <c r="F2">
        <v>22.73</v>
      </c>
      <c r="G2">
        <v>5.96</v>
      </c>
      <c r="H2">
        <v>0.22</v>
      </c>
      <c r="I2">
        <v>229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139.87</v>
      </c>
      <c r="Q2">
        <v>7974.97</v>
      </c>
      <c r="R2">
        <v>435.11</v>
      </c>
      <c r="S2">
        <v>84.51</v>
      </c>
      <c r="T2">
        <v>174415.58</v>
      </c>
      <c r="U2">
        <v>0.19</v>
      </c>
      <c r="V2">
        <v>0.52</v>
      </c>
      <c r="W2">
        <v>0.81</v>
      </c>
      <c r="X2">
        <v>10.65</v>
      </c>
      <c r="Y2">
        <v>2</v>
      </c>
      <c r="Z2">
        <v>10</v>
      </c>
      <c r="AA2">
        <v>174.97539855094359</v>
      </c>
      <c r="AB2">
        <v>239.40905966707041</v>
      </c>
      <c r="AC2">
        <v>216.56019502524009</v>
      </c>
      <c r="AD2">
        <v>174975.39855094359</v>
      </c>
      <c r="AE2">
        <v>239409.0596670704</v>
      </c>
      <c r="AF2">
        <v>2.013799613316713E-5</v>
      </c>
      <c r="AG2">
        <v>12</v>
      </c>
      <c r="AH2">
        <v>216560.1950252401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3.9746000000000001</v>
      </c>
      <c r="E2">
        <v>25.16</v>
      </c>
      <c r="F2">
        <v>19.55</v>
      </c>
      <c r="G2">
        <v>7.28</v>
      </c>
      <c r="H2">
        <v>0.16</v>
      </c>
      <c r="I2">
        <v>161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141.68</v>
      </c>
      <c r="Q2">
        <v>7970.73</v>
      </c>
      <c r="R2">
        <v>331.03</v>
      </c>
      <c r="S2">
        <v>84.51</v>
      </c>
      <c r="T2">
        <v>122715.85</v>
      </c>
      <c r="U2">
        <v>0.26</v>
      </c>
      <c r="V2">
        <v>0.61</v>
      </c>
      <c r="W2">
        <v>0.61</v>
      </c>
      <c r="X2">
        <v>7.47</v>
      </c>
      <c r="Y2">
        <v>2</v>
      </c>
      <c r="Z2">
        <v>10</v>
      </c>
      <c r="AA2">
        <v>159.92622425841071</v>
      </c>
      <c r="AB2">
        <v>218.8181154773248</v>
      </c>
      <c r="AC2">
        <v>197.9344216493856</v>
      </c>
      <c r="AD2">
        <v>159926.22425841069</v>
      </c>
      <c r="AE2">
        <v>218818.11547732481</v>
      </c>
      <c r="AF2">
        <v>1.980145503510299E-5</v>
      </c>
      <c r="AG2">
        <v>11</v>
      </c>
      <c r="AH2">
        <v>197934.42164938559</v>
      </c>
    </row>
    <row r="3" spans="1:34" x14ac:dyDescent="0.25">
      <c r="A3">
        <v>1</v>
      </c>
      <c r="B3">
        <v>50</v>
      </c>
      <c r="C3" t="s">
        <v>34</v>
      </c>
      <c r="D3">
        <v>3.9748999999999999</v>
      </c>
      <c r="E3">
        <v>25.16</v>
      </c>
      <c r="F3">
        <v>19.54</v>
      </c>
      <c r="G3">
        <v>7.28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143.11000000000001</v>
      </c>
      <c r="Q3">
        <v>7970.83</v>
      </c>
      <c r="R3">
        <v>330.89</v>
      </c>
      <c r="S3">
        <v>84.51</v>
      </c>
      <c r="T3">
        <v>122646</v>
      </c>
      <c r="U3">
        <v>0.26</v>
      </c>
      <c r="V3">
        <v>0.61</v>
      </c>
      <c r="W3">
        <v>0.61</v>
      </c>
      <c r="X3">
        <v>7.47</v>
      </c>
      <c r="Y3">
        <v>2</v>
      </c>
      <c r="Z3">
        <v>10</v>
      </c>
      <c r="AA3">
        <v>160.22385944366661</v>
      </c>
      <c r="AB3">
        <v>219.22535306852939</v>
      </c>
      <c r="AC3">
        <v>198.30279305644731</v>
      </c>
      <c r="AD3">
        <v>160223.85944366659</v>
      </c>
      <c r="AE3">
        <v>219225.3530685294</v>
      </c>
      <c r="AF3">
        <v>1.9802949634939581E-5</v>
      </c>
      <c r="AG3">
        <v>11</v>
      </c>
      <c r="AH3">
        <v>198302.79305644729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3.0154999999999998</v>
      </c>
      <c r="E2">
        <v>33.159999999999997</v>
      </c>
      <c r="F2">
        <v>26.94</v>
      </c>
      <c r="G2">
        <v>5.07</v>
      </c>
      <c r="H2">
        <v>0.28000000000000003</v>
      </c>
      <c r="I2">
        <v>319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141.06</v>
      </c>
      <c r="Q2">
        <v>7975.55</v>
      </c>
      <c r="R2">
        <v>573.55999999999995</v>
      </c>
      <c r="S2">
        <v>84.51</v>
      </c>
      <c r="T2">
        <v>243188.45</v>
      </c>
      <c r="U2">
        <v>0.15</v>
      </c>
      <c r="V2">
        <v>0.44</v>
      </c>
      <c r="W2">
        <v>1.07</v>
      </c>
      <c r="X2">
        <v>14.86</v>
      </c>
      <c r="Y2">
        <v>2</v>
      </c>
      <c r="Z2">
        <v>10</v>
      </c>
      <c r="AA2">
        <v>203.56755557984579</v>
      </c>
      <c r="AB2">
        <v>278.53011031093808</v>
      </c>
      <c r="AC2">
        <v>251.94758750240899</v>
      </c>
      <c r="AD2">
        <v>203567.55557984591</v>
      </c>
      <c r="AE2">
        <v>278530.11031093809</v>
      </c>
      <c r="AF2">
        <v>1.9869588775949889E-5</v>
      </c>
      <c r="AG2">
        <v>14</v>
      </c>
      <c r="AH2">
        <v>251947.58750240901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3.6629999999999998</v>
      </c>
      <c r="E2">
        <v>27.3</v>
      </c>
      <c r="F2">
        <v>19.739999999999998</v>
      </c>
      <c r="G2">
        <v>7.74</v>
      </c>
      <c r="H2">
        <v>0.11</v>
      </c>
      <c r="I2">
        <v>153</v>
      </c>
      <c r="J2">
        <v>167.88</v>
      </c>
      <c r="K2">
        <v>51.39</v>
      </c>
      <c r="L2">
        <v>1</v>
      </c>
      <c r="M2">
        <v>148</v>
      </c>
      <c r="N2">
        <v>30.49</v>
      </c>
      <c r="O2">
        <v>20939.59</v>
      </c>
      <c r="P2">
        <v>207.93</v>
      </c>
      <c r="Q2">
        <v>7969.46</v>
      </c>
      <c r="R2">
        <v>345.87</v>
      </c>
      <c r="S2">
        <v>84.51</v>
      </c>
      <c r="T2">
        <v>130174.26</v>
      </c>
      <c r="U2">
        <v>0.24</v>
      </c>
      <c r="V2">
        <v>0.6</v>
      </c>
      <c r="W2">
        <v>0.39</v>
      </c>
      <c r="X2">
        <v>7.67</v>
      </c>
      <c r="Y2">
        <v>2</v>
      </c>
      <c r="Z2">
        <v>10</v>
      </c>
      <c r="AA2">
        <v>198.68614984389151</v>
      </c>
      <c r="AB2">
        <v>271.85115563058639</v>
      </c>
      <c r="AC2">
        <v>245.9060628827761</v>
      </c>
      <c r="AD2">
        <v>198686.1498438915</v>
      </c>
      <c r="AE2">
        <v>271851.15563058638</v>
      </c>
      <c r="AF2">
        <v>1.473278568996632E-5</v>
      </c>
      <c r="AG2">
        <v>12</v>
      </c>
      <c r="AH2">
        <v>245906.06288277611</v>
      </c>
    </row>
    <row r="3" spans="1:34" x14ac:dyDescent="0.25">
      <c r="A3">
        <v>1</v>
      </c>
      <c r="B3">
        <v>85</v>
      </c>
      <c r="C3" t="s">
        <v>34</v>
      </c>
      <c r="D3">
        <v>4.5313999999999997</v>
      </c>
      <c r="E3">
        <v>22.07</v>
      </c>
      <c r="F3">
        <v>16.48</v>
      </c>
      <c r="G3">
        <v>10.41</v>
      </c>
      <c r="H3">
        <v>0.21</v>
      </c>
      <c r="I3">
        <v>95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155.13</v>
      </c>
      <c r="Q3">
        <v>7966.9</v>
      </c>
      <c r="R3">
        <v>230.04</v>
      </c>
      <c r="S3">
        <v>84.51</v>
      </c>
      <c r="T3">
        <v>72551.12</v>
      </c>
      <c r="U3">
        <v>0.37</v>
      </c>
      <c r="V3">
        <v>0.72</v>
      </c>
      <c r="W3">
        <v>0.42</v>
      </c>
      <c r="X3">
        <v>4.41</v>
      </c>
      <c r="Y3">
        <v>2</v>
      </c>
      <c r="Z3">
        <v>10</v>
      </c>
      <c r="AA3">
        <v>149.47532022701259</v>
      </c>
      <c r="AB3">
        <v>204.51872752022729</v>
      </c>
      <c r="AC3">
        <v>184.9997472095919</v>
      </c>
      <c r="AD3">
        <v>149475.32022701259</v>
      </c>
      <c r="AE3">
        <v>204518.72752022729</v>
      </c>
      <c r="AF3">
        <v>1.8225537831152988E-5</v>
      </c>
      <c r="AG3">
        <v>10</v>
      </c>
      <c r="AH3">
        <v>184999.74720959191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2.6842999999999999</v>
      </c>
      <c r="E2">
        <v>37.25</v>
      </c>
      <c r="F2">
        <v>30.64</v>
      </c>
      <c r="G2">
        <v>4.62</v>
      </c>
      <c r="H2">
        <v>0.34</v>
      </c>
      <c r="I2">
        <v>398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142.61000000000001</v>
      </c>
      <c r="Q2">
        <v>7980.91</v>
      </c>
      <c r="R2">
        <v>695.15</v>
      </c>
      <c r="S2">
        <v>84.51</v>
      </c>
      <c r="T2">
        <v>303589.28999999998</v>
      </c>
      <c r="U2">
        <v>0.12</v>
      </c>
      <c r="V2">
        <v>0.39</v>
      </c>
      <c r="W2">
        <v>1.3</v>
      </c>
      <c r="X2">
        <v>18.559999999999999</v>
      </c>
      <c r="Y2">
        <v>2</v>
      </c>
      <c r="Z2">
        <v>10</v>
      </c>
      <c r="AA2">
        <v>232.0174159403783</v>
      </c>
      <c r="AB2">
        <v>317.45646437545628</v>
      </c>
      <c r="AC2">
        <v>287.158864968503</v>
      </c>
      <c r="AD2">
        <v>232017.4159403783</v>
      </c>
      <c r="AE2">
        <v>317456.46437545627</v>
      </c>
      <c r="AF2">
        <v>1.9353120321515151E-5</v>
      </c>
      <c r="AG2">
        <v>16</v>
      </c>
      <c r="AH2">
        <v>287158.86496850301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4.2525000000000004</v>
      </c>
      <c r="E2">
        <v>23.52</v>
      </c>
      <c r="F2">
        <v>17.91</v>
      </c>
      <c r="G2">
        <v>8.5299999999999994</v>
      </c>
      <c r="H2">
        <v>0.13</v>
      </c>
      <c r="I2">
        <v>126</v>
      </c>
      <c r="J2">
        <v>133.21</v>
      </c>
      <c r="K2">
        <v>46.47</v>
      </c>
      <c r="L2">
        <v>1</v>
      </c>
      <c r="M2">
        <v>7</v>
      </c>
      <c r="N2">
        <v>20.75</v>
      </c>
      <c r="O2">
        <v>16663.419999999998</v>
      </c>
      <c r="P2">
        <v>147.22999999999999</v>
      </c>
      <c r="Q2">
        <v>7965.69</v>
      </c>
      <c r="R2">
        <v>277.77999999999997</v>
      </c>
      <c r="S2">
        <v>84.51</v>
      </c>
      <c r="T2">
        <v>96265.56</v>
      </c>
      <c r="U2">
        <v>0.3</v>
      </c>
      <c r="V2">
        <v>0.66</v>
      </c>
      <c r="W2">
        <v>0.49</v>
      </c>
      <c r="X2">
        <v>5.84</v>
      </c>
      <c r="Y2">
        <v>2</v>
      </c>
      <c r="Z2">
        <v>10</v>
      </c>
      <c r="AA2">
        <v>149.42108062695459</v>
      </c>
      <c r="AB2">
        <v>204.44451450654569</v>
      </c>
      <c r="AC2">
        <v>184.93261698177739</v>
      </c>
      <c r="AD2">
        <v>149421.08062695459</v>
      </c>
      <c r="AE2">
        <v>204444.51450654559</v>
      </c>
      <c r="AF2">
        <v>1.905842005223281E-5</v>
      </c>
      <c r="AG2">
        <v>10</v>
      </c>
      <c r="AH2">
        <v>184932.61698177739</v>
      </c>
    </row>
    <row r="3" spans="1:34" x14ac:dyDescent="0.25">
      <c r="A3">
        <v>1</v>
      </c>
      <c r="B3">
        <v>65</v>
      </c>
      <c r="C3" t="s">
        <v>34</v>
      </c>
      <c r="D3">
        <v>4.2821999999999996</v>
      </c>
      <c r="E3">
        <v>23.35</v>
      </c>
      <c r="F3">
        <v>17.8</v>
      </c>
      <c r="G3">
        <v>8.61</v>
      </c>
      <c r="H3">
        <v>0.26</v>
      </c>
      <c r="I3">
        <v>124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147.16</v>
      </c>
      <c r="Q3">
        <v>7965.94</v>
      </c>
      <c r="R3">
        <v>273.77</v>
      </c>
      <c r="S3">
        <v>84.51</v>
      </c>
      <c r="T3">
        <v>94272.2</v>
      </c>
      <c r="U3">
        <v>0.31</v>
      </c>
      <c r="V3">
        <v>0.67</v>
      </c>
      <c r="W3">
        <v>0.49</v>
      </c>
      <c r="X3">
        <v>5.73</v>
      </c>
      <c r="Y3">
        <v>2</v>
      </c>
      <c r="Z3">
        <v>10</v>
      </c>
      <c r="AA3">
        <v>148.9173035452028</v>
      </c>
      <c r="AB3">
        <v>203.755224478217</v>
      </c>
      <c r="AC3">
        <v>184.30911182632761</v>
      </c>
      <c r="AD3">
        <v>148917.3035452028</v>
      </c>
      <c r="AE3">
        <v>203755.22447821699</v>
      </c>
      <c r="AF3">
        <v>1.919152647799443E-5</v>
      </c>
      <c r="AG3">
        <v>10</v>
      </c>
      <c r="AH3">
        <v>184309.1118263276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4.1131000000000002</v>
      </c>
      <c r="E2">
        <v>24.31</v>
      </c>
      <c r="F2">
        <v>18.190000000000001</v>
      </c>
      <c r="G2">
        <v>8.66</v>
      </c>
      <c r="H2">
        <v>0.12</v>
      </c>
      <c r="I2">
        <v>126</v>
      </c>
      <c r="J2">
        <v>150.44</v>
      </c>
      <c r="K2">
        <v>49.1</v>
      </c>
      <c r="L2">
        <v>1</v>
      </c>
      <c r="M2">
        <v>69</v>
      </c>
      <c r="N2">
        <v>25.34</v>
      </c>
      <c r="O2">
        <v>18787.759999999998</v>
      </c>
      <c r="P2">
        <v>166.63</v>
      </c>
      <c r="Q2">
        <v>7967.12</v>
      </c>
      <c r="R2">
        <v>290.33999999999997</v>
      </c>
      <c r="S2">
        <v>84.51</v>
      </c>
      <c r="T2">
        <v>102543.63</v>
      </c>
      <c r="U2">
        <v>0.28999999999999998</v>
      </c>
      <c r="V2">
        <v>0.65</v>
      </c>
      <c r="W2">
        <v>0.41</v>
      </c>
      <c r="X2">
        <v>6.12</v>
      </c>
      <c r="Y2">
        <v>2</v>
      </c>
      <c r="Z2">
        <v>10</v>
      </c>
      <c r="AA2">
        <v>167.3471490967934</v>
      </c>
      <c r="AB2">
        <v>228.97175222929289</v>
      </c>
      <c r="AC2">
        <v>207.11900956046779</v>
      </c>
      <c r="AD2">
        <v>167347.14909679341</v>
      </c>
      <c r="AE2">
        <v>228971.75222929291</v>
      </c>
      <c r="AF2">
        <v>1.7399764221343611E-5</v>
      </c>
      <c r="AG2">
        <v>11</v>
      </c>
      <c r="AH2">
        <v>207119.00956046779</v>
      </c>
    </row>
    <row r="3" spans="1:34" x14ac:dyDescent="0.25">
      <c r="A3">
        <v>1</v>
      </c>
      <c r="B3">
        <v>75</v>
      </c>
      <c r="C3" t="s">
        <v>34</v>
      </c>
      <c r="D3">
        <v>4.4132999999999996</v>
      </c>
      <c r="E3">
        <v>22.66</v>
      </c>
      <c r="F3">
        <v>17.079999999999998</v>
      </c>
      <c r="G3">
        <v>9.49</v>
      </c>
      <c r="H3">
        <v>0.23</v>
      </c>
      <c r="I3">
        <v>108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151.04</v>
      </c>
      <c r="Q3">
        <v>7967.17</v>
      </c>
      <c r="R3">
        <v>250.08</v>
      </c>
      <c r="S3">
        <v>84.51</v>
      </c>
      <c r="T3">
        <v>82507.22</v>
      </c>
      <c r="U3">
        <v>0.34</v>
      </c>
      <c r="V3">
        <v>0.7</v>
      </c>
      <c r="W3">
        <v>0.45</v>
      </c>
      <c r="X3">
        <v>5.0199999999999996</v>
      </c>
      <c r="Y3">
        <v>2</v>
      </c>
      <c r="Z3">
        <v>10</v>
      </c>
      <c r="AA3">
        <v>149.13095509400239</v>
      </c>
      <c r="AB3">
        <v>204.0475519529256</v>
      </c>
      <c r="AC3">
        <v>184.5735399771342</v>
      </c>
      <c r="AD3">
        <v>149130.95509400239</v>
      </c>
      <c r="AE3">
        <v>204047.5519529256</v>
      </c>
      <c r="AF3">
        <v>1.866970884200622E-5</v>
      </c>
      <c r="AG3">
        <v>10</v>
      </c>
      <c r="AH3">
        <v>184573.53997713421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3.2002000000000002</v>
      </c>
      <c r="E2">
        <v>31.25</v>
      </c>
      <c r="F2">
        <v>21.71</v>
      </c>
      <c r="G2">
        <v>6.85</v>
      </c>
      <c r="H2">
        <v>0.1</v>
      </c>
      <c r="I2">
        <v>190</v>
      </c>
      <c r="J2">
        <v>185.69</v>
      </c>
      <c r="K2">
        <v>53.44</v>
      </c>
      <c r="L2">
        <v>1</v>
      </c>
      <c r="M2">
        <v>188</v>
      </c>
      <c r="N2">
        <v>36.26</v>
      </c>
      <c r="O2">
        <v>23136.14</v>
      </c>
      <c r="P2">
        <v>257.87</v>
      </c>
      <c r="Q2">
        <v>7972.15</v>
      </c>
      <c r="R2">
        <v>413.12</v>
      </c>
      <c r="S2">
        <v>84.51</v>
      </c>
      <c r="T2">
        <v>163617.21</v>
      </c>
      <c r="U2">
        <v>0.2</v>
      </c>
      <c r="V2">
        <v>0.55000000000000004</v>
      </c>
      <c r="W2">
        <v>0.45</v>
      </c>
      <c r="X2">
        <v>9.6300000000000008</v>
      </c>
      <c r="Y2">
        <v>2</v>
      </c>
      <c r="Z2">
        <v>10</v>
      </c>
      <c r="AA2">
        <v>249.50792789767161</v>
      </c>
      <c r="AB2">
        <v>341.38775446234189</v>
      </c>
      <c r="AC2">
        <v>308.80618631728038</v>
      </c>
      <c r="AD2">
        <v>249507.92789767159</v>
      </c>
      <c r="AE2">
        <v>341387.75446234189</v>
      </c>
      <c r="AF2">
        <v>1.2306668750171221E-5</v>
      </c>
      <c r="AG2">
        <v>14</v>
      </c>
      <c r="AH2">
        <v>308806.1863172804</v>
      </c>
    </row>
    <row r="3" spans="1:34" x14ac:dyDescent="0.25">
      <c r="A3">
        <v>1</v>
      </c>
      <c r="B3">
        <v>95</v>
      </c>
      <c r="C3" t="s">
        <v>34</v>
      </c>
      <c r="D3">
        <v>4.6424000000000003</v>
      </c>
      <c r="E3">
        <v>21.54</v>
      </c>
      <c r="F3">
        <v>15.91</v>
      </c>
      <c r="G3">
        <v>11.23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159.16999999999999</v>
      </c>
      <c r="Q3">
        <v>7965.79</v>
      </c>
      <c r="R3">
        <v>211.25</v>
      </c>
      <c r="S3">
        <v>84.51</v>
      </c>
      <c r="T3">
        <v>63203.6</v>
      </c>
      <c r="U3">
        <v>0.4</v>
      </c>
      <c r="V3">
        <v>0.75</v>
      </c>
      <c r="W3">
        <v>0.38</v>
      </c>
      <c r="X3">
        <v>3.84</v>
      </c>
      <c r="Y3">
        <v>2</v>
      </c>
      <c r="Z3">
        <v>10</v>
      </c>
      <c r="AA3">
        <v>139.89733368961541</v>
      </c>
      <c r="AB3">
        <v>191.41370378882311</v>
      </c>
      <c r="AC3">
        <v>173.1454485500924</v>
      </c>
      <c r="AD3">
        <v>139897.33368961539</v>
      </c>
      <c r="AE3">
        <v>191413.7037888231</v>
      </c>
      <c r="AF3">
        <v>1.785278389031775E-5</v>
      </c>
      <c r="AG3">
        <v>9</v>
      </c>
      <c r="AH3">
        <v>173145.44855009241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2.9761000000000002</v>
      </c>
      <c r="E2">
        <v>33.6</v>
      </c>
      <c r="F2">
        <v>22.88</v>
      </c>
      <c r="G2">
        <v>6.51</v>
      </c>
      <c r="H2">
        <v>0.09</v>
      </c>
      <c r="I2">
        <v>211</v>
      </c>
      <c r="J2">
        <v>194.77</v>
      </c>
      <c r="K2">
        <v>54.38</v>
      </c>
      <c r="L2">
        <v>1</v>
      </c>
      <c r="M2">
        <v>209</v>
      </c>
      <c r="N2">
        <v>39.4</v>
      </c>
      <c r="O2">
        <v>24256.19</v>
      </c>
      <c r="P2">
        <v>285.7</v>
      </c>
      <c r="Q2">
        <v>7970.49</v>
      </c>
      <c r="R2">
        <v>453.43</v>
      </c>
      <c r="S2">
        <v>84.51</v>
      </c>
      <c r="T2">
        <v>183664.63</v>
      </c>
      <c r="U2">
        <v>0.19</v>
      </c>
      <c r="V2">
        <v>0.52</v>
      </c>
      <c r="W2">
        <v>0.48</v>
      </c>
      <c r="X2">
        <v>10.8</v>
      </c>
      <c r="Y2">
        <v>2</v>
      </c>
      <c r="Z2">
        <v>10</v>
      </c>
      <c r="AA2">
        <v>269.63177315857149</v>
      </c>
      <c r="AB2">
        <v>368.92208734986127</v>
      </c>
      <c r="AC2">
        <v>333.71268111859132</v>
      </c>
      <c r="AD2">
        <v>269631.77315857151</v>
      </c>
      <c r="AE2">
        <v>368922.08734986128</v>
      </c>
      <c r="AF2">
        <v>1.121050883094146E-5</v>
      </c>
      <c r="AG2">
        <v>14</v>
      </c>
      <c r="AH2">
        <v>333712.68111859128</v>
      </c>
    </row>
    <row r="3" spans="1:34" x14ac:dyDescent="0.25">
      <c r="A3">
        <v>1</v>
      </c>
      <c r="B3">
        <v>100</v>
      </c>
      <c r="C3" t="s">
        <v>34</v>
      </c>
      <c r="D3">
        <v>4.6368999999999998</v>
      </c>
      <c r="E3">
        <v>21.57</v>
      </c>
      <c r="F3">
        <v>15.86</v>
      </c>
      <c r="G3">
        <v>11.61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1</v>
      </c>
      <c r="N3">
        <v>39.950000000000003</v>
      </c>
      <c r="O3">
        <v>24447.22</v>
      </c>
      <c r="P3">
        <v>163.03</v>
      </c>
      <c r="Q3">
        <v>7967.39</v>
      </c>
      <c r="R3">
        <v>209.99</v>
      </c>
      <c r="S3">
        <v>84.51</v>
      </c>
      <c r="T3">
        <v>62588.23</v>
      </c>
      <c r="U3">
        <v>0.4</v>
      </c>
      <c r="V3">
        <v>0.75</v>
      </c>
      <c r="W3">
        <v>0.37</v>
      </c>
      <c r="X3">
        <v>3.79</v>
      </c>
      <c r="Y3">
        <v>2</v>
      </c>
      <c r="Z3">
        <v>10</v>
      </c>
      <c r="AA3">
        <v>141.27447777386249</v>
      </c>
      <c r="AB3">
        <v>193.2979730801982</v>
      </c>
      <c r="AC3">
        <v>174.84988582488791</v>
      </c>
      <c r="AD3">
        <v>141274.47777386251</v>
      </c>
      <c r="AE3">
        <v>193297.97308019819</v>
      </c>
      <c r="AF3">
        <v>1.7466485802961069E-5</v>
      </c>
      <c r="AG3">
        <v>9</v>
      </c>
      <c r="AH3">
        <v>174849.8858248879</v>
      </c>
    </row>
    <row r="4" spans="1:34" x14ac:dyDescent="0.25">
      <c r="A4">
        <v>2</v>
      </c>
      <c r="B4">
        <v>100</v>
      </c>
      <c r="C4" t="s">
        <v>34</v>
      </c>
      <c r="D4">
        <v>4.6581000000000001</v>
      </c>
      <c r="E4">
        <v>21.47</v>
      </c>
      <c r="F4">
        <v>15.8</v>
      </c>
      <c r="G4">
        <v>11.7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163.41</v>
      </c>
      <c r="Q4">
        <v>7967.39</v>
      </c>
      <c r="R4">
        <v>207.97</v>
      </c>
      <c r="S4">
        <v>84.51</v>
      </c>
      <c r="T4">
        <v>61583.41</v>
      </c>
      <c r="U4">
        <v>0.41</v>
      </c>
      <c r="V4">
        <v>0.75</v>
      </c>
      <c r="W4">
        <v>0.37</v>
      </c>
      <c r="X4">
        <v>3.73</v>
      </c>
      <c r="Y4">
        <v>2</v>
      </c>
      <c r="Z4">
        <v>10</v>
      </c>
      <c r="AA4">
        <v>141.03326748672251</v>
      </c>
      <c r="AB4">
        <v>192.9679385238866</v>
      </c>
      <c r="AC4">
        <v>174.5513493034241</v>
      </c>
      <c r="AD4">
        <v>141033.2674867225</v>
      </c>
      <c r="AE4">
        <v>192967.93852388661</v>
      </c>
      <c r="AF4">
        <v>1.7546342927122209E-5</v>
      </c>
      <c r="AG4">
        <v>9</v>
      </c>
      <c r="AH4">
        <v>174551.3493034241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4.0792999999999999</v>
      </c>
      <c r="E2">
        <v>24.51</v>
      </c>
      <c r="F2">
        <v>18.920000000000002</v>
      </c>
      <c r="G2">
        <v>7.72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</v>
      </c>
      <c r="N2">
        <v>16.649999999999999</v>
      </c>
      <c r="O2">
        <v>14546.17</v>
      </c>
      <c r="P2">
        <v>143.43</v>
      </c>
      <c r="Q2">
        <v>7968.47</v>
      </c>
      <c r="R2">
        <v>310.49</v>
      </c>
      <c r="S2">
        <v>84.51</v>
      </c>
      <c r="T2">
        <v>112514.94</v>
      </c>
      <c r="U2">
        <v>0.27</v>
      </c>
      <c r="V2">
        <v>0.63</v>
      </c>
      <c r="W2">
        <v>0.56000000000000005</v>
      </c>
      <c r="X2">
        <v>6.85</v>
      </c>
      <c r="Y2">
        <v>2</v>
      </c>
      <c r="Z2">
        <v>10</v>
      </c>
      <c r="AA2">
        <v>159.4575045223896</v>
      </c>
      <c r="AB2">
        <v>218.1767924560456</v>
      </c>
      <c r="AC2">
        <v>197.35430559715459</v>
      </c>
      <c r="AD2">
        <v>159457.50452238959</v>
      </c>
      <c r="AE2">
        <v>218176.7924560456</v>
      </c>
      <c r="AF2">
        <v>1.955657671991818E-5</v>
      </c>
      <c r="AG2">
        <v>11</v>
      </c>
      <c r="AH2">
        <v>197354.3055971546</v>
      </c>
    </row>
    <row r="3" spans="1:34" x14ac:dyDescent="0.25">
      <c r="A3">
        <v>1</v>
      </c>
      <c r="B3">
        <v>55</v>
      </c>
      <c r="C3" t="s">
        <v>34</v>
      </c>
      <c r="D3">
        <v>4.0945999999999998</v>
      </c>
      <c r="E3">
        <v>24.42</v>
      </c>
      <c r="F3">
        <v>18.850000000000001</v>
      </c>
      <c r="G3">
        <v>7.75</v>
      </c>
      <c r="H3">
        <v>0.3</v>
      </c>
      <c r="I3">
        <v>146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144.13</v>
      </c>
      <c r="Q3">
        <v>7968.47</v>
      </c>
      <c r="R3">
        <v>308.17</v>
      </c>
      <c r="S3">
        <v>84.51</v>
      </c>
      <c r="T3">
        <v>111362.03</v>
      </c>
      <c r="U3">
        <v>0.27</v>
      </c>
      <c r="V3">
        <v>0.63</v>
      </c>
      <c r="W3">
        <v>0.56000000000000005</v>
      </c>
      <c r="X3">
        <v>6.78</v>
      </c>
      <c r="Y3">
        <v>2</v>
      </c>
      <c r="Z3">
        <v>10</v>
      </c>
      <c r="AA3">
        <v>159.3275485415362</v>
      </c>
      <c r="AB3">
        <v>217.99898094978889</v>
      </c>
      <c r="AC3">
        <v>197.19346417149501</v>
      </c>
      <c r="AD3">
        <v>159327.54854153621</v>
      </c>
      <c r="AE3">
        <v>217998.98094978891</v>
      </c>
      <c r="AF3">
        <v>1.9629926467133328E-5</v>
      </c>
      <c r="AG3">
        <v>11</v>
      </c>
      <c r="AH3">
        <v>197193.46417149491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2.9761000000000002</v>
      </c>
      <c r="E2">
        <v>33.6</v>
      </c>
      <c r="F2">
        <v>22.88</v>
      </c>
      <c r="G2">
        <v>6.51</v>
      </c>
      <c r="H2">
        <v>0.09</v>
      </c>
      <c r="I2">
        <v>211</v>
      </c>
      <c r="J2">
        <v>194.77</v>
      </c>
      <c r="K2">
        <v>54.38</v>
      </c>
      <c r="L2">
        <v>1</v>
      </c>
      <c r="M2">
        <v>209</v>
      </c>
      <c r="N2">
        <v>39.4</v>
      </c>
      <c r="O2">
        <v>24256.19</v>
      </c>
      <c r="P2">
        <v>285.7</v>
      </c>
      <c r="Q2">
        <v>7970.49</v>
      </c>
      <c r="R2">
        <v>453.43</v>
      </c>
      <c r="S2">
        <v>84.51</v>
      </c>
      <c r="T2">
        <v>183664.63</v>
      </c>
      <c r="U2">
        <v>0.19</v>
      </c>
      <c r="V2">
        <v>0.52</v>
      </c>
      <c r="W2">
        <v>0.48</v>
      </c>
      <c r="X2">
        <v>10.8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4.6368999999999998</v>
      </c>
      <c r="E3">
        <v>21.57</v>
      </c>
      <c r="F3">
        <v>15.86</v>
      </c>
      <c r="G3">
        <v>11.61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1</v>
      </c>
      <c r="N3">
        <v>39.950000000000003</v>
      </c>
      <c r="O3">
        <v>24447.22</v>
      </c>
      <c r="P3">
        <v>163.03</v>
      </c>
      <c r="Q3">
        <v>7967.39</v>
      </c>
      <c r="R3">
        <v>209.99</v>
      </c>
      <c r="S3">
        <v>84.51</v>
      </c>
      <c r="T3">
        <v>62588.23</v>
      </c>
      <c r="U3">
        <v>0.4</v>
      </c>
      <c r="V3">
        <v>0.75</v>
      </c>
      <c r="W3">
        <v>0.37</v>
      </c>
      <c r="X3">
        <v>3.79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4.6581000000000001</v>
      </c>
      <c r="E4">
        <v>21.47</v>
      </c>
      <c r="F4">
        <v>15.8</v>
      </c>
      <c r="G4">
        <v>11.7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163.41</v>
      </c>
      <c r="Q4">
        <v>7967.39</v>
      </c>
      <c r="R4">
        <v>207.97</v>
      </c>
      <c r="S4">
        <v>84.51</v>
      </c>
      <c r="T4">
        <v>61583.41</v>
      </c>
      <c r="U4">
        <v>0.41</v>
      </c>
      <c r="V4">
        <v>0.75</v>
      </c>
      <c r="W4">
        <v>0.37</v>
      </c>
      <c r="X4">
        <v>3.73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3.6785000000000001</v>
      </c>
      <c r="E5">
        <v>27.18</v>
      </c>
      <c r="F5">
        <v>21.45</v>
      </c>
      <c r="G5">
        <v>6.4</v>
      </c>
      <c r="H5">
        <v>0.2</v>
      </c>
      <c r="I5">
        <v>201</v>
      </c>
      <c r="J5">
        <v>89.87</v>
      </c>
      <c r="K5">
        <v>37.549999999999997</v>
      </c>
      <c r="L5">
        <v>1</v>
      </c>
      <c r="M5">
        <v>1</v>
      </c>
      <c r="N5">
        <v>11.32</v>
      </c>
      <c r="O5">
        <v>11317.98</v>
      </c>
      <c r="P5">
        <v>140.62</v>
      </c>
      <c r="Q5">
        <v>7971.79</v>
      </c>
      <c r="R5">
        <v>393.48</v>
      </c>
      <c r="S5">
        <v>84.51</v>
      </c>
      <c r="T5">
        <v>153739.92000000001</v>
      </c>
      <c r="U5">
        <v>0.21</v>
      </c>
      <c r="V5">
        <v>0.55000000000000004</v>
      </c>
      <c r="W5">
        <v>0.72</v>
      </c>
      <c r="X5">
        <v>9.3800000000000008</v>
      </c>
      <c r="Y5">
        <v>2</v>
      </c>
      <c r="Z5">
        <v>10</v>
      </c>
    </row>
    <row r="6" spans="1:26" x14ac:dyDescent="0.25">
      <c r="A6">
        <v>1</v>
      </c>
      <c r="B6">
        <v>40</v>
      </c>
      <c r="C6" t="s">
        <v>34</v>
      </c>
      <c r="D6">
        <v>3.6892999999999998</v>
      </c>
      <c r="E6">
        <v>27.11</v>
      </c>
      <c r="F6">
        <v>21.39</v>
      </c>
      <c r="G6">
        <v>6.42</v>
      </c>
      <c r="H6">
        <v>0.39</v>
      </c>
      <c r="I6">
        <v>200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141.82</v>
      </c>
      <c r="Q6">
        <v>7971.79</v>
      </c>
      <c r="R6">
        <v>391.41</v>
      </c>
      <c r="S6">
        <v>84.51</v>
      </c>
      <c r="T6">
        <v>152711.04999999999</v>
      </c>
      <c r="U6">
        <v>0.22</v>
      </c>
      <c r="V6">
        <v>0.56000000000000005</v>
      </c>
      <c r="W6">
        <v>0.72</v>
      </c>
      <c r="X6">
        <v>9.31</v>
      </c>
      <c r="Y6">
        <v>2</v>
      </c>
      <c r="Z6">
        <v>10</v>
      </c>
    </row>
    <row r="7" spans="1:26" x14ac:dyDescent="0.25">
      <c r="A7">
        <v>0</v>
      </c>
      <c r="B7">
        <v>30</v>
      </c>
      <c r="C7" t="s">
        <v>34</v>
      </c>
      <c r="D7">
        <v>3.2839999999999998</v>
      </c>
      <c r="E7">
        <v>30.45</v>
      </c>
      <c r="F7">
        <v>24.47</v>
      </c>
      <c r="G7">
        <v>5.52</v>
      </c>
      <c r="H7">
        <v>0.24</v>
      </c>
      <c r="I7">
        <v>266</v>
      </c>
      <c r="J7">
        <v>71.52</v>
      </c>
      <c r="K7">
        <v>32.270000000000003</v>
      </c>
      <c r="L7">
        <v>1</v>
      </c>
      <c r="M7">
        <v>0</v>
      </c>
      <c r="N7">
        <v>8.25</v>
      </c>
      <c r="O7">
        <v>9054.6</v>
      </c>
      <c r="P7">
        <v>140.1</v>
      </c>
      <c r="Q7">
        <v>7973.07</v>
      </c>
      <c r="R7">
        <v>492.55</v>
      </c>
      <c r="S7">
        <v>84.51</v>
      </c>
      <c r="T7">
        <v>202947.74</v>
      </c>
      <c r="U7">
        <v>0.17</v>
      </c>
      <c r="V7">
        <v>0.49</v>
      </c>
      <c r="W7">
        <v>0.92</v>
      </c>
      <c r="X7">
        <v>12.39</v>
      </c>
      <c r="Y7">
        <v>2</v>
      </c>
      <c r="Z7">
        <v>10</v>
      </c>
    </row>
    <row r="8" spans="1:26" x14ac:dyDescent="0.25">
      <c r="A8">
        <v>0</v>
      </c>
      <c r="B8">
        <v>15</v>
      </c>
      <c r="C8" t="s">
        <v>34</v>
      </c>
      <c r="D8">
        <v>2.2521</v>
      </c>
      <c r="E8">
        <v>44.4</v>
      </c>
      <c r="F8">
        <v>36.81</v>
      </c>
      <c r="G8">
        <v>4.17</v>
      </c>
      <c r="H8">
        <v>0.43</v>
      </c>
      <c r="I8">
        <v>530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144.27000000000001</v>
      </c>
      <c r="Q8">
        <v>7989.26</v>
      </c>
      <c r="R8">
        <v>897.9</v>
      </c>
      <c r="S8">
        <v>84.51</v>
      </c>
      <c r="T8">
        <v>404307.15</v>
      </c>
      <c r="U8">
        <v>0.09</v>
      </c>
      <c r="V8">
        <v>0.32</v>
      </c>
      <c r="W8">
        <v>1.69</v>
      </c>
      <c r="X8">
        <v>24.72</v>
      </c>
      <c r="Y8">
        <v>2</v>
      </c>
      <c r="Z8">
        <v>10</v>
      </c>
    </row>
    <row r="9" spans="1:26" x14ac:dyDescent="0.25">
      <c r="A9">
        <v>0</v>
      </c>
      <c r="B9">
        <v>70</v>
      </c>
      <c r="C9" t="s">
        <v>34</v>
      </c>
      <c r="D9">
        <v>4.2401999999999997</v>
      </c>
      <c r="E9">
        <v>23.58</v>
      </c>
      <c r="F9">
        <v>17.829999999999998</v>
      </c>
      <c r="G9">
        <v>8.77</v>
      </c>
      <c r="H9">
        <v>0.12</v>
      </c>
      <c r="I9">
        <v>122</v>
      </c>
      <c r="J9">
        <v>141.81</v>
      </c>
      <c r="K9">
        <v>47.83</v>
      </c>
      <c r="L9">
        <v>1</v>
      </c>
      <c r="M9">
        <v>29</v>
      </c>
      <c r="N9">
        <v>22.98</v>
      </c>
      <c r="O9">
        <v>17723.39</v>
      </c>
      <c r="P9">
        <v>153.57</v>
      </c>
      <c r="Q9">
        <v>7969.15</v>
      </c>
      <c r="R9">
        <v>276.06</v>
      </c>
      <c r="S9">
        <v>84.51</v>
      </c>
      <c r="T9">
        <v>95422.89</v>
      </c>
      <c r="U9">
        <v>0.31</v>
      </c>
      <c r="V9">
        <v>0.67</v>
      </c>
      <c r="W9">
        <v>0.46</v>
      </c>
      <c r="X9">
        <v>5.76</v>
      </c>
      <c r="Y9">
        <v>2</v>
      </c>
      <c r="Z9">
        <v>10</v>
      </c>
    </row>
    <row r="10" spans="1:26" x14ac:dyDescent="0.25">
      <c r="A10">
        <v>1</v>
      </c>
      <c r="B10">
        <v>70</v>
      </c>
      <c r="C10" t="s">
        <v>34</v>
      </c>
      <c r="D10">
        <v>4.3593000000000002</v>
      </c>
      <c r="E10">
        <v>22.94</v>
      </c>
      <c r="F10">
        <v>17.39</v>
      </c>
      <c r="G10">
        <v>9.07</v>
      </c>
      <c r="H10">
        <v>0.25</v>
      </c>
      <c r="I10">
        <v>115</v>
      </c>
      <c r="J10">
        <v>143.16999999999999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148.74</v>
      </c>
      <c r="Q10">
        <v>7967.66</v>
      </c>
      <c r="R10">
        <v>259.82</v>
      </c>
      <c r="S10">
        <v>84.51</v>
      </c>
      <c r="T10">
        <v>87341.23</v>
      </c>
      <c r="U10">
        <v>0.33</v>
      </c>
      <c r="V10">
        <v>0.68</v>
      </c>
      <c r="W10">
        <v>0.47</v>
      </c>
      <c r="X10">
        <v>5.32</v>
      </c>
      <c r="Y10">
        <v>2</v>
      </c>
      <c r="Z10">
        <v>10</v>
      </c>
    </row>
    <row r="11" spans="1:26" x14ac:dyDescent="0.25">
      <c r="A11">
        <v>0</v>
      </c>
      <c r="B11">
        <v>90</v>
      </c>
      <c r="C11" t="s">
        <v>34</v>
      </c>
      <c r="D11">
        <v>3.4268000000000001</v>
      </c>
      <c r="E11">
        <v>29.18</v>
      </c>
      <c r="F11">
        <v>20.68</v>
      </c>
      <c r="G11">
        <v>7.26</v>
      </c>
      <c r="H11">
        <v>0.1</v>
      </c>
      <c r="I11">
        <v>171</v>
      </c>
      <c r="J11">
        <v>176.73</v>
      </c>
      <c r="K11">
        <v>52.44</v>
      </c>
      <c r="L11">
        <v>1</v>
      </c>
      <c r="M11">
        <v>169</v>
      </c>
      <c r="N11">
        <v>33.29</v>
      </c>
      <c r="O11">
        <v>22031.19</v>
      </c>
      <c r="P11">
        <v>232.26</v>
      </c>
      <c r="Q11">
        <v>7969.4</v>
      </c>
      <c r="R11">
        <v>378.61</v>
      </c>
      <c r="S11">
        <v>84.51</v>
      </c>
      <c r="T11">
        <v>146453.14000000001</v>
      </c>
      <c r="U11">
        <v>0.22</v>
      </c>
      <c r="V11">
        <v>0.57999999999999996</v>
      </c>
      <c r="W11">
        <v>0.4</v>
      </c>
      <c r="X11">
        <v>8.61</v>
      </c>
      <c r="Y11">
        <v>2</v>
      </c>
      <c r="Z11">
        <v>10</v>
      </c>
    </row>
    <row r="12" spans="1:26" x14ac:dyDescent="0.25">
      <c r="A12">
        <v>1</v>
      </c>
      <c r="B12">
        <v>90</v>
      </c>
      <c r="C12" t="s">
        <v>34</v>
      </c>
      <c r="D12">
        <v>4.569</v>
      </c>
      <c r="E12">
        <v>21.89</v>
      </c>
      <c r="F12">
        <v>16.27</v>
      </c>
      <c r="G12">
        <v>10.84</v>
      </c>
      <c r="H12">
        <v>0.2</v>
      </c>
      <c r="I12">
        <v>90</v>
      </c>
      <c r="J12">
        <v>178.21</v>
      </c>
      <c r="K12">
        <v>52.44</v>
      </c>
      <c r="L12">
        <v>2</v>
      </c>
      <c r="M12">
        <v>0</v>
      </c>
      <c r="N12">
        <v>33.770000000000003</v>
      </c>
      <c r="O12">
        <v>22213.89</v>
      </c>
      <c r="P12">
        <v>158.11000000000001</v>
      </c>
      <c r="Q12">
        <v>7966.62</v>
      </c>
      <c r="R12">
        <v>223.28</v>
      </c>
      <c r="S12">
        <v>84.51</v>
      </c>
      <c r="T12">
        <v>69194.09</v>
      </c>
      <c r="U12">
        <v>0.38</v>
      </c>
      <c r="V12">
        <v>0.73</v>
      </c>
      <c r="W12">
        <v>0.4</v>
      </c>
      <c r="X12">
        <v>4.2</v>
      </c>
      <c r="Y12">
        <v>2</v>
      </c>
      <c r="Z12">
        <v>10</v>
      </c>
    </row>
    <row r="13" spans="1:26" x14ac:dyDescent="0.25">
      <c r="A13">
        <v>0</v>
      </c>
      <c r="B13">
        <v>10</v>
      </c>
      <c r="C13" t="s">
        <v>34</v>
      </c>
      <c r="D13">
        <v>1.6783999999999999</v>
      </c>
      <c r="E13">
        <v>59.58</v>
      </c>
      <c r="F13">
        <v>49.12</v>
      </c>
      <c r="G13">
        <v>3.72</v>
      </c>
      <c r="H13">
        <v>0.64</v>
      </c>
      <c r="I13">
        <v>793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141.16999999999999</v>
      </c>
      <c r="Q13">
        <v>7994.98</v>
      </c>
      <c r="R13">
        <v>1302.77</v>
      </c>
      <c r="S13">
        <v>84.51</v>
      </c>
      <c r="T13">
        <v>605422.6</v>
      </c>
      <c r="U13">
        <v>0.06</v>
      </c>
      <c r="V13">
        <v>0.24</v>
      </c>
      <c r="W13">
        <v>2.4500000000000002</v>
      </c>
      <c r="X13">
        <v>37.020000000000003</v>
      </c>
      <c r="Y13">
        <v>2</v>
      </c>
      <c r="Z13">
        <v>10</v>
      </c>
    </row>
    <row r="14" spans="1:26" x14ac:dyDescent="0.25">
      <c r="A14">
        <v>0</v>
      </c>
      <c r="B14">
        <v>45</v>
      </c>
      <c r="C14" t="s">
        <v>34</v>
      </c>
      <c r="D14">
        <v>3.8321999999999998</v>
      </c>
      <c r="E14">
        <v>26.09</v>
      </c>
      <c r="F14">
        <v>20.43</v>
      </c>
      <c r="G14">
        <v>6.85</v>
      </c>
      <c r="H14">
        <v>0.18</v>
      </c>
      <c r="I14">
        <v>179</v>
      </c>
      <c r="J14">
        <v>98.71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141.29</v>
      </c>
      <c r="Q14">
        <v>7972.44</v>
      </c>
      <c r="R14">
        <v>359.62</v>
      </c>
      <c r="S14">
        <v>84.51</v>
      </c>
      <c r="T14">
        <v>136922.38</v>
      </c>
      <c r="U14">
        <v>0.23</v>
      </c>
      <c r="V14">
        <v>0.57999999999999996</v>
      </c>
      <c r="W14">
        <v>0.66</v>
      </c>
      <c r="X14">
        <v>8.35</v>
      </c>
      <c r="Y14">
        <v>2</v>
      </c>
      <c r="Z14">
        <v>10</v>
      </c>
    </row>
    <row r="15" spans="1:26" x14ac:dyDescent="0.25">
      <c r="A15">
        <v>1</v>
      </c>
      <c r="B15">
        <v>45</v>
      </c>
      <c r="C15" t="s">
        <v>34</v>
      </c>
      <c r="D15">
        <v>3.8445999999999998</v>
      </c>
      <c r="E15">
        <v>26.01</v>
      </c>
      <c r="F15">
        <v>20.36</v>
      </c>
      <c r="G15">
        <v>6.86</v>
      </c>
      <c r="H15">
        <v>0.35</v>
      </c>
      <c r="I15">
        <v>178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142.28</v>
      </c>
      <c r="Q15">
        <v>7972.39</v>
      </c>
      <c r="R15">
        <v>357.49</v>
      </c>
      <c r="S15">
        <v>84.51</v>
      </c>
      <c r="T15">
        <v>135858.87</v>
      </c>
      <c r="U15">
        <v>0.24</v>
      </c>
      <c r="V15">
        <v>0.57999999999999996</v>
      </c>
      <c r="W15">
        <v>0.66</v>
      </c>
      <c r="X15">
        <v>8.2899999999999991</v>
      </c>
      <c r="Y15">
        <v>2</v>
      </c>
      <c r="Z15">
        <v>10</v>
      </c>
    </row>
    <row r="16" spans="1:26" x14ac:dyDescent="0.25">
      <c r="A16">
        <v>0</v>
      </c>
      <c r="B16">
        <v>60</v>
      </c>
      <c r="C16" t="s">
        <v>34</v>
      </c>
      <c r="D16">
        <v>4.1585999999999999</v>
      </c>
      <c r="E16">
        <v>24.05</v>
      </c>
      <c r="F16">
        <v>18.440000000000001</v>
      </c>
      <c r="G16">
        <v>8.1300000000000008</v>
      </c>
      <c r="H16">
        <v>0.14000000000000001</v>
      </c>
      <c r="I16">
        <v>136</v>
      </c>
      <c r="J16">
        <v>124.63</v>
      </c>
      <c r="K16">
        <v>45</v>
      </c>
      <c r="L16">
        <v>1</v>
      </c>
      <c r="M16">
        <v>2</v>
      </c>
      <c r="N16">
        <v>18.64</v>
      </c>
      <c r="O16">
        <v>15605.44</v>
      </c>
      <c r="P16">
        <v>145.88999999999999</v>
      </c>
      <c r="Q16">
        <v>7967.62</v>
      </c>
      <c r="R16">
        <v>294.64</v>
      </c>
      <c r="S16">
        <v>84.51</v>
      </c>
      <c r="T16">
        <v>104644.88</v>
      </c>
      <c r="U16">
        <v>0.28999999999999998</v>
      </c>
      <c r="V16">
        <v>0.65</v>
      </c>
      <c r="W16">
        <v>0.54</v>
      </c>
      <c r="X16">
        <v>6.37</v>
      </c>
      <c r="Y16">
        <v>2</v>
      </c>
      <c r="Z16">
        <v>10</v>
      </c>
    </row>
    <row r="17" spans="1:26" x14ac:dyDescent="0.25">
      <c r="A17">
        <v>1</v>
      </c>
      <c r="B17">
        <v>60</v>
      </c>
      <c r="C17" t="s">
        <v>34</v>
      </c>
      <c r="D17">
        <v>4.1902999999999997</v>
      </c>
      <c r="E17">
        <v>23.86</v>
      </c>
      <c r="F17">
        <v>18.309999999999999</v>
      </c>
      <c r="G17">
        <v>8.1999999999999993</v>
      </c>
      <c r="H17">
        <v>0.28000000000000003</v>
      </c>
      <c r="I17">
        <v>134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145.82</v>
      </c>
      <c r="Q17">
        <v>7967.61</v>
      </c>
      <c r="R17">
        <v>290.22000000000003</v>
      </c>
      <c r="S17">
        <v>84.51</v>
      </c>
      <c r="T17">
        <v>102443.27</v>
      </c>
      <c r="U17">
        <v>0.28999999999999998</v>
      </c>
      <c r="V17">
        <v>0.65</v>
      </c>
      <c r="W17">
        <v>0.53</v>
      </c>
      <c r="X17">
        <v>6.24</v>
      </c>
      <c r="Y17">
        <v>2</v>
      </c>
      <c r="Z17">
        <v>10</v>
      </c>
    </row>
    <row r="18" spans="1:26" x14ac:dyDescent="0.25">
      <c r="A18">
        <v>0</v>
      </c>
      <c r="B18">
        <v>80</v>
      </c>
      <c r="C18" t="s">
        <v>34</v>
      </c>
      <c r="D18">
        <v>3.9228999999999998</v>
      </c>
      <c r="E18">
        <v>25.49</v>
      </c>
      <c r="F18">
        <v>18.78</v>
      </c>
      <c r="G18">
        <v>8.2899999999999991</v>
      </c>
      <c r="H18">
        <v>0.11</v>
      </c>
      <c r="I18">
        <v>136</v>
      </c>
      <c r="J18">
        <v>159.12</v>
      </c>
      <c r="K18">
        <v>50.28</v>
      </c>
      <c r="L18">
        <v>1</v>
      </c>
      <c r="M18">
        <v>113</v>
      </c>
      <c r="N18">
        <v>27.84</v>
      </c>
      <c r="O18">
        <v>19859.16</v>
      </c>
      <c r="P18">
        <v>184.49</v>
      </c>
      <c r="Q18">
        <v>7967.25</v>
      </c>
      <c r="R18">
        <v>312.23</v>
      </c>
      <c r="S18">
        <v>84.51</v>
      </c>
      <c r="T18">
        <v>113439.03</v>
      </c>
      <c r="U18">
        <v>0.27</v>
      </c>
      <c r="V18">
        <v>0.63</v>
      </c>
      <c r="W18">
        <v>0.39</v>
      </c>
      <c r="X18">
        <v>6.72</v>
      </c>
      <c r="Y18">
        <v>2</v>
      </c>
      <c r="Z18">
        <v>10</v>
      </c>
    </row>
    <row r="19" spans="1:26" x14ac:dyDescent="0.25">
      <c r="A19">
        <v>1</v>
      </c>
      <c r="B19">
        <v>80</v>
      </c>
      <c r="C19" t="s">
        <v>34</v>
      </c>
      <c r="D19">
        <v>4.4789000000000003</v>
      </c>
      <c r="E19">
        <v>22.33</v>
      </c>
      <c r="F19">
        <v>16.75</v>
      </c>
      <c r="G19">
        <v>9.9499999999999993</v>
      </c>
      <c r="H19">
        <v>0.22</v>
      </c>
      <c r="I19">
        <v>101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20034.400000000001</v>
      </c>
      <c r="P19">
        <v>153.11000000000001</v>
      </c>
      <c r="Q19">
        <v>7968.44</v>
      </c>
      <c r="R19">
        <v>239.1</v>
      </c>
      <c r="S19">
        <v>84.51</v>
      </c>
      <c r="T19">
        <v>77049.13</v>
      </c>
      <c r="U19">
        <v>0.35</v>
      </c>
      <c r="V19">
        <v>0.71</v>
      </c>
      <c r="W19">
        <v>0.43</v>
      </c>
      <c r="X19">
        <v>4.68</v>
      </c>
      <c r="Y19">
        <v>2</v>
      </c>
      <c r="Z19">
        <v>10</v>
      </c>
    </row>
    <row r="20" spans="1:26" x14ac:dyDescent="0.25">
      <c r="A20">
        <v>0</v>
      </c>
      <c r="B20">
        <v>35</v>
      </c>
      <c r="C20" t="s">
        <v>34</v>
      </c>
      <c r="D20">
        <v>3.5005000000000002</v>
      </c>
      <c r="E20">
        <v>28.57</v>
      </c>
      <c r="F20">
        <v>22.73</v>
      </c>
      <c r="G20">
        <v>5.96</v>
      </c>
      <c r="H20">
        <v>0.22</v>
      </c>
      <c r="I20">
        <v>229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10204.209999999999</v>
      </c>
      <c r="P20">
        <v>139.87</v>
      </c>
      <c r="Q20">
        <v>7974.97</v>
      </c>
      <c r="R20">
        <v>435.11</v>
      </c>
      <c r="S20">
        <v>84.51</v>
      </c>
      <c r="T20">
        <v>174415.58</v>
      </c>
      <c r="U20">
        <v>0.19</v>
      </c>
      <c r="V20">
        <v>0.52</v>
      </c>
      <c r="W20">
        <v>0.81</v>
      </c>
      <c r="X20">
        <v>10.65</v>
      </c>
      <c r="Y20">
        <v>2</v>
      </c>
      <c r="Z20">
        <v>10</v>
      </c>
    </row>
    <row r="21" spans="1:26" x14ac:dyDescent="0.25">
      <c r="A21">
        <v>0</v>
      </c>
      <c r="B21">
        <v>50</v>
      </c>
      <c r="C21" t="s">
        <v>34</v>
      </c>
      <c r="D21">
        <v>3.9746000000000001</v>
      </c>
      <c r="E21">
        <v>25.16</v>
      </c>
      <c r="F21">
        <v>19.55</v>
      </c>
      <c r="G21">
        <v>7.28</v>
      </c>
      <c r="H21">
        <v>0.16</v>
      </c>
      <c r="I21">
        <v>161</v>
      </c>
      <c r="J21">
        <v>107.41</v>
      </c>
      <c r="K21">
        <v>41.65</v>
      </c>
      <c r="L21">
        <v>1</v>
      </c>
      <c r="M21">
        <v>1</v>
      </c>
      <c r="N21">
        <v>14.77</v>
      </c>
      <c r="O21">
        <v>13481.73</v>
      </c>
      <c r="P21">
        <v>141.68</v>
      </c>
      <c r="Q21">
        <v>7970.73</v>
      </c>
      <c r="R21">
        <v>331.03</v>
      </c>
      <c r="S21">
        <v>84.51</v>
      </c>
      <c r="T21">
        <v>122715.85</v>
      </c>
      <c r="U21">
        <v>0.26</v>
      </c>
      <c r="V21">
        <v>0.61</v>
      </c>
      <c r="W21">
        <v>0.61</v>
      </c>
      <c r="X21">
        <v>7.47</v>
      </c>
      <c r="Y21">
        <v>2</v>
      </c>
      <c r="Z21">
        <v>10</v>
      </c>
    </row>
    <row r="22" spans="1:26" x14ac:dyDescent="0.25">
      <c r="A22">
        <v>1</v>
      </c>
      <c r="B22">
        <v>50</v>
      </c>
      <c r="C22" t="s">
        <v>34</v>
      </c>
      <c r="D22">
        <v>3.9748999999999999</v>
      </c>
      <c r="E22">
        <v>25.16</v>
      </c>
      <c r="F22">
        <v>19.54</v>
      </c>
      <c r="G22">
        <v>7.28</v>
      </c>
      <c r="H22">
        <v>0.32</v>
      </c>
      <c r="I22">
        <v>161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143.11000000000001</v>
      </c>
      <c r="Q22">
        <v>7970.83</v>
      </c>
      <c r="R22">
        <v>330.89</v>
      </c>
      <c r="S22">
        <v>84.51</v>
      </c>
      <c r="T22">
        <v>122646</v>
      </c>
      <c r="U22">
        <v>0.26</v>
      </c>
      <c r="V22">
        <v>0.61</v>
      </c>
      <c r="W22">
        <v>0.61</v>
      </c>
      <c r="X22">
        <v>7.47</v>
      </c>
      <c r="Y22">
        <v>2</v>
      </c>
      <c r="Z22">
        <v>10</v>
      </c>
    </row>
    <row r="23" spans="1:26" x14ac:dyDescent="0.25">
      <c r="A23">
        <v>0</v>
      </c>
      <c r="B23">
        <v>25</v>
      </c>
      <c r="C23" t="s">
        <v>34</v>
      </c>
      <c r="D23">
        <v>3.0154999999999998</v>
      </c>
      <c r="E23">
        <v>33.159999999999997</v>
      </c>
      <c r="F23">
        <v>26.94</v>
      </c>
      <c r="G23">
        <v>5.07</v>
      </c>
      <c r="H23">
        <v>0.28000000000000003</v>
      </c>
      <c r="I23">
        <v>319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141.06</v>
      </c>
      <c r="Q23">
        <v>7975.55</v>
      </c>
      <c r="R23">
        <v>573.55999999999995</v>
      </c>
      <c r="S23">
        <v>84.51</v>
      </c>
      <c r="T23">
        <v>243188.45</v>
      </c>
      <c r="U23">
        <v>0.15</v>
      </c>
      <c r="V23">
        <v>0.44</v>
      </c>
      <c r="W23">
        <v>1.07</v>
      </c>
      <c r="X23">
        <v>14.86</v>
      </c>
      <c r="Y23">
        <v>2</v>
      </c>
      <c r="Z23">
        <v>10</v>
      </c>
    </row>
    <row r="24" spans="1:26" x14ac:dyDescent="0.25">
      <c r="A24">
        <v>0</v>
      </c>
      <c r="B24">
        <v>85</v>
      </c>
      <c r="C24" t="s">
        <v>34</v>
      </c>
      <c r="D24">
        <v>3.6629999999999998</v>
      </c>
      <c r="E24">
        <v>27.3</v>
      </c>
      <c r="F24">
        <v>19.739999999999998</v>
      </c>
      <c r="G24">
        <v>7.74</v>
      </c>
      <c r="H24">
        <v>0.11</v>
      </c>
      <c r="I24">
        <v>153</v>
      </c>
      <c r="J24">
        <v>167.88</v>
      </c>
      <c r="K24">
        <v>51.39</v>
      </c>
      <c r="L24">
        <v>1</v>
      </c>
      <c r="M24">
        <v>148</v>
      </c>
      <c r="N24">
        <v>30.49</v>
      </c>
      <c r="O24">
        <v>20939.59</v>
      </c>
      <c r="P24">
        <v>207.93</v>
      </c>
      <c r="Q24">
        <v>7969.46</v>
      </c>
      <c r="R24">
        <v>345.87</v>
      </c>
      <c r="S24">
        <v>84.51</v>
      </c>
      <c r="T24">
        <v>130174.26</v>
      </c>
      <c r="U24">
        <v>0.24</v>
      </c>
      <c r="V24">
        <v>0.6</v>
      </c>
      <c r="W24">
        <v>0.39</v>
      </c>
      <c r="X24">
        <v>7.67</v>
      </c>
      <c r="Y24">
        <v>2</v>
      </c>
      <c r="Z24">
        <v>10</v>
      </c>
    </row>
    <row r="25" spans="1:26" x14ac:dyDescent="0.25">
      <c r="A25">
        <v>1</v>
      </c>
      <c r="B25">
        <v>85</v>
      </c>
      <c r="C25" t="s">
        <v>34</v>
      </c>
      <c r="D25">
        <v>4.5313999999999997</v>
      </c>
      <c r="E25">
        <v>22.07</v>
      </c>
      <c r="F25">
        <v>16.48</v>
      </c>
      <c r="G25">
        <v>10.41</v>
      </c>
      <c r="H25">
        <v>0.21</v>
      </c>
      <c r="I25">
        <v>95</v>
      </c>
      <c r="J25">
        <v>169.33</v>
      </c>
      <c r="K25">
        <v>51.39</v>
      </c>
      <c r="L25">
        <v>2</v>
      </c>
      <c r="M25">
        <v>0</v>
      </c>
      <c r="N25">
        <v>30.94</v>
      </c>
      <c r="O25">
        <v>21118.46</v>
      </c>
      <c r="P25">
        <v>155.13</v>
      </c>
      <c r="Q25">
        <v>7966.9</v>
      </c>
      <c r="R25">
        <v>230.04</v>
      </c>
      <c r="S25">
        <v>84.51</v>
      </c>
      <c r="T25">
        <v>72551.12</v>
      </c>
      <c r="U25">
        <v>0.37</v>
      </c>
      <c r="V25">
        <v>0.72</v>
      </c>
      <c r="W25">
        <v>0.42</v>
      </c>
      <c r="X25">
        <v>4.41</v>
      </c>
      <c r="Y25">
        <v>2</v>
      </c>
      <c r="Z25">
        <v>10</v>
      </c>
    </row>
    <row r="26" spans="1:26" x14ac:dyDescent="0.25">
      <c r="A26">
        <v>0</v>
      </c>
      <c r="B26">
        <v>20</v>
      </c>
      <c r="C26" t="s">
        <v>34</v>
      </c>
      <c r="D26">
        <v>2.6842999999999999</v>
      </c>
      <c r="E26">
        <v>37.25</v>
      </c>
      <c r="F26">
        <v>30.64</v>
      </c>
      <c r="G26">
        <v>4.62</v>
      </c>
      <c r="H26">
        <v>0.34</v>
      </c>
      <c r="I26">
        <v>398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142.61000000000001</v>
      </c>
      <c r="Q26">
        <v>7980.91</v>
      </c>
      <c r="R26">
        <v>695.15</v>
      </c>
      <c r="S26">
        <v>84.51</v>
      </c>
      <c r="T26">
        <v>303589.28999999998</v>
      </c>
      <c r="U26">
        <v>0.12</v>
      </c>
      <c r="V26">
        <v>0.39</v>
      </c>
      <c r="W26">
        <v>1.3</v>
      </c>
      <c r="X26">
        <v>18.559999999999999</v>
      </c>
      <c r="Y26">
        <v>2</v>
      </c>
      <c r="Z26">
        <v>10</v>
      </c>
    </row>
    <row r="27" spans="1:26" x14ac:dyDescent="0.25">
      <c r="A27">
        <v>0</v>
      </c>
      <c r="B27">
        <v>65</v>
      </c>
      <c r="C27" t="s">
        <v>34</v>
      </c>
      <c r="D27">
        <v>4.2525000000000004</v>
      </c>
      <c r="E27">
        <v>23.52</v>
      </c>
      <c r="F27">
        <v>17.91</v>
      </c>
      <c r="G27">
        <v>8.5299999999999994</v>
      </c>
      <c r="H27">
        <v>0.13</v>
      </c>
      <c r="I27">
        <v>126</v>
      </c>
      <c r="J27">
        <v>133.21</v>
      </c>
      <c r="K27">
        <v>46.47</v>
      </c>
      <c r="L27">
        <v>1</v>
      </c>
      <c r="M27">
        <v>7</v>
      </c>
      <c r="N27">
        <v>20.75</v>
      </c>
      <c r="O27">
        <v>16663.419999999998</v>
      </c>
      <c r="P27">
        <v>147.22999999999999</v>
      </c>
      <c r="Q27">
        <v>7965.69</v>
      </c>
      <c r="R27">
        <v>277.77999999999997</v>
      </c>
      <c r="S27">
        <v>84.51</v>
      </c>
      <c r="T27">
        <v>96265.56</v>
      </c>
      <c r="U27">
        <v>0.3</v>
      </c>
      <c r="V27">
        <v>0.66</v>
      </c>
      <c r="W27">
        <v>0.49</v>
      </c>
      <c r="X27">
        <v>5.84</v>
      </c>
      <c r="Y27">
        <v>2</v>
      </c>
      <c r="Z27">
        <v>10</v>
      </c>
    </row>
    <row r="28" spans="1:26" x14ac:dyDescent="0.25">
      <c r="A28">
        <v>1</v>
      </c>
      <c r="B28">
        <v>65</v>
      </c>
      <c r="C28" t="s">
        <v>34</v>
      </c>
      <c r="D28">
        <v>4.2821999999999996</v>
      </c>
      <c r="E28">
        <v>23.35</v>
      </c>
      <c r="F28">
        <v>17.8</v>
      </c>
      <c r="G28">
        <v>8.61</v>
      </c>
      <c r="H28">
        <v>0.26</v>
      </c>
      <c r="I28">
        <v>124</v>
      </c>
      <c r="J28">
        <v>134.55000000000001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147.16</v>
      </c>
      <c r="Q28">
        <v>7965.94</v>
      </c>
      <c r="R28">
        <v>273.77</v>
      </c>
      <c r="S28">
        <v>84.51</v>
      </c>
      <c r="T28">
        <v>94272.2</v>
      </c>
      <c r="U28">
        <v>0.31</v>
      </c>
      <c r="V28">
        <v>0.67</v>
      </c>
      <c r="W28">
        <v>0.49</v>
      </c>
      <c r="X28">
        <v>5.73</v>
      </c>
      <c r="Y28">
        <v>2</v>
      </c>
      <c r="Z28">
        <v>10</v>
      </c>
    </row>
    <row r="29" spans="1:26" x14ac:dyDescent="0.25">
      <c r="A29">
        <v>0</v>
      </c>
      <c r="B29">
        <v>75</v>
      </c>
      <c r="C29" t="s">
        <v>34</v>
      </c>
      <c r="D29">
        <v>4.1131000000000002</v>
      </c>
      <c r="E29">
        <v>24.31</v>
      </c>
      <c r="F29">
        <v>18.190000000000001</v>
      </c>
      <c r="G29">
        <v>8.66</v>
      </c>
      <c r="H29">
        <v>0.12</v>
      </c>
      <c r="I29">
        <v>126</v>
      </c>
      <c r="J29">
        <v>150.44</v>
      </c>
      <c r="K29">
        <v>49.1</v>
      </c>
      <c r="L29">
        <v>1</v>
      </c>
      <c r="M29">
        <v>69</v>
      </c>
      <c r="N29">
        <v>25.34</v>
      </c>
      <c r="O29">
        <v>18787.759999999998</v>
      </c>
      <c r="P29">
        <v>166.63</v>
      </c>
      <c r="Q29">
        <v>7967.12</v>
      </c>
      <c r="R29">
        <v>290.33999999999997</v>
      </c>
      <c r="S29">
        <v>84.51</v>
      </c>
      <c r="T29">
        <v>102543.63</v>
      </c>
      <c r="U29">
        <v>0.28999999999999998</v>
      </c>
      <c r="V29">
        <v>0.65</v>
      </c>
      <c r="W29">
        <v>0.41</v>
      </c>
      <c r="X29">
        <v>6.12</v>
      </c>
      <c r="Y29">
        <v>2</v>
      </c>
      <c r="Z29">
        <v>10</v>
      </c>
    </row>
    <row r="30" spans="1:26" x14ac:dyDescent="0.25">
      <c r="A30">
        <v>1</v>
      </c>
      <c r="B30">
        <v>75</v>
      </c>
      <c r="C30" t="s">
        <v>34</v>
      </c>
      <c r="D30">
        <v>4.4132999999999996</v>
      </c>
      <c r="E30">
        <v>22.66</v>
      </c>
      <c r="F30">
        <v>17.079999999999998</v>
      </c>
      <c r="G30">
        <v>9.49</v>
      </c>
      <c r="H30">
        <v>0.23</v>
      </c>
      <c r="I30">
        <v>108</v>
      </c>
      <c r="J30">
        <v>151.83000000000001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151.04</v>
      </c>
      <c r="Q30">
        <v>7967.17</v>
      </c>
      <c r="R30">
        <v>250.08</v>
      </c>
      <c r="S30">
        <v>84.51</v>
      </c>
      <c r="T30">
        <v>82507.22</v>
      </c>
      <c r="U30">
        <v>0.34</v>
      </c>
      <c r="V30">
        <v>0.7</v>
      </c>
      <c r="W30">
        <v>0.45</v>
      </c>
      <c r="X30">
        <v>5.0199999999999996</v>
      </c>
      <c r="Y30">
        <v>2</v>
      </c>
      <c r="Z30">
        <v>10</v>
      </c>
    </row>
    <row r="31" spans="1:26" x14ac:dyDescent="0.25">
      <c r="A31">
        <v>0</v>
      </c>
      <c r="B31">
        <v>95</v>
      </c>
      <c r="C31" t="s">
        <v>34</v>
      </c>
      <c r="D31">
        <v>3.2002000000000002</v>
      </c>
      <c r="E31">
        <v>31.25</v>
      </c>
      <c r="F31">
        <v>21.71</v>
      </c>
      <c r="G31">
        <v>6.85</v>
      </c>
      <c r="H31">
        <v>0.1</v>
      </c>
      <c r="I31">
        <v>190</v>
      </c>
      <c r="J31">
        <v>185.69</v>
      </c>
      <c r="K31">
        <v>53.44</v>
      </c>
      <c r="L31">
        <v>1</v>
      </c>
      <c r="M31">
        <v>188</v>
      </c>
      <c r="N31">
        <v>36.26</v>
      </c>
      <c r="O31">
        <v>23136.14</v>
      </c>
      <c r="P31">
        <v>257.87</v>
      </c>
      <c r="Q31">
        <v>7972.15</v>
      </c>
      <c r="R31">
        <v>413.12</v>
      </c>
      <c r="S31">
        <v>84.51</v>
      </c>
      <c r="T31">
        <v>163617.21</v>
      </c>
      <c r="U31">
        <v>0.2</v>
      </c>
      <c r="V31">
        <v>0.55000000000000004</v>
      </c>
      <c r="W31">
        <v>0.45</v>
      </c>
      <c r="X31">
        <v>9.6300000000000008</v>
      </c>
      <c r="Y31">
        <v>2</v>
      </c>
      <c r="Z31">
        <v>10</v>
      </c>
    </row>
    <row r="32" spans="1:26" x14ac:dyDescent="0.25">
      <c r="A32">
        <v>1</v>
      </c>
      <c r="B32">
        <v>95</v>
      </c>
      <c r="C32" t="s">
        <v>34</v>
      </c>
      <c r="D32">
        <v>4.6424000000000003</v>
      </c>
      <c r="E32">
        <v>21.54</v>
      </c>
      <c r="F32">
        <v>15.91</v>
      </c>
      <c r="G32">
        <v>11.23</v>
      </c>
      <c r="H32">
        <v>0.19</v>
      </c>
      <c r="I32">
        <v>85</v>
      </c>
      <c r="J32">
        <v>187.21</v>
      </c>
      <c r="K32">
        <v>53.44</v>
      </c>
      <c r="L32">
        <v>2</v>
      </c>
      <c r="M32">
        <v>0</v>
      </c>
      <c r="N32">
        <v>36.770000000000003</v>
      </c>
      <c r="O32">
        <v>23322.880000000001</v>
      </c>
      <c r="P32">
        <v>159.16999999999999</v>
      </c>
      <c r="Q32">
        <v>7965.79</v>
      </c>
      <c r="R32">
        <v>211.25</v>
      </c>
      <c r="S32">
        <v>84.51</v>
      </c>
      <c r="T32">
        <v>63203.6</v>
      </c>
      <c r="U32">
        <v>0.4</v>
      </c>
      <c r="V32">
        <v>0.75</v>
      </c>
      <c r="W32">
        <v>0.38</v>
      </c>
      <c r="X32">
        <v>3.84</v>
      </c>
      <c r="Y32">
        <v>2</v>
      </c>
      <c r="Z32">
        <v>10</v>
      </c>
    </row>
    <row r="33" spans="1:26" x14ac:dyDescent="0.25">
      <c r="A33">
        <v>0</v>
      </c>
      <c r="B33">
        <v>55</v>
      </c>
      <c r="C33" t="s">
        <v>34</v>
      </c>
      <c r="D33">
        <v>4.0792999999999999</v>
      </c>
      <c r="E33">
        <v>24.51</v>
      </c>
      <c r="F33">
        <v>18.920000000000002</v>
      </c>
      <c r="G33">
        <v>7.72</v>
      </c>
      <c r="H33">
        <v>0.15</v>
      </c>
      <c r="I33">
        <v>147</v>
      </c>
      <c r="J33">
        <v>116.05</v>
      </c>
      <c r="K33">
        <v>43.4</v>
      </c>
      <c r="L33">
        <v>1</v>
      </c>
      <c r="M33">
        <v>1</v>
      </c>
      <c r="N33">
        <v>16.649999999999999</v>
      </c>
      <c r="O33">
        <v>14546.17</v>
      </c>
      <c r="P33">
        <v>143.43</v>
      </c>
      <c r="Q33">
        <v>7968.47</v>
      </c>
      <c r="R33">
        <v>310.49</v>
      </c>
      <c r="S33">
        <v>84.51</v>
      </c>
      <c r="T33">
        <v>112514.94</v>
      </c>
      <c r="U33">
        <v>0.27</v>
      </c>
      <c r="V33">
        <v>0.63</v>
      </c>
      <c r="W33">
        <v>0.56000000000000005</v>
      </c>
      <c r="X33">
        <v>6.85</v>
      </c>
      <c r="Y33">
        <v>2</v>
      </c>
      <c r="Z33">
        <v>10</v>
      </c>
    </row>
    <row r="34" spans="1:26" x14ac:dyDescent="0.25">
      <c r="A34">
        <v>1</v>
      </c>
      <c r="B34">
        <v>55</v>
      </c>
      <c r="C34" t="s">
        <v>34</v>
      </c>
      <c r="D34">
        <v>4.0945999999999998</v>
      </c>
      <c r="E34">
        <v>24.42</v>
      </c>
      <c r="F34">
        <v>18.850000000000001</v>
      </c>
      <c r="G34">
        <v>7.75</v>
      </c>
      <c r="H34">
        <v>0.3</v>
      </c>
      <c r="I34">
        <v>146</v>
      </c>
      <c r="J34">
        <v>117.34</v>
      </c>
      <c r="K34">
        <v>43.4</v>
      </c>
      <c r="L34">
        <v>2</v>
      </c>
      <c r="M34">
        <v>0</v>
      </c>
      <c r="N34">
        <v>16.940000000000001</v>
      </c>
      <c r="O34">
        <v>14705.49</v>
      </c>
      <c r="P34">
        <v>144.13</v>
      </c>
      <c r="Q34">
        <v>7968.47</v>
      </c>
      <c r="R34">
        <v>308.17</v>
      </c>
      <c r="S34">
        <v>84.51</v>
      </c>
      <c r="T34">
        <v>111362.03</v>
      </c>
      <c r="U34">
        <v>0.27</v>
      </c>
      <c r="V34">
        <v>0.63</v>
      </c>
      <c r="W34">
        <v>0.56000000000000005</v>
      </c>
      <c r="X34">
        <v>6.78</v>
      </c>
      <c r="Y34">
        <v>2</v>
      </c>
      <c r="Z3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INDEX(resultados!$A$2:$ZZ$34, 1, MATCH($B$1, resultados!$A$1:$ZZ$1, 0))</f>
        <v>#N/A</v>
      </c>
      <c r="B7" t="e">
        <f>INDEX(resultados!$A$2:$ZZ$34, 1, MATCH($B$2, resultados!$A$1:$ZZ$1, 0))</f>
        <v>#N/A</v>
      </c>
      <c r="C7" t="e">
        <f>INDEX(resultados!$A$2:$ZZ$34, 1, MATCH($B$3, resultados!$A$1:$ZZ$1, 0))</f>
        <v>#N/A</v>
      </c>
    </row>
    <row r="8" spans="1:3" x14ac:dyDescent="0.25">
      <c r="A8" t="e">
        <f>INDEX(resultados!$A$2:$ZZ$34, 2, MATCH($B$1, resultados!$A$1:$ZZ$1, 0))</f>
        <v>#N/A</v>
      </c>
      <c r="B8" t="e">
        <f>INDEX(resultados!$A$2:$ZZ$34, 2, MATCH($B$2, resultados!$A$1:$ZZ$1, 0))</f>
        <v>#N/A</v>
      </c>
      <c r="C8" t="e">
        <f>INDEX(resultados!$A$2:$ZZ$34, 2, MATCH($B$3, resultados!$A$1:$ZZ$1, 0))</f>
        <v>#N/A</v>
      </c>
    </row>
    <row r="9" spans="1:3" x14ac:dyDescent="0.25">
      <c r="A9" t="e">
        <f>INDEX(resultados!$A$2:$ZZ$34, 3, MATCH($B$1, resultados!$A$1:$ZZ$1, 0))</f>
        <v>#N/A</v>
      </c>
      <c r="B9" t="e">
        <f>INDEX(resultados!$A$2:$ZZ$34, 3, MATCH($B$2, resultados!$A$1:$ZZ$1, 0))</f>
        <v>#N/A</v>
      </c>
      <c r="C9" t="e">
        <f>INDEX(resultados!$A$2:$ZZ$34, 3, MATCH($B$3, resultados!$A$1:$ZZ$1, 0))</f>
        <v>#N/A</v>
      </c>
    </row>
    <row r="10" spans="1:3" x14ac:dyDescent="0.25">
      <c r="A10" t="e">
        <f>INDEX(resultados!$A$2:$ZZ$34, 4, MATCH($B$1, resultados!$A$1:$ZZ$1, 0))</f>
        <v>#N/A</v>
      </c>
      <c r="B10" t="e">
        <f>INDEX(resultados!$A$2:$ZZ$34, 4, MATCH($B$2, resultados!$A$1:$ZZ$1, 0))</f>
        <v>#N/A</v>
      </c>
      <c r="C10" t="e">
        <f>INDEX(resultados!$A$2:$ZZ$34, 4, MATCH($B$3, resultados!$A$1:$ZZ$1, 0))</f>
        <v>#N/A</v>
      </c>
    </row>
    <row r="11" spans="1:3" x14ac:dyDescent="0.25">
      <c r="A11" t="e">
        <f>INDEX(resultados!$A$2:$ZZ$34, 5, MATCH($B$1, resultados!$A$1:$ZZ$1, 0))</f>
        <v>#N/A</v>
      </c>
      <c r="B11" t="e">
        <f>INDEX(resultados!$A$2:$ZZ$34, 5, MATCH($B$2, resultados!$A$1:$ZZ$1, 0))</f>
        <v>#N/A</v>
      </c>
      <c r="C11" t="e">
        <f>INDEX(resultados!$A$2:$ZZ$34, 5, MATCH($B$3, resultados!$A$1:$ZZ$1, 0))</f>
        <v>#N/A</v>
      </c>
    </row>
    <row r="12" spans="1:3" x14ac:dyDescent="0.25">
      <c r="A12" t="e">
        <f>INDEX(resultados!$A$2:$ZZ$34, 6, MATCH($B$1, resultados!$A$1:$ZZ$1, 0))</f>
        <v>#N/A</v>
      </c>
      <c r="B12" t="e">
        <f>INDEX(resultados!$A$2:$ZZ$34, 6, MATCH($B$2, resultados!$A$1:$ZZ$1, 0))</f>
        <v>#N/A</v>
      </c>
      <c r="C12" t="e">
        <f>INDEX(resultados!$A$2:$ZZ$34, 6, MATCH($B$3, resultados!$A$1:$ZZ$1, 0))</f>
        <v>#N/A</v>
      </c>
    </row>
    <row r="13" spans="1:3" x14ac:dyDescent="0.25">
      <c r="A13" t="e">
        <f>INDEX(resultados!$A$2:$ZZ$34, 7, MATCH($B$1, resultados!$A$1:$ZZ$1, 0))</f>
        <v>#N/A</v>
      </c>
      <c r="B13" t="e">
        <f>INDEX(resultados!$A$2:$ZZ$34, 7, MATCH($B$2, resultados!$A$1:$ZZ$1, 0))</f>
        <v>#N/A</v>
      </c>
      <c r="C13" t="e">
        <f>INDEX(resultados!$A$2:$ZZ$34, 7, MATCH($B$3, resultados!$A$1:$ZZ$1, 0))</f>
        <v>#N/A</v>
      </c>
    </row>
    <row r="14" spans="1:3" x14ac:dyDescent="0.25">
      <c r="A14" t="e">
        <f>INDEX(resultados!$A$2:$ZZ$34, 8, MATCH($B$1, resultados!$A$1:$ZZ$1, 0))</f>
        <v>#N/A</v>
      </c>
      <c r="B14" t="e">
        <f>INDEX(resultados!$A$2:$ZZ$34, 8, MATCH($B$2, resultados!$A$1:$ZZ$1, 0))</f>
        <v>#N/A</v>
      </c>
      <c r="C14" t="e">
        <f>INDEX(resultados!$A$2:$ZZ$34, 8, MATCH($B$3, resultados!$A$1:$ZZ$1, 0))</f>
        <v>#N/A</v>
      </c>
    </row>
    <row r="15" spans="1:3" x14ac:dyDescent="0.25">
      <c r="A15" t="e">
        <f>INDEX(resultados!$A$2:$ZZ$34, 9, MATCH($B$1, resultados!$A$1:$ZZ$1, 0))</f>
        <v>#N/A</v>
      </c>
      <c r="B15" t="e">
        <f>INDEX(resultados!$A$2:$ZZ$34, 9, MATCH($B$2, resultados!$A$1:$ZZ$1, 0))</f>
        <v>#N/A</v>
      </c>
      <c r="C15" t="e">
        <f>INDEX(resultados!$A$2:$ZZ$34, 9, MATCH($B$3, resultados!$A$1:$ZZ$1, 0))</f>
        <v>#N/A</v>
      </c>
    </row>
    <row r="16" spans="1:3" x14ac:dyDescent="0.25">
      <c r="A16" t="e">
        <f>INDEX(resultados!$A$2:$ZZ$34, 10, MATCH($B$1, resultados!$A$1:$ZZ$1, 0))</f>
        <v>#N/A</v>
      </c>
      <c r="B16" t="e">
        <f>INDEX(resultados!$A$2:$ZZ$34, 10, MATCH($B$2, resultados!$A$1:$ZZ$1, 0))</f>
        <v>#N/A</v>
      </c>
      <c r="C16" t="e">
        <f>INDEX(resultados!$A$2:$ZZ$34, 10, MATCH($B$3, resultados!$A$1:$ZZ$1, 0))</f>
        <v>#N/A</v>
      </c>
    </row>
    <row r="17" spans="1:3" x14ac:dyDescent="0.25">
      <c r="A17" t="e">
        <f>INDEX(resultados!$A$2:$ZZ$34, 11, MATCH($B$1, resultados!$A$1:$ZZ$1, 0))</f>
        <v>#N/A</v>
      </c>
      <c r="B17" t="e">
        <f>INDEX(resultados!$A$2:$ZZ$34, 11, MATCH($B$2, resultados!$A$1:$ZZ$1, 0))</f>
        <v>#N/A</v>
      </c>
      <c r="C17" t="e">
        <f>INDEX(resultados!$A$2:$ZZ$34, 11, MATCH($B$3, resultados!$A$1:$ZZ$1, 0))</f>
        <v>#N/A</v>
      </c>
    </row>
    <row r="18" spans="1:3" x14ac:dyDescent="0.25">
      <c r="A18" t="e">
        <f>INDEX(resultados!$A$2:$ZZ$34, 12, MATCH($B$1, resultados!$A$1:$ZZ$1, 0))</f>
        <v>#N/A</v>
      </c>
      <c r="B18" t="e">
        <f>INDEX(resultados!$A$2:$ZZ$34, 12, MATCH($B$2, resultados!$A$1:$ZZ$1, 0))</f>
        <v>#N/A</v>
      </c>
      <c r="C18" t="e">
        <f>INDEX(resultados!$A$2:$ZZ$34, 12, MATCH($B$3, resultados!$A$1:$ZZ$1, 0))</f>
        <v>#N/A</v>
      </c>
    </row>
    <row r="19" spans="1:3" x14ac:dyDescent="0.25">
      <c r="A19" t="e">
        <f>INDEX(resultados!$A$2:$ZZ$34, 13, MATCH($B$1, resultados!$A$1:$ZZ$1, 0))</f>
        <v>#N/A</v>
      </c>
      <c r="B19" t="e">
        <f>INDEX(resultados!$A$2:$ZZ$34, 13, MATCH($B$2, resultados!$A$1:$ZZ$1, 0))</f>
        <v>#N/A</v>
      </c>
      <c r="C19" t="e">
        <f>INDEX(resultados!$A$2:$ZZ$34, 13, MATCH($B$3, resultados!$A$1:$ZZ$1, 0))</f>
        <v>#N/A</v>
      </c>
    </row>
    <row r="20" spans="1:3" x14ac:dyDescent="0.25">
      <c r="A20" t="e">
        <f>INDEX(resultados!$A$2:$ZZ$34, 14, MATCH($B$1, resultados!$A$1:$ZZ$1, 0))</f>
        <v>#N/A</v>
      </c>
      <c r="B20" t="e">
        <f>INDEX(resultados!$A$2:$ZZ$34, 14, MATCH($B$2, resultados!$A$1:$ZZ$1, 0))</f>
        <v>#N/A</v>
      </c>
      <c r="C20" t="e">
        <f>INDEX(resultados!$A$2:$ZZ$34, 14, MATCH($B$3, resultados!$A$1:$ZZ$1, 0))</f>
        <v>#N/A</v>
      </c>
    </row>
    <row r="21" spans="1:3" x14ac:dyDescent="0.25">
      <c r="A21" t="e">
        <f>INDEX(resultados!$A$2:$ZZ$34, 15, MATCH($B$1, resultados!$A$1:$ZZ$1, 0))</f>
        <v>#N/A</v>
      </c>
      <c r="B21" t="e">
        <f>INDEX(resultados!$A$2:$ZZ$34, 15, MATCH($B$2, resultados!$A$1:$ZZ$1, 0))</f>
        <v>#N/A</v>
      </c>
      <c r="C21" t="e">
        <f>INDEX(resultados!$A$2:$ZZ$34, 15, MATCH($B$3, resultados!$A$1:$ZZ$1, 0))</f>
        <v>#N/A</v>
      </c>
    </row>
    <row r="22" spans="1:3" x14ac:dyDescent="0.25">
      <c r="A22" t="e">
        <f>INDEX(resultados!$A$2:$ZZ$34, 16, MATCH($B$1, resultados!$A$1:$ZZ$1, 0))</f>
        <v>#N/A</v>
      </c>
      <c r="B22" t="e">
        <f>INDEX(resultados!$A$2:$ZZ$34, 16, MATCH($B$2, resultados!$A$1:$ZZ$1, 0))</f>
        <v>#N/A</v>
      </c>
      <c r="C22" t="e">
        <f>INDEX(resultados!$A$2:$ZZ$34, 16, MATCH($B$3, resultados!$A$1:$ZZ$1, 0))</f>
        <v>#N/A</v>
      </c>
    </row>
    <row r="23" spans="1:3" x14ac:dyDescent="0.25">
      <c r="A23" t="e">
        <f>INDEX(resultados!$A$2:$ZZ$34, 17, MATCH($B$1, resultados!$A$1:$ZZ$1, 0))</f>
        <v>#N/A</v>
      </c>
      <c r="B23" t="e">
        <f>INDEX(resultados!$A$2:$ZZ$34, 17, MATCH($B$2, resultados!$A$1:$ZZ$1, 0))</f>
        <v>#N/A</v>
      </c>
      <c r="C23" t="e">
        <f>INDEX(resultados!$A$2:$ZZ$34, 17, MATCH($B$3, resultados!$A$1:$ZZ$1, 0))</f>
        <v>#N/A</v>
      </c>
    </row>
    <row r="24" spans="1:3" x14ac:dyDescent="0.25">
      <c r="A24" t="e">
        <f>INDEX(resultados!$A$2:$ZZ$34, 18, MATCH($B$1, resultados!$A$1:$ZZ$1, 0))</f>
        <v>#N/A</v>
      </c>
      <c r="B24" t="e">
        <f>INDEX(resultados!$A$2:$ZZ$34, 18, MATCH($B$2, resultados!$A$1:$ZZ$1, 0))</f>
        <v>#N/A</v>
      </c>
      <c r="C24" t="e">
        <f>INDEX(resultados!$A$2:$ZZ$34, 18, MATCH($B$3, resultados!$A$1:$ZZ$1, 0))</f>
        <v>#N/A</v>
      </c>
    </row>
    <row r="25" spans="1:3" x14ac:dyDescent="0.25">
      <c r="A25" t="e">
        <f>INDEX(resultados!$A$2:$ZZ$34, 19, MATCH($B$1, resultados!$A$1:$ZZ$1, 0))</f>
        <v>#N/A</v>
      </c>
      <c r="B25" t="e">
        <f>INDEX(resultados!$A$2:$ZZ$34, 19, MATCH($B$2, resultados!$A$1:$ZZ$1, 0))</f>
        <v>#N/A</v>
      </c>
      <c r="C25" t="e">
        <f>INDEX(resultados!$A$2:$ZZ$34, 19, MATCH($B$3, resultados!$A$1:$ZZ$1, 0))</f>
        <v>#N/A</v>
      </c>
    </row>
    <row r="26" spans="1:3" x14ac:dyDescent="0.25">
      <c r="A26" t="e">
        <f>INDEX(resultados!$A$2:$ZZ$34, 20, MATCH($B$1, resultados!$A$1:$ZZ$1, 0))</f>
        <v>#N/A</v>
      </c>
      <c r="B26" t="e">
        <f>INDEX(resultados!$A$2:$ZZ$34, 20, MATCH($B$2, resultados!$A$1:$ZZ$1, 0))</f>
        <v>#N/A</v>
      </c>
      <c r="C26" t="e">
        <f>INDEX(resultados!$A$2:$ZZ$34, 20, MATCH($B$3, resultados!$A$1:$ZZ$1, 0))</f>
        <v>#N/A</v>
      </c>
    </row>
    <row r="27" spans="1:3" x14ac:dyDescent="0.25">
      <c r="A27" t="e">
        <f>INDEX(resultados!$A$2:$ZZ$34, 21, MATCH($B$1, resultados!$A$1:$ZZ$1, 0))</f>
        <v>#N/A</v>
      </c>
      <c r="B27" t="e">
        <f>INDEX(resultados!$A$2:$ZZ$34, 21, MATCH($B$2, resultados!$A$1:$ZZ$1, 0))</f>
        <v>#N/A</v>
      </c>
      <c r="C27" t="e">
        <f>INDEX(resultados!$A$2:$ZZ$34, 21, MATCH($B$3, resultados!$A$1:$ZZ$1, 0))</f>
        <v>#N/A</v>
      </c>
    </row>
    <row r="28" spans="1:3" x14ac:dyDescent="0.25">
      <c r="A28" t="e">
        <f>INDEX(resultados!$A$2:$ZZ$34, 22, MATCH($B$1, resultados!$A$1:$ZZ$1, 0))</f>
        <v>#N/A</v>
      </c>
      <c r="B28" t="e">
        <f>INDEX(resultados!$A$2:$ZZ$34, 22, MATCH($B$2, resultados!$A$1:$ZZ$1, 0))</f>
        <v>#N/A</v>
      </c>
      <c r="C28" t="e">
        <f>INDEX(resultados!$A$2:$ZZ$34, 22, MATCH($B$3, resultados!$A$1:$ZZ$1, 0))</f>
        <v>#N/A</v>
      </c>
    </row>
    <row r="29" spans="1:3" x14ac:dyDescent="0.25">
      <c r="A29" t="e">
        <f>INDEX(resultados!$A$2:$ZZ$34, 23, MATCH($B$1, resultados!$A$1:$ZZ$1, 0))</f>
        <v>#N/A</v>
      </c>
      <c r="B29" t="e">
        <f>INDEX(resultados!$A$2:$ZZ$34, 23, MATCH($B$2, resultados!$A$1:$ZZ$1, 0))</f>
        <v>#N/A</v>
      </c>
      <c r="C29" t="e">
        <f>INDEX(resultados!$A$2:$ZZ$34, 23, MATCH($B$3, resultados!$A$1:$ZZ$1, 0))</f>
        <v>#N/A</v>
      </c>
    </row>
    <row r="30" spans="1:3" x14ac:dyDescent="0.25">
      <c r="A30" t="e">
        <f>INDEX(resultados!$A$2:$ZZ$34, 24, MATCH($B$1, resultados!$A$1:$ZZ$1, 0))</f>
        <v>#N/A</v>
      </c>
      <c r="B30" t="e">
        <f>INDEX(resultados!$A$2:$ZZ$34, 24, MATCH($B$2, resultados!$A$1:$ZZ$1, 0))</f>
        <v>#N/A</v>
      </c>
      <c r="C30" t="e">
        <f>INDEX(resultados!$A$2:$ZZ$34, 24, MATCH($B$3, resultados!$A$1:$ZZ$1, 0))</f>
        <v>#N/A</v>
      </c>
    </row>
    <row r="31" spans="1:3" x14ac:dyDescent="0.25">
      <c r="A31" t="e">
        <f>INDEX(resultados!$A$2:$ZZ$34, 25, MATCH($B$1, resultados!$A$1:$ZZ$1, 0))</f>
        <v>#N/A</v>
      </c>
      <c r="B31" t="e">
        <f>INDEX(resultados!$A$2:$ZZ$34, 25, MATCH($B$2, resultados!$A$1:$ZZ$1, 0))</f>
        <v>#N/A</v>
      </c>
      <c r="C31" t="e">
        <f>INDEX(resultados!$A$2:$ZZ$34, 25, MATCH($B$3, resultados!$A$1:$ZZ$1, 0))</f>
        <v>#N/A</v>
      </c>
    </row>
    <row r="32" spans="1:3" x14ac:dyDescent="0.25">
      <c r="A32" t="e">
        <f>INDEX(resultados!$A$2:$ZZ$34, 26, MATCH($B$1, resultados!$A$1:$ZZ$1, 0))</f>
        <v>#N/A</v>
      </c>
      <c r="B32" t="e">
        <f>INDEX(resultados!$A$2:$ZZ$34, 26, MATCH($B$2, resultados!$A$1:$ZZ$1, 0))</f>
        <v>#N/A</v>
      </c>
      <c r="C32" t="e">
        <f>INDEX(resultados!$A$2:$ZZ$34, 26, MATCH($B$3, resultados!$A$1:$ZZ$1, 0))</f>
        <v>#N/A</v>
      </c>
    </row>
    <row r="33" spans="1:3" x14ac:dyDescent="0.25">
      <c r="A33" t="e">
        <f>INDEX(resultados!$A$2:$ZZ$34, 27, MATCH($B$1, resultados!$A$1:$ZZ$1, 0))</f>
        <v>#N/A</v>
      </c>
      <c r="B33" t="e">
        <f>INDEX(resultados!$A$2:$ZZ$34, 27, MATCH($B$2, resultados!$A$1:$ZZ$1, 0))</f>
        <v>#N/A</v>
      </c>
      <c r="C33" t="e">
        <f>INDEX(resultados!$A$2:$ZZ$34, 27, MATCH($B$3, resultados!$A$1:$ZZ$1, 0))</f>
        <v>#N/A</v>
      </c>
    </row>
    <row r="34" spans="1:3" x14ac:dyDescent="0.25">
      <c r="A34" t="e">
        <f>INDEX(resultados!$A$2:$ZZ$34, 28, MATCH($B$1, resultados!$A$1:$ZZ$1, 0))</f>
        <v>#N/A</v>
      </c>
      <c r="B34" t="e">
        <f>INDEX(resultados!$A$2:$ZZ$34, 28, MATCH($B$2, resultados!$A$1:$ZZ$1, 0))</f>
        <v>#N/A</v>
      </c>
      <c r="C34" t="e">
        <f>INDEX(resultados!$A$2:$ZZ$34, 28, MATCH($B$3, resultados!$A$1:$ZZ$1, 0))</f>
        <v>#N/A</v>
      </c>
    </row>
    <row r="35" spans="1:3" x14ac:dyDescent="0.25">
      <c r="A35" t="e">
        <f>INDEX(resultados!$A$2:$ZZ$34, 29, MATCH($B$1, resultados!$A$1:$ZZ$1, 0))</f>
        <v>#N/A</v>
      </c>
      <c r="B35" t="e">
        <f>INDEX(resultados!$A$2:$ZZ$34, 29, MATCH($B$2, resultados!$A$1:$ZZ$1, 0))</f>
        <v>#N/A</v>
      </c>
      <c r="C35" t="e">
        <f>INDEX(resultados!$A$2:$ZZ$34, 29, MATCH($B$3, resultados!$A$1:$ZZ$1, 0))</f>
        <v>#N/A</v>
      </c>
    </row>
    <row r="36" spans="1:3" x14ac:dyDescent="0.25">
      <c r="A36" t="e">
        <f>INDEX(resultados!$A$2:$ZZ$34, 30, MATCH($B$1, resultados!$A$1:$ZZ$1, 0))</f>
        <v>#N/A</v>
      </c>
      <c r="B36" t="e">
        <f>INDEX(resultados!$A$2:$ZZ$34, 30, MATCH($B$2, resultados!$A$1:$ZZ$1, 0))</f>
        <v>#N/A</v>
      </c>
      <c r="C36" t="e">
        <f>INDEX(resultados!$A$2:$ZZ$34, 30, MATCH($B$3, resultados!$A$1:$ZZ$1, 0))</f>
        <v>#N/A</v>
      </c>
    </row>
    <row r="37" spans="1:3" x14ac:dyDescent="0.25">
      <c r="A37" t="e">
        <f>INDEX(resultados!$A$2:$ZZ$34, 31, MATCH($B$1, resultados!$A$1:$ZZ$1, 0))</f>
        <v>#N/A</v>
      </c>
      <c r="B37" t="e">
        <f>INDEX(resultados!$A$2:$ZZ$34, 31, MATCH($B$2, resultados!$A$1:$ZZ$1, 0))</f>
        <v>#N/A</v>
      </c>
      <c r="C37" t="e">
        <f>INDEX(resultados!$A$2:$ZZ$34, 31, MATCH($B$3, resultados!$A$1:$ZZ$1, 0))</f>
        <v>#N/A</v>
      </c>
    </row>
    <row r="38" spans="1:3" x14ac:dyDescent="0.25">
      <c r="A38" t="e">
        <f>INDEX(resultados!$A$2:$ZZ$34, 32, MATCH($B$1, resultados!$A$1:$ZZ$1, 0))</f>
        <v>#N/A</v>
      </c>
      <c r="B38" t="e">
        <f>INDEX(resultados!$A$2:$ZZ$34, 32, MATCH($B$2, resultados!$A$1:$ZZ$1, 0))</f>
        <v>#N/A</v>
      </c>
      <c r="C38" t="e">
        <f>INDEX(resultados!$A$2:$ZZ$34, 32, MATCH($B$3, resultados!$A$1:$ZZ$1, 0))</f>
        <v>#N/A</v>
      </c>
    </row>
    <row r="39" spans="1:3" x14ac:dyDescent="0.25">
      <c r="A39" t="e">
        <f>INDEX(resultados!$A$2:$ZZ$34, 33, MATCH($B$1, resultados!$A$1:$ZZ$1, 0))</f>
        <v>#N/A</v>
      </c>
      <c r="B39" t="e">
        <f>INDEX(resultados!$A$2:$ZZ$34, 33, MATCH($B$2, resultados!$A$1:$ZZ$1, 0))</f>
        <v>#N/A</v>
      </c>
      <c r="C39" t="e">
        <f>INDEX(resultados!$A$2:$ZZ$34, 33,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3.6785000000000001</v>
      </c>
      <c r="E2">
        <v>27.18</v>
      </c>
      <c r="F2">
        <v>21.45</v>
      </c>
      <c r="G2">
        <v>6.4</v>
      </c>
      <c r="H2">
        <v>0.2</v>
      </c>
      <c r="I2">
        <v>201</v>
      </c>
      <c r="J2">
        <v>89.87</v>
      </c>
      <c r="K2">
        <v>37.549999999999997</v>
      </c>
      <c r="L2">
        <v>1</v>
      </c>
      <c r="M2">
        <v>1</v>
      </c>
      <c r="N2">
        <v>11.32</v>
      </c>
      <c r="O2">
        <v>11317.98</v>
      </c>
      <c r="P2">
        <v>140.62</v>
      </c>
      <c r="Q2">
        <v>7971.79</v>
      </c>
      <c r="R2">
        <v>393.48</v>
      </c>
      <c r="S2">
        <v>84.51</v>
      </c>
      <c r="T2">
        <v>153739.92000000001</v>
      </c>
      <c r="U2">
        <v>0.21</v>
      </c>
      <c r="V2">
        <v>0.55000000000000004</v>
      </c>
      <c r="W2">
        <v>0.72</v>
      </c>
      <c r="X2">
        <v>9.3800000000000008</v>
      </c>
      <c r="Y2">
        <v>2</v>
      </c>
      <c r="Z2">
        <v>10</v>
      </c>
      <c r="AA2">
        <v>172.6637166249136</v>
      </c>
      <c r="AB2">
        <v>236.2461144716689</v>
      </c>
      <c r="AC2">
        <v>213.6991168800653</v>
      </c>
      <c r="AD2">
        <v>172663.71662491359</v>
      </c>
      <c r="AE2">
        <v>236246.1144716689</v>
      </c>
      <c r="AF2">
        <v>2.0052329634494272E-5</v>
      </c>
      <c r="AG2">
        <v>12</v>
      </c>
      <c r="AH2">
        <v>213699.1168800653</v>
      </c>
    </row>
    <row r="3" spans="1:34" x14ac:dyDescent="0.25">
      <c r="A3">
        <v>1</v>
      </c>
      <c r="B3">
        <v>40</v>
      </c>
      <c r="C3" t="s">
        <v>34</v>
      </c>
      <c r="D3">
        <v>3.6892999999999998</v>
      </c>
      <c r="E3">
        <v>27.11</v>
      </c>
      <c r="F3">
        <v>21.39</v>
      </c>
      <c r="G3">
        <v>6.42</v>
      </c>
      <c r="H3">
        <v>0.39</v>
      </c>
      <c r="I3">
        <v>200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141.82</v>
      </c>
      <c r="Q3">
        <v>7971.79</v>
      </c>
      <c r="R3">
        <v>391.41</v>
      </c>
      <c r="S3">
        <v>84.51</v>
      </c>
      <c r="T3">
        <v>152711.04999999999</v>
      </c>
      <c r="U3">
        <v>0.22</v>
      </c>
      <c r="V3">
        <v>0.56000000000000005</v>
      </c>
      <c r="W3">
        <v>0.72</v>
      </c>
      <c r="X3">
        <v>9.31</v>
      </c>
      <c r="Y3">
        <v>2</v>
      </c>
      <c r="Z3">
        <v>10</v>
      </c>
      <c r="AA3">
        <v>172.70948604205819</v>
      </c>
      <c r="AB3">
        <v>236.3087382074103</v>
      </c>
      <c r="AC3">
        <v>213.75576389436051</v>
      </c>
      <c r="AD3">
        <v>172709.48604205821</v>
      </c>
      <c r="AE3">
        <v>236308.73820741029</v>
      </c>
      <c r="AF3">
        <v>2.0111202860008079E-5</v>
      </c>
      <c r="AG3">
        <v>12</v>
      </c>
      <c r="AH3">
        <v>213755.76389436051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3.2839999999999998</v>
      </c>
      <c r="E2">
        <v>30.45</v>
      </c>
      <c r="F2">
        <v>24.47</v>
      </c>
      <c r="G2">
        <v>5.52</v>
      </c>
      <c r="H2">
        <v>0.24</v>
      </c>
      <c r="I2">
        <v>266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140.1</v>
      </c>
      <c r="Q2">
        <v>7973.07</v>
      </c>
      <c r="R2">
        <v>492.55</v>
      </c>
      <c r="S2">
        <v>84.51</v>
      </c>
      <c r="T2">
        <v>202947.74</v>
      </c>
      <c r="U2">
        <v>0.17</v>
      </c>
      <c r="V2">
        <v>0.49</v>
      </c>
      <c r="W2">
        <v>0.92</v>
      </c>
      <c r="X2">
        <v>12.39</v>
      </c>
      <c r="Y2">
        <v>2</v>
      </c>
      <c r="Z2">
        <v>10</v>
      </c>
      <c r="AA2">
        <v>188.16691317025331</v>
      </c>
      <c r="AB2">
        <v>257.45827193775261</v>
      </c>
      <c r="AC2">
        <v>232.88681580904259</v>
      </c>
      <c r="AD2">
        <v>188166.91317025319</v>
      </c>
      <c r="AE2">
        <v>257458.27193775261</v>
      </c>
      <c r="AF2">
        <v>2.0104510938185169E-5</v>
      </c>
      <c r="AG2">
        <v>13</v>
      </c>
      <c r="AH2">
        <v>232886.8158090426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2.2521</v>
      </c>
      <c r="E2">
        <v>44.4</v>
      </c>
      <c r="F2">
        <v>36.81</v>
      </c>
      <c r="G2">
        <v>4.17</v>
      </c>
      <c r="H2">
        <v>0.43</v>
      </c>
      <c r="I2">
        <v>530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144.27000000000001</v>
      </c>
      <c r="Q2">
        <v>7989.26</v>
      </c>
      <c r="R2">
        <v>897.9</v>
      </c>
      <c r="S2">
        <v>84.51</v>
      </c>
      <c r="T2">
        <v>404307.15</v>
      </c>
      <c r="U2">
        <v>0.09</v>
      </c>
      <c r="V2">
        <v>0.32</v>
      </c>
      <c r="W2">
        <v>1.69</v>
      </c>
      <c r="X2">
        <v>24.72</v>
      </c>
      <c r="Y2">
        <v>2</v>
      </c>
      <c r="Z2">
        <v>10</v>
      </c>
      <c r="AA2">
        <v>278.0123729331292</v>
      </c>
      <c r="AB2">
        <v>380.38879368737918</v>
      </c>
      <c r="AC2">
        <v>344.08502109687998</v>
      </c>
      <c r="AD2">
        <v>278012.3729331292</v>
      </c>
      <c r="AE2">
        <v>380388.79368737922</v>
      </c>
      <c r="AF2">
        <v>1.8234921813796562E-5</v>
      </c>
      <c r="AG2">
        <v>19</v>
      </c>
      <c r="AH2">
        <v>344085.02109688002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4.2401999999999997</v>
      </c>
      <c r="E2">
        <v>23.58</v>
      </c>
      <c r="F2">
        <v>17.829999999999998</v>
      </c>
      <c r="G2">
        <v>8.77</v>
      </c>
      <c r="H2">
        <v>0.12</v>
      </c>
      <c r="I2">
        <v>122</v>
      </c>
      <c r="J2">
        <v>141.81</v>
      </c>
      <c r="K2">
        <v>47.83</v>
      </c>
      <c r="L2">
        <v>1</v>
      </c>
      <c r="M2">
        <v>29</v>
      </c>
      <c r="N2">
        <v>22.98</v>
      </c>
      <c r="O2">
        <v>17723.39</v>
      </c>
      <c r="P2">
        <v>153.57</v>
      </c>
      <c r="Q2">
        <v>7969.15</v>
      </c>
      <c r="R2">
        <v>276.06</v>
      </c>
      <c r="S2">
        <v>84.51</v>
      </c>
      <c r="T2">
        <v>95422.89</v>
      </c>
      <c r="U2">
        <v>0.31</v>
      </c>
      <c r="V2">
        <v>0.67</v>
      </c>
      <c r="W2">
        <v>0.46</v>
      </c>
      <c r="X2">
        <v>5.76</v>
      </c>
      <c r="Y2">
        <v>2</v>
      </c>
      <c r="Z2">
        <v>10</v>
      </c>
      <c r="AA2">
        <v>151.74822889030611</v>
      </c>
      <c r="AB2">
        <v>207.6286214269972</v>
      </c>
      <c r="AC2">
        <v>187.81283720666411</v>
      </c>
      <c r="AD2">
        <v>151748.22889030611</v>
      </c>
      <c r="AE2">
        <v>207628.62142699721</v>
      </c>
      <c r="AF2">
        <v>1.8443640242843421E-5</v>
      </c>
      <c r="AG2">
        <v>10</v>
      </c>
      <c r="AH2">
        <v>187812.83720666409</v>
      </c>
    </row>
    <row r="3" spans="1:34" x14ac:dyDescent="0.25">
      <c r="A3">
        <v>1</v>
      </c>
      <c r="B3">
        <v>70</v>
      </c>
      <c r="C3" t="s">
        <v>34</v>
      </c>
      <c r="D3">
        <v>4.3593000000000002</v>
      </c>
      <c r="E3">
        <v>22.94</v>
      </c>
      <c r="F3">
        <v>17.39</v>
      </c>
      <c r="G3">
        <v>9.07</v>
      </c>
      <c r="H3">
        <v>0.25</v>
      </c>
      <c r="I3">
        <v>115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148.74</v>
      </c>
      <c r="Q3">
        <v>7967.66</v>
      </c>
      <c r="R3">
        <v>259.82</v>
      </c>
      <c r="S3">
        <v>84.51</v>
      </c>
      <c r="T3">
        <v>87341.23</v>
      </c>
      <c r="U3">
        <v>0.33</v>
      </c>
      <c r="V3">
        <v>0.68</v>
      </c>
      <c r="W3">
        <v>0.47</v>
      </c>
      <c r="X3">
        <v>5.32</v>
      </c>
      <c r="Y3">
        <v>2</v>
      </c>
      <c r="Z3">
        <v>10</v>
      </c>
      <c r="AA3">
        <v>148.78591573080399</v>
      </c>
      <c r="AB3">
        <v>203.57545387413541</v>
      </c>
      <c r="AC3">
        <v>184.14649827638979</v>
      </c>
      <c r="AD3">
        <v>148785.915730804</v>
      </c>
      <c r="AE3">
        <v>203575.45387413539</v>
      </c>
      <c r="AF3">
        <v>1.8961690701058289E-5</v>
      </c>
      <c r="AG3">
        <v>10</v>
      </c>
      <c r="AH3">
        <v>184146.49827638979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3.4268000000000001</v>
      </c>
      <c r="E2">
        <v>29.18</v>
      </c>
      <c r="F2">
        <v>20.68</v>
      </c>
      <c r="G2">
        <v>7.26</v>
      </c>
      <c r="H2">
        <v>0.1</v>
      </c>
      <c r="I2">
        <v>171</v>
      </c>
      <c r="J2">
        <v>176.73</v>
      </c>
      <c r="K2">
        <v>52.44</v>
      </c>
      <c r="L2">
        <v>1</v>
      </c>
      <c r="M2">
        <v>169</v>
      </c>
      <c r="N2">
        <v>33.29</v>
      </c>
      <c r="O2">
        <v>22031.19</v>
      </c>
      <c r="P2">
        <v>232.26</v>
      </c>
      <c r="Q2">
        <v>7969.4</v>
      </c>
      <c r="R2">
        <v>378.61</v>
      </c>
      <c r="S2">
        <v>84.51</v>
      </c>
      <c r="T2">
        <v>146453.14000000001</v>
      </c>
      <c r="U2">
        <v>0.22</v>
      </c>
      <c r="V2">
        <v>0.57999999999999996</v>
      </c>
      <c r="W2">
        <v>0.4</v>
      </c>
      <c r="X2">
        <v>8.61</v>
      </c>
      <c r="Y2">
        <v>2</v>
      </c>
      <c r="Z2">
        <v>10</v>
      </c>
      <c r="AA2">
        <v>222.9178325581922</v>
      </c>
      <c r="AB2">
        <v>305.00601294666927</v>
      </c>
      <c r="AC2">
        <v>275.89666714975709</v>
      </c>
      <c r="AD2">
        <v>222917.8325581922</v>
      </c>
      <c r="AE2">
        <v>305006.0129466693</v>
      </c>
      <c r="AF2">
        <v>1.346863772084021E-5</v>
      </c>
      <c r="AG2">
        <v>13</v>
      </c>
      <c r="AH2">
        <v>275896.66714975709</v>
      </c>
    </row>
    <row r="3" spans="1:34" x14ac:dyDescent="0.25">
      <c r="A3">
        <v>1</v>
      </c>
      <c r="B3">
        <v>90</v>
      </c>
      <c r="C3" t="s">
        <v>34</v>
      </c>
      <c r="D3">
        <v>4.569</v>
      </c>
      <c r="E3">
        <v>21.89</v>
      </c>
      <c r="F3">
        <v>16.27</v>
      </c>
      <c r="G3">
        <v>10.84</v>
      </c>
      <c r="H3">
        <v>0.2</v>
      </c>
      <c r="I3">
        <v>90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158.11000000000001</v>
      </c>
      <c r="Q3">
        <v>7966.62</v>
      </c>
      <c r="R3">
        <v>223.28</v>
      </c>
      <c r="S3">
        <v>84.51</v>
      </c>
      <c r="T3">
        <v>69194.09</v>
      </c>
      <c r="U3">
        <v>0.38</v>
      </c>
      <c r="V3">
        <v>0.73</v>
      </c>
      <c r="W3">
        <v>0.4</v>
      </c>
      <c r="X3">
        <v>4.2</v>
      </c>
      <c r="Y3">
        <v>2</v>
      </c>
      <c r="Z3">
        <v>10</v>
      </c>
      <c r="AA3">
        <v>150.11269537113651</v>
      </c>
      <c r="AB3">
        <v>205.3908123114239</v>
      </c>
      <c r="AC3">
        <v>185.78860145229569</v>
      </c>
      <c r="AD3">
        <v>150112.69537113639</v>
      </c>
      <c r="AE3">
        <v>205390.81231142391</v>
      </c>
      <c r="AF3">
        <v>1.7957921602229171E-5</v>
      </c>
      <c r="AG3">
        <v>10</v>
      </c>
      <c r="AH3">
        <v>185788.6014522957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1.6783999999999999</v>
      </c>
      <c r="E2">
        <v>59.58</v>
      </c>
      <c r="F2">
        <v>49.12</v>
      </c>
      <c r="G2">
        <v>3.72</v>
      </c>
      <c r="H2">
        <v>0.64</v>
      </c>
      <c r="I2">
        <v>793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141.16999999999999</v>
      </c>
      <c r="Q2">
        <v>7994.98</v>
      </c>
      <c r="R2">
        <v>1302.77</v>
      </c>
      <c r="S2">
        <v>84.51</v>
      </c>
      <c r="T2">
        <v>605422.6</v>
      </c>
      <c r="U2">
        <v>0.06</v>
      </c>
      <c r="V2">
        <v>0.24</v>
      </c>
      <c r="W2">
        <v>2.4500000000000002</v>
      </c>
      <c r="X2">
        <v>37.020000000000003</v>
      </c>
      <c r="Y2">
        <v>2</v>
      </c>
      <c r="Z2">
        <v>10</v>
      </c>
      <c r="AA2">
        <v>372.62969603221688</v>
      </c>
      <c r="AB2">
        <v>509.84838937324417</v>
      </c>
      <c r="AC2">
        <v>461.18917466816981</v>
      </c>
      <c r="AD2">
        <v>372629.69603221689</v>
      </c>
      <c r="AE2">
        <v>509848.38937324431</v>
      </c>
      <c r="AF2">
        <v>1.6004469627250368E-5</v>
      </c>
      <c r="AG2">
        <v>25</v>
      </c>
      <c r="AH2">
        <v>461189.17466816981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3.8321999999999998</v>
      </c>
      <c r="E2">
        <v>26.09</v>
      </c>
      <c r="F2">
        <v>20.43</v>
      </c>
      <c r="G2">
        <v>6.85</v>
      </c>
      <c r="H2">
        <v>0.18</v>
      </c>
      <c r="I2">
        <v>179</v>
      </c>
      <c r="J2">
        <v>98.71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141.29</v>
      </c>
      <c r="Q2">
        <v>7972.44</v>
      </c>
      <c r="R2">
        <v>359.62</v>
      </c>
      <c r="S2">
        <v>84.51</v>
      </c>
      <c r="T2">
        <v>136922.38</v>
      </c>
      <c r="U2">
        <v>0.23</v>
      </c>
      <c r="V2">
        <v>0.57999999999999996</v>
      </c>
      <c r="W2">
        <v>0.66</v>
      </c>
      <c r="X2">
        <v>8.35</v>
      </c>
      <c r="Y2">
        <v>2</v>
      </c>
      <c r="Z2">
        <v>10</v>
      </c>
      <c r="AA2">
        <v>161.43273243649099</v>
      </c>
      <c r="AB2">
        <v>220.8793864290233</v>
      </c>
      <c r="AC2">
        <v>199.79896779446659</v>
      </c>
      <c r="AD2">
        <v>161432.732436491</v>
      </c>
      <c r="AE2">
        <v>220879.38642902329</v>
      </c>
      <c r="AF2">
        <v>1.992089976195885E-5</v>
      </c>
      <c r="AG2">
        <v>11</v>
      </c>
      <c r="AH2">
        <v>199798.96779446659</v>
      </c>
    </row>
    <row r="3" spans="1:34" x14ac:dyDescent="0.25">
      <c r="A3">
        <v>1</v>
      </c>
      <c r="B3">
        <v>45</v>
      </c>
      <c r="C3" t="s">
        <v>34</v>
      </c>
      <c r="D3">
        <v>3.8445999999999998</v>
      </c>
      <c r="E3">
        <v>26.01</v>
      </c>
      <c r="F3">
        <v>20.36</v>
      </c>
      <c r="G3">
        <v>6.86</v>
      </c>
      <c r="H3">
        <v>0.35</v>
      </c>
      <c r="I3">
        <v>178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142.28</v>
      </c>
      <c r="Q3">
        <v>7972.39</v>
      </c>
      <c r="R3">
        <v>357.49</v>
      </c>
      <c r="S3">
        <v>84.51</v>
      </c>
      <c r="T3">
        <v>135858.87</v>
      </c>
      <c r="U3">
        <v>0.24</v>
      </c>
      <c r="V3">
        <v>0.57999999999999996</v>
      </c>
      <c r="W3">
        <v>0.66</v>
      </c>
      <c r="X3">
        <v>8.2899999999999991</v>
      </c>
      <c r="Y3">
        <v>2</v>
      </c>
      <c r="Z3">
        <v>10</v>
      </c>
      <c r="AA3">
        <v>161.3974769452208</v>
      </c>
      <c r="AB3">
        <v>220.831148310505</v>
      </c>
      <c r="AC3">
        <v>199.75533345427701</v>
      </c>
      <c r="AD3">
        <v>161397.47694522081</v>
      </c>
      <c r="AE3">
        <v>220831.148310505</v>
      </c>
      <c r="AF3">
        <v>1.9985358599453841E-5</v>
      </c>
      <c r="AG3">
        <v>11</v>
      </c>
      <c r="AH3">
        <v>199755.33345427699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2024-09-25T23:04:22Z</dcterms:created>
  <dcterms:modified xsi:type="dcterms:W3CDTF">2024-09-27T19:27:30Z</dcterms:modified>
</cp:coreProperties>
</file>