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18%_12m_0_LM/"/>
    </mc:Choice>
  </mc:AlternateContent>
  <xr:revisionPtr revIDLastSave="267" documentId="11_4593905C9C826F22FA101FA10B770861C0F535CA" xr6:coauthVersionLast="47" xr6:coauthVersionMax="47" xr10:uidLastSave="{88316F52-D700-4A5B-89A5-F022FBA3992E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<sst xmlns="http://schemas.openxmlformats.org/spreadsheetml/2006/main" count="794" uniqueCount="70">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</sst>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E66-4F38-9CB9-E5295E293DC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66-4F38-9CB9-E5295E293DC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E66-4F38-9CB9-E5295E293DC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E66-4F38-9CB9-E5295E293DC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E66-4F38-9CB9-E5295E293DC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E66-4F38-9CB9-E5295E293DC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E66-4F38-9CB9-E5295E293DC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E66-4F38-9CB9-E5295E293DC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E66-4F38-9CB9-E5295E293DC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E66-4F38-9CB9-E5295E293DC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E66-4F38-9CB9-E5295E293DC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E66-4F38-9CB9-E5295E293DC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E66-4F38-9CB9-E5295E293DC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E66-4F38-9CB9-E5295E293DC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E66-4F38-9CB9-E5295E293DC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E66-4F38-9CB9-E5295E293DC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E66-4F38-9CB9-E5295E293DC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E66-4F38-9CB9-E5295E293DC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E66-4F38-9CB9-E5295E293DC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E66-4F38-9CB9-E5295E293DC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E66-4F38-9CB9-E5295E293DC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E66-4F38-9CB9-E5295E293DC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E66-4F38-9CB9-E5295E293DC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E66-4F38-9CB9-E5295E293DC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E66-4F38-9CB9-E5295E293DC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E66-4F38-9CB9-E5295E293DC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E66-4F38-9CB9-E5295E293DC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E66-4F38-9CB9-E5295E293DC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E66-4F38-9CB9-E5295E293DCE}"/>
              </c:ext>
            </c:extLst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E66-4F38-9CB9-E5295E2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0EF7-683E-4AA4-9691-4815DE1F6720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1.4018999999999999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996</v>
      </c>
      <c r="F2">
        <f>_xlfn.XLOOKUP(B2,RESULTADOS_0!D:D,RESULTADOS_0!F:F,0,0,1)</f>
        <v>58.62</v>
      </c>
      <c r="G2">
        <f>_xlfn.XLOOKUP(B2,RESULTADOS_0!D:D,RESULTADOS_0!M:M,0,0,1)</f>
        <v>0</v>
      </c>
      <c r="H2">
        <f>_xlfn.XLOOKUP(B2,RESULTADOS_0!D:D,RESULTADOS_0!AF:AF,0,0,1)</f>
        <v>1.336788963920537E-5</v>
      </c>
      <c r="I2">
        <f>_xlfn.XLOOKUP(B2,RESULTADOS_0!D:D,RESULTADOS_0!AC:AC,0,0,1)</f>
        <v>593.69016374014325</v>
      </c>
      <c r="J2">
        <f>_xlfn.XLOOKUP(B2,RESULTADOS_0!D:D,RESULTADOS_0!G:G,0,0,1)</f>
        <v>3.53</v>
      </c>
      <c r="K2">
        <v>1.4018999999999999</v>
      </c>
      <c r="L2">
        <v>100</v>
      </c>
      <c r="M2">
        <v>18</v>
      </c>
      <c r="N2">
        <f>_xlfn.XLOOKUP(B2,RESULTADOS_0!D:D,RESULTADOS_0!AH:AH,0,0,1)</f>
        <v>593690.1637401433</v>
      </c>
      <c r="T2">
        <v>20</v>
      </c>
    </row>
    <row r="3" spans="1:20" x14ac:dyDescent="0.25">
      <c r="A3" t="s">
        <v>52</v>
      </c>
      <c r="B3">
        <v>1.9105000000000001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667</v>
      </c>
      <c r="F3">
        <f>_xlfn.XLOOKUP(B3,RESULTADOS_1!D:D,RESULTADOS_1!F:F,0,0,1)</f>
        <v>43.23</v>
      </c>
      <c r="G3">
        <f>_xlfn.XLOOKUP(B3,RESULTADOS_1!D:D,RESULTADOS_1!M:M,0,0,1)</f>
        <v>0</v>
      </c>
      <c r="H3">
        <f>_xlfn.XLOOKUP(B3,RESULTADOS_1!D:D,RESULTADOS_1!AF:AF,0,0,1)</f>
        <v>1.5469036954512821E-5</v>
      </c>
      <c r="I3">
        <f>_xlfn.XLOOKUP(B3,RESULTADOS_1!D:D,RESULTADOS_1!AC:AC,0,0,1)</f>
        <v>426.83596421694659</v>
      </c>
      <c r="J3">
        <f>_xlfn.XLOOKUP(B3,RESULTADOS_1!D:D,RESULTADOS_1!G:G,0,0,1)</f>
        <v>3.89</v>
      </c>
      <c r="K3">
        <v>1.9105000000000001</v>
      </c>
      <c r="N3">
        <f>_xlfn.XLOOKUP(B3,RESULTADOS_1!D:D,RESULTADOS_1!AH:AH,0,0,1)</f>
        <v>426835.96421694662</v>
      </c>
    </row>
    <row r="4" spans="1:20" x14ac:dyDescent="0.25">
      <c r="A4" t="s">
        <v>53</v>
      </c>
      <c r="B4">
        <v>2.3083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501</v>
      </c>
      <c r="F4">
        <f>_xlfn.XLOOKUP(B4,RESULTADOS_2!D:D,RESULTADOS_2!F:F,0,0,1)</f>
        <v>35.450000000000003</v>
      </c>
      <c r="G4">
        <f>_xlfn.XLOOKUP(B4,RESULTADOS_2!D:D,RESULTADOS_2!M:M,0,0,1)</f>
        <v>0</v>
      </c>
      <c r="H4">
        <f>_xlfn.XLOOKUP(B4,RESULTADOS_2!D:D,RESULTADOS_2!AF:AF,0,0,1)</f>
        <v>1.6642255946858929E-5</v>
      </c>
      <c r="I4">
        <f>_xlfn.XLOOKUP(B4,RESULTADOS_2!D:D,RESULTADOS_2!AC:AC,0,0,1)</f>
        <v>356.99936193658499</v>
      </c>
      <c r="J4">
        <f>_xlfn.XLOOKUP(B4,RESULTADOS_2!D:D,RESULTADOS_2!G:G,0,0,1)</f>
        <v>4.25</v>
      </c>
      <c r="K4">
        <v>2.3083</v>
      </c>
      <c r="N4">
        <f>_xlfn.XLOOKUP(B4,RESULTADOS_2!D:D,RESULTADOS_2!AH:AH,0,0,1)</f>
        <v>356999.36193658499</v>
      </c>
    </row>
    <row r="5" spans="1:20" x14ac:dyDescent="0.25">
      <c r="A5" t="s">
        <v>54</v>
      </c>
      <c r="B5">
        <v>2.6221000000000001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401</v>
      </c>
      <c r="F5">
        <f>_xlfn.XLOOKUP(B5,RESULTADOS_3!D:D,RESULTADOS_3!F:F,0,0,1)</f>
        <v>30.77</v>
      </c>
      <c r="G5">
        <f>_xlfn.XLOOKUP(B5,RESULTADOS_3!D:D,RESULTADOS_3!M:M,0,0,1)</f>
        <v>0</v>
      </c>
      <c r="H5">
        <f>_xlfn.XLOOKUP(B5,RESULTADOS_3!D:D,RESULTADOS_3!AF:AF,0,0,1)</f>
        <v>1.7277416259133869E-5</v>
      </c>
      <c r="I5">
        <f>_xlfn.XLOOKUP(B5,RESULTADOS_3!D:D,RESULTADOS_3!AC:AC,0,0,1)</f>
        <v>303.00733590009128</v>
      </c>
      <c r="J5">
        <f>_xlfn.XLOOKUP(B5,RESULTADOS_3!D:D,RESULTADOS_3!G:G,0,0,1)</f>
        <v>4.5999999999999996</v>
      </c>
      <c r="K5">
        <v>2.6221000000000005</v>
      </c>
      <c r="N5">
        <f>_xlfn.XLOOKUP(B5,RESULTADOS_3!D:D,RESULTADOS_3!AH:AH,0,0,1)</f>
        <v>303007.33590009128</v>
      </c>
    </row>
    <row r="6" spans="1:20" x14ac:dyDescent="0.25">
      <c r="A6" t="s">
        <v>55</v>
      </c>
      <c r="B6">
        <v>2.8782999999999999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335</v>
      </c>
      <c r="F6">
        <f>_xlfn.XLOOKUP(B6,RESULTADOS_4!D:D,RESULTADOS_4!F:F,0,0,1)</f>
        <v>27.69</v>
      </c>
      <c r="G6">
        <f>_xlfn.XLOOKUP(B6,RESULTADOS_4!D:D,RESULTADOS_4!M:M,0,0,1)</f>
        <v>0</v>
      </c>
      <c r="H6">
        <f>_xlfn.XLOOKUP(B6,RESULTADOS_4!D:D,RESULTADOS_4!AF:AF,0,0,1)</f>
        <v>1.7620832470578061E-5</v>
      </c>
      <c r="I6">
        <f>_xlfn.XLOOKUP(B6,RESULTADOS_4!D:D,RESULTADOS_4!AC:AC,0,0,1)</f>
        <v>279.67703728013907</v>
      </c>
      <c r="J6">
        <f>_xlfn.XLOOKUP(B6,RESULTADOS_4!D:D,RESULTADOS_4!G:G,0,0,1)</f>
        <v>4.96</v>
      </c>
      <c r="K6">
        <v>2.8782999999999999</v>
      </c>
      <c r="N6">
        <f>_xlfn.XLOOKUP(B6,RESULTADOS_4!D:D,RESULTADOS_4!AH:AH,0,0,1)</f>
        <v>279677.03728013899</v>
      </c>
    </row>
    <row r="7" spans="1:20" x14ac:dyDescent="0.25">
      <c r="A7" t="s">
        <v>56</v>
      </c>
      <c r="B7">
        <v>3.0977000000000001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287</v>
      </c>
      <c r="F7">
        <f>_xlfn.XLOOKUP(B7,RESULTADOS_5!D:D,RESULTADOS_5!F:F,0,0,1)</f>
        <v>25.45</v>
      </c>
      <c r="G7">
        <f>_xlfn.XLOOKUP(B7,RESULTADOS_5!D:D,RESULTADOS_5!M:M,0,0,1)</f>
        <v>0</v>
      </c>
      <c r="H7">
        <f>_xlfn.XLOOKUP(B7,RESULTADOS_5!D:D,RESULTADOS_5!AF:AF,0,0,1)</f>
        <v>1.7820731501703129E-5</v>
      </c>
      <c r="I7">
        <f>_xlfn.XLOOKUP(B7,RESULTADOS_5!D:D,RESULTADOS_5!AC:AC,0,0,1)</f>
        <v>259.9571658478572</v>
      </c>
      <c r="J7">
        <f>_xlfn.XLOOKUP(B7,RESULTADOS_5!D:D,RESULTADOS_5!G:G,0,0,1)</f>
        <v>5.32</v>
      </c>
      <c r="K7">
        <v>3.0977000000000006</v>
      </c>
      <c r="N7">
        <f>_xlfn.XLOOKUP(B7,RESULTADOS_5!D:D,RESULTADOS_5!AH:AH,0,0,1)</f>
        <v>259957.16584785719</v>
      </c>
    </row>
    <row r="8" spans="1:20" x14ac:dyDescent="0.25">
      <c r="A8" t="s">
        <v>57</v>
      </c>
      <c r="B8">
        <v>3.2786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252</v>
      </c>
      <c r="F8">
        <f>_xlfn.XLOOKUP(B8,RESULTADOS_6!D:D,RESULTADOS_6!F:F,0,0,1)</f>
        <v>23.8</v>
      </c>
      <c r="G8">
        <f>_xlfn.XLOOKUP(B8,RESULTADOS_6!D:D,RESULTADOS_6!M:M,0,0,1)</f>
        <v>0</v>
      </c>
      <c r="H8">
        <f>_xlfn.XLOOKUP(B8,RESULTADOS_6!D:D,RESULTADOS_6!AF:AF,0,0,1)</f>
        <v>1.7872384923108041E-5</v>
      </c>
      <c r="I8">
        <f>_xlfn.XLOOKUP(B8,RESULTADOS_6!D:D,RESULTADOS_6!AC:AC,0,0,1)</f>
        <v>242.96855758406531</v>
      </c>
      <c r="J8">
        <f>_xlfn.XLOOKUP(B8,RESULTADOS_6!D:D,RESULTADOS_6!G:G,0,0,1)</f>
        <v>5.67</v>
      </c>
      <c r="K8">
        <v>3.2786</v>
      </c>
      <c r="N8">
        <f>_xlfn.XLOOKUP(B8,RESULTADOS_6!D:D,RESULTADOS_6!AH:AH,0,0,1)</f>
        <v>242968.5575840653</v>
      </c>
    </row>
    <row r="9" spans="1:20" x14ac:dyDescent="0.25">
      <c r="A9" t="s">
        <v>58</v>
      </c>
      <c r="B9">
        <v>3.4367999999999999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224</v>
      </c>
      <c r="F9">
        <f>_xlfn.XLOOKUP(B9,RESULTADOS_7!D:D,RESULTADOS_7!F:F,0,0,1)</f>
        <v>22.5</v>
      </c>
      <c r="G9">
        <f>_xlfn.XLOOKUP(B9,RESULTADOS_7!D:D,RESULTADOS_7!M:M,0,0,1)</f>
        <v>0</v>
      </c>
      <c r="H9">
        <f>_xlfn.XLOOKUP(B9,RESULTADOS_7!D:D,RESULTADOS_7!AF:AF,0,0,1)</f>
        <v>1.7865494572804181E-5</v>
      </c>
      <c r="I9">
        <f>_xlfn.XLOOKUP(B9,RESULTADOS_7!D:D,RESULTADOS_7!AC:AC,0,0,1)</f>
        <v>239.12308080184829</v>
      </c>
      <c r="J9">
        <f>_xlfn.XLOOKUP(B9,RESULTADOS_7!D:D,RESULTADOS_7!G:G,0,0,1)</f>
        <v>6.03</v>
      </c>
      <c r="K9">
        <v>3.4367999999999999</v>
      </c>
      <c r="N9">
        <f>_xlfn.XLOOKUP(B9,RESULTADOS_7!D:D,RESULTADOS_7!AH:AH,0,0,1)</f>
        <v>239123.08080184829</v>
      </c>
    </row>
    <row r="10" spans="1:20" x14ac:dyDescent="0.25">
      <c r="A10" t="s">
        <v>59</v>
      </c>
      <c r="B10">
        <v>3.5735999999999999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202</v>
      </c>
      <c r="F10">
        <f>_xlfn.XLOOKUP(B10,RESULTADOS_8!D:D,RESULTADOS_8!F:F,0,0,1)</f>
        <v>21.46</v>
      </c>
      <c r="G10">
        <f>_xlfn.XLOOKUP(B10,RESULTADOS_8!D:D,RESULTADOS_8!M:M,0,0,1)</f>
        <v>0</v>
      </c>
      <c r="H10">
        <f>_xlfn.XLOOKUP(B10,RESULTADOS_8!D:D,RESULTADOS_8!AF:AF,0,0,1)</f>
        <v>1.7803673253520861E-5</v>
      </c>
      <c r="I10">
        <f>_xlfn.XLOOKUP(B10,RESULTADOS_8!D:D,RESULTADOS_8!AC:AC,0,0,1)</f>
        <v>224.5489989329341</v>
      </c>
      <c r="J10">
        <f>_xlfn.XLOOKUP(B10,RESULTADOS_8!D:D,RESULTADOS_8!G:G,0,0,1)</f>
        <v>6.37</v>
      </c>
      <c r="K10">
        <v>3.5736000000000003</v>
      </c>
      <c r="N10">
        <f>_xlfn.XLOOKUP(B10,RESULTADOS_8!D:D,RESULTADOS_8!AH:AH,0,0,1)</f>
        <v>224548.9989329341</v>
      </c>
    </row>
    <row r="11" spans="1:20" x14ac:dyDescent="0.25">
      <c r="A11" t="s">
        <v>60</v>
      </c>
      <c r="B11">
        <v>3.6886000000000001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20.63</v>
      </c>
      <c r="G11">
        <f>_xlfn.XLOOKUP(B11,RESULTADOS_9!D:D,RESULTADOS_9!M:M,0,0,1)</f>
        <v>0</v>
      </c>
      <c r="H11">
        <f>_xlfn.XLOOKUP(B11,RESULTADOS_9!D:D,RESULTADOS_9!AF:AF,0,0,1)</f>
        <v>1.7683521410313099E-5</v>
      </c>
      <c r="I11">
        <f>_xlfn.XLOOKUP(B11,RESULTADOS_9!D:D,RESULTADOS_9!AC:AC,0,0,1)</f>
        <v>223.2246962380427</v>
      </c>
      <c r="J11">
        <f>_xlfn.XLOOKUP(B11,RESULTADOS_9!D:D,RESULTADOS_9!G:G,0,0,1)</f>
        <v>6.73</v>
      </c>
      <c r="K11">
        <v>3.6886000000000001</v>
      </c>
      <c r="N11">
        <f>_xlfn.XLOOKUP(B11,RESULTADOS_9!D:D,RESULTADOS_9!AH:AH,0,0,1)</f>
        <v>223224.6962380427</v>
      </c>
    </row>
    <row r="12" spans="1:20" x14ac:dyDescent="0.25">
      <c r="A12" t="s">
        <v>61</v>
      </c>
      <c r="B12">
        <v>3.8071000000000002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168</v>
      </c>
      <c r="F12">
        <f>_xlfn.XLOOKUP(B12,RESULTADOS_10!D:D,RESULTADOS_10!F:F,0,0,1)</f>
        <v>19.84</v>
      </c>
      <c r="G12">
        <f>_xlfn.XLOOKUP(B12,RESULTADOS_10!D:D,RESULTADOS_10!M:M,0,0,1)</f>
        <v>0</v>
      </c>
      <c r="H12">
        <f>_xlfn.XLOOKUP(B12,RESULTADOS_10!D:D,RESULTADOS_10!AF:AF,0,0,1)</f>
        <v>1.7622145327251648E-5</v>
      </c>
      <c r="I12">
        <f>_xlfn.XLOOKUP(B12,RESULTADOS_10!D:D,RESULTADOS_10!AC:AC,0,0,1)</f>
        <v>209.2293450397589</v>
      </c>
      <c r="J12">
        <f>_xlfn.XLOOKUP(B12,RESULTADOS_10!D:D,RESULTADOS_10!G:G,0,0,1)</f>
        <v>7.09</v>
      </c>
      <c r="K12">
        <v>3.8071000000000002</v>
      </c>
      <c r="N12">
        <f>_xlfn.XLOOKUP(B12,RESULTADOS_10!D:D,RESULTADOS_10!AH:AH,0,0,1)</f>
        <v>209229.34503975889</v>
      </c>
    </row>
    <row r="13" spans="1:20" x14ac:dyDescent="0.25">
      <c r="A13" t="s">
        <v>62</v>
      </c>
      <c r="B13">
        <v>3.8849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156</v>
      </c>
      <c r="F13">
        <f>_xlfn.XLOOKUP(B13,RESULTADOS_11!D:D,RESULTADOS_11!F:F,0,0,1)</f>
        <v>19.309999999999999</v>
      </c>
      <c r="G13">
        <f>_xlfn.XLOOKUP(B13,RESULTADOS_11!D:D,RESULTADOS_11!M:M,0,0,1)</f>
        <v>0</v>
      </c>
      <c r="H13">
        <f>_xlfn.XLOOKUP(B13,RESULTADOS_11!D:D,RESULTADOS_11!AF:AF,0,0,1)</f>
        <v>1.7410947927317869E-5</v>
      </c>
      <c r="I13">
        <f>_xlfn.XLOOKUP(B13,RESULTADOS_11!D:D,RESULTADOS_11!AC:AC,0,0,1)</f>
        <v>208.77033224844351</v>
      </c>
      <c r="J13">
        <f>_xlfn.XLOOKUP(B13,RESULTADOS_11!D:D,RESULTADOS_11!G:G,0,0,1)</f>
        <v>7.43</v>
      </c>
      <c r="K13">
        <v>3.8849</v>
      </c>
      <c r="N13">
        <f>_xlfn.XLOOKUP(B13,RESULTADOS_11!D:D,RESULTADOS_11!AH:AH,0,0,1)</f>
        <v>208770.3322484435</v>
      </c>
    </row>
    <row r="14" spans="1:20" x14ac:dyDescent="0.25">
      <c r="A14" t="s">
        <v>63</v>
      </c>
      <c r="B14">
        <v>3.9666000000000001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145</v>
      </c>
      <c r="F14">
        <f>_xlfn.XLOOKUP(B14,RESULTADOS_12!D:D,RESULTADOS_12!F:F,0,0,1)</f>
        <v>18.79</v>
      </c>
      <c r="G14">
        <f>_xlfn.XLOOKUP(B14,RESULTADOS_12!D:D,RESULTADOS_12!M:M,0,0,1)</f>
        <v>0</v>
      </c>
      <c r="H14">
        <f>_xlfn.XLOOKUP(B14,RESULTADOS_12!D:D,RESULTADOS_12!AF:AF,0,0,1)</f>
        <v>1.7253559593241529E-5</v>
      </c>
      <c r="I14">
        <f>_xlfn.XLOOKUP(B14,RESULTADOS_12!D:D,RESULTADOS_12!AC:AC,0,0,1)</f>
        <v>208.06990367126619</v>
      </c>
      <c r="J14">
        <f>_xlfn.XLOOKUP(B14,RESULTADOS_12!D:D,RESULTADOS_12!G:G,0,0,1)</f>
        <v>7.78</v>
      </c>
      <c r="K14">
        <v>3.9666000000000001</v>
      </c>
      <c r="N14">
        <f>_xlfn.XLOOKUP(B14,RESULTADOS_12!D:D,RESULTADOS_12!AH:AH,0,0,1)</f>
        <v>208069.90367126619</v>
      </c>
    </row>
    <row r="15" spans="1:20" x14ac:dyDescent="0.25">
      <c r="A15" t="s">
        <v>64</v>
      </c>
      <c r="B15">
        <v>4.0420999999999996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135</v>
      </c>
      <c r="F15">
        <f>_xlfn.XLOOKUP(B15,RESULTADOS_13!D:D,RESULTADOS_13!F:F,0,0,1)</f>
        <v>18.34</v>
      </c>
      <c r="G15">
        <f>_xlfn.XLOOKUP(B15,RESULTADOS_13!D:D,RESULTADOS_13!M:M,0,0,1)</f>
        <v>0</v>
      </c>
      <c r="H15">
        <f>_xlfn.XLOOKUP(B15,RESULTADOS_13!D:D,RESULTADOS_13!AF:AF,0,0,1)</f>
        <v>1.709941089666991E-5</v>
      </c>
      <c r="I15">
        <f>_xlfn.XLOOKUP(B15,RESULTADOS_13!D:D,RESULTADOS_13!AC:AC,0,0,1)</f>
        <v>207.56437996091481</v>
      </c>
      <c r="J15">
        <f>_xlfn.XLOOKUP(B15,RESULTADOS_13!D:D,RESULTADOS_13!G:G,0,0,1)</f>
        <v>8.15</v>
      </c>
      <c r="K15">
        <v>4.0420999999999996</v>
      </c>
      <c r="N15">
        <f>_xlfn.XLOOKUP(B15,RESULTADOS_13!D:D,RESULTADOS_13!AH:AH,0,0,1)</f>
        <v>207564.37996091481</v>
      </c>
    </row>
    <row r="16" spans="1:20" x14ac:dyDescent="0.25">
      <c r="A16" t="s">
        <v>65</v>
      </c>
      <c r="B16">
        <v>4.0956000000000001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127</v>
      </c>
      <c r="F16">
        <f>_xlfn.XLOOKUP(B16,RESULTADOS_14!D:D,RESULTADOS_14!F:F,0,0,1)</f>
        <v>18</v>
      </c>
      <c r="G16">
        <f>_xlfn.XLOOKUP(B16,RESULTADOS_14!D:D,RESULTADOS_14!M:M,0,0,1)</f>
        <v>0</v>
      </c>
      <c r="H16">
        <f>_xlfn.XLOOKUP(B16,RESULTADOS_14!D:D,RESULTADOS_14!AF:AF,0,0,1)</f>
        <v>1.6880516809432781E-5</v>
      </c>
      <c r="I16">
        <f>_xlfn.XLOOKUP(B16,RESULTADOS_14!D:D,RESULTADOS_14!AC:AC,0,0,1)</f>
        <v>207.7937106751117</v>
      </c>
      <c r="J16">
        <f>_xlfn.XLOOKUP(B16,RESULTADOS_14!D:D,RESULTADOS_14!G:G,0,0,1)</f>
        <v>8.5</v>
      </c>
      <c r="K16">
        <v>4.0956000000000001</v>
      </c>
      <c r="N16">
        <f>_xlfn.XLOOKUP(B16,RESULTADOS_14!D:D,RESULTADOS_14!AH:AH,0,0,1)</f>
        <v>207793.71067511171</v>
      </c>
    </row>
    <row r="17" spans="1:14" x14ac:dyDescent="0.25">
      <c r="A17" t="s">
        <v>66</v>
      </c>
      <c r="B17">
        <v>4.1702000000000004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119</v>
      </c>
      <c r="F17">
        <f>_xlfn.XLOOKUP(B17,RESULTADOS_15!D:D,RESULTADOS_15!F:F,0,0,1)</f>
        <v>17.57</v>
      </c>
      <c r="G17">
        <f>_xlfn.XLOOKUP(B17,RESULTADOS_15!D:D,RESULTADOS_15!M:M,0,0,1)</f>
        <v>0</v>
      </c>
      <c r="H17">
        <f>_xlfn.XLOOKUP(B17,RESULTADOS_15!D:D,RESULTADOS_15!AF:AF,0,0,1)</f>
        <v>1.6772771740184979E-5</v>
      </c>
      <c r="I17">
        <f>_xlfn.XLOOKUP(B17,RESULTADOS_15!D:D,RESULTADOS_15!AC:AC,0,0,1)</f>
        <v>195.0030443308404</v>
      </c>
      <c r="J17">
        <f>_xlfn.XLOOKUP(B17,RESULTADOS_15!D:D,RESULTADOS_15!G:G,0,0,1)</f>
        <v>8.86</v>
      </c>
      <c r="K17">
        <v>4.1702000000000004</v>
      </c>
      <c r="N17">
        <f>_xlfn.XLOOKUP(B17,RESULTADOS_15!D:D,RESULTADOS_15!AH:AH,0,0,1)</f>
        <v>195003.04433084041</v>
      </c>
    </row>
    <row r="18" spans="1:14" x14ac:dyDescent="0.25">
      <c r="A18" t="s">
        <v>67</v>
      </c>
      <c r="B18">
        <v>4.2135999999999996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113</v>
      </c>
      <c r="F18">
        <f>_xlfn.XLOOKUP(B18,RESULTADOS_16!D:D,RESULTADOS_16!F:F,0,0,1)</f>
        <v>17.29</v>
      </c>
      <c r="G18">
        <f>_xlfn.XLOOKUP(B18,RESULTADOS_16!D:D,RESULTADOS_16!M:M,0,0,1)</f>
        <v>0</v>
      </c>
      <c r="H18">
        <f>_xlfn.XLOOKUP(B18,RESULTADOS_16!D:D,RESULTADOS_16!AF:AF,0,0,1)</f>
        <v>1.656106335372135E-5</v>
      </c>
      <c r="I18">
        <f>_xlfn.XLOOKUP(B18,RESULTADOS_16!D:D,RESULTADOS_16!AC:AC,0,0,1)</f>
        <v>195.4765219404205</v>
      </c>
      <c r="J18">
        <f>_xlfn.XLOOKUP(B18,RESULTADOS_16!D:D,RESULTADOS_16!G:G,0,0,1)</f>
        <v>9.18</v>
      </c>
      <c r="K18">
        <v>4.2135999999999996</v>
      </c>
      <c r="N18">
        <f>_xlfn.XLOOKUP(B18,RESULTADOS_16!D:D,RESULTADOS_16!AH:AH,0,0,1)</f>
        <v>195476.5219404205</v>
      </c>
    </row>
    <row r="19" spans="1:14" x14ac:dyDescent="0.25">
      <c r="A19" t="s">
        <v>68</v>
      </c>
      <c r="B19">
        <v>4.2603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107</v>
      </c>
      <c r="F19">
        <f>_xlfn.XLOOKUP(B19,RESULTADOS_17!D:D,RESULTADOS_17!F:F,0,0,1)</f>
        <v>17.02</v>
      </c>
      <c r="G19">
        <f>_xlfn.XLOOKUP(B19,RESULTADOS_17!D:D,RESULTADOS_17!M:M,0,0,1)</f>
        <v>0</v>
      </c>
      <c r="H19">
        <f>_xlfn.XLOOKUP(B19,RESULTADOS_17!D:D,RESULTADOS_17!AF:AF,0,0,1)</f>
        <v>1.6383382562450609E-5</v>
      </c>
      <c r="I19">
        <f>_xlfn.XLOOKUP(B19,RESULTADOS_17!D:D,RESULTADOS_17!AC:AC,0,0,1)</f>
        <v>195.68463145781419</v>
      </c>
      <c r="J19">
        <f>_xlfn.XLOOKUP(B19,RESULTADOS_17!D:D,RESULTADOS_17!G:G,0,0,1)</f>
        <v>9.5399999999999991</v>
      </c>
      <c r="K19">
        <v>4.2603</v>
      </c>
      <c r="N19">
        <f>_xlfn.XLOOKUP(B19,RESULTADOS_17!D:D,RESULTADOS_17!AH:AH,0,0,1)</f>
        <v>195684.63145781419</v>
      </c>
    </row>
    <row r="20" spans="1:14" x14ac:dyDescent="0.25">
      <c r="A20" t="s">
        <v>69</v>
      </c>
      <c r="B20">
        <v>4.2957999999999998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102</v>
      </c>
      <c r="F20">
        <f>_xlfn.XLOOKUP(B20,RESULTADOS_18!D:D,RESULTADOS_18!F:F,0,0,1)</f>
        <v>16.8</v>
      </c>
      <c r="G20">
        <f>_xlfn.XLOOKUP(B20,RESULTADOS_18!D:D,RESULTADOS_18!M:M,0,0,1)</f>
        <v>0</v>
      </c>
      <c r="H20">
        <f>_xlfn.XLOOKUP(B20,RESULTADOS_18!D:D,RESULTADOS_18!AF:AF,0,0,1)</f>
        <v>1.6181614809972209E-5</v>
      </c>
      <c r="I20">
        <f>_xlfn.XLOOKUP(B20,RESULTADOS_18!D:D,RESULTADOS_18!AC:AC,0,0,1)</f>
        <v>196.27041115006659</v>
      </c>
      <c r="J20">
        <f>_xlfn.XLOOKUP(B20,RESULTADOS_18!D:D,RESULTADOS_18!G:G,0,0,1)</f>
        <v>9.8800000000000008</v>
      </c>
      <c r="K20">
        <v>4.2957999999999998</v>
      </c>
      <c r="N20">
        <f>_xlfn.XLOOKUP(B20,RESULTADOS_18!D:D,RESULTADOS_18!AH:AH,0,0,1)</f>
        <v>196270.41115006659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3.7810999999999999</v>
      </c>
      <c r="E2">
        <v>26.45</v>
      </c>
      <c r="F2">
        <v>19.97</v>
      </c>
      <c r="G2">
        <v>7.05</v>
      </c>
      <c r="H2">
        <v>0.14000000000000001</v>
      </c>
      <c r="I2">
        <v>170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158.31</v>
      </c>
      <c r="Q2">
        <v>10038.950000000001</v>
      </c>
      <c r="R2">
        <v>345.04</v>
      </c>
      <c r="S2">
        <v>84.51</v>
      </c>
      <c r="T2">
        <v>129677.45</v>
      </c>
      <c r="U2">
        <v>0.24</v>
      </c>
      <c r="V2">
        <v>0.6</v>
      </c>
      <c r="W2">
        <v>0.63</v>
      </c>
      <c r="X2">
        <v>7.9</v>
      </c>
      <c r="Y2">
        <v>2</v>
      </c>
      <c r="Z2">
        <v>10</v>
      </c>
      <c r="AA2">
        <v>179.31539477233579</v>
      </c>
      <c r="AB2">
        <v>245.34723396429649</v>
      </c>
      <c r="AC2">
        <v>221.93163830182081</v>
      </c>
      <c r="AD2">
        <v>179315.3947723358</v>
      </c>
      <c r="AE2">
        <v>245347.23396429649</v>
      </c>
      <c r="AF2">
        <v>1.7501797614160701E-5</v>
      </c>
      <c r="AG2">
        <v>12</v>
      </c>
      <c r="AH2">
        <v>221931.63830182081</v>
      </c>
    </row>
    <row r="3" spans="1:34" x14ac:dyDescent="0.25">
      <c r="A3">
        <v>1</v>
      </c>
      <c r="B3">
        <v>60</v>
      </c>
      <c r="C3" t="s">
        <v>34</v>
      </c>
      <c r="D3">
        <v>3.8071000000000002</v>
      </c>
      <c r="E3">
        <v>26.27</v>
      </c>
      <c r="F3">
        <v>19.84</v>
      </c>
      <c r="G3">
        <v>7.09</v>
      </c>
      <c r="H3">
        <v>0.28000000000000003</v>
      </c>
      <c r="I3">
        <v>168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158.26</v>
      </c>
      <c r="Q3">
        <v>10038.950000000001</v>
      </c>
      <c r="R3">
        <v>340.65</v>
      </c>
      <c r="S3">
        <v>84.51</v>
      </c>
      <c r="T3">
        <v>127490.88</v>
      </c>
      <c r="U3">
        <v>0.25</v>
      </c>
      <c r="V3">
        <v>0.6</v>
      </c>
      <c r="W3">
        <v>0.62</v>
      </c>
      <c r="X3">
        <v>7.77</v>
      </c>
      <c r="Y3">
        <v>2</v>
      </c>
      <c r="Z3">
        <v>10</v>
      </c>
      <c r="AA3">
        <v>169.05224911077389</v>
      </c>
      <c r="AB3">
        <v>231.3047452921235</v>
      </c>
      <c r="AC3">
        <v>209.2293450397589</v>
      </c>
      <c r="AD3">
        <v>169052.2491107739</v>
      </c>
      <c r="AE3">
        <v>231304.74529212349</v>
      </c>
      <c r="AF3">
        <v>1.7622145327251648E-5</v>
      </c>
      <c r="AG3">
        <v>11</v>
      </c>
      <c r="AH3">
        <v>209229.34503975889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3.9417</v>
      </c>
      <c r="E2">
        <v>25.37</v>
      </c>
      <c r="F2">
        <v>18.63</v>
      </c>
      <c r="G2">
        <v>8.16</v>
      </c>
      <c r="H2">
        <v>0.11</v>
      </c>
      <c r="I2">
        <v>137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173.09</v>
      </c>
      <c r="Q2">
        <v>10038.5</v>
      </c>
      <c r="R2">
        <v>302.94</v>
      </c>
      <c r="S2">
        <v>84.51</v>
      </c>
      <c r="T2">
        <v>108788.55</v>
      </c>
      <c r="U2">
        <v>0.28000000000000003</v>
      </c>
      <c r="V2">
        <v>0.64</v>
      </c>
      <c r="W2">
        <v>0.49</v>
      </c>
      <c r="X2">
        <v>6.56</v>
      </c>
      <c r="Y2">
        <v>2</v>
      </c>
      <c r="Z2">
        <v>10</v>
      </c>
      <c r="AA2">
        <v>172.95171258592049</v>
      </c>
      <c r="AB2">
        <v>236.64016325100349</v>
      </c>
      <c r="AC2">
        <v>214.05555819695121</v>
      </c>
      <c r="AD2">
        <v>172951.7125859205</v>
      </c>
      <c r="AE2">
        <v>236640.16325100351</v>
      </c>
      <c r="AF2">
        <v>1.624619911801475E-5</v>
      </c>
      <c r="AG2">
        <v>11</v>
      </c>
      <c r="AH2">
        <v>214055.5581969512</v>
      </c>
    </row>
    <row r="3" spans="1:34" x14ac:dyDescent="0.25">
      <c r="A3">
        <v>1</v>
      </c>
      <c r="B3">
        <v>80</v>
      </c>
      <c r="C3" t="s">
        <v>34</v>
      </c>
      <c r="D3">
        <v>4.0956000000000001</v>
      </c>
      <c r="E3">
        <v>24.42</v>
      </c>
      <c r="F3">
        <v>18</v>
      </c>
      <c r="G3">
        <v>8.5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164.71</v>
      </c>
      <c r="Q3">
        <v>10038.84</v>
      </c>
      <c r="R3">
        <v>280.07</v>
      </c>
      <c r="S3">
        <v>84.51</v>
      </c>
      <c r="T3">
        <v>97403.59</v>
      </c>
      <c r="U3">
        <v>0.3</v>
      </c>
      <c r="V3">
        <v>0.66</v>
      </c>
      <c r="W3">
        <v>0.51</v>
      </c>
      <c r="X3">
        <v>5.93</v>
      </c>
      <c r="Y3">
        <v>2</v>
      </c>
      <c r="Z3">
        <v>10</v>
      </c>
      <c r="AA3">
        <v>167.89229127504009</v>
      </c>
      <c r="AB3">
        <v>229.7176398075452</v>
      </c>
      <c r="AC3">
        <v>207.7937106751117</v>
      </c>
      <c r="AD3">
        <v>167892.2912750401</v>
      </c>
      <c r="AE3">
        <v>229717.6398075452</v>
      </c>
      <c r="AF3">
        <v>1.6880516809432781E-5</v>
      </c>
      <c r="AG3">
        <v>11</v>
      </c>
      <c r="AH3">
        <v>207793.71067511171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3.0977000000000001</v>
      </c>
      <c r="E2">
        <v>32.28</v>
      </c>
      <c r="F2">
        <v>25.45</v>
      </c>
      <c r="G2">
        <v>5.32</v>
      </c>
      <c r="H2">
        <v>0.22</v>
      </c>
      <c r="I2">
        <v>287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156.85</v>
      </c>
      <c r="Q2">
        <v>10045.049999999999</v>
      </c>
      <c r="R2">
        <v>524.89</v>
      </c>
      <c r="S2">
        <v>84.51</v>
      </c>
      <c r="T2">
        <v>219016.86</v>
      </c>
      <c r="U2">
        <v>0.16</v>
      </c>
      <c r="V2">
        <v>0.47</v>
      </c>
      <c r="W2">
        <v>0.97</v>
      </c>
      <c r="X2">
        <v>13.37</v>
      </c>
      <c r="Y2">
        <v>2</v>
      </c>
      <c r="Z2">
        <v>10</v>
      </c>
      <c r="AA2">
        <v>210.03910111505601</v>
      </c>
      <c r="AB2">
        <v>287.38476441664739</v>
      </c>
      <c r="AC2">
        <v>259.9571658478572</v>
      </c>
      <c r="AD2">
        <v>210039.10111505611</v>
      </c>
      <c r="AE2">
        <v>287384.76441664738</v>
      </c>
      <c r="AF2">
        <v>1.7820731501703129E-5</v>
      </c>
      <c r="AG2">
        <v>14</v>
      </c>
      <c r="AH2">
        <v>259957.16584785719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3.5735999999999999</v>
      </c>
      <c r="E2">
        <v>27.98</v>
      </c>
      <c r="F2">
        <v>21.46</v>
      </c>
      <c r="G2">
        <v>6.37</v>
      </c>
      <c r="H2">
        <v>0.16</v>
      </c>
      <c r="I2">
        <v>202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155.82</v>
      </c>
      <c r="Q2">
        <v>10042.530000000001</v>
      </c>
      <c r="R2">
        <v>393.74</v>
      </c>
      <c r="S2">
        <v>84.51</v>
      </c>
      <c r="T2">
        <v>153863.65</v>
      </c>
      <c r="U2">
        <v>0.21</v>
      </c>
      <c r="V2">
        <v>0.55000000000000004</v>
      </c>
      <c r="W2">
        <v>0.73</v>
      </c>
      <c r="X2">
        <v>9.3800000000000008</v>
      </c>
      <c r="Y2">
        <v>2</v>
      </c>
      <c r="Z2">
        <v>10</v>
      </c>
      <c r="AA2">
        <v>181.430158843024</v>
      </c>
      <c r="AB2">
        <v>248.24074746261681</v>
      </c>
      <c r="AC2">
        <v>224.5489989329341</v>
      </c>
      <c r="AD2">
        <v>181430.15884302399</v>
      </c>
      <c r="AE2">
        <v>248240.7474626168</v>
      </c>
      <c r="AF2">
        <v>1.7803673253520861E-5</v>
      </c>
      <c r="AG2">
        <v>12</v>
      </c>
      <c r="AH2">
        <v>224548.9989329341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2.6221000000000001</v>
      </c>
      <c r="E2">
        <v>38.14</v>
      </c>
      <c r="F2">
        <v>30.77</v>
      </c>
      <c r="G2">
        <v>4.5999999999999996</v>
      </c>
      <c r="H2">
        <v>0.28000000000000003</v>
      </c>
      <c r="I2">
        <v>401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161.26</v>
      </c>
      <c r="Q2">
        <v>10049.549999999999</v>
      </c>
      <c r="R2">
        <v>699.79</v>
      </c>
      <c r="S2">
        <v>84.51</v>
      </c>
      <c r="T2">
        <v>305892.57</v>
      </c>
      <c r="U2">
        <v>0.12</v>
      </c>
      <c r="V2">
        <v>0.39</v>
      </c>
      <c r="W2">
        <v>1.3</v>
      </c>
      <c r="X2">
        <v>18.690000000000001</v>
      </c>
      <c r="Y2">
        <v>2</v>
      </c>
      <c r="Z2">
        <v>10</v>
      </c>
      <c r="AA2">
        <v>244.82259704651159</v>
      </c>
      <c r="AB2">
        <v>334.97707808957921</v>
      </c>
      <c r="AC2">
        <v>303.00733590009128</v>
      </c>
      <c r="AD2">
        <v>244822.5970465116</v>
      </c>
      <c r="AE2">
        <v>334977.07808957912</v>
      </c>
      <c r="AF2">
        <v>1.7277416259133869E-5</v>
      </c>
      <c r="AG2">
        <v>16</v>
      </c>
      <c r="AH2">
        <v>303007.33590009128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3.8189000000000002</v>
      </c>
      <c r="E2">
        <v>26.19</v>
      </c>
      <c r="F2">
        <v>19</v>
      </c>
      <c r="G2">
        <v>8.0299999999999994</v>
      </c>
      <c r="H2">
        <v>0.11</v>
      </c>
      <c r="I2">
        <v>142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187.03</v>
      </c>
      <c r="Q2">
        <v>10037.34</v>
      </c>
      <c r="R2">
        <v>317.94</v>
      </c>
      <c r="S2">
        <v>84.51</v>
      </c>
      <c r="T2">
        <v>116263.51</v>
      </c>
      <c r="U2">
        <v>0.27</v>
      </c>
      <c r="V2">
        <v>0.63</v>
      </c>
      <c r="W2">
        <v>0.45</v>
      </c>
      <c r="X2">
        <v>6.93</v>
      </c>
      <c r="Y2">
        <v>2</v>
      </c>
      <c r="Z2">
        <v>10</v>
      </c>
      <c r="AA2">
        <v>179.73837118197511</v>
      </c>
      <c r="AB2">
        <v>245.92596894836689</v>
      </c>
      <c r="AC2">
        <v>222.45513963127129</v>
      </c>
      <c r="AD2">
        <v>179738.37118197509</v>
      </c>
      <c r="AE2">
        <v>245925.96894836679</v>
      </c>
      <c r="AF2">
        <v>1.535982398891957E-5</v>
      </c>
      <c r="AG2">
        <v>11</v>
      </c>
      <c r="AH2">
        <v>222455.1396312713</v>
      </c>
    </row>
    <row r="3" spans="1:34" x14ac:dyDescent="0.25">
      <c r="A3">
        <v>1</v>
      </c>
      <c r="B3">
        <v>85</v>
      </c>
      <c r="C3" t="s">
        <v>34</v>
      </c>
      <c r="D3">
        <v>4.1702000000000004</v>
      </c>
      <c r="E3">
        <v>23.98</v>
      </c>
      <c r="F3">
        <v>17.57</v>
      </c>
      <c r="G3">
        <v>8.86</v>
      </c>
      <c r="H3">
        <v>0.21</v>
      </c>
      <c r="I3">
        <v>119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165.76</v>
      </c>
      <c r="Q3">
        <v>10038.120000000001</v>
      </c>
      <c r="R3">
        <v>266.11</v>
      </c>
      <c r="S3">
        <v>84.51</v>
      </c>
      <c r="T3">
        <v>90463.47</v>
      </c>
      <c r="U3">
        <v>0.32</v>
      </c>
      <c r="V3">
        <v>0.68</v>
      </c>
      <c r="W3">
        <v>0.49</v>
      </c>
      <c r="X3">
        <v>5.5</v>
      </c>
      <c r="Y3">
        <v>2</v>
      </c>
      <c r="Z3">
        <v>10</v>
      </c>
      <c r="AA3">
        <v>157.5577423009768</v>
      </c>
      <c r="AB3">
        <v>215.57745397311589</v>
      </c>
      <c r="AC3">
        <v>195.0030443308404</v>
      </c>
      <c r="AD3">
        <v>157557.7423009768</v>
      </c>
      <c r="AE3">
        <v>215577.45397311589</v>
      </c>
      <c r="AF3">
        <v>1.6772771740184979E-5</v>
      </c>
      <c r="AG3">
        <v>10</v>
      </c>
      <c r="AH3">
        <v>195003.04433084041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2.3083</v>
      </c>
      <c r="E2">
        <v>43.32</v>
      </c>
      <c r="F2">
        <v>35.450000000000003</v>
      </c>
      <c r="G2">
        <v>4.25</v>
      </c>
      <c r="H2">
        <v>0.34</v>
      </c>
      <c r="I2">
        <v>501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165.15</v>
      </c>
      <c r="Q2">
        <v>10054.620000000001</v>
      </c>
      <c r="R2">
        <v>853.63</v>
      </c>
      <c r="S2">
        <v>84.51</v>
      </c>
      <c r="T2">
        <v>382316.73</v>
      </c>
      <c r="U2">
        <v>0.1</v>
      </c>
      <c r="V2">
        <v>0.34</v>
      </c>
      <c r="W2">
        <v>1.6</v>
      </c>
      <c r="X2">
        <v>23.36</v>
      </c>
      <c r="Y2">
        <v>2</v>
      </c>
      <c r="Z2">
        <v>10</v>
      </c>
      <c r="AA2">
        <v>288.44684790756509</v>
      </c>
      <c r="AB2">
        <v>394.66570268394918</v>
      </c>
      <c r="AC2">
        <v>356.99936193658499</v>
      </c>
      <c r="AD2">
        <v>288446.84790756513</v>
      </c>
      <c r="AE2">
        <v>394665.70268394932</v>
      </c>
      <c r="AF2">
        <v>1.6642255946858929E-5</v>
      </c>
      <c r="AG2">
        <v>19</v>
      </c>
      <c r="AH2">
        <v>356999.36193658499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3.8702000000000001</v>
      </c>
      <c r="E2">
        <v>25.84</v>
      </c>
      <c r="F2">
        <v>19.38</v>
      </c>
      <c r="G2">
        <v>7.41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2</v>
      </c>
      <c r="N2">
        <v>20.75</v>
      </c>
      <c r="O2">
        <v>16663.419999999998</v>
      </c>
      <c r="P2">
        <v>159.38999999999999</v>
      </c>
      <c r="Q2">
        <v>10039.93</v>
      </c>
      <c r="R2">
        <v>325.77</v>
      </c>
      <c r="S2">
        <v>84.51</v>
      </c>
      <c r="T2">
        <v>120106.31</v>
      </c>
      <c r="U2">
        <v>0.26</v>
      </c>
      <c r="V2">
        <v>0.61</v>
      </c>
      <c r="W2">
        <v>0.59</v>
      </c>
      <c r="X2">
        <v>7.31</v>
      </c>
      <c r="Y2">
        <v>2</v>
      </c>
      <c r="Z2">
        <v>10</v>
      </c>
      <c r="AA2">
        <v>168.88937032242379</v>
      </c>
      <c r="AB2">
        <v>231.08188734819799</v>
      </c>
      <c r="AC2">
        <v>209.02775634521839</v>
      </c>
      <c r="AD2">
        <v>168889.37032242381</v>
      </c>
      <c r="AE2">
        <v>231081.88734819801</v>
      </c>
      <c r="AF2">
        <v>1.7345066969112619E-5</v>
      </c>
      <c r="AG2">
        <v>11</v>
      </c>
      <c r="AH2">
        <v>209027.75634521851</v>
      </c>
    </row>
    <row r="3" spans="1:34" x14ac:dyDescent="0.25">
      <c r="A3">
        <v>1</v>
      </c>
      <c r="B3">
        <v>65</v>
      </c>
      <c r="C3" t="s">
        <v>34</v>
      </c>
      <c r="D3">
        <v>3.8849</v>
      </c>
      <c r="E3">
        <v>25.74</v>
      </c>
      <c r="F3">
        <v>19.309999999999999</v>
      </c>
      <c r="G3">
        <v>7.43</v>
      </c>
      <c r="H3">
        <v>0.26</v>
      </c>
      <c r="I3">
        <v>156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159.91</v>
      </c>
      <c r="Q3">
        <v>10040.02</v>
      </c>
      <c r="R3">
        <v>323.31</v>
      </c>
      <c r="S3">
        <v>84.51</v>
      </c>
      <c r="T3">
        <v>118878.01</v>
      </c>
      <c r="U3">
        <v>0.26</v>
      </c>
      <c r="V3">
        <v>0.62</v>
      </c>
      <c r="W3">
        <v>0.59</v>
      </c>
      <c r="X3">
        <v>7.24</v>
      </c>
      <c r="Y3">
        <v>2</v>
      </c>
      <c r="Z3">
        <v>10</v>
      </c>
      <c r="AA3">
        <v>168.6813778798396</v>
      </c>
      <c r="AB3">
        <v>230.7973029122754</v>
      </c>
      <c r="AC3">
        <v>208.77033224844351</v>
      </c>
      <c r="AD3">
        <v>168681.37787983959</v>
      </c>
      <c r="AE3">
        <v>230797.30291227539</v>
      </c>
      <c r="AF3">
        <v>1.7410947927317869E-5</v>
      </c>
      <c r="AG3">
        <v>11</v>
      </c>
      <c r="AH3">
        <v>208770.3322484435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3.9805999999999999</v>
      </c>
      <c r="E2">
        <v>25.12</v>
      </c>
      <c r="F2">
        <v>18.600000000000001</v>
      </c>
      <c r="G2">
        <v>8.0299999999999994</v>
      </c>
      <c r="H2">
        <v>0.12</v>
      </c>
      <c r="I2">
        <v>139</v>
      </c>
      <c r="J2">
        <v>150.44</v>
      </c>
      <c r="K2">
        <v>49.1</v>
      </c>
      <c r="L2">
        <v>1</v>
      </c>
      <c r="M2">
        <v>13</v>
      </c>
      <c r="N2">
        <v>25.34</v>
      </c>
      <c r="O2">
        <v>18787.759999999998</v>
      </c>
      <c r="P2">
        <v>164.63</v>
      </c>
      <c r="Q2">
        <v>10036.950000000001</v>
      </c>
      <c r="R2">
        <v>300.45</v>
      </c>
      <c r="S2">
        <v>84.51</v>
      </c>
      <c r="T2">
        <v>107532.53</v>
      </c>
      <c r="U2">
        <v>0.28000000000000003</v>
      </c>
      <c r="V2">
        <v>0.64</v>
      </c>
      <c r="W2">
        <v>0.53</v>
      </c>
      <c r="X2">
        <v>6.53</v>
      </c>
      <c r="Y2">
        <v>2</v>
      </c>
      <c r="Z2">
        <v>10</v>
      </c>
      <c r="AA2">
        <v>169.43802851507809</v>
      </c>
      <c r="AB2">
        <v>231.83258569247829</v>
      </c>
      <c r="AC2">
        <v>209.7068090931327</v>
      </c>
      <c r="AD2">
        <v>169438.0285150781</v>
      </c>
      <c r="AE2">
        <v>231832.58569247829</v>
      </c>
      <c r="AF2">
        <v>1.683924569290326E-5</v>
      </c>
      <c r="AG2">
        <v>11</v>
      </c>
      <c r="AH2">
        <v>209706.8090931327</v>
      </c>
    </row>
    <row r="3" spans="1:34" x14ac:dyDescent="0.25">
      <c r="A3">
        <v>1</v>
      </c>
      <c r="B3">
        <v>75</v>
      </c>
      <c r="C3" t="s">
        <v>34</v>
      </c>
      <c r="D3">
        <v>4.0420999999999996</v>
      </c>
      <c r="E3">
        <v>24.74</v>
      </c>
      <c r="F3">
        <v>18.34</v>
      </c>
      <c r="G3">
        <v>8.15</v>
      </c>
      <c r="H3">
        <v>0.23</v>
      </c>
      <c r="I3">
        <v>135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162.54</v>
      </c>
      <c r="Q3">
        <v>10036.91</v>
      </c>
      <c r="R3">
        <v>291.20999999999998</v>
      </c>
      <c r="S3">
        <v>84.51</v>
      </c>
      <c r="T3">
        <v>102933.72</v>
      </c>
      <c r="U3">
        <v>0.28999999999999998</v>
      </c>
      <c r="V3">
        <v>0.65</v>
      </c>
      <c r="W3">
        <v>0.53</v>
      </c>
      <c r="X3">
        <v>6.27</v>
      </c>
      <c r="Y3">
        <v>2</v>
      </c>
      <c r="Z3">
        <v>10</v>
      </c>
      <c r="AA3">
        <v>167.7069976059432</v>
      </c>
      <c r="AB3">
        <v>229.4641128349071</v>
      </c>
      <c r="AC3">
        <v>207.56437996091481</v>
      </c>
      <c r="AD3">
        <v>167706.99760594321</v>
      </c>
      <c r="AE3">
        <v>229464.11283490711</v>
      </c>
      <c r="AF3">
        <v>1.709941089666991E-5</v>
      </c>
      <c r="AG3">
        <v>11</v>
      </c>
      <c r="AH3">
        <v>207564.37996091481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3.3666</v>
      </c>
      <c r="E2">
        <v>29.7</v>
      </c>
      <c r="F2">
        <v>20.83</v>
      </c>
      <c r="G2">
        <v>7.27</v>
      </c>
      <c r="H2">
        <v>0.1</v>
      </c>
      <c r="I2">
        <v>172</v>
      </c>
      <c r="J2">
        <v>185.69</v>
      </c>
      <c r="K2">
        <v>53.44</v>
      </c>
      <c r="L2">
        <v>1</v>
      </c>
      <c r="M2">
        <v>161</v>
      </c>
      <c r="N2">
        <v>36.26</v>
      </c>
      <c r="O2">
        <v>23136.14</v>
      </c>
      <c r="P2">
        <v>233.2</v>
      </c>
      <c r="Q2">
        <v>10036.77</v>
      </c>
      <c r="R2">
        <v>383.39</v>
      </c>
      <c r="S2">
        <v>84.51</v>
      </c>
      <c r="T2">
        <v>148837.89000000001</v>
      </c>
      <c r="U2">
        <v>0.22</v>
      </c>
      <c r="V2">
        <v>0.56999999999999995</v>
      </c>
      <c r="W2">
        <v>0.42</v>
      </c>
      <c r="X2">
        <v>8.76</v>
      </c>
      <c r="Y2">
        <v>2</v>
      </c>
      <c r="Z2">
        <v>10</v>
      </c>
      <c r="AA2">
        <v>226.24366787805681</v>
      </c>
      <c r="AB2">
        <v>309.55656755680462</v>
      </c>
      <c r="AC2">
        <v>280.01292321464598</v>
      </c>
      <c r="AD2">
        <v>226243.66787805679</v>
      </c>
      <c r="AE2">
        <v>309556.56755680463</v>
      </c>
      <c r="AF2">
        <v>1.2946575531006321E-5</v>
      </c>
      <c r="AG2">
        <v>13</v>
      </c>
      <c r="AH2">
        <v>280012.92321464611</v>
      </c>
    </row>
    <row r="3" spans="1:34" x14ac:dyDescent="0.25">
      <c r="A3">
        <v>1</v>
      </c>
      <c r="B3">
        <v>95</v>
      </c>
      <c r="C3" t="s">
        <v>34</v>
      </c>
      <c r="D3">
        <v>4.2603</v>
      </c>
      <c r="E3">
        <v>23.47</v>
      </c>
      <c r="F3">
        <v>17.02</v>
      </c>
      <c r="G3">
        <v>9.5399999999999991</v>
      </c>
      <c r="H3">
        <v>0.19</v>
      </c>
      <c r="I3">
        <v>107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170.37</v>
      </c>
      <c r="Q3">
        <v>10036.969999999999</v>
      </c>
      <c r="R3">
        <v>247.95</v>
      </c>
      <c r="S3">
        <v>84.51</v>
      </c>
      <c r="T3">
        <v>81446.25</v>
      </c>
      <c r="U3">
        <v>0.34</v>
      </c>
      <c r="V3">
        <v>0.7</v>
      </c>
      <c r="W3">
        <v>0.45</v>
      </c>
      <c r="X3">
        <v>4.95</v>
      </c>
      <c r="Y3">
        <v>2</v>
      </c>
      <c r="Z3">
        <v>10</v>
      </c>
      <c r="AA3">
        <v>158.10844821059951</v>
      </c>
      <c r="AB3">
        <v>216.3309540940914</v>
      </c>
      <c r="AC3">
        <v>195.68463145781419</v>
      </c>
      <c r="AD3">
        <v>158108.44821059951</v>
      </c>
      <c r="AE3">
        <v>216330.9540940914</v>
      </c>
      <c r="AF3">
        <v>1.6383382562450609E-5</v>
      </c>
      <c r="AG3">
        <v>10</v>
      </c>
      <c r="AH3">
        <v>195684.63145781419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3.125</v>
      </c>
      <c r="E2">
        <v>32</v>
      </c>
      <c r="F2">
        <v>21.98</v>
      </c>
      <c r="G2">
        <v>6.83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188</v>
      </c>
      <c r="N2">
        <v>39.4</v>
      </c>
      <c r="O2">
        <v>24256.19</v>
      </c>
      <c r="P2">
        <v>261.48</v>
      </c>
      <c r="Q2">
        <v>10040.549999999999</v>
      </c>
      <c r="R2">
        <v>422.44</v>
      </c>
      <c r="S2">
        <v>84.51</v>
      </c>
      <c r="T2">
        <v>168261.36</v>
      </c>
      <c r="U2">
        <v>0.2</v>
      </c>
      <c r="V2">
        <v>0.54</v>
      </c>
      <c r="W2">
        <v>0.46</v>
      </c>
      <c r="X2">
        <v>9.9</v>
      </c>
      <c r="Y2">
        <v>2</v>
      </c>
      <c r="Z2">
        <v>10</v>
      </c>
      <c r="AA2">
        <v>254.92356311576981</v>
      </c>
      <c r="AB2">
        <v>348.79766548870379</v>
      </c>
      <c r="AC2">
        <v>315.50890583516411</v>
      </c>
      <c r="AD2">
        <v>254923.56311576979</v>
      </c>
      <c r="AE2">
        <v>348797.66548870382</v>
      </c>
      <c r="AF2">
        <v>1.1771392122809059E-5</v>
      </c>
      <c r="AG2">
        <v>14</v>
      </c>
      <c r="AH2">
        <v>315508.90583516413</v>
      </c>
    </row>
    <row r="3" spans="1:34" x14ac:dyDescent="0.25">
      <c r="A3">
        <v>1</v>
      </c>
      <c r="B3">
        <v>100</v>
      </c>
      <c r="C3" t="s">
        <v>34</v>
      </c>
      <c r="D3">
        <v>4.2957999999999998</v>
      </c>
      <c r="E3">
        <v>23.28</v>
      </c>
      <c r="F3">
        <v>16.8</v>
      </c>
      <c r="G3">
        <v>9.8800000000000008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172.93</v>
      </c>
      <c r="Q3">
        <v>10036.34</v>
      </c>
      <c r="R3">
        <v>240.59</v>
      </c>
      <c r="S3">
        <v>84.51</v>
      </c>
      <c r="T3">
        <v>77788.55</v>
      </c>
      <c r="U3">
        <v>0.35</v>
      </c>
      <c r="V3">
        <v>0.71</v>
      </c>
      <c r="W3">
        <v>0.43</v>
      </c>
      <c r="X3">
        <v>4.7300000000000004</v>
      </c>
      <c r="Y3">
        <v>2</v>
      </c>
      <c r="Z3">
        <v>10</v>
      </c>
      <c r="AA3">
        <v>158.58174403074301</v>
      </c>
      <c r="AB3">
        <v>216.97853831554929</v>
      </c>
      <c r="AC3">
        <v>196.27041115006659</v>
      </c>
      <c r="AD3">
        <v>158581.74403074299</v>
      </c>
      <c r="AE3">
        <v>216978.53831554929</v>
      </c>
      <c r="AF3">
        <v>1.6181614809972209E-5</v>
      </c>
      <c r="AG3">
        <v>10</v>
      </c>
      <c r="AH3">
        <v>196270.41115006659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3.6882000000000001</v>
      </c>
      <c r="E2">
        <v>27.11</v>
      </c>
      <c r="F2">
        <v>20.63</v>
      </c>
      <c r="G2">
        <v>6.73</v>
      </c>
      <c r="H2">
        <v>0.15</v>
      </c>
      <c r="I2">
        <v>184</v>
      </c>
      <c r="J2">
        <v>116.05</v>
      </c>
      <c r="K2">
        <v>43.4</v>
      </c>
      <c r="L2">
        <v>1</v>
      </c>
      <c r="M2">
        <v>1</v>
      </c>
      <c r="N2">
        <v>16.649999999999999</v>
      </c>
      <c r="O2">
        <v>14546.17</v>
      </c>
      <c r="P2">
        <v>156.66</v>
      </c>
      <c r="Q2">
        <v>10041.41</v>
      </c>
      <c r="R2">
        <v>366.66</v>
      </c>
      <c r="S2">
        <v>84.51</v>
      </c>
      <c r="T2">
        <v>140416.35999999999</v>
      </c>
      <c r="U2">
        <v>0.23</v>
      </c>
      <c r="V2">
        <v>0.57999999999999996</v>
      </c>
      <c r="W2">
        <v>0.67</v>
      </c>
      <c r="X2">
        <v>8.56</v>
      </c>
      <c r="Y2">
        <v>2</v>
      </c>
      <c r="Z2">
        <v>10</v>
      </c>
      <c r="AA2">
        <v>180.01061845497819</v>
      </c>
      <c r="AB2">
        <v>246.29846967799159</v>
      </c>
      <c r="AC2">
        <v>222.79208941406881</v>
      </c>
      <c r="AD2">
        <v>180010.61845497819</v>
      </c>
      <c r="AE2">
        <v>246298.46967799161</v>
      </c>
      <c r="AF2">
        <v>1.768160376986303E-5</v>
      </c>
      <c r="AG2">
        <v>12</v>
      </c>
      <c r="AH2">
        <v>222792.08941406879</v>
      </c>
    </row>
    <row r="3" spans="1:34" x14ac:dyDescent="0.25">
      <c r="A3">
        <v>1</v>
      </c>
      <c r="B3">
        <v>55</v>
      </c>
      <c r="C3" t="s">
        <v>34</v>
      </c>
      <c r="D3">
        <v>3.6886000000000001</v>
      </c>
      <c r="E3">
        <v>27.11</v>
      </c>
      <c r="F3">
        <v>20.63</v>
      </c>
      <c r="G3">
        <v>6.73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158.16999999999999</v>
      </c>
      <c r="Q3">
        <v>10041.41</v>
      </c>
      <c r="R3">
        <v>366.5</v>
      </c>
      <c r="S3">
        <v>84.51</v>
      </c>
      <c r="T3">
        <v>140332.91</v>
      </c>
      <c r="U3">
        <v>0.23</v>
      </c>
      <c r="V3">
        <v>0.57999999999999996</v>
      </c>
      <c r="W3">
        <v>0.67</v>
      </c>
      <c r="X3">
        <v>8.56</v>
      </c>
      <c r="Y3">
        <v>2</v>
      </c>
      <c r="Z3">
        <v>10</v>
      </c>
      <c r="AA3">
        <v>180.3601543031144</v>
      </c>
      <c r="AB3">
        <v>246.7767200458446</v>
      </c>
      <c r="AC3">
        <v>223.2246962380427</v>
      </c>
      <c r="AD3">
        <v>180360.1543031144</v>
      </c>
      <c r="AE3">
        <v>246776.72004584459</v>
      </c>
      <c r="AF3">
        <v>1.7683521410313099E-5</v>
      </c>
      <c r="AG3">
        <v>12</v>
      </c>
      <c r="AH3">
        <v>223224.6962380427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3.125</v>
      </c>
      <c r="E2">
        <v>32</v>
      </c>
      <c r="F2">
        <v>21.98</v>
      </c>
      <c r="G2">
        <v>6.83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188</v>
      </c>
      <c r="N2">
        <v>39.4</v>
      </c>
      <c r="O2">
        <v>24256.19</v>
      </c>
      <c r="P2">
        <v>261.48</v>
      </c>
      <c r="Q2">
        <v>10040.549999999999</v>
      </c>
      <c r="R2">
        <v>422.44</v>
      </c>
      <c r="S2">
        <v>84.51</v>
      </c>
      <c r="T2">
        <v>168261.36</v>
      </c>
      <c r="U2">
        <v>0.2</v>
      </c>
      <c r="V2">
        <v>0.54</v>
      </c>
      <c r="W2">
        <v>0.46</v>
      </c>
      <c r="X2">
        <v>9.9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4.2957999999999998</v>
      </c>
      <c r="E3">
        <v>23.28</v>
      </c>
      <c r="F3">
        <v>16.8</v>
      </c>
      <c r="G3">
        <v>9.8800000000000008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172.93</v>
      </c>
      <c r="Q3">
        <v>10036.34</v>
      </c>
      <c r="R3">
        <v>240.59</v>
      </c>
      <c r="S3">
        <v>84.51</v>
      </c>
      <c r="T3">
        <v>77788.55</v>
      </c>
      <c r="U3">
        <v>0.35</v>
      </c>
      <c r="V3">
        <v>0.71</v>
      </c>
      <c r="W3">
        <v>0.43</v>
      </c>
      <c r="X3">
        <v>4.7300000000000004</v>
      </c>
      <c r="Y3">
        <v>2</v>
      </c>
      <c r="Z3">
        <v>10</v>
      </c>
    </row>
    <row r="4" spans="1:26" x14ac:dyDescent="0.25">
      <c r="A4">
        <v>0</v>
      </c>
      <c r="B4">
        <v>40</v>
      </c>
      <c r="C4" t="s">
        <v>34</v>
      </c>
      <c r="D4">
        <v>3.2786</v>
      </c>
      <c r="E4">
        <v>30.5</v>
      </c>
      <c r="F4">
        <v>23.8</v>
      </c>
      <c r="G4">
        <v>5.67</v>
      </c>
      <c r="H4">
        <v>0.2</v>
      </c>
      <c r="I4">
        <v>252</v>
      </c>
      <c r="J4">
        <v>89.87</v>
      </c>
      <c r="K4">
        <v>37.549999999999997</v>
      </c>
      <c r="L4">
        <v>1</v>
      </c>
      <c r="M4">
        <v>0</v>
      </c>
      <c r="N4">
        <v>11.32</v>
      </c>
      <c r="O4">
        <v>11317.98</v>
      </c>
      <c r="P4">
        <v>156.02000000000001</v>
      </c>
      <c r="Q4">
        <v>10042.99</v>
      </c>
      <c r="R4">
        <v>470.6</v>
      </c>
      <c r="S4">
        <v>84.51</v>
      </c>
      <c r="T4">
        <v>192045.17</v>
      </c>
      <c r="U4">
        <v>0.18</v>
      </c>
      <c r="V4">
        <v>0.5</v>
      </c>
      <c r="W4">
        <v>0.87</v>
      </c>
      <c r="X4">
        <v>11.72</v>
      </c>
      <c r="Y4">
        <v>2</v>
      </c>
      <c r="Z4">
        <v>10</v>
      </c>
    </row>
    <row r="5" spans="1:26" x14ac:dyDescent="0.25">
      <c r="A5">
        <v>0</v>
      </c>
      <c r="B5">
        <v>30</v>
      </c>
      <c r="C5" t="s">
        <v>34</v>
      </c>
      <c r="D5">
        <v>2.8782999999999999</v>
      </c>
      <c r="E5">
        <v>34.74</v>
      </c>
      <c r="F5">
        <v>27.69</v>
      </c>
      <c r="G5">
        <v>4.96</v>
      </c>
      <c r="H5">
        <v>0.24</v>
      </c>
      <c r="I5">
        <v>335</v>
      </c>
      <c r="J5">
        <v>71.52</v>
      </c>
      <c r="K5">
        <v>32.270000000000003</v>
      </c>
      <c r="L5">
        <v>1</v>
      </c>
      <c r="M5">
        <v>0</v>
      </c>
      <c r="N5">
        <v>8.25</v>
      </c>
      <c r="O5">
        <v>9054.6</v>
      </c>
      <c r="P5">
        <v>158.76</v>
      </c>
      <c r="Q5">
        <v>10048.629999999999</v>
      </c>
      <c r="R5">
        <v>598.54</v>
      </c>
      <c r="S5">
        <v>84.51</v>
      </c>
      <c r="T5">
        <v>255602.19</v>
      </c>
      <c r="U5">
        <v>0.14000000000000001</v>
      </c>
      <c r="V5">
        <v>0.43</v>
      </c>
      <c r="W5">
        <v>1.1100000000000001</v>
      </c>
      <c r="X5">
        <v>15.61</v>
      </c>
      <c r="Y5">
        <v>2</v>
      </c>
      <c r="Z5">
        <v>10</v>
      </c>
    </row>
    <row r="6" spans="1:26" x14ac:dyDescent="0.25">
      <c r="A6">
        <v>0</v>
      </c>
      <c r="B6">
        <v>15</v>
      </c>
      <c r="C6" t="s">
        <v>34</v>
      </c>
      <c r="D6">
        <v>1.9105000000000001</v>
      </c>
      <c r="E6">
        <v>52.34</v>
      </c>
      <c r="F6">
        <v>43.23</v>
      </c>
      <c r="G6">
        <v>3.89</v>
      </c>
      <c r="H6">
        <v>0.43</v>
      </c>
      <c r="I6">
        <v>667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169.43</v>
      </c>
      <c r="Q6">
        <v>10065.549999999999</v>
      </c>
      <c r="R6">
        <v>1108.8900000000001</v>
      </c>
      <c r="S6">
        <v>84.51</v>
      </c>
      <c r="T6">
        <v>509115.89</v>
      </c>
      <c r="U6">
        <v>0.08</v>
      </c>
      <c r="V6">
        <v>0.28000000000000003</v>
      </c>
      <c r="W6">
        <v>2.09</v>
      </c>
      <c r="X6">
        <v>31.13</v>
      </c>
      <c r="Y6">
        <v>2</v>
      </c>
      <c r="Z6">
        <v>10</v>
      </c>
    </row>
    <row r="7" spans="1:26" x14ac:dyDescent="0.25">
      <c r="A7">
        <v>0</v>
      </c>
      <c r="B7">
        <v>70</v>
      </c>
      <c r="C7" t="s">
        <v>34</v>
      </c>
      <c r="D7">
        <v>3.9361999999999999</v>
      </c>
      <c r="E7">
        <v>25.4</v>
      </c>
      <c r="F7">
        <v>18.93</v>
      </c>
      <c r="G7">
        <v>7.73</v>
      </c>
      <c r="H7">
        <v>0.12</v>
      </c>
      <c r="I7">
        <v>147</v>
      </c>
      <c r="J7">
        <v>141.81</v>
      </c>
      <c r="K7">
        <v>47.83</v>
      </c>
      <c r="L7">
        <v>1</v>
      </c>
      <c r="M7">
        <v>4</v>
      </c>
      <c r="N7">
        <v>22.98</v>
      </c>
      <c r="O7">
        <v>17723.39</v>
      </c>
      <c r="P7">
        <v>161.59</v>
      </c>
      <c r="Q7">
        <v>10037.99</v>
      </c>
      <c r="R7">
        <v>310.95999999999998</v>
      </c>
      <c r="S7">
        <v>84.51</v>
      </c>
      <c r="T7">
        <v>112749.71</v>
      </c>
      <c r="U7">
        <v>0.27</v>
      </c>
      <c r="V7">
        <v>0.63</v>
      </c>
      <c r="W7">
        <v>0.56000000000000005</v>
      </c>
      <c r="X7">
        <v>6.86</v>
      </c>
      <c r="Y7">
        <v>2</v>
      </c>
      <c r="Z7">
        <v>10</v>
      </c>
    </row>
    <row r="8" spans="1:26" x14ac:dyDescent="0.25">
      <c r="A8">
        <v>1</v>
      </c>
      <c r="B8">
        <v>70</v>
      </c>
      <c r="C8" t="s">
        <v>34</v>
      </c>
      <c r="D8">
        <v>3.9666000000000001</v>
      </c>
      <c r="E8">
        <v>25.21</v>
      </c>
      <c r="F8">
        <v>18.79</v>
      </c>
      <c r="G8">
        <v>7.78</v>
      </c>
      <c r="H8">
        <v>0.25</v>
      </c>
      <c r="I8">
        <v>145</v>
      </c>
      <c r="J8">
        <v>143.16999999999999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161.18</v>
      </c>
      <c r="Q8">
        <v>10038.19</v>
      </c>
      <c r="R8">
        <v>306.19</v>
      </c>
      <c r="S8">
        <v>84.51</v>
      </c>
      <c r="T8">
        <v>110375.5</v>
      </c>
      <c r="U8">
        <v>0.28000000000000003</v>
      </c>
      <c r="V8">
        <v>0.63</v>
      </c>
      <c r="W8">
        <v>0.56000000000000005</v>
      </c>
      <c r="X8">
        <v>6.72</v>
      </c>
      <c r="Y8">
        <v>2</v>
      </c>
      <c r="Z8">
        <v>10</v>
      </c>
    </row>
    <row r="9" spans="1:26" x14ac:dyDescent="0.25">
      <c r="A9">
        <v>0</v>
      </c>
      <c r="B9">
        <v>90</v>
      </c>
      <c r="C9" t="s">
        <v>34</v>
      </c>
      <c r="D9">
        <v>3.5996999999999999</v>
      </c>
      <c r="E9">
        <v>27.78</v>
      </c>
      <c r="F9">
        <v>19.850000000000001</v>
      </c>
      <c r="G9">
        <v>7.68</v>
      </c>
      <c r="H9">
        <v>0.1</v>
      </c>
      <c r="I9">
        <v>155</v>
      </c>
      <c r="J9">
        <v>176.73</v>
      </c>
      <c r="K9">
        <v>52.44</v>
      </c>
      <c r="L9">
        <v>1</v>
      </c>
      <c r="M9">
        <v>118</v>
      </c>
      <c r="N9">
        <v>33.29</v>
      </c>
      <c r="O9">
        <v>22031.19</v>
      </c>
      <c r="P9">
        <v>208.33</v>
      </c>
      <c r="Q9">
        <v>10037.84</v>
      </c>
      <c r="R9">
        <v>348.5</v>
      </c>
      <c r="S9">
        <v>84.51</v>
      </c>
      <c r="T9">
        <v>131479.04000000001</v>
      </c>
      <c r="U9">
        <v>0.24</v>
      </c>
      <c r="V9">
        <v>0.6</v>
      </c>
      <c r="W9">
        <v>0.43</v>
      </c>
      <c r="X9">
        <v>7.78</v>
      </c>
      <c r="Y9">
        <v>2</v>
      </c>
      <c r="Z9">
        <v>10</v>
      </c>
    </row>
    <row r="10" spans="1:26" x14ac:dyDescent="0.25">
      <c r="A10">
        <v>1</v>
      </c>
      <c r="B10">
        <v>90</v>
      </c>
      <c r="C10" t="s">
        <v>34</v>
      </c>
      <c r="D10">
        <v>4.2135999999999996</v>
      </c>
      <c r="E10">
        <v>23.73</v>
      </c>
      <c r="F10">
        <v>17.29</v>
      </c>
      <c r="G10">
        <v>9.18</v>
      </c>
      <c r="H10">
        <v>0.2</v>
      </c>
      <c r="I10">
        <v>113</v>
      </c>
      <c r="J10">
        <v>178.21</v>
      </c>
      <c r="K10">
        <v>52.44</v>
      </c>
      <c r="L10">
        <v>2</v>
      </c>
      <c r="M10">
        <v>0</v>
      </c>
      <c r="N10">
        <v>33.770000000000003</v>
      </c>
      <c r="O10">
        <v>22213.89</v>
      </c>
      <c r="P10">
        <v>168.4</v>
      </c>
      <c r="Q10">
        <v>10037.16</v>
      </c>
      <c r="R10">
        <v>257.04000000000002</v>
      </c>
      <c r="S10">
        <v>84.51</v>
      </c>
      <c r="T10">
        <v>85958.52</v>
      </c>
      <c r="U10">
        <v>0.33</v>
      </c>
      <c r="V10">
        <v>0.69</v>
      </c>
      <c r="W10">
        <v>0.46</v>
      </c>
      <c r="X10">
        <v>5.23</v>
      </c>
      <c r="Y10">
        <v>2</v>
      </c>
      <c r="Z10">
        <v>10</v>
      </c>
    </row>
    <row r="11" spans="1:26" x14ac:dyDescent="0.25">
      <c r="A11">
        <v>0</v>
      </c>
      <c r="B11">
        <v>10</v>
      </c>
      <c r="C11" t="s">
        <v>34</v>
      </c>
      <c r="D11">
        <v>1.4018999999999999</v>
      </c>
      <c r="E11">
        <v>71.33</v>
      </c>
      <c r="F11">
        <v>58.62</v>
      </c>
      <c r="G11">
        <v>3.53</v>
      </c>
      <c r="H11">
        <v>0.64</v>
      </c>
      <c r="I11">
        <v>996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168.27</v>
      </c>
      <c r="Q11">
        <v>10079.26</v>
      </c>
      <c r="R11">
        <v>1614.58</v>
      </c>
      <c r="S11">
        <v>84.51</v>
      </c>
      <c r="T11">
        <v>760317.07</v>
      </c>
      <c r="U11">
        <v>0.05</v>
      </c>
      <c r="V11">
        <v>0.2</v>
      </c>
      <c r="W11">
        <v>3.06</v>
      </c>
      <c r="X11">
        <v>46.5</v>
      </c>
      <c r="Y11">
        <v>2</v>
      </c>
      <c r="Z11">
        <v>10</v>
      </c>
    </row>
    <row r="12" spans="1:26" x14ac:dyDescent="0.25">
      <c r="A12">
        <v>0</v>
      </c>
      <c r="B12">
        <v>45</v>
      </c>
      <c r="C12" t="s">
        <v>34</v>
      </c>
      <c r="D12">
        <v>3.4367999999999999</v>
      </c>
      <c r="E12">
        <v>29.1</v>
      </c>
      <c r="F12">
        <v>22.5</v>
      </c>
      <c r="G12">
        <v>6.03</v>
      </c>
      <c r="H12">
        <v>0.18</v>
      </c>
      <c r="I12">
        <v>224</v>
      </c>
      <c r="J12">
        <v>98.71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155.65</v>
      </c>
      <c r="Q12">
        <v>10042.629999999999</v>
      </c>
      <c r="R12">
        <v>428.11</v>
      </c>
      <c r="S12">
        <v>84.51</v>
      </c>
      <c r="T12">
        <v>170940.12</v>
      </c>
      <c r="U12">
        <v>0.2</v>
      </c>
      <c r="V12">
        <v>0.53</v>
      </c>
      <c r="W12">
        <v>0.79</v>
      </c>
      <c r="X12">
        <v>10.43</v>
      </c>
      <c r="Y12">
        <v>2</v>
      </c>
      <c r="Z12">
        <v>10</v>
      </c>
    </row>
    <row r="13" spans="1:26" x14ac:dyDescent="0.25">
      <c r="A13">
        <v>0</v>
      </c>
      <c r="B13">
        <v>60</v>
      </c>
      <c r="C13" t="s">
        <v>34</v>
      </c>
      <c r="D13">
        <v>3.7810999999999999</v>
      </c>
      <c r="E13">
        <v>26.45</v>
      </c>
      <c r="F13">
        <v>19.97</v>
      </c>
      <c r="G13">
        <v>7.05</v>
      </c>
      <c r="H13">
        <v>0.14000000000000001</v>
      </c>
      <c r="I13">
        <v>170</v>
      </c>
      <c r="J13">
        <v>124.63</v>
      </c>
      <c r="K13">
        <v>45</v>
      </c>
      <c r="L13">
        <v>1</v>
      </c>
      <c r="M13">
        <v>2</v>
      </c>
      <c r="N13">
        <v>18.64</v>
      </c>
      <c r="O13">
        <v>15605.44</v>
      </c>
      <c r="P13">
        <v>158.31</v>
      </c>
      <c r="Q13">
        <v>10038.950000000001</v>
      </c>
      <c r="R13">
        <v>345.04</v>
      </c>
      <c r="S13">
        <v>84.51</v>
      </c>
      <c r="T13">
        <v>129677.45</v>
      </c>
      <c r="U13">
        <v>0.24</v>
      </c>
      <c r="V13">
        <v>0.6</v>
      </c>
      <c r="W13">
        <v>0.63</v>
      </c>
      <c r="X13">
        <v>7.9</v>
      </c>
      <c r="Y13">
        <v>2</v>
      </c>
      <c r="Z13">
        <v>10</v>
      </c>
    </row>
    <row r="14" spans="1:26" x14ac:dyDescent="0.25">
      <c r="A14">
        <v>1</v>
      </c>
      <c r="B14">
        <v>60</v>
      </c>
      <c r="C14" t="s">
        <v>34</v>
      </c>
      <c r="D14">
        <v>3.8071000000000002</v>
      </c>
      <c r="E14">
        <v>26.27</v>
      </c>
      <c r="F14">
        <v>19.84</v>
      </c>
      <c r="G14">
        <v>7.09</v>
      </c>
      <c r="H14">
        <v>0.28000000000000003</v>
      </c>
      <c r="I14">
        <v>168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158.26</v>
      </c>
      <c r="Q14">
        <v>10038.950000000001</v>
      </c>
      <c r="R14">
        <v>340.65</v>
      </c>
      <c r="S14">
        <v>84.51</v>
      </c>
      <c r="T14">
        <v>127490.88</v>
      </c>
      <c r="U14">
        <v>0.25</v>
      </c>
      <c r="V14">
        <v>0.6</v>
      </c>
      <c r="W14">
        <v>0.62</v>
      </c>
      <c r="X14">
        <v>7.77</v>
      </c>
      <c r="Y14">
        <v>2</v>
      </c>
      <c r="Z14">
        <v>10</v>
      </c>
    </row>
    <row r="15" spans="1:26" x14ac:dyDescent="0.25">
      <c r="A15">
        <v>0</v>
      </c>
      <c r="B15">
        <v>80</v>
      </c>
      <c r="C15" t="s">
        <v>34</v>
      </c>
      <c r="D15">
        <v>3.9417</v>
      </c>
      <c r="E15">
        <v>25.37</v>
      </c>
      <c r="F15">
        <v>18.63</v>
      </c>
      <c r="G15">
        <v>8.16</v>
      </c>
      <c r="H15">
        <v>0.11</v>
      </c>
      <c r="I15">
        <v>137</v>
      </c>
      <c r="J15">
        <v>159.12</v>
      </c>
      <c r="K15">
        <v>50.28</v>
      </c>
      <c r="L15">
        <v>1</v>
      </c>
      <c r="M15">
        <v>40</v>
      </c>
      <c r="N15">
        <v>27.84</v>
      </c>
      <c r="O15">
        <v>19859.16</v>
      </c>
      <c r="P15">
        <v>173.09</v>
      </c>
      <c r="Q15">
        <v>10038.5</v>
      </c>
      <c r="R15">
        <v>302.94</v>
      </c>
      <c r="S15">
        <v>84.51</v>
      </c>
      <c r="T15">
        <v>108788.55</v>
      </c>
      <c r="U15">
        <v>0.28000000000000003</v>
      </c>
      <c r="V15">
        <v>0.64</v>
      </c>
      <c r="W15">
        <v>0.49</v>
      </c>
      <c r="X15">
        <v>6.56</v>
      </c>
      <c r="Y15">
        <v>2</v>
      </c>
      <c r="Z15">
        <v>10</v>
      </c>
    </row>
    <row r="16" spans="1:26" x14ac:dyDescent="0.25">
      <c r="A16">
        <v>1</v>
      </c>
      <c r="B16">
        <v>80</v>
      </c>
      <c r="C16" t="s">
        <v>34</v>
      </c>
      <c r="D16">
        <v>4.0956000000000001</v>
      </c>
      <c r="E16">
        <v>24.42</v>
      </c>
      <c r="F16">
        <v>18</v>
      </c>
      <c r="G16">
        <v>8.5</v>
      </c>
      <c r="H16">
        <v>0.22</v>
      </c>
      <c r="I16">
        <v>127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20034.400000000001</v>
      </c>
      <c r="P16">
        <v>164.71</v>
      </c>
      <c r="Q16">
        <v>10038.84</v>
      </c>
      <c r="R16">
        <v>280.07</v>
      </c>
      <c r="S16">
        <v>84.51</v>
      </c>
      <c r="T16">
        <v>97403.59</v>
      </c>
      <c r="U16">
        <v>0.3</v>
      </c>
      <c r="V16">
        <v>0.66</v>
      </c>
      <c r="W16">
        <v>0.51</v>
      </c>
      <c r="X16">
        <v>5.93</v>
      </c>
      <c r="Y16">
        <v>2</v>
      </c>
      <c r="Z16">
        <v>10</v>
      </c>
    </row>
    <row r="17" spans="1:26" x14ac:dyDescent="0.25">
      <c r="A17">
        <v>0</v>
      </c>
      <c r="B17">
        <v>35</v>
      </c>
      <c r="C17" t="s">
        <v>34</v>
      </c>
      <c r="D17">
        <v>3.0977000000000001</v>
      </c>
      <c r="E17">
        <v>32.28</v>
      </c>
      <c r="F17">
        <v>25.45</v>
      </c>
      <c r="G17">
        <v>5.32</v>
      </c>
      <c r="H17">
        <v>0.22</v>
      </c>
      <c r="I17">
        <v>287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10204.209999999999</v>
      </c>
      <c r="P17">
        <v>156.85</v>
      </c>
      <c r="Q17">
        <v>10045.049999999999</v>
      </c>
      <c r="R17">
        <v>524.89</v>
      </c>
      <c r="S17">
        <v>84.51</v>
      </c>
      <c r="T17">
        <v>219016.86</v>
      </c>
      <c r="U17">
        <v>0.16</v>
      </c>
      <c r="V17">
        <v>0.47</v>
      </c>
      <c r="W17">
        <v>0.97</v>
      </c>
      <c r="X17">
        <v>13.37</v>
      </c>
      <c r="Y17">
        <v>2</v>
      </c>
      <c r="Z17">
        <v>10</v>
      </c>
    </row>
    <row r="18" spans="1:26" x14ac:dyDescent="0.25">
      <c r="A18">
        <v>0</v>
      </c>
      <c r="B18">
        <v>50</v>
      </c>
      <c r="C18" t="s">
        <v>34</v>
      </c>
      <c r="D18">
        <v>3.5735999999999999</v>
      </c>
      <c r="E18">
        <v>27.98</v>
      </c>
      <c r="F18">
        <v>21.46</v>
      </c>
      <c r="G18">
        <v>6.37</v>
      </c>
      <c r="H18">
        <v>0.16</v>
      </c>
      <c r="I18">
        <v>202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155.82</v>
      </c>
      <c r="Q18">
        <v>10042.530000000001</v>
      </c>
      <c r="R18">
        <v>393.74</v>
      </c>
      <c r="S18">
        <v>84.51</v>
      </c>
      <c r="T18">
        <v>153863.65</v>
      </c>
      <c r="U18">
        <v>0.21</v>
      </c>
      <c r="V18">
        <v>0.55000000000000004</v>
      </c>
      <c r="W18">
        <v>0.73</v>
      </c>
      <c r="X18">
        <v>9.3800000000000008</v>
      </c>
      <c r="Y18">
        <v>2</v>
      </c>
      <c r="Z18">
        <v>10</v>
      </c>
    </row>
    <row r="19" spans="1:26" x14ac:dyDescent="0.25">
      <c r="A19">
        <v>0</v>
      </c>
      <c r="B19">
        <v>25</v>
      </c>
      <c r="C19" t="s">
        <v>34</v>
      </c>
      <c r="D19">
        <v>2.6221000000000001</v>
      </c>
      <c r="E19">
        <v>38.14</v>
      </c>
      <c r="F19">
        <v>30.77</v>
      </c>
      <c r="G19">
        <v>4.5999999999999996</v>
      </c>
      <c r="H19">
        <v>0.28000000000000003</v>
      </c>
      <c r="I19">
        <v>401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161.26</v>
      </c>
      <c r="Q19">
        <v>10049.549999999999</v>
      </c>
      <c r="R19">
        <v>699.79</v>
      </c>
      <c r="S19">
        <v>84.51</v>
      </c>
      <c r="T19">
        <v>305892.57</v>
      </c>
      <c r="U19">
        <v>0.12</v>
      </c>
      <c r="V19">
        <v>0.39</v>
      </c>
      <c r="W19">
        <v>1.3</v>
      </c>
      <c r="X19">
        <v>18.690000000000001</v>
      </c>
      <c r="Y19">
        <v>2</v>
      </c>
      <c r="Z19">
        <v>10</v>
      </c>
    </row>
    <row r="20" spans="1:26" x14ac:dyDescent="0.25">
      <c r="A20">
        <v>0</v>
      </c>
      <c r="B20">
        <v>85</v>
      </c>
      <c r="C20" t="s">
        <v>34</v>
      </c>
      <c r="D20">
        <v>3.8189000000000002</v>
      </c>
      <c r="E20">
        <v>26.19</v>
      </c>
      <c r="F20">
        <v>19</v>
      </c>
      <c r="G20">
        <v>8.0299999999999994</v>
      </c>
      <c r="H20">
        <v>0.11</v>
      </c>
      <c r="I20">
        <v>142</v>
      </c>
      <c r="J20">
        <v>167.88</v>
      </c>
      <c r="K20">
        <v>51.39</v>
      </c>
      <c r="L20">
        <v>1</v>
      </c>
      <c r="M20">
        <v>76</v>
      </c>
      <c r="N20">
        <v>30.49</v>
      </c>
      <c r="O20">
        <v>20939.59</v>
      </c>
      <c r="P20">
        <v>187.03</v>
      </c>
      <c r="Q20">
        <v>10037.34</v>
      </c>
      <c r="R20">
        <v>317.94</v>
      </c>
      <c r="S20">
        <v>84.51</v>
      </c>
      <c r="T20">
        <v>116263.51</v>
      </c>
      <c r="U20">
        <v>0.27</v>
      </c>
      <c r="V20">
        <v>0.63</v>
      </c>
      <c r="W20">
        <v>0.45</v>
      </c>
      <c r="X20">
        <v>6.93</v>
      </c>
      <c r="Y20">
        <v>2</v>
      </c>
      <c r="Z20">
        <v>10</v>
      </c>
    </row>
    <row r="21" spans="1:26" x14ac:dyDescent="0.25">
      <c r="A21">
        <v>1</v>
      </c>
      <c r="B21">
        <v>85</v>
      </c>
      <c r="C21" t="s">
        <v>34</v>
      </c>
      <c r="D21">
        <v>4.1702000000000004</v>
      </c>
      <c r="E21">
        <v>23.98</v>
      </c>
      <c r="F21">
        <v>17.57</v>
      </c>
      <c r="G21">
        <v>8.86</v>
      </c>
      <c r="H21">
        <v>0.21</v>
      </c>
      <c r="I21">
        <v>119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165.76</v>
      </c>
      <c r="Q21">
        <v>10038.120000000001</v>
      </c>
      <c r="R21">
        <v>266.11</v>
      </c>
      <c r="S21">
        <v>84.51</v>
      </c>
      <c r="T21">
        <v>90463.47</v>
      </c>
      <c r="U21">
        <v>0.32</v>
      </c>
      <c r="V21">
        <v>0.68</v>
      </c>
      <c r="W21">
        <v>0.49</v>
      </c>
      <c r="X21">
        <v>5.5</v>
      </c>
      <c r="Y21">
        <v>2</v>
      </c>
      <c r="Z21">
        <v>10</v>
      </c>
    </row>
    <row r="22" spans="1:26" x14ac:dyDescent="0.25">
      <c r="A22">
        <v>0</v>
      </c>
      <c r="B22">
        <v>20</v>
      </c>
      <c r="C22" t="s">
        <v>34</v>
      </c>
      <c r="D22">
        <v>2.3083</v>
      </c>
      <c r="E22">
        <v>43.32</v>
      </c>
      <c r="F22">
        <v>35.450000000000003</v>
      </c>
      <c r="G22">
        <v>4.25</v>
      </c>
      <c r="H22">
        <v>0.34</v>
      </c>
      <c r="I22">
        <v>501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165.15</v>
      </c>
      <c r="Q22">
        <v>10054.620000000001</v>
      </c>
      <c r="R22">
        <v>853.63</v>
      </c>
      <c r="S22">
        <v>84.51</v>
      </c>
      <c r="T22">
        <v>382316.73</v>
      </c>
      <c r="U22">
        <v>0.1</v>
      </c>
      <c r="V22">
        <v>0.34</v>
      </c>
      <c r="W22">
        <v>1.6</v>
      </c>
      <c r="X22">
        <v>23.36</v>
      </c>
      <c r="Y22">
        <v>2</v>
      </c>
      <c r="Z22">
        <v>10</v>
      </c>
    </row>
    <row r="23" spans="1:26" x14ac:dyDescent="0.25">
      <c r="A23">
        <v>0</v>
      </c>
      <c r="B23">
        <v>65</v>
      </c>
      <c r="C23" t="s">
        <v>34</v>
      </c>
      <c r="D23">
        <v>3.8702000000000001</v>
      </c>
      <c r="E23">
        <v>25.84</v>
      </c>
      <c r="F23">
        <v>19.38</v>
      </c>
      <c r="G23">
        <v>7.41</v>
      </c>
      <c r="H23">
        <v>0.13</v>
      </c>
      <c r="I23">
        <v>157</v>
      </c>
      <c r="J23">
        <v>133.21</v>
      </c>
      <c r="K23">
        <v>46.47</v>
      </c>
      <c r="L23">
        <v>1</v>
      </c>
      <c r="M23">
        <v>2</v>
      </c>
      <c r="N23">
        <v>20.75</v>
      </c>
      <c r="O23">
        <v>16663.419999999998</v>
      </c>
      <c r="P23">
        <v>159.38999999999999</v>
      </c>
      <c r="Q23">
        <v>10039.93</v>
      </c>
      <c r="R23">
        <v>325.77</v>
      </c>
      <c r="S23">
        <v>84.51</v>
      </c>
      <c r="T23">
        <v>120106.31</v>
      </c>
      <c r="U23">
        <v>0.26</v>
      </c>
      <c r="V23">
        <v>0.61</v>
      </c>
      <c r="W23">
        <v>0.59</v>
      </c>
      <c r="X23">
        <v>7.31</v>
      </c>
      <c r="Y23">
        <v>2</v>
      </c>
      <c r="Z23">
        <v>10</v>
      </c>
    </row>
    <row r="24" spans="1:26" x14ac:dyDescent="0.25">
      <c r="A24">
        <v>1</v>
      </c>
      <c r="B24">
        <v>65</v>
      </c>
      <c r="C24" t="s">
        <v>34</v>
      </c>
      <c r="D24">
        <v>3.8849</v>
      </c>
      <c r="E24">
        <v>25.74</v>
      </c>
      <c r="F24">
        <v>19.309999999999999</v>
      </c>
      <c r="G24">
        <v>7.43</v>
      </c>
      <c r="H24">
        <v>0.26</v>
      </c>
      <c r="I24">
        <v>156</v>
      </c>
      <c r="J24">
        <v>134.55000000000001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159.91</v>
      </c>
      <c r="Q24">
        <v>10040.02</v>
      </c>
      <c r="R24">
        <v>323.31</v>
      </c>
      <c r="S24">
        <v>84.51</v>
      </c>
      <c r="T24">
        <v>118878.01</v>
      </c>
      <c r="U24">
        <v>0.26</v>
      </c>
      <c r="V24">
        <v>0.62</v>
      </c>
      <c r="W24">
        <v>0.59</v>
      </c>
      <c r="X24">
        <v>7.24</v>
      </c>
      <c r="Y24">
        <v>2</v>
      </c>
      <c r="Z24">
        <v>10</v>
      </c>
    </row>
    <row r="25" spans="1:26" x14ac:dyDescent="0.25">
      <c r="A25">
        <v>0</v>
      </c>
      <c r="B25">
        <v>75</v>
      </c>
      <c r="C25" t="s">
        <v>34</v>
      </c>
      <c r="D25">
        <v>3.9805999999999999</v>
      </c>
      <c r="E25">
        <v>25.12</v>
      </c>
      <c r="F25">
        <v>18.600000000000001</v>
      </c>
      <c r="G25">
        <v>8.0299999999999994</v>
      </c>
      <c r="H25">
        <v>0.12</v>
      </c>
      <c r="I25">
        <v>139</v>
      </c>
      <c r="J25">
        <v>150.44</v>
      </c>
      <c r="K25">
        <v>49.1</v>
      </c>
      <c r="L25">
        <v>1</v>
      </c>
      <c r="M25">
        <v>13</v>
      </c>
      <c r="N25">
        <v>25.34</v>
      </c>
      <c r="O25">
        <v>18787.759999999998</v>
      </c>
      <c r="P25">
        <v>164.63</v>
      </c>
      <c r="Q25">
        <v>10036.950000000001</v>
      </c>
      <c r="R25">
        <v>300.45</v>
      </c>
      <c r="S25">
        <v>84.51</v>
      </c>
      <c r="T25">
        <v>107532.53</v>
      </c>
      <c r="U25">
        <v>0.28000000000000003</v>
      </c>
      <c r="V25">
        <v>0.64</v>
      </c>
      <c r="W25">
        <v>0.53</v>
      </c>
      <c r="X25">
        <v>6.53</v>
      </c>
      <c r="Y25">
        <v>2</v>
      </c>
      <c r="Z25">
        <v>10</v>
      </c>
    </row>
    <row r="26" spans="1:26" x14ac:dyDescent="0.25">
      <c r="A26">
        <v>1</v>
      </c>
      <c r="B26">
        <v>75</v>
      </c>
      <c r="C26" t="s">
        <v>34</v>
      </c>
      <c r="D26">
        <v>4.0420999999999996</v>
      </c>
      <c r="E26">
        <v>24.74</v>
      </c>
      <c r="F26">
        <v>18.34</v>
      </c>
      <c r="G26">
        <v>8.15</v>
      </c>
      <c r="H26">
        <v>0.23</v>
      </c>
      <c r="I26">
        <v>135</v>
      </c>
      <c r="J26">
        <v>151.83000000000001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162.54</v>
      </c>
      <c r="Q26">
        <v>10036.91</v>
      </c>
      <c r="R26">
        <v>291.20999999999998</v>
      </c>
      <c r="S26">
        <v>84.51</v>
      </c>
      <c r="T26">
        <v>102933.72</v>
      </c>
      <c r="U26">
        <v>0.28999999999999998</v>
      </c>
      <c r="V26">
        <v>0.65</v>
      </c>
      <c r="W26">
        <v>0.53</v>
      </c>
      <c r="X26">
        <v>6.27</v>
      </c>
      <c r="Y26">
        <v>2</v>
      </c>
      <c r="Z26">
        <v>10</v>
      </c>
    </row>
    <row r="27" spans="1:26" x14ac:dyDescent="0.25">
      <c r="A27">
        <v>0</v>
      </c>
      <c r="B27">
        <v>95</v>
      </c>
      <c r="C27" t="s">
        <v>34</v>
      </c>
      <c r="D27">
        <v>3.3666</v>
      </c>
      <c r="E27">
        <v>29.7</v>
      </c>
      <c r="F27">
        <v>20.83</v>
      </c>
      <c r="G27">
        <v>7.27</v>
      </c>
      <c r="H27">
        <v>0.1</v>
      </c>
      <c r="I27">
        <v>172</v>
      </c>
      <c r="J27">
        <v>185.69</v>
      </c>
      <c r="K27">
        <v>53.44</v>
      </c>
      <c r="L27">
        <v>1</v>
      </c>
      <c r="M27">
        <v>161</v>
      </c>
      <c r="N27">
        <v>36.26</v>
      </c>
      <c r="O27">
        <v>23136.14</v>
      </c>
      <c r="P27">
        <v>233.2</v>
      </c>
      <c r="Q27">
        <v>10036.77</v>
      </c>
      <c r="R27">
        <v>383.39</v>
      </c>
      <c r="S27">
        <v>84.51</v>
      </c>
      <c r="T27">
        <v>148837.89000000001</v>
      </c>
      <c r="U27">
        <v>0.22</v>
      </c>
      <c r="V27">
        <v>0.56999999999999995</v>
      </c>
      <c r="W27">
        <v>0.42</v>
      </c>
      <c r="X27">
        <v>8.76</v>
      </c>
      <c r="Y27">
        <v>2</v>
      </c>
      <c r="Z27">
        <v>10</v>
      </c>
    </row>
    <row r="28" spans="1:26" x14ac:dyDescent="0.25">
      <c r="A28">
        <v>1</v>
      </c>
      <c r="B28">
        <v>95</v>
      </c>
      <c r="C28" t="s">
        <v>34</v>
      </c>
      <c r="D28">
        <v>4.2603</v>
      </c>
      <c r="E28">
        <v>23.47</v>
      </c>
      <c r="F28">
        <v>17.02</v>
      </c>
      <c r="G28">
        <v>9.5399999999999991</v>
      </c>
      <c r="H28">
        <v>0.19</v>
      </c>
      <c r="I28">
        <v>107</v>
      </c>
      <c r="J28">
        <v>187.21</v>
      </c>
      <c r="K28">
        <v>53.44</v>
      </c>
      <c r="L28">
        <v>2</v>
      </c>
      <c r="M28">
        <v>0</v>
      </c>
      <c r="N28">
        <v>36.770000000000003</v>
      </c>
      <c r="O28">
        <v>23322.880000000001</v>
      </c>
      <c r="P28">
        <v>170.37</v>
      </c>
      <c r="Q28">
        <v>10036.969999999999</v>
      </c>
      <c r="R28">
        <v>247.95</v>
      </c>
      <c r="S28">
        <v>84.51</v>
      </c>
      <c r="T28">
        <v>81446.25</v>
      </c>
      <c r="U28">
        <v>0.34</v>
      </c>
      <c r="V28">
        <v>0.7</v>
      </c>
      <c r="W28">
        <v>0.45</v>
      </c>
      <c r="X28">
        <v>4.95</v>
      </c>
      <c r="Y28">
        <v>2</v>
      </c>
      <c r="Z28">
        <v>10</v>
      </c>
    </row>
    <row r="29" spans="1:26" x14ac:dyDescent="0.25">
      <c r="A29">
        <v>0</v>
      </c>
      <c r="B29">
        <v>55</v>
      </c>
      <c r="C29" t="s">
        <v>34</v>
      </c>
      <c r="D29">
        <v>3.6882000000000001</v>
      </c>
      <c r="E29">
        <v>27.11</v>
      </c>
      <c r="F29">
        <v>20.63</v>
      </c>
      <c r="G29">
        <v>6.73</v>
      </c>
      <c r="H29">
        <v>0.15</v>
      </c>
      <c r="I29">
        <v>184</v>
      </c>
      <c r="J29">
        <v>116.05</v>
      </c>
      <c r="K29">
        <v>43.4</v>
      </c>
      <c r="L29">
        <v>1</v>
      </c>
      <c r="M29">
        <v>1</v>
      </c>
      <c r="N29">
        <v>16.649999999999999</v>
      </c>
      <c r="O29">
        <v>14546.17</v>
      </c>
      <c r="P29">
        <v>156.66</v>
      </c>
      <c r="Q29">
        <v>10041.41</v>
      </c>
      <c r="R29">
        <v>366.66</v>
      </c>
      <c r="S29">
        <v>84.51</v>
      </c>
      <c r="T29">
        <v>140416.35999999999</v>
      </c>
      <c r="U29">
        <v>0.23</v>
      </c>
      <c r="V29">
        <v>0.57999999999999996</v>
      </c>
      <c r="W29">
        <v>0.67</v>
      </c>
      <c r="X29">
        <v>8.56</v>
      </c>
      <c r="Y29">
        <v>2</v>
      </c>
      <c r="Z29">
        <v>10</v>
      </c>
    </row>
    <row r="30" spans="1:26" x14ac:dyDescent="0.25">
      <c r="A30">
        <v>1</v>
      </c>
      <c r="B30">
        <v>55</v>
      </c>
      <c r="C30" t="s">
        <v>34</v>
      </c>
      <c r="D30">
        <v>3.6886000000000001</v>
      </c>
      <c r="E30">
        <v>27.11</v>
      </c>
      <c r="F30">
        <v>20.63</v>
      </c>
      <c r="G30">
        <v>6.73</v>
      </c>
      <c r="H30">
        <v>0.3</v>
      </c>
      <c r="I30">
        <v>184</v>
      </c>
      <c r="J30">
        <v>117.34</v>
      </c>
      <c r="K30">
        <v>43.4</v>
      </c>
      <c r="L30">
        <v>2</v>
      </c>
      <c r="M30">
        <v>0</v>
      </c>
      <c r="N30">
        <v>16.940000000000001</v>
      </c>
      <c r="O30">
        <v>14705.49</v>
      </c>
      <c r="P30">
        <v>158.16999999999999</v>
      </c>
      <c r="Q30">
        <v>10041.41</v>
      </c>
      <c r="R30">
        <v>366.5</v>
      </c>
      <c r="S30">
        <v>84.51</v>
      </c>
      <c r="T30">
        <v>140332.91</v>
      </c>
      <c r="U30">
        <v>0.23</v>
      </c>
      <c r="V30">
        <v>0.57999999999999996</v>
      </c>
      <c r="W30">
        <v>0.67</v>
      </c>
      <c r="X30">
        <v>8.56</v>
      </c>
      <c r="Y30">
        <v>2</v>
      </c>
      <c r="Z3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INDEX(resultados!$A$2:$ZZ$30, 1, MATCH($B$1, resultados!$A$1:$ZZ$1, 0))</f>
        <v>#N/A</v>
      </c>
      <c r="B7" t="e">
        <f>INDEX(resultados!$A$2:$ZZ$30, 1, MATCH($B$2, resultados!$A$1:$ZZ$1, 0))</f>
        <v>#N/A</v>
      </c>
      <c r="C7" t="e">
        <f>INDEX(resultados!$A$2:$ZZ$30, 1, MATCH($B$3, resultados!$A$1:$ZZ$1, 0))</f>
        <v>#N/A</v>
      </c>
    </row>
    <row r="8" spans="1:3" x14ac:dyDescent="0.25">
      <c r="A8" t="e">
        <f>INDEX(resultados!$A$2:$ZZ$30, 2, MATCH($B$1, resultados!$A$1:$ZZ$1, 0))</f>
        <v>#N/A</v>
      </c>
      <c r="B8" t="e">
        <f>INDEX(resultados!$A$2:$ZZ$30, 2, MATCH($B$2, resultados!$A$1:$ZZ$1, 0))</f>
        <v>#N/A</v>
      </c>
      <c r="C8" t="e">
        <f>INDEX(resultados!$A$2:$ZZ$30, 2, MATCH($B$3, resultados!$A$1:$ZZ$1, 0))</f>
        <v>#N/A</v>
      </c>
    </row>
    <row r="9" spans="1:3" x14ac:dyDescent="0.25">
      <c r="A9" t="e">
        <f>INDEX(resultados!$A$2:$ZZ$30, 3, MATCH($B$1, resultados!$A$1:$ZZ$1, 0))</f>
        <v>#N/A</v>
      </c>
      <c r="B9" t="e">
        <f>INDEX(resultados!$A$2:$ZZ$30, 3, MATCH($B$2, resultados!$A$1:$ZZ$1, 0))</f>
        <v>#N/A</v>
      </c>
      <c r="C9" t="e">
        <f>INDEX(resultados!$A$2:$ZZ$30, 3, MATCH($B$3, resultados!$A$1:$ZZ$1, 0))</f>
        <v>#N/A</v>
      </c>
    </row>
    <row r="10" spans="1:3" x14ac:dyDescent="0.25">
      <c r="A10" t="e">
        <f>INDEX(resultados!$A$2:$ZZ$30, 4, MATCH($B$1, resultados!$A$1:$ZZ$1, 0))</f>
        <v>#N/A</v>
      </c>
      <c r="B10" t="e">
        <f>INDEX(resultados!$A$2:$ZZ$30, 4, MATCH($B$2, resultados!$A$1:$ZZ$1, 0))</f>
        <v>#N/A</v>
      </c>
      <c r="C10" t="e">
        <f>INDEX(resultados!$A$2:$ZZ$30, 4, MATCH($B$3, resultados!$A$1:$ZZ$1, 0))</f>
        <v>#N/A</v>
      </c>
    </row>
    <row r="11" spans="1:3" x14ac:dyDescent="0.25">
      <c r="A11" t="e">
        <f>INDEX(resultados!$A$2:$ZZ$30, 5, MATCH($B$1, resultados!$A$1:$ZZ$1, 0))</f>
        <v>#N/A</v>
      </c>
      <c r="B11" t="e">
        <f>INDEX(resultados!$A$2:$ZZ$30, 5, MATCH($B$2, resultados!$A$1:$ZZ$1, 0))</f>
        <v>#N/A</v>
      </c>
      <c r="C11" t="e">
        <f>INDEX(resultados!$A$2:$ZZ$30, 5, MATCH($B$3, resultados!$A$1:$ZZ$1, 0))</f>
        <v>#N/A</v>
      </c>
    </row>
    <row r="12" spans="1:3" x14ac:dyDescent="0.25">
      <c r="A12" t="e">
        <f>INDEX(resultados!$A$2:$ZZ$30, 6, MATCH($B$1, resultados!$A$1:$ZZ$1, 0))</f>
        <v>#N/A</v>
      </c>
      <c r="B12" t="e">
        <f>INDEX(resultados!$A$2:$ZZ$30, 6, MATCH($B$2, resultados!$A$1:$ZZ$1, 0))</f>
        <v>#N/A</v>
      </c>
      <c r="C12" t="e">
        <f>INDEX(resultados!$A$2:$ZZ$30, 6, MATCH($B$3, resultados!$A$1:$ZZ$1, 0))</f>
        <v>#N/A</v>
      </c>
    </row>
    <row r="13" spans="1:3" x14ac:dyDescent="0.25">
      <c r="A13" t="e">
        <f>INDEX(resultados!$A$2:$ZZ$30, 7, MATCH($B$1, resultados!$A$1:$ZZ$1, 0))</f>
        <v>#N/A</v>
      </c>
      <c r="B13" t="e">
        <f>INDEX(resultados!$A$2:$ZZ$30, 7, MATCH($B$2, resultados!$A$1:$ZZ$1, 0))</f>
        <v>#N/A</v>
      </c>
      <c r="C13" t="e">
        <f>INDEX(resultados!$A$2:$ZZ$30, 7, MATCH($B$3, resultados!$A$1:$ZZ$1, 0))</f>
        <v>#N/A</v>
      </c>
    </row>
    <row r="14" spans="1:3" x14ac:dyDescent="0.25">
      <c r="A14" t="e">
        <f>INDEX(resultados!$A$2:$ZZ$30, 8, MATCH($B$1, resultados!$A$1:$ZZ$1, 0))</f>
        <v>#N/A</v>
      </c>
      <c r="B14" t="e">
        <f>INDEX(resultados!$A$2:$ZZ$30, 8, MATCH($B$2, resultados!$A$1:$ZZ$1, 0))</f>
        <v>#N/A</v>
      </c>
      <c r="C14" t="e">
        <f>INDEX(resultados!$A$2:$ZZ$30, 8, MATCH($B$3, resultados!$A$1:$ZZ$1, 0))</f>
        <v>#N/A</v>
      </c>
    </row>
    <row r="15" spans="1:3" x14ac:dyDescent="0.25">
      <c r="A15" t="e">
        <f>INDEX(resultados!$A$2:$ZZ$30, 9, MATCH($B$1, resultados!$A$1:$ZZ$1, 0))</f>
        <v>#N/A</v>
      </c>
      <c r="B15" t="e">
        <f>INDEX(resultados!$A$2:$ZZ$30, 9, MATCH($B$2, resultados!$A$1:$ZZ$1, 0))</f>
        <v>#N/A</v>
      </c>
      <c r="C15" t="e">
        <f>INDEX(resultados!$A$2:$ZZ$30, 9, MATCH($B$3, resultados!$A$1:$ZZ$1, 0))</f>
        <v>#N/A</v>
      </c>
    </row>
    <row r="16" spans="1:3" x14ac:dyDescent="0.25">
      <c r="A16" t="e">
        <f>INDEX(resultados!$A$2:$ZZ$30, 10, MATCH($B$1, resultados!$A$1:$ZZ$1, 0))</f>
        <v>#N/A</v>
      </c>
      <c r="B16" t="e">
        <f>INDEX(resultados!$A$2:$ZZ$30, 10, MATCH($B$2, resultados!$A$1:$ZZ$1, 0))</f>
        <v>#N/A</v>
      </c>
      <c r="C16" t="e">
        <f>INDEX(resultados!$A$2:$ZZ$30, 10, MATCH($B$3, resultados!$A$1:$ZZ$1, 0))</f>
        <v>#N/A</v>
      </c>
    </row>
    <row r="17" spans="1:3" x14ac:dyDescent="0.25">
      <c r="A17" t="e">
        <f>INDEX(resultados!$A$2:$ZZ$30, 11, MATCH($B$1, resultados!$A$1:$ZZ$1, 0))</f>
        <v>#N/A</v>
      </c>
      <c r="B17" t="e">
        <f>INDEX(resultados!$A$2:$ZZ$30, 11, MATCH($B$2, resultados!$A$1:$ZZ$1, 0))</f>
        <v>#N/A</v>
      </c>
      <c r="C17" t="e">
        <f>INDEX(resultados!$A$2:$ZZ$30, 11, MATCH($B$3, resultados!$A$1:$ZZ$1, 0))</f>
        <v>#N/A</v>
      </c>
    </row>
    <row r="18" spans="1:3" x14ac:dyDescent="0.25">
      <c r="A18" t="e">
        <f>INDEX(resultados!$A$2:$ZZ$30, 12, MATCH($B$1, resultados!$A$1:$ZZ$1, 0))</f>
        <v>#N/A</v>
      </c>
      <c r="B18" t="e">
        <f>INDEX(resultados!$A$2:$ZZ$30, 12, MATCH($B$2, resultados!$A$1:$ZZ$1, 0))</f>
        <v>#N/A</v>
      </c>
      <c r="C18" t="e">
        <f>INDEX(resultados!$A$2:$ZZ$30, 12, MATCH($B$3, resultados!$A$1:$ZZ$1, 0))</f>
        <v>#N/A</v>
      </c>
    </row>
    <row r="19" spans="1:3" x14ac:dyDescent="0.25">
      <c r="A19" t="e">
        <f>INDEX(resultados!$A$2:$ZZ$30, 13, MATCH($B$1, resultados!$A$1:$ZZ$1, 0))</f>
        <v>#N/A</v>
      </c>
      <c r="B19" t="e">
        <f>INDEX(resultados!$A$2:$ZZ$30, 13, MATCH($B$2, resultados!$A$1:$ZZ$1, 0))</f>
        <v>#N/A</v>
      </c>
      <c r="C19" t="e">
        <f>INDEX(resultados!$A$2:$ZZ$30, 13, MATCH($B$3, resultados!$A$1:$ZZ$1, 0))</f>
        <v>#N/A</v>
      </c>
    </row>
    <row r="20" spans="1:3" x14ac:dyDescent="0.25">
      <c r="A20" t="e">
        <f>INDEX(resultados!$A$2:$ZZ$30, 14, MATCH($B$1, resultados!$A$1:$ZZ$1, 0))</f>
        <v>#N/A</v>
      </c>
      <c r="B20" t="e">
        <f>INDEX(resultados!$A$2:$ZZ$30, 14, MATCH($B$2, resultados!$A$1:$ZZ$1, 0))</f>
        <v>#N/A</v>
      </c>
      <c r="C20" t="e">
        <f>INDEX(resultados!$A$2:$ZZ$30, 14, MATCH($B$3, resultados!$A$1:$ZZ$1, 0))</f>
        <v>#N/A</v>
      </c>
    </row>
    <row r="21" spans="1:3" x14ac:dyDescent="0.25">
      <c r="A21" t="e">
        <f>INDEX(resultados!$A$2:$ZZ$30, 15, MATCH($B$1, resultados!$A$1:$ZZ$1, 0))</f>
        <v>#N/A</v>
      </c>
      <c r="B21" t="e">
        <f>INDEX(resultados!$A$2:$ZZ$30, 15, MATCH($B$2, resultados!$A$1:$ZZ$1, 0))</f>
        <v>#N/A</v>
      </c>
      <c r="C21" t="e">
        <f>INDEX(resultados!$A$2:$ZZ$30, 15, MATCH($B$3, resultados!$A$1:$ZZ$1, 0))</f>
        <v>#N/A</v>
      </c>
    </row>
    <row r="22" spans="1:3" x14ac:dyDescent="0.25">
      <c r="A22" t="e">
        <f>INDEX(resultados!$A$2:$ZZ$30, 16, MATCH($B$1, resultados!$A$1:$ZZ$1, 0))</f>
        <v>#N/A</v>
      </c>
      <c r="B22" t="e">
        <f>INDEX(resultados!$A$2:$ZZ$30, 16, MATCH($B$2, resultados!$A$1:$ZZ$1, 0))</f>
        <v>#N/A</v>
      </c>
      <c r="C22" t="e">
        <f>INDEX(resultados!$A$2:$ZZ$30, 16, MATCH($B$3, resultados!$A$1:$ZZ$1, 0))</f>
        <v>#N/A</v>
      </c>
    </row>
    <row r="23" spans="1:3" x14ac:dyDescent="0.25">
      <c r="A23" t="e">
        <f>INDEX(resultados!$A$2:$ZZ$30, 17, MATCH($B$1, resultados!$A$1:$ZZ$1, 0))</f>
        <v>#N/A</v>
      </c>
      <c r="B23" t="e">
        <f>INDEX(resultados!$A$2:$ZZ$30, 17, MATCH($B$2, resultados!$A$1:$ZZ$1, 0))</f>
        <v>#N/A</v>
      </c>
      <c r="C23" t="e">
        <f>INDEX(resultados!$A$2:$ZZ$30, 17, MATCH($B$3, resultados!$A$1:$ZZ$1, 0))</f>
        <v>#N/A</v>
      </c>
    </row>
    <row r="24" spans="1:3" x14ac:dyDescent="0.25">
      <c r="A24" t="e">
        <f>INDEX(resultados!$A$2:$ZZ$30, 18, MATCH($B$1, resultados!$A$1:$ZZ$1, 0))</f>
        <v>#N/A</v>
      </c>
      <c r="B24" t="e">
        <f>INDEX(resultados!$A$2:$ZZ$30, 18, MATCH($B$2, resultados!$A$1:$ZZ$1, 0))</f>
        <v>#N/A</v>
      </c>
      <c r="C24" t="e">
        <f>INDEX(resultados!$A$2:$ZZ$30, 18, MATCH($B$3, resultados!$A$1:$ZZ$1, 0))</f>
        <v>#N/A</v>
      </c>
    </row>
    <row r="25" spans="1:3" x14ac:dyDescent="0.25">
      <c r="A25" t="e">
        <f>INDEX(resultados!$A$2:$ZZ$30, 19, MATCH($B$1, resultados!$A$1:$ZZ$1, 0))</f>
        <v>#N/A</v>
      </c>
      <c r="B25" t="e">
        <f>INDEX(resultados!$A$2:$ZZ$30, 19, MATCH($B$2, resultados!$A$1:$ZZ$1, 0))</f>
        <v>#N/A</v>
      </c>
      <c r="C25" t="e">
        <f>INDEX(resultados!$A$2:$ZZ$30, 19, MATCH($B$3, resultados!$A$1:$ZZ$1, 0))</f>
        <v>#N/A</v>
      </c>
    </row>
    <row r="26" spans="1:3" x14ac:dyDescent="0.25">
      <c r="A26" t="e">
        <f>INDEX(resultados!$A$2:$ZZ$30, 20, MATCH($B$1, resultados!$A$1:$ZZ$1, 0))</f>
        <v>#N/A</v>
      </c>
      <c r="B26" t="e">
        <f>INDEX(resultados!$A$2:$ZZ$30, 20, MATCH($B$2, resultados!$A$1:$ZZ$1, 0))</f>
        <v>#N/A</v>
      </c>
      <c r="C26" t="e">
        <f>INDEX(resultados!$A$2:$ZZ$30, 20, MATCH($B$3, resultados!$A$1:$ZZ$1, 0))</f>
        <v>#N/A</v>
      </c>
    </row>
    <row r="27" spans="1:3" x14ac:dyDescent="0.25">
      <c r="A27" t="e">
        <f>INDEX(resultados!$A$2:$ZZ$30, 21, MATCH($B$1, resultados!$A$1:$ZZ$1, 0))</f>
        <v>#N/A</v>
      </c>
      <c r="B27" t="e">
        <f>INDEX(resultados!$A$2:$ZZ$30, 21, MATCH($B$2, resultados!$A$1:$ZZ$1, 0))</f>
        <v>#N/A</v>
      </c>
      <c r="C27" t="e">
        <f>INDEX(resultados!$A$2:$ZZ$30, 21, MATCH($B$3, resultados!$A$1:$ZZ$1, 0))</f>
        <v>#N/A</v>
      </c>
    </row>
    <row r="28" spans="1:3" x14ac:dyDescent="0.25">
      <c r="A28" t="e">
        <f>INDEX(resultados!$A$2:$ZZ$30, 22, MATCH($B$1, resultados!$A$1:$ZZ$1, 0))</f>
        <v>#N/A</v>
      </c>
      <c r="B28" t="e">
        <f>INDEX(resultados!$A$2:$ZZ$30, 22, MATCH($B$2, resultados!$A$1:$ZZ$1, 0))</f>
        <v>#N/A</v>
      </c>
      <c r="C28" t="e">
        <f>INDEX(resultados!$A$2:$ZZ$30, 22, MATCH($B$3, resultados!$A$1:$ZZ$1, 0))</f>
        <v>#N/A</v>
      </c>
    </row>
    <row r="29" spans="1:3" x14ac:dyDescent="0.25">
      <c r="A29" t="e">
        <f>INDEX(resultados!$A$2:$ZZ$30, 23, MATCH($B$1, resultados!$A$1:$ZZ$1, 0))</f>
        <v>#N/A</v>
      </c>
      <c r="B29" t="e">
        <f>INDEX(resultados!$A$2:$ZZ$30, 23, MATCH($B$2, resultados!$A$1:$ZZ$1, 0))</f>
        <v>#N/A</v>
      </c>
      <c r="C29" t="e">
        <f>INDEX(resultados!$A$2:$ZZ$30, 23, MATCH($B$3, resultados!$A$1:$ZZ$1, 0))</f>
        <v>#N/A</v>
      </c>
    </row>
    <row r="30" spans="1:3" x14ac:dyDescent="0.25">
      <c r="A30" t="e">
        <f>INDEX(resultados!$A$2:$ZZ$30, 24, MATCH($B$1, resultados!$A$1:$ZZ$1, 0))</f>
        <v>#N/A</v>
      </c>
      <c r="B30" t="e">
        <f>INDEX(resultados!$A$2:$ZZ$30, 24, MATCH($B$2, resultados!$A$1:$ZZ$1, 0))</f>
        <v>#N/A</v>
      </c>
      <c r="C30" t="e">
        <f>INDEX(resultados!$A$2:$ZZ$30, 24, MATCH($B$3, resultados!$A$1:$ZZ$1, 0))</f>
        <v>#N/A</v>
      </c>
    </row>
    <row r="31" spans="1:3" x14ac:dyDescent="0.25">
      <c r="A31" t="e">
        <f>INDEX(resultados!$A$2:$ZZ$30, 25, MATCH($B$1, resultados!$A$1:$ZZ$1, 0))</f>
        <v>#N/A</v>
      </c>
      <c r="B31" t="e">
        <f>INDEX(resultados!$A$2:$ZZ$30, 25, MATCH($B$2, resultados!$A$1:$ZZ$1, 0))</f>
        <v>#N/A</v>
      </c>
      <c r="C31" t="e">
        <f>INDEX(resultados!$A$2:$ZZ$30, 25, MATCH($B$3, resultados!$A$1:$ZZ$1, 0))</f>
        <v>#N/A</v>
      </c>
    </row>
    <row r="32" spans="1:3" x14ac:dyDescent="0.25">
      <c r="A32" t="e">
        <f>INDEX(resultados!$A$2:$ZZ$30, 26, MATCH($B$1, resultados!$A$1:$ZZ$1, 0))</f>
        <v>#N/A</v>
      </c>
      <c r="B32" t="e">
        <f>INDEX(resultados!$A$2:$ZZ$30, 26, MATCH($B$2, resultados!$A$1:$ZZ$1, 0))</f>
        <v>#N/A</v>
      </c>
      <c r="C32" t="e">
        <f>INDEX(resultados!$A$2:$ZZ$30, 26, MATCH($B$3, resultados!$A$1:$ZZ$1, 0))</f>
        <v>#N/A</v>
      </c>
    </row>
    <row r="33" spans="1:3" x14ac:dyDescent="0.25">
      <c r="A33" t="e">
        <f>INDEX(resultados!$A$2:$ZZ$30, 27, MATCH($B$1, resultados!$A$1:$ZZ$1, 0))</f>
        <v>#N/A</v>
      </c>
      <c r="B33" t="e">
        <f>INDEX(resultados!$A$2:$ZZ$30, 27, MATCH($B$2, resultados!$A$1:$ZZ$1, 0))</f>
        <v>#N/A</v>
      </c>
      <c r="C33" t="e">
        <f>INDEX(resultados!$A$2:$ZZ$30, 27, MATCH($B$3, resultados!$A$1:$ZZ$1, 0))</f>
        <v>#N/A</v>
      </c>
    </row>
    <row r="34" spans="1:3" x14ac:dyDescent="0.25">
      <c r="A34" t="e">
        <f>INDEX(resultados!$A$2:$ZZ$30, 28, MATCH($B$1, resultados!$A$1:$ZZ$1, 0))</f>
        <v>#N/A</v>
      </c>
      <c r="B34" t="e">
        <f>INDEX(resultados!$A$2:$ZZ$30, 28, MATCH($B$2, resultados!$A$1:$ZZ$1, 0))</f>
        <v>#N/A</v>
      </c>
      <c r="C34" t="e">
        <f>INDEX(resultados!$A$2:$ZZ$30, 28, MATCH($B$3, resultados!$A$1:$ZZ$1, 0))</f>
        <v>#N/A</v>
      </c>
    </row>
    <row r="35" spans="1:3" x14ac:dyDescent="0.25">
      <c r="A35" t="e">
        <f>INDEX(resultados!$A$2:$ZZ$30, 29, MATCH($B$1, resultados!$A$1:$ZZ$1, 0))</f>
        <v>#N/A</v>
      </c>
      <c r="B35" t="e">
        <f>INDEX(resultados!$A$2:$ZZ$30, 29, MATCH($B$2, resultados!$A$1:$ZZ$1, 0))</f>
        <v>#N/A</v>
      </c>
      <c r="C35" t="e">
        <f>INDEX(resultados!$A$2:$ZZ$30, 29,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3.2786</v>
      </c>
      <c r="E2">
        <v>30.5</v>
      </c>
      <c r="F2">
        <v>23.8</v>
      </c>
      <c r="G2">
        <v>5.67</v>
      </c>
      <c r="H2">
        <v>0.2</v>
      </c>
      <c r="I2">
        <v>252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156.02000000000001</v>
      </c>
      <c r="Q2">
        <v>10042.99</v>
      </c>
      <c r="R2">
        <v>470.6</v>
      </c>
      <c r="S2">
        <v>84.51</v>
      </c>
      <c r="T2">
        <v>192045.17</v>
      </c>
      <c r="U2">
        <v>0.18</v>
      </c>
      <c r="V2">
        <v>0.5</v>
      </c>
      <c r="W2">
        <v>0.87</v>
      </c>
      <c r="X2">
        <v>11.72</v>
      </c>
      <c r="Y2">
        <v>2</v>
      </c>
      <c r="Z2">
        <v>10</v>
      </c>
      <c r="AA2">
        <v>196.312716626732</v>
      </c>
      <c r="AB2">
        <v>268.60371959438692</v>
      </c>
      <c r="AC2">
        <v>242.96855758406531</v>
      </c>
      <c r="AD2">
        <v>196312.716626732</v>
      </c>
      <c r="AE2">
        <v>268603.71959438687</v>
      </c>
      <c r="AF2">
        <v>1.7872384923108041E-5</v>
      </c>
      <c r="AG2">
        <v>13</v>
      </c>
      <c r="AH2">
        <v>242968.5575840653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2.8782999999999999</v>
      </c>
      <c r="E2">
        <v>34.74</v>
      </c>
      <c r="F2">
        <v>27.69</v>
      </c>
      <c r="G2">
        <v>4.96</v>
      </c>
      <c r="H2">
        <v>0.24</v>
      </c>
      <c r="I2">
        <v>335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158.76</v>
      </c>
      <c r="Q2">
        <v>10048.629999999999</v>
      </c>
      <c r="R2">
        <v>598.54</v>
      </c>
      <c r="S2">
        <v>84.51</v>
      </c>
      <c r="T2">
        <v>255602.19</v>
      </c>
      <c r="U2">
        <v>0.14000000000000001</v>
      </c>
      <c r="V2">
        <v>0.43</v>
      </c>
      <c r="W2">
        <v>1.1100000000000001</v>
      </c>
      <c r="X2">
        <v>15.61</v>
      </c>
      <c r="Y2">
        <v>2</v>
      </c>
      <c r="Z2">
        <v>10</v>
      </c>
      <c r="AA2">
        <v>225.97228016873569</v>
      </c>
      <c r="AB2">
        <v>309.18524292013097</v>
      </c>
      <c r="AC2">
        <v>279.67703728013907</v>
      </c>
      <c r="AD2">
        <v>225972.28016873571</v>
      </c>
      <c r="AE2">
        <v>309185.24292013102</v>
      </c>
      <c r="AF2">
        <v>1.7620832470578061E-5</v>
      </c>
      <c r="AG2">
        <v>15</v>
      </c>
      <c r="AH2">
        <v>279677.03728013899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1.9105000000000001</v>
      </c>
      <c r="E2">
        <v>52.34</v>
      </c>
      <c r="F2">
        <v>43.23</v>
      </c>
      <c r="G2">
        <v>3.89</v>
      </c>
      <c r="H2">
        <v>0.43</v>
      </c>
      <c r="I2">
        <v>667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169.43</v>
      </c>
      <c r="Q2">
        <v>10065.549999999999</v>
      </c>
      <c r="R2">
        <v>1108.8900000000001</v>
      </c>
      <c r="S2">
        <v>84.51</v>
      </c>
      <c r="T2">
        <v>509115.89</v>
      </c>
      <c r="U2">
        <v>0.08</v>
      </c>
      <c r="V2">
        <v>0.28000000000000003</v>
      </c>
      <c r="W2">
        <v>2.09</v>
      </c>
      <c r="X2">
        <v>31.13</v>
      </c>
      <c r="Y2">
        <v>2</v>
      </c>
      <c r="Z2">
        <v>10</v>
      </c>
      <c r="AA2">
        <v>344.87313306132631</v>
      </c>
      <c r="AB2">
        <v>471.87063538333678</v>
      </c>
      <c r="AC2">
        <v>426.83596421694659</v>
      </c>
      <c r="AD2">
        <v>344873.13306132628</v>
      </c>
      <c r="AE2">
        <v>471870.6353833368</v>
      </c>
      <c r="AF2">
        <v>1.5469036954512821E-5</v>
      </c>
      <c r="AG2">
        <v>22</v>
      </c>
      <c r="AH2">
        <v>426835.96421694662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3.9361999999999999</v>
      </c>
      <c r="E2">
        <v>25.4</v>
      </c>
      <c r="F2">
        <v>18.93</v>
      </c>
      <c r="G2">
        <v>7.73</v>
      </c>
      <c r="H2">
        <v>0.12</v>
      </c>
      <c r="I2">
        <v>147</v>
      </c>
      <c r="J2">
        <v>141.81</v>
      </c>
      <c r="K2">
        <v>47.83</v>
      </c>
      <c r="L2">
        <v>1</v>
      </c>
      <c r="M2">
        <v>4</v>
      </c>
      <c r="N2">
        <v>22.98</v>
      </c>
      <c r="O2">
        <v>17723.39</v>
      </c>
      <c r="P2">
        <v>161.59</v>
      </c>
      <c r="Q2">
        <v>10037.99</v>
      </c>
      <c r="R2">
        <v>310.95999999999998</v>
      </c>
      <c r="S2">
        <v>84.51</v>
      </c>
      <c r="T2">
        <v>112749.71</v>
      </c>
      <c r="U2">
        <v>0.27</v>
      </c>
      <c r="V2">
        <v>0.63</v>
      </c>
      <c r="W2">
        <v>0.56000000000000005</v>
      </c>
      <c r="X2">
        <v>6.86</v>
      </c>
      <c r="Y2">
        <v>2</v>
      </c>
      <c r="Z2">
        <v>10</v>
      </c>
      <c r="AA2">
        <v>168.85918948526381</v>
      </c>
      <c r="AB2">
        <v>231.0405925953111</v>
      </c>
      <c r="AC2">
        <v>208.99040270558959</v>
      </c>
      <c r="AD2">
        <v>168859.18948526381</v>
      </c>
      <c r="AE2">
        <v>231040.59259531109</v>
      </c>
      <c r="AF2">
        <v>1.7121328409952428E-5</v>
      </c>
      <c r="AG2">
        <v>11</v>
      </c>
      <c r="AH2">
        <v>208990.4027055896</v>
      </c>
    </row>
    <row r="3" spans="1:34" x14ac:dyDescent="0.25">
      <c r="A3">
        <v>1</v>
      </c>
      <c r="B3">
        <v>70</v>
      </c>
      <c r="C3" t="s">
        <v>34</v>
      </c>
      <c r="D3">
        <v>3.9666000000000001</v>
      </c>
      <c r="E3">
        <v>25.21</v>
      </c>
      <c r="F3">
        <v>18.79</v>
      </c>
      <c r="G3">
        <v>7.78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161.18</v>
      </c>
      <c r="Q3">
        <v>10038.19</v>
      </c>
      <c r="R3">
        <v>306.19</v>
      </c>
      <c r="S3">
        <v>84.51</v>
      </c>
      <c r="T3">
        <v>110375.5</v>
      </c>
      <c r="U3">
        <v>0.28000000000000003</v>
      </c>
      <c r="V3">
        <v>0.63</v>
      </c>
      <c r="W3">
        <v>0.56000000000000005</v>
      </c>
      <c r="X3">
        <v>6.72</v>
      </c>
      <c r="Y3">
        <v>2</v>
      </c>
      <c r="Z3">
        <v>10</v>
      </c>
      <c r="AA3">
        <v>168.11544853426531</v>
      </c>
      <c r="AB3">
        <v>230.02297341462051</v>
      </c>
      <c r="AC3">
        <v>208.06990367126619</v>
      </c>
      <c r="AD3">
        <v>168115.44853426531</v>
      </c>
      <c r="AE3">
        <v>230022.9734146205</v>
      </c>
      <c r="AF3">
        <v>1.7253559593241529E-5</v>
      </c>
      <c r="AG3">
        <v>11</v>
      </c>
      <c r="AH3">
        <v>208069.90367126619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3.5996999999999999</v>
      </c>
      <c r="E2">
        <v>27.78</v>
      </c>
      <c r="F2">
        <v>19.850000000000001</v>
      </c>
      <c r="G2">
        <v>7.68</v>
      </c>
      <c r="H2">
        <v>0.1</v>
      </c>
      <c r="I2">
        <v>155</v>
      </c>
      <c r="J2">
        <v>176.73</v>
      </c>
      <c r="K2">
        <v>52.44</v>
      </c>
      <c r="L2">
        <v>1</v>
      </c>
      <c r="M2">
        <v>118</v>
      </c>
      <c r="N2">
        <v>33.29</v>
      </c>
      <c r="O2">
        <v>22031.19</v>
      </c>
      <c r="P2">
        <v>208.33</v>
      </c>
      <c r="Q2">
        <v>10037.84</v>
      </c>
      <c r="R2">
        <v>348.5</v>
      </c>
      <c r="S2">
        <v>84.51</v>
      </c>
      <c r="T2">
        <v>131479.04000000001</v>
      </c>
      <c r="U2">
        <v>0.24</v>
      </c>
      <c r="V2">
        <v>0.6</v>
      </c>
      <c r="W2">
        <v>0.43</v>
      </c>
      <c r="X2">
        <v>7.78</v>
      </c>
      <c r="Y2">
        <v>2</v>
      </c>
      <c r="Z2">
        <v>10</v>
      </c>
      <c r="AA2">
        <v>201.426413630089</v>
      </c>
      <c r="AB2">
        <v>275.60050543476598</v>
      </c>
      <c r="AC2">
        <v>249.2975800038916</v>
      </c>
      <c r="AD2">
        <v>201426.41363008899</v>
      </c>
      <c r="AE2">
        <v>275600.50543476612</v>
      </c>
      <c r="AF2">
        <v>1.41482010049342E-5</v>
      </c>
      <c r="AG2">
        <v>12</v>
      </c>
      <c r="AH2">
        <v>249297.58000389161</v>
      </c>
    </row>
    <row r="3" spans="1:34" x14ac:dyDescent="0.25">
      <c r="A3">
        <v>1</v>
      </c>
      <c r="B3">
        <v>90</v>
      </c>
      <c r="C3" t="s">
        <v>34</v>
      </c>
      <c r="D3">
        <v>4.2135999999999996</v>
      </c>
      <c r="E3">
        <v>23.73</v>
      </c>
      <c r="F3">
        <v>17.29</v>
      </c>
      <c r="G3">
        <v>9.18</v>
      </c>
      <c r="H3">
        <v>0.2</v>
      </c>
      <c r="I3">
        <v>113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168.4</v>
      </c>
      <c r="Q3">
        <v>10037.16</v>
      </c>
      <c r="R3">
        <v>257.04000000000002</v>
      </c>
      <c r="S3">
        <v>84.51</v>
      </c>
      <c r="T3">
        <v>85958.52</v>
      </c>
      <c r="U3">
        <v>0.33</v>
      </c>
      <c r="V3">
        <v>0.69</v>
      </c>
      <c r="W3">
        <v>0.46</v>
      </c>
      <c r="X3">
        <v>5.23</v>
      </c>
      <c r="Y3">
        <v>2</v>
      </c>
      <c r="Z3">
        <v>10</v>
      </c>
      <c r="AA3">
        <v>157.94030075513581</v>
      </c>
      <c r="AB3">
        <v>216.1008873273839</v>
      </c>
      <c r="AC3">
        <v>195.4765219404205</v>
      </c>
      <c r="AD3">
        <v>157940.3007551358</v>
      </c>
      <c r="AE3">
        <v>216100.88732738391</v>
      </c>
      <c r="AF3">
        <v>1.656106335372135E-5</v>
      </c>
      <c r="AG3">
        <v>10</v>
      </c>
      <c r="AH3">
        <v>195476.5219404205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1.4018999999999999</v>
      </c>
      <c r="E2">
        <v>71.33</v>
      </c>
      <c r="F2">
        <v>58.62</v>
      </c>
      <c r="G2">
        <v>3.53</v>
      </c>
      <c r="H2">
        <v>0.64</v>
      </c>
      <c r="I2">
        <v>996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168.27</v>
      </c>
      <c r="Q2">
        <v>10079.26</v>
      </c>
      <c r="R2">
        <v>1614.58</v>
      </c>
      <c r="S2">
        <v>84.51</v>
      </c>
      <c r="T2">
        <v>760317.07</v>
      </c>
      <c r="U2">
        <v>0.05</v>
      </c>
      <c r="V2">
        <v>0.2</v>
      </c>
      <c r="W2">
        <v>3.06</v>
      </c>
      <c r="X2">
        <v>46.5</v>
      </c>
      <c r="Y2">
        <v>2</v>
      </c>
      <c r="Z2">
        <v>10</v>
      </c>
      <c r="AA2">
        <v>479.68728973524031</v>
      </c>
      <c r="AB2">
        <v>656.32931212541905</v>
      </c>
      <c r="AC2">
        <v>593.69016374014325</v>
      </c>
      <c r="AD2">
        <v>479687.28973524028</v>
      </c>
      <c r="AE2">
        <v>656329.31212541903</v>
      </c>
      <c r="AF2">
        <v>1.336788963920537E-5</v>
      </c>
      <c r="AG2">
        <v>30</v>
      </c>
      <c r="AH2">
        <v>593690.1637401433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3.4367999999999999</v>
      </c>
      <c r="E2">
        <v>29.1</v>
      </c>
      <c r="F2">
        <v>22.5</v>
      </c>
      <c r="G2">
        <v>6.03</v>
      </c>
      <c r="H2">
        <v>0.18</v>
      </c>
      <c r="I2">
        <v>224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155.65</v>
      </c>
      <c r="Q2">
        <v>10042.629999999999</v>
      </c>
      <c r="R2">
        <v>428.11</v>
      </c>
      <c r="S2">
        <v>84.51</v>
      </c>
      <c r="T2">
        <v>170940.12</v>
      </c>
      <c r="U2">
        <v>0.2</v>
      </c>
      <c r="V2">
        <v>0.53</v>
      </c>
      <c r="W2">
        <v>0.79</v>
      </c>
      <c r="X2">
        <v>10.43</v>
      </c>
      <c r="Y2">
        <v>2</v>
      </c>
      <c r="Z2">
        <v>10</v>
      </c>
      <c r="AA2">
        <v>193.20566441656749</v>
      </c>
      <c r="AB2">
        <v>264.35251368697249</v>
      </c>
      <c r="AC2">
        <v>239.12308080184829</v>
      </c>
      <c r="AD2">
        <v>193205.66441656751</v>
      </c>
      <c r="AE2">
        <v>264352.51368697261</v>
      </c>
      <c r="AF2">
        <v>1.7865494572804181E-5</v>
      </c>
      <c r="AG2">
        <v>13</v>
      </c>
      <c r="AH2">
        <v>239123.08080184829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2024-09-25T23:04:32Z</dcterms:created>
  <dcterms:modified xsi:type="dcterms:W3CDTF">2024-09-27T19:27:34Z</dcterms:modified>
</cp:coreProperties>
</file>