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18%_6m_0_LM/"/>
    </mc:Choice>
  </mc:AlternateContent>
  <xr:revisionPtr revIDLastSave="267" documentId="11_BE70E2938304F8CE5FD22030677F929ED1E77B90" xr6:coauthVersionLast="47" xr6:coauthVersionMax="47" xr10:uidLastSave="{60FCC75E-F6DA-4BAC-BFFB-52C29155B61A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<sst xmlns="http://schemas.openxmlformats.org/spreadsheetml/2006/main" count="806" uniqueCount="70">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</sst>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24-4EA5-934E-856D0E7A53A9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D24-4EA5-934E-856D0E7A53A9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D24-4EA5-934E-856D0E7A53A9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D24-4EA5-934E-856D0E7A53A9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D24-4EA5-934E-856D0E7A53A9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D24-4EA5-934E-856D0E7A53A9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D24-4EA5-934E-856D0E7A53A9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D24-4EA5-934E-856D0E7A53A9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D24-4EA5-934E-856D0E7A53A9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D24-4EA5-934E-856D0E7A53A9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D24-4EA5-934E-856D0E7A53A9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D24-4EA5-934E-856D0E7A53A9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D24-4EA5-934E-856D0E7A53A9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D24-4EA5-934E-856D0E7A53A9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D24-4EA5-934E-856D0E7A53A9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D24-4EA5-934E-856D0E7A53A9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D24-4EA5-934E-856D0E7A53A9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D24-4EA5-934E-856D0E7A53A9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D24-4EA5-934E-856D0E7A53A9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D24-4EA5-934E-856D0E7A53A9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D24-4EA5-934E-856D0E7A53A9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D24-4EA5-934E-856D0E7A53A9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D24-4EA5-934E-856D0E7A53A9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D24-4EA5-934E-856D0E7A53A9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D24-4EA5-934E-856D0E7A53A9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D24-4EA5-934E-856D0E7A53A9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D24-4EA5-934E-856D0E7A53A9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D24-4EA5-934E-856D0E7A53A9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D24-4EA5-934E-856D0E7A53A9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D24-4EA5-934E-856D0E7A53A9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D24-4EA5-934E-856D0E7A53A9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D24-4EA5-934E-856D0E7A53A9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D24-4EA5-934E-856D0E7A53A9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D24-4EA5-934E-856D0E7A53A9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D24-4EA5-934E-856D0E7A53A9}"/>
              </c:ext>
            </c:extLst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D24-4EA5-934E-856D0E7A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399B-6516-4169-83B0-B2D67F07044D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1.1998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1000</v>
      </c>
      <c r="F2">
        <f>_xlfn.XLOOKUP(B2,RESULTADOS_0!D:D,RESULTADOS_0!F:F,0,0,1)</f>
        <v>70.59</v>
      </c>
      <c r="G2">
        <f>_xlfn.XLOOKUP(B2,RESULTADOS_0!D:D,RESULTADOS_0!M:M,0,0,1)</f>
        <v>0</v>
      </c>
      <c r="H2">
        <f>_xlfn.XLOOKUP(B2,RESULTADOS_0!D:D,RESULTADOS_0!AF:AF,0,0,1)</f>
        <v>1.14407546823016E-5</v>
      </c>
      <c r="I2">
        <f>_xlfn.XLOOKUP(B2,RESULTADOS_0!D:D,RESULTADOS_0!AC:AC,0,0,1)</f>
        <v>754.00382639257055</v>
      </c>
      <c r="J2">
        <f>_xlfn.XLOOKUP(B2,RESULTADOS_0!D:D,RESULTADOS_0!G:G,0,0,1)</f>
        <v>4.24</v>
      </c>
      <c r="K2">
        <v>1.1998</v>
      </c>
      <c r="L2">
        <v>100</v>
      </c>
      <c r="M2">
        <v>18</v>
      </c>
      <c r="N2">
        <f>_xlfn.XLOOKUP(B2,RESULTADOS_0!D:D,RESULTADOS_0!AH:AH,0,0,1)</f>
        <v>754003.82639257051</v>
      </c>
      <c r="T2">
        <v>20</v>
      </c>
    </row>
    <row r="3" spans="1:20" x14ac:dyDescent="0.25">
      <c r="A3" t="s">
        <v>52</v>
      </c>
      <c r="B3">
        <v>1.5579000000000001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668</v>
      </c>
      <c r="F3">
        <f>_xlfn.XLOOKUP(B3,RESULTADOS_1!D:D,RESULTADOS_1!F:F,0,0,1)</f>
        <v>55.07</v>
      </c>
      <c r="G3">
        <f>_xlfn.XLOOKUP(B3,RESULTADOS_1!D:D,RESULTADOS_1!M:M,0,0,1)</f>
        <v>0</v>
      </c>
      <c r="H3">
        <f>_xlfn.XLOOKUP(B3,RESULTADOS_1!D:D,RESULTADOS_1!AF:AF,0,0,1)</f>
        <v>1.2614086716270889E-5</v>
      </c>
      <c r="I3">
        <f>_xlfn.XLOOKUP(B3,RESULTADOS_1!D:D,RESULTADOS_1!AC:AC,0,0,1)</f>
        <v>582.16399813711473</v>
      </c>
      <c r="J3">
        <f>_xlfn.XLOOKUP(B3,RESULTADOS_1!D:D,RESULTADOS_1!G:G,0,0,1)</f>
        <v>4.95</v>
      </c>
      <c r="K3">
        <v>1.5579000000000003</v>
      </c>
      <c r="N3">
        <f>_xlfn.XLOOKUP(B3,RESULTADOS_1!D:D,RESULTADOS_1!AH:AH,0,0,1)</f>
        <v>582163.99813711469</v>
      </c>
    </row>
    <row r="4" spans="1:20" x14ac:dyDescent="0.25">
      <c r="A4" t="s">
        <v>53</v>
      </c>
      <c r="B4">
        <v>1.8122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502</v>
      </c>
      <c r="F4">
        <f>_xlfn.XLOOKUP(B4,RESULTADOS_2!D:D,RESULTADOS_2!F:F,0,0,1)</f>
        <v>47.3</v>
      </c>
      <c r="G4">
        <f>_xlfn.XLOOKUP(B4,RESULTADOS_2!D:D,RESULTADOS_2!M:M,0,0,1)</f>
        <v>0</v>
      </c>
      <c r="H4">
        <f>_xlfn.XLOOKUP(B4,RESULTADOS_2!D:D,RESULTADOS_2!AF:AF,0,0,1)</f>
        <v>1.306550111636172E-5</v>
      </c>
      <c r="I4">
        <f>_xlfn.XLOOKUP(B4,RESULTADOS_2!D:D,RESULTADOS_2!AC:AC,0,0,1)</f>
        <v>498.89291434911922</v>
      </c>
      <c r="J4">
        <f>_xlfn.XLOOKUP(B4,RESULTADOS_2!D:D,RESULTADOS_2!G:G,0,0,1)</f>
        <v>5.65</v>
      </c>
      <c r="K4">
        <v>1.8122</v>
      </c>
      <c r="N4">
        <f>_xlfn.XLOOKUP(B4,RESULTADOS_2!D:D,RESULTADOS_2!AH:AH,0,0,1)</f>
        <v>498892.91434911918</v>
      </c>
    </row>
    <row r="5" spans="1:20" x14ac:dyDescent="0.25">
      <c r="A5" t="s">
        <v>54</v>
      </c>
      <c r="B5">
        <v>2.0002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402</v>
      </c>
      <c r="F5">
        <f>_xlfn.XLOOKUP(B5,RESULTADOS_3!D:D,RESULTADOS_3!F:F,0,0,1)</f>
        <v>42.61</v>
      </c>
      <c r="G5">
        <f>_xlfn.XLOOKUP(B5,RESULTADOS_3!D:D,RESULTADOS_3!M:M,0,0,1)</f>
        <v>0</v>
      </c>
      <c r="H5">
        <f>_xlfn.XLOOKUP(B5,RESULTADOS_3!D:D,RESULTADOS_3!AF:AF,0,0,1)</f>
        <v>1.3179622440608509E-5</v>
      </c>
      <c r="I5">
        <f>_xlfn.XLOOKUP(B5,RESULTADOS_3!D:D,RESULTADOS_3!AC:AC,0,0,1)</f>
        <v>455.70820235498638</v>
      </c>
      <c r="J5">
        <f>_xlfn.XLOOKUP(B5,RESULTADOS_3!D:D,RESULTADOS_3!G:G,0,0,1)</f>
        <v>6.36</v>
      </c>
      <c r="K5">
        <v>2.0002</v>
      </c>
      <c r="N5">
        <f>_xlfn.XLOOKUP(B5,RESULTADOS_3!D:D,RESULTADOS_3!AH:AH,0,0,1)</f>
        <v>455708.20235498651</v>
      </c>
    </row>
    <row r="6" spans="1:20" x14ac:dyDescent="0.25">
      <c r="A6" t="s">
        <v>55</v>
      </c>
      <c r="B6">
        <v>2.1471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335</v>
      </c>
      <c r="F6">
        <f>_xlfn.XLOOKUP(B6,RESULTADOS_4!D:D,RESULTADOS_4!F:F,0,0,1)</f>
        <v>39.520000000000003</v>
      </c>
      <c r="G6">
        <f>_xlfn.XLOOKUP(B6,RESULTADOS_4!D:D,RESULTADOS_4!M:M,0,0,1)</f>
        <v>0</v>
      </c>
      <c r="H6">
        <f>_xlfn.XLOOKUP(B6,RESULTADOS_4!D:D,RESULTADOS_4!AF:AF,0,0,1)</f>
        <v>1.3144456588117349E-5</v>
      </c>
      <c r="I6">
        <f>_xlfn.XLOOKUP(B6,RESULTADOS_4!D:D,RESULTADOS_4!AC:AC,0,0,1)</f>
        <v>432.40074218176659</v>
      </c>
      <c r="J6">
        <f>_xlfn.XLOOKUP(B6,RESULTADOS_4!D:D,RESULTADOS_4!G:G,0,0,1)</f>
        <v>7.08</v>
      </c>
      <c r="K6">
        <v>2.1471</v>
      </c>
      <c r="N6">
        <f>_xlfn.XLOOKUP(B6,RESULTADOS_4!D:D,RESULTADOS_4!AH:AH,0,0,1)</f>
        <v>432400.7421817666</v>
      </c>
    </row>
    <row r="7" spans="1:20" x14ac:dyDescent="0.25">
      <c r="A7" t="s">
        <v>56</v>
      </c>
      <c r="B7">
        <v>2.2652999999999999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288</v>
      </c>
      <c r="F7">
        <f>_xlfn.XLOOKUP(B7,RESULTADOS_5!D:D,RESULTADOS_5!F:F,0,0,1)</f>
        <v>37.29</v>
      </c>
      <c r="G7">
        <f>_xlfn.XLOOKUP(B7,RESULTADOS_5!D:D,RESULTADOS_5!M:M,0,0,1)</f>
        <v>0</v>
      </c>
      <c r="H7">
        <f>_xlfn.XLOOKUP(B7,RESULTADOS_5!D:D,RESULTADOS_5!AF:AF,0,0,1)</f>
        <v>1.3032024750882299E-5</v>
      </c>
      <c r="I7">
        <f>_xlfn.XLOOKUP(B7,RESULTADOS_5!D:D,RESULTADOS_5!AC:AC,0,0,1)</f>
        <v>413.39183692506242</v>
      </c>
      <c r="J7">
        <f>_xlfn.XLOOKUP(B7,RESULTADOS_5!D:D,RESULTADOS_5!G:G,0,0,1)</f>
        <v>7.77</v>
      </c>
      <c r="K7">
        <v>2.2652999999999999</v>
      </c>
      <c r="N7">
        <f>_xlfn.XLOOKUP(B7,RESULTADOS_5!D:D,RESULTADOS_5!AH:AH,0,0,1)</f>
        <v>413391.83692506241</v>
      </c>
    </row>
    <row r="8" spans="1:20" x14ac:dyDescent="0.25">
      <c r="A8" t="s">
        <v>57</v>
      </c>
      <c r="B8">
        <v>2.3624999999999998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252</v>
      </c>
      <c r="F8">
        <f>_xlfn.XLOOKUP(B8,RESULTADOS_6!D:D,RESULTADOS_6!F:F,0,0,1)</f>
        <v>35.630000000000003</v>
      </c>
      <c r="G8">
        <f>_xlfn.XLOOKUP(B8,RESULTADOS_6!D:D,RESULTADOS_6!M:M,0,0,1)</f>
        <v>0</v>
      </c>
      <c r="H8">
        <f>_xlfn.XLOOKUP(B8,RESULTADOS_6!D:D,RESULTADOS_6!AF:AF,0,0,1)</f>
        <v>1.2878518081145229E-5</v>
      </c>
      <c r="I8">
        <f>_xlfn.XLOOKUP(B8,RESULTADOS_6!D:D,RESULTADOS_6!AC:AC,0,0,1)</f>
        <v>397.24643866380183</v>
      </c>
      <c r="J8">
        <f>_xlfn.XLOOKUP(B8,RESULTADOS_6!D:D,RESULTADOS_6!G:G,0,0,1)</f>
        <v>8.48</v>
      </c>
      <c r="K8">
        <v>2.3624999999999998</v>
      </c>
      <c r="N8">
        <f>_xlfn.XLOOKUP(B8,RESULTADOS_6!D:D,RESULTADOS_6!AH:AH,0,0,1)</f>
        <v>397246.43866380182</v>
      </c>
    </row>
    <row r="9" spans="1:20" x14ac:dyDescent="0.25">
      <c r="A9" t="s">
        <v>58</v>
      </c>
      <c r="B9">
        <v>2.4466000000000001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224</v>
      </c>
      <c r="F9">
        <f>_xlfn.XLOOKUP(B9,RESULTADOS_7!D:D,RESULTADOS_7!F:F,0,0,1)</f>
        <v>34.28</v>
      </c>
      <c r="G9">
        <f>_xlfn.XLOOKUP(B9,RESULTADOS_7!D:D,RESULTADOS_7!M:M,0,0,1)</f>
        <v>0</v>
      </c>
      <c r="H9">
        <f>_xlfn.XLOOKUP(B9,RESULTADOS_7!D:D,RESULTADOS_7!AF:AF,0,0,1)</f>
        <v>1.271814450122868E-5</v>
      </c>
      <c r="I9">
        <f>_xlfn.XLOOKUP(B9,RESULTADOS_7!D:D,RESULTADOS_7!AC:AC,0,0,1)</f>
        <v>395.26807131218243</v>
      </c>
      <c r="J9">
        <f>_xlfn.XLOOKUP(B9,RESULTADOS_7!D:D,RESULTADOS_7!G:G,0,0,1)</f>
        <v>9.18</v>
      </c>
      <c r="K9">
        <v>2.4466000000000001</v>
      </c>
      <c r="N9">
        <f>_xlfn.XLOOKUP(B9,RESULTADOS_7!D:D,RESULTADOS_7!AH:AH,0,0,1)</f>
        <v>395268.07131218241</v>
      </c>
    </row>
    <row r="10" spans="1:20" x14ac:dyDescent="0.25">
      <c r="A10" t="s">
        <v>59</v>
      </c>
      <c r="B10">
        <v>2.5133999999999999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202</v>
      </c>
      <c r="F10">
        <f>_xlfn.XLOOKUP(B10,RESULTADOS_8!D:D,RESULTADOS_8!F:F,0,0,1)</f>
        <v>33.26</v>
      </c>
      <c r="G10">
        <f>_xlfn.XLOOKUP(B10,RESULTADOS_8!D:D,RESULTADOS_8!M:M,0,0,1)</f>
        <v>0</v>
      </c>
      <c r="H10">
        <f>_xlfn.XLOOKUP(B10,RESULTADOS_8!D:D,RESULTADOS_8!AF:AF,0,0,1)</f>
        <v>1.252175743099377E-5</v>
      </c>
      <c r="I10">
        <f>_xlfn.XLOOKUP(B10,RESULTADOS_8!D:D,RESULTADOS_8!AC:AC,0,0,1)</f>
        <v>381.996687805134</v>
      </c>
      <c r="J10">
        <f>_xlfn.XLOOKUP(B10,RESULTADOS_8!D:D,RESULTADOS_8!G:G,0,0,1)</f>
        <v>9.8800000000000008</v>
      </c>
      <c r="K10">
        <v>2.5133999999999999</v>
      </c>
      <c r="N10">
        <f>_xlfn.XLOOKUP(B10,RESULTADOS_8!D:D,RESULTADOS_8!AH:AH,0,0,1)</f>
        <v>381996.68780513399</v>
      </c>
    </row>
    <row r="11" spans="1:20" x14ac:dyDescent="0.25">
      <c r="A11" t="s">
        <v>60</v>
      </c>
      <c r="B11">
        <v>2.5712999999999999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184</v>
      </c>
      <c r="F11">
        <f>_xlfn.XLOOKUP(B11,RESULTADOS_9!D:D,RESULTADOS_9!F:F,0,0,1)</f>
        <v>32.409999999999997</v>
      </c>
      <c r="G11">
        <f>_xlfn.XLOOKUP(B11,RESULTADOS_9!D:D,RESULTADOS_9!M:M,0,0,1)</f>
        <v>0</v>
      </c>
      <c r="H11">
        <f>_xlfn.XLOOKUP(B11,RESULTADOS_9!D:D,RESULTADOS_9!AF:AF,0,0,1)</f>
        <v>1.2327072223157311E-5</v>
      </c>
      <c r="I11">
        <f>_xlfn.XLOOKUP(B11,RESULTADOS_9!D:D,RESULTADOS_9!AC:AC,0,0,1)</f>
        <v>381.54463435434349</v>
      </c>
      <c r="J11">
        <f>_xlfn.XLOOKUP(B11,RESULTADOS_9!D:D,RESULTADOS_9!G:G,0,0,1)</f>
        <v>10.57</v>
      </c>
      <c r="K11">
        <v>2.5712999999999999</v>
      </c>
      <c r="N11">
        <f>_xlfn.XLOOKUP(B11,RESULTADOS_9!D:D,RESULTADOS_9!AH:AH,0,0,1)</f>
        <v>381544.63435434352</v>
      </c>
    </row>
    <row r="12" spans="1:20" x14ac:dyDescent="0.25">
      <c r="A12" t="s">
        <v>61</v>
      </c>
      <c r="B12">
        <v>2.621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169</v>
      </c>
      <c r="F12">
        <f>_xlfn.XLOOKUP(B12,RESULTADOS_10!D:D,RESULTADOS_10!F:F,0,0,1)</f>
        <v>31.7</v>
      </c>
      <c r="G12">
        <f>_xlfn.XLOOKUP(B12,RESULTADOS_10!D:D,RESULTADOS_10!M:M,0,0,1)</f>
        <v>0</v>
      </c>
      <c r="H12">
        <f>_xlfn.XLOOKUP(B12,RESULTADOS_10!D:D,RESULTADOS_10!AF:AF,0,0,1)</f>
        <v>1.2131975231206581E-5</v>
      </c>
      <c r="I12">
        <f>_xlfn.XLOOKUP(B12,RESULTADOS_10!D:D,RESULTADOS_10!AC:AC,0,0,1)</f>
        <v>369.66290958119032</v>
      </c>
      <c r="J12">
        <f>_xlfn.XLOOKUP(B12,RESULTADOS_10!D:D,RESULTADOS_10!G:G,0,0,1)</f>
        <v>11.26</v>
      </c>
      <c r="K12">
        <v>2.6210000000000004</v>
      </c>
      <c r="N12">
        <f>_xlfn.XLOOKUP(B12,RESULTADOS_10!D:D,RESULTADOS_10!AH:AH,0,0,1)</f>
        <v>369662.90958119032</v>
      </c>
    </row>
    <row r="13" spans="1:20" x14ac:dyDescent="0.25">
      <c r="A13" t="s">
        <v>62</v>
      </c>
      <c r="B13">
        <v>2.6629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156</v>
      </c>
      <c r="F13">
        <f>_xlfn.XLOOKUP(B13,RESULTADOS_11!D:D,RESULTADOS_11!F:F,0,0,1)</f>
        <v>31.13</v>
      </c>
      <c r="G13">
        <f>_xlfn.XLOOKUP(B13,RESULTADOS_11!D:D,RESULTADOS_11!M:M,0,0,1)</f>
        <v>0</v>
      </c>
      <c r="H13">
        <f>_xlfn.XLOOKUP(B13,RESULTADOS_11!D:D,RESULTADOS_11!AF:AF,0,0,1)</f>
        <v>1.193431317039171E-5</v>
      </c>
      <c r="I13">
        <f>_xlfn.XLOOKUP(B13,RESULTADOS_11!D:D,RESULTADOS_11!AC:AC,0,0,1)</f>
        <v>370.53178615205422</v>
      </c>
      <c r="J13">
        <f>_xlfn.XLOOKUP(B13,RESULTADOS_11!D:D,RESULTADOS_11!G:G,0,0,1)</f>
        <v>11.97</v>
      </c>
      <c r="K13">
        <v>2.6629</v>
      </c>
      <c r="N13">
        <f>_xlfn.XLOOKUP(B13,RESULTADOS_11!D:D,RESULTADOS_11!AH:AH,0,0,1)</f>
        <v>370531.78615205421</v>
      </c>
    </row>
    <row r="14" spans="1:20" x14ac:dyDescent="0.25">
      <c r="A14" t="s">
        <v>63</v>
      </c>
      <c r="B14">
        <v>2.7008999999999999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145</v>
      </c>
      <c r="F14">
        <f>_xlfn.XLOOKUP(B14,RESULTADOS_12!D:D,RESULTADOS_12!F:F,0,0,1)</f>
        <v>30.61</v>
      </c>
      <c r="G14">
        <f>_xlfn.XLOOKUP(B14,RESULTADOS_12!D:D,RESULTADOS_12!M:M,0,0,1)</f>
        <v>0</v>
      </c>
      <c r="H14">
        <f>_xlfn.XLOOKUP(B14,RESULTADOS_12!D:D,RESULTADOS_12!AF:AF,0,0,1)</f>
        <v>1.1748131675839771E-5</v>
      </c>
      <c r="I14">
        <f>_xlfn.XLOOKUP(B14,RESULTADOS_12!D:D,RESULTADOS_12!AC:AC,0,0,1)</f>
        <v>371.41530054921031</v>
      </c>
      <c r="J14">
        <f>_xlfn.XLOOKUP(B14,RESULTADOS_12!D:D,RESULTADOS_12!G:G,0,0,1)</f>
        <v>12.67</v>
      </c>
      <c r="K14">
        <v>2.7008999999999999</v>
      </c>
      <c r="N14">
        <f>_xlfn.XLOOKUP(B14,RESULTADOS_12!D:D,RESULTADOS_12!AH:AH,0,0,1)</f>
        <v>371415.30054921028</v>
      </c>
    </row>
    <row r="15" spans="1:20" x14ac:dyDescent="0.25">
      <c r="A15" t="s">
        <v>64</v>
      </c>
      <c r="B15">
        <v>2.7374999999999998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135</v>
      </c>
      <c r="F15">
        <f>_xlfn.XLOOKUP(B15,RESULTADOS_13!D:D,RESULTADOS_13!F:F,0,0,1)</f>
        <v>30.13</v>
      </c>
      <c r="G15">
        <f>_xlfn.XLOOKUP(B15,RESULTADOS_13!D:D,RESULTADOS_13!M:M,0,0,1)</f>
        <v>0</v>
      </c>
      <c r="H15">
        <f>_xlfn.XLOOKUP(B15,RESULTADOS_13!D:D,RESULTADOS_13!AF:AF,0,0,1)</f>
        <v>1.158052431400358E-5</v>
      </c>
      <c r="I15">
        <f>_xlfn.XLOOKUP(B15,RESULTADOS_13!D:D,RESULTADOS_13!AC:AC,0,0,1)</f>
        <v>372.42330816675292</v>
      </c>
      <c r="J15">
        <f>_xlfn.XLOOKUP(B15,RESULTADOS_13!D:D,RESULTADOS_13!G:G,0,0,1)</f>
        <v>13.39</v>
      </c>
      <c r="K15">
        <v>2.7374999999999998</v>
      </c>
      <c r="N15">
        <f>_xlfn.XLOOKUP(B15,RESULTADOS_13!D:D,RESULTADOS_13!AH:AH,0,0,1)</f>
        <v>372423.30816675292</v>
      </c>
    </row>
    <row r="16" spans="1:20" x14ac:dyDescent="0.25">
      <c r="A16" t="s">
        <v>65</v>
      </c>
      <c r="B16">
        <v>2.7642000000000002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127</v>
      </c>
      <c r="F16">
        <f>_xlfn.XLOOKUP(B16,RESULTADOS_14!D:D,RESULTADOS_14!F:F,0,0,1)</f>
        <v>29.76</v>
      </c>
      <c r="G16">
        <f>_xlfn.XLOOKUP(B16,RESULTADOS_14!D:D,RESULTADOS_14!M:M,0,0,1)</f>
        <v>0</v>
      </c>
      <c r="H16">
        <f>_xlfn.XLOOKUP(B16,RESULTADOS_14!D:D,RESULTADOS_14!AF:AF,0,0,1)</f>
        <v>1.139298871096643E-5</v>
      </c>
      <c r="I16">
        <f>_xlfn.XLOOKUP(B16,RESULTADOS_14!D:D,RESULTADOS_14!AC:AC,0,0,1)</f>
        <v>374.33332640179913</v>
      </c>
      <c r="J16">
        <f>_xlfn.XLOOKUP(B16,RESULTADOS_14!D:D,RESULTADOS_14!G:G,0,0,1)</f>
        <v>14.06</v>
      </c>
      <c r="K16">
        <v>2.7642000000000002</v>
      </c>
      <c r="N16">
        <f>_xlfn.XLOOKUP(B16,RESULTADOS_14!D:D,RESULTADOS_14!AH:AH,0,0,1)</f>
        <v>374333.3264017991</v>
      </c>
    </row>
    <row r="17" spans="1:14" x14ac:dyDescent="0.25">
      <c r="A17" t="s">
        <v>66</v>
      </c>
      <c r="B17">
        <v>2.7980999999999998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119</v>
      </c>
      <c r="F17">
        <f>_xlfn.XLOOKUP(B17,RESULTADOS_15!D:D,RESULTADOS_15!F:F,0,0,1)</f>
        <v>29.33</v>
      </c>
      <c r="G17">
        <f>_xlfn.XLOOKUP(B17,RESULTADOS_15!D:D,RESULTADOS_15!M:M,0,0,1)</f>
        <v>0</v>
      </c>
      <c r="H17">
        <f>_xlfn.XLOOKUP(B17,RESULTADOS_15!D:D,RESULTADOS_15!AF:AF,0,0,1)</f>
        <v>1.125411073958361E-5</v>
      </c>
      <c r="I17">
        <f>_xlfn.XLOOKUP(B17,RESULTADOS_15!D:D,RESULTADOS_15!AC:AC,0,0,1)</f>
        <v>363.83306844494018</v>
      </c>
      <c r="J17">
        <f>_xlfn.XLOOKUP(B17,RESULTADOS_15!D:D,RESULTADOS_15!G:G,0,0,1)</f>
        <v>14.79</v>
      </c>
      <c r="K17">
        <v>2.7980999999999998</v>
      </c>
      <c r="N17">
        <f>_xlfn.XLOOKUP(B17,RESULTADOS_15!D:D,RESULTADOS_15!AH:AH,0,0,1)</f>
        <v>363833.0684449402</v>
      </c>
    </row>
    <row r="18" spans="1:14" x14ac:dyDescent="0.25">
      <c r="A18" t="s">
        <v>67</v>
      </c>
      <c r="B18">
        <v>2.8157000000000001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113</v>
      </c>
      <c r="F18">
        <f>_xlfn.XLOOKUP(B18,RESULTADOS_16!D:D,RESULTADOS_16!F:F,0,0,1)</f>
        <v>29.08</v>
      </c>
      <c r="G18">
        <f>_xlfn.XLOOKUP(B18,RESULTADOS_16!D:D,RESULTADOS_16!M:M,0,0,1)</f>
        <v>0</v>
      </c>
      <c r="H18">
        <f>_xlfn.XLOOKUP(B18,RESULTADOS_16!D:D,RESULTADOS_16!AF:AF,0,0,1)</f>
        <v>1.106678044547968E-5</v>
      </c>
      <c r="I18">
        <f>_xlfn.XLOOKUP(B18,RESULTADOS_16!D:D,RESULTADOS_16!AC:AC,0,0,1)</f>
        <v>366.71067112557148</v>
      </c>
      <c r="J18">
        <f>_xlfn.XLOOKUP(B18,RESULTADOS_16!D:D,RESULTADOS_16!G:G,0,0,1)</f>
        <v>15.44</v>
      </c>
      <c r="K18">
        <v>2.8157000000000001</v>
      </c>
      <c r="N18">
        <f>_xlfn.XLOOKUP(B18,RESULTADOS_16!D:D,RESULTADOS_16!AH:AH,0,0,1)</f>
        <v>366710.67112557148</v>
      </c>
    </row>
    <row r="19" spans="1:14" x14ac:dyDescent="0.25">
      <c r="A19" t="s">
        <v>68</v>
      </c>
      <c r="B19">
        <v>2.8376000000000001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107</v>
      </c>
      <c r="F19">
        <f>_xlfn.XLOOKUP(B19,RESULTADOS_17!D:D,RESULTADOS_17!F:F,0,0,1)</f>
        <v>28.79</v>
      </c>
      <c r="G19">
        <f>_xlfn.XLOOKUP(B19,RESULTADOS_17!D:D,RESULTADOS_17!M:M,0,0,1)</f>
        <v>0</v>
      </c>
      <c r="H19">
        <f>_xlfn.XLOOKUP(B19,RESULTADOS_17!D:D,RESULTADOS_17!AF:AF,0,0,1)</f>
        <v>1.091225649818319E-5</v>
      </c>
      <c r="I19">
        <f>_xlfn.XLOOKUP(B19,RESULTADOS_17!D:D,RESULTADOS_17!AC:AC,0,0,1)</f>
        <v>368.47782584500447</v>
      </c>
      <c r="J19">
        <f>_xlfn.XLOOKUP(B19,RESULTADOS_17!D:D,RESULTADOS_17!G:G,0,0,1)</f>
        <v>16.14</v>
      </c>
      <c r="K19">
        <v>2.8376000000000001</v>
      </c>
      <c r="N19">
        <f>_xlfn.XLOOKUP(B19,RESULTADOS_17!D:D,RESULTADOS_17!AH:AH,0,0,1)</f>
        <v>368477.82584500453</v>
      </c>
    </row>
    <row r="20" spans="1:14" x14ac:dyDescent="0.25">
      <c r="A20" t="s">
        <v>69</v>
      </c>
      <c r="B20">
        <v>2.8553999999999999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102</v>
      </c>
      <c r="F20">
        <f>_xlfn.XLOOKUP(B20,RESULTADOS_18!D:D,RESULTADOS_18!F:F,0,0,1)</f>
        <v>28.54</v>
      </c>
      <c r="G20">
        <f>_xlfn.XLOOKUP(B20,RESULTADOS_18!D:D,RESULTADOS_18!M:M,0,0,1)</f>
        <v>0</v>
      </c>
      <c r="H20">
        <f>_xlfn.XLOOKUP(B20,RESULTADOS_18!D:D,RESULTADOS_18!AF:AF,0,0,1)</f>
        <v>1.075585058159008E-5</v>
      </c>
      <c r="I20">
        <f>_xlfn.XLOOKUP(B20,RESULTADOS_18!D:D,RESULTADOS_18!AC:AC,0,0,1)</f>
        <v>370.7837195831799</v>
      </c>
      <c r="J20">
        <f>_xlfn.XLOOKUP(B20,RESULTADOS_18!D:D,RESULTADOS_18!G:G,0,0,1)</f>
        <v>16.79</v>
      </c>
      <c r="K20">
        <v>2.8554000000000004</v>
      </c>
      <c r="N20">
        <f>_xlfn.XLOOKUP(B20,RESULTADOS_18!D:D,RESULTADOS_18!AH:AH,0,0,1)</f>
        <v>370783.71958317992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2.4415</v>
      </c>
      <c r="E2">
        <v>40.96</v>
      </c>
      <c r="F2">
        <v>33.61</v>
      </c>
      <c r="G2">
        <v>9.89</v>
      </c>
      <c r="H2">
        <v>0.14000000000000001</v>
      </c>
      <c r="I2">
        <v>204</v>
      </c>
      <c r="J2">
        <v>124.63</v>
      </c>
      <c r="K2">
        <v>45</v>
      </c>
      <c r="L2">
        <v>1</v>
      </c>
      <c r="M2">
        <v>155</v>
      </c>
      <c r="N2">
        <v>18.64</v>
      </c>
      <c r="O2">
        <v>15605.44</v>
      </c>
      <c r="P2">
        <v>277.86</v>
      </c>
      <c r="Q2">
        <v>10034.48</v>
      </c>
      <c r="R2">
        <v>497.06</v>
      </c>
      <c r="S2">
        <v>167.94</v>
      </c>
      <c r="T2">
        <v>164223.71</v>
      </c>
      <c r="U2">
        <v>0.34</v>
      </c>
      <c r="V2">
        <v>0.7</v>
      </c>
      <c r="W2">
        <v>0.67</v>
      </c>
      <c r="X2">
        <v>9.76</v>
      </c>
      <c r="Y2">
        <v>2</v>
      </c>
      <c r="Z2">
        <v>10</v>
      </c>
      <c r="AA2">
        <v>341.85409150584542</v>
      </c>
      <c r="AB2">
        <v>467.73984953641451</v>
      </c>
      <c r="AC2">
        <v>423.09941477366021</v>
      </c>
      <c r="AD2">
        <v>341854.09150584543</v>
      </c>
      <c r="AE2">
        <v>467739.84953641449</v>
      </c>
      <c r="AF2">
        <v>1.1301113135059469E-5</v>
      </c>
      <c r="AG2">
        <v>18</v>
      </c>
      <c r="AH2">
        <v>423099.41477366007</v>
      </c>
    </row>
    <row r="3" spans="1:34" x14ac:dyDescent="0.25">
      <c r="A3">
        <v>1</v>
      </c>
      <c r="B3">
        <v>60</v>
      </c>
      <c r="C3" t="s">
        <v>34</v>
      </c>
      <c r="D3">
        <v>2.621</v>
      </c>
      <c r="E3">
        <v>38.15</v>
      </c>
      <c r="F3">
        <v>31.7</v>
      </c>
      <c r="G3">
        <v>11.26</v>
      </c>
      <c r="H3">
        <v>0.28000000000000003</v>
      </c>
      <c r="I3">
        <v>169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251.34</v>
      </c>
      <c r="Q3">
        <v>10035.75</v>
      </c>
      <c r="R3">
        <v>426.11</v>
      </c>
      <c r="S3">
        <v>167.94</v>
      </c>
      <c r="T3">
        <v>128922.32</v>
      </c>
      <c r="U3">
        <v>0.39</v>
      </c>
      <c r="V3">
        <v>0.75</v>
      </c>
      <c r="W3">
        <v>0.77</v>
      </c>
      <c r="X3">
        <v>7.85</v>
      </c>
      <c r="Y3">
        <v>2</v>
      </c>
      <c r="Z3">
        <v>10</v>
      </c>
      <c r="AA3">
        <v>298.6786880475554</v>
      </c>
      <c r="AB3">
        <v>408.66535776041297</v>
      </c>
      <c r="AC3">
        <v>369.66290958119032</v>
      </c>
      <c r="AD3">
        <v>298678.68804755539</v>
      </c>
      <c r="AE3">
        <v>408665.35776041303</v>
      </c>
      <c r="AF3">
        <v>1.2131975231206581E-5</v>
      </c>
      <c r="AG3">
        <v>16</v>
      </c>
      <c r="AH3">
        <v>369662.90958119032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1.9180999999999999</v>
      </c>
      <c r="E2">
        <v>52.13</v>
      </c>
      <c r="F2">
        <v>39.56</v>
      </c>
      <c r="G2">
        <v>7.46</v>
      </c>
      <c r="H2">
        <v>0.11</v>
      </c>
      <c r="I2">
        <v>318</v>
      </c>
      <c r="J2">
        <v>159.12</v>
      </c>
      <c r="K2">
        <v>50.28</v>
      </c>
      <c r="L2">
        <v>1</v>
      </c>
      <c r="M2">
        <v>316</v>
      </c>
      <c r="N2">
        <v>27.84</v>
      </c>
      <c r="O2">
        <v>19859.16</v>
      </c>
      <c r="P2">
        <v>433.57</v>
      </c>
      <c r="Q2">
        <v>10036.02</v>
      </c>
      <c r="R2">
        <v>702.62</v>
      </c>
      <c r="S2">
        <v>167.94</v>
      </c>
      <c r="T2">
        <v>266434.02</v>
      </c>
      <c r="U2">
        <v>0.24</v>
      </c>
      <c r="V2">
        <v>0.6</v>
      </c>
      <c r="W2">
        <v>0.78</v>
      </c>
      <c r="X2">
        <v>15.7</v>
      </c>
      <c r="Y2">
        <v>2</v>
      </c>
      <c r="Z2">
        <v>10</v>
      </c>
      <c r="AA2">
        <v>527.44039322258641</v>
      </c>
      <c r="AB2">
        <v>721.66721503504698</v>
      </c>
      <c r="AC2">
        <v>652.79230889839914</v>
      </c>
      <c r="AD2">
        <v>527440.39322258637</v>
      </c>
      <c r="AE2">
        <v>721667.21503504703</v>
      </c>
      <c r="AF2">
        <v>7.9056839760164611E-6</v>
      </c>
      <c r="AG2">
        <v>22</v>
      </c>
      <c r="AH2">
        <v>652792.30889839912</v>
      </c>
    </row>
    <row r="3" spans="1:34" x14ac:dyDescent="0.25">
      <c r="A3">
        <v>1</v>
      </c>
      <c r="B3">
        <v>80</v>
      </c>
      <c r="C3" t="s">
        <v>34</v>
      </c>
      <c r="D3">
        <v>2.7642000000000002</v>
      </c>
      <c r="E3">
        <v>36.18</v>
      </c>
      <c r="F3">
        <v>29.76</v>
      </c>
      <c r="G3">
        <v>14.06</v>
      </c>
      <c r="H3">
        <v>0.22</v>
      </c>
      <c r="I3">
        <v>127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270.73</v>
      </c>
      <c r="Q3">
        <v>10033.61</v>
      </c>
      <c r="R3">
        <v>362.61</v>
      </c>
      <c r="S3">
        <v>167.94</v>
      </c>
      <c r="T3">
        <v>97382.29</v>
      </c>
      <c r="U3">
        <v>0.46</v>
      </c>
      <c r="V3">
        <v>0.79</v>
      </c>
      <c r="W3">
        <v>0.64</v>
      </c>
      <c r="X3">
        <v>5.91</v>
      </c>
      <c r="Y3">
        <v>2</v>
      </c>
      <c r="Z3">
        <v>10</v>
      </c>
      <c r="AA3">
        <v>302.45227185177072</v>
      </c>
      <c r="AB3">
        <v>413.82854160010822</v>
      </c>
      <c r="AC3">
        <v>374.33332640179913</v>
      </c>
      <c r="AD3">
        <v>302452.27185177058</v>
      </c>
      <c r="AE3">
        <v>413828.5416001082</v>
      </c>
      <c r="AF3">
        <v>1.139298871096643E-5</v>
      </c>
      <c r="AG3">
        <v>16</v>
      </c>
      <c r="AH3">
        <v>374333.3264017991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2.2652999999999999</v>
      </c>
      <c r="E2">
        <v>44.14</v>
      </c>
      <c r="F2">
        <v>37.29</v>
      </c>
      <c r="G2">
        <v>7.77</v>
      </c>
      <c r="H2">
        <v>0.22</v>
      </c>
      <c r="I2">
        <v>288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228.85</v>
      </c>
      <c r="Q2">
        <v>10037.129999999999</v>
      </c>
      <c r="R2">
        <v>609.94000000000005</v>
      </c>
      <c r="S2">
        <v>167.94</v>
      </c>
      <c r="T2">
        <v>220241.81</v>
      </c>
      <c r="U2">
        <v>0.28000000000000003</v>
      </c>
      <c r="V2">
        <v>0.63</v>
      </c>
      <c r="W2">
        <v>1.1200000000000001</v>
      </c>
      <c r="X2">
        <v>13.43</v>
      </c>
      <c r="Y2">
        <v>2</v>
      </c>
      <c r="Z2">
        <v>10</v>
      </c>
      <c r="AA2">
        <v>334.01060345013639</v>
      </c>
      <c r="AB2">
        <v>457.00804314832197</v>
      </c>
      <c r="AC2">
        <v>413.39183692506242</v>
      </c>
      <c r="AD2">
        <v>334010.60345013638</v>
      </c>
      <c r="AE2">
        <v>457008.04314832197</v>
      </c>
      <c r="AF2">
        <v>1.3032024750882299E-5</v>
      </c>
      <c r="AG2">
        <v>19</v>
      </c>
      <c r="AH2">
        <v>413391.83692506241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2.5085000000000002</v>
      </c>
      <c r="E2">
        <v>39.86</v>
      </c>
      <c r="F2">
        <v>33.32</v>
      </c>
      <c r="G2">
        <v>9.85</v>
      </c>
      <c r="H2">
        <v>0.16</v>
      </c>
      <c r="I2">
        <v>203</v>
      </c>
      <c r="J2">
        <v>107.41</v>
      </c>
      <c r="K2">
        <v>41.65</v>
      </c>
      <c r="L2">
        <v>1</v>
      </c>
      <c r="M2">
        <v>9</v>
      </c>
      <c r="N2">
        <v>14.77</v>
      </c>
      <c r="O2">
        <v>13481.73</v>
      </c>
      <c r="P2">
        <v>240.69</v>
      </c>
      <c r="Q2">
        <v>10036.64</v>
      </c>
      <c r="R2">
        <v>479.72</v>
      </c>
      <c r="S2">
        <v>167.94</v>
      </c>
      <c r="T2">
        <v>155556.5</v>
      </c>
      <c r="U2">
        <v>0.35</v>
      </c>
      <c r="V2">
        <v>0.71</v>
      </c>
      <c r="W2">
        <v>0.86</v>
      </c>
      <c r="X2">
        <v>9.4600000000000009</v>
      </c>
      <c r="Y2">
        <v>2</v>
      </c>
      <c r="Z2">
        <v>10</v>
      </c>
      <c r="AA2">
        <v>308.37053228012672</v>
      </c>
      <c r="AB2">
        <v>421.92616661340787</v>
      </c>
      <c r="AC2">
        <v>381.65812544891759</v>
      </c>
      <c r="AD2">
        <v>308370.5322801267</v>
      </c>
      <c r="AE2">
        <v>421926.1666134079</v>
      </c>
      <c r="AF2">
        <v>1.249734563366272E-5</v>
      </c>
      <c r="AG2">
        <v>17</v>
      </c>
      <c r="AH2">
        <v>381658.12544891762</v>
      </c>
    </row>
    <row r="3" spans="1:34" x14ac:dyDescent="0.25">
      <c r="A3">
        <v>1</v>
      </c>
      <c r="B3">
        <v>50</v>
      </c>
      <c r="C3" t="s">
        <v>34</v>
      </c>
      <c r="D3">
        <v>2.5133999999999999</v>
      </c>
      <c r="E3">
        <v>39.79</v>
      </c>
      <c r="F3">
        <v>33.26</v>
      </c>
      <c r="G3">
        <v>9.8800000000000008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242.61</v>
      </c>
      <c r="Q3">
        <v>10036.74</v>
      </c>
      <c r="R3">
        <v>477.51</v>
      </c>
      <c r="S3">
        <v>167.94</v>
      </c>
      <c r="T3">
        <v>154458.10999999999</v>
      </c>
      <c r="U3">
        <v>0.35</v>
      </c>
      <c r="V3">
        <v>0.71</v>
      </c>
      <c r="W3">
        <v>0.86</v>
      </c>
      <c r="X3">
        <v>9.4</v>
      </c>
      <c r="Y3">
        <v>2</v>
      </c>
      <c r="Z3">
        <v>10</v>
      </c>
      <c r="AA3">
        <v>308.64408247344079</v>
      </c>
      <c r="AB3">
        <v>422.30045005608321</v>
      </c>
      <c r="AC3">
        <v>381.996687805134</v>
      </c>
      <c r="AD3">
        <v>308644.08247344091</v>
      </c>
      <c r="AE3">
        <v>422300.45005608321</v>
      </c>
      <c r="AF3">
        <v>1.252175743099377E-5</v>
      </c>
      <c r="AG3">
        <v>17</v>
      </c>
      <c r="AH3">
        <v>381996.68780513399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2.0002</v>
      </c>
      <c r="E2">
        <v>49.99</v>
      </c>
      <c r="F2">
        <v>42.61</v>
      </c>
      <c r="G2">
        <v>6.36</v>
      </c>
      <c r="H2">
        <v>0.28000000000000003</v>
      </c>
      <c r="I2">
        <v>402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222.65</v>
      </c>
      <c r="Q2">
        <v>10041.35</v>
      </c>
      <c r="R2">
        <v>784.64</v>
      </c>
      <c r="S2">
        <v>167.94</v>
      </c>
      <c r="T2">
        <v>307019.84000000003</v>
      </c>
      <c r="U2">
        <v>0.21</v>
      </c>
      <c r="V2">
        <v>0.55000000000000004</v>
      </c>
      <c r="W2">
        <v>1.45</v>
      </c>
      <c r="X2">
        <v>18.75</v>
      </c>
      <c r="Y2">
        <v>2</v>
      </c>
      <c r="Z2">
        <v>10</v>
      </c>
      <c r="AA2">
        <v>368.2012029989794</v>
      </c>
      <c r="AB2">
        <v>503.78912983384492</v>
      </c>
      <c r="AC2">
        <v>455.70820235498638</v>
      </c>
      <c r="AD2">
        <v>368201.20299897942</v>
      </c>
      <c r="AE2">
        <v>503789.12983384478</v>
      </c>
      <c r="AF2">
        <v>1.3179622440608509E-5</v>
      </c>
      <c r="AG2">
        <v>21</v>
      </c>
      <c r="AH2">
        <v>455708.20235498651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1.8098000000000001</v>
      </c>
      <c r="E2">
        <v>55.25</v>
      </c>
      <c r="F2">
        <v>41.09</v>
      </c>
      <c r="G2">
        <v>7.08</v>
      </c>
      <c r="H2">
        <v>0.11</v>
      </c>
      <c r="I2">
        <v>348</v>
      </c>
      <c r="J2">
        <v>167.88</v>
      </c>
      <c r="K2">
        <v>51.39</v>
      </c>
      <c r="L2">
        <v>1</v>
      </c>
      <c r="M2">
        <v>346</v>
      </c>
      <c r="N2">
        <v>30.49</v>
      </c>
      <c r="O2">
        <v>20939.59</v>
      </c>
      <c r="P2">
        <v>473.78</v>
      </c>
      <c r="Q2">
        <v>10036.629999999999</v>
      </c>
      <c r="R2">
        <v>754.5</v>
      </c>
      <c r="S2">
        <v>167.94</v>
      </c>
      <c r="T2">
        <v>292223.02</v>
      </c>
      <c r="U2">
        <v>0.22</v>
      </c>
      <c r="V2">
        <v>0.57999999999999996</v>
      </c>
      <c r="W2">
        <v>0.83</v>
      </c>
      <c r="X2">
        <v>17.23</v>
      </c>
      <c r="Y2">
        <v>2</v>
      </c>
      <c r="Z2">
        <v>10</v>
      </c>
      <c r="AA2">
        <v>593.48118878095545</v>
      </c>
      <c r="AB2">
        <v>812.02714503228196</v>
      </c>
      <c r="AC2">
        <v>734.52841399765634</v>
      </c>
      <c r="AD2">
        <v>593481.1887809555</v>
      </c>
      <c r="AE2">
        <v>812027.14503228199</v>
      </c>
      <c r="AF2">
        <v>7.2791142619986496E-6</v>
      </c>
      <c r="AG2">
        <v>24</v>
      </c>
      <c r="AH2">
        <v>734528.41399765632</v>
      </c>
    </row>
    <row r="3" spans="1:34" x14ac:dyDescent="0.25">
      <c r="A3">
        <v>1</v>
      </c>
      <c r="B3">
        <v>85</v>
      </c>
      <c r="C3" t="s">
        <v>34</v>
      </c>
      <c r="D3">
        <v>2.7898000000000001</v>
      </c>
      <c r="E3">
        <v>35.840000000000003</v>
      </c>
      <c r="F3">
        <v>29.41</v>
      </c>
      <c r="G3">
        <v>14.7</v>
      </c>
      <c r="H3">
        <v>0.21</v>
      </c>
      <c r="I3">
        <v>120</v>
      </c>
      <c r="J3">
        <v>169.33</v>
      </c>
      <c r="K3">
        <v>51.39</v>
      </c>
      <c r="L3">
        <v>2</v>
      </c>
      <c r="M3">
        <v>1</v>
      </c>
      <c r="N3">
        <v>30.94</v>
      </c>
      <c r="O3">
        <v>21118.46</v>
      </c>
      <c r="P3">
        <v>276.13</v>
      </c>
      <c r="Q3">
        <v>10033.19</v>
      </c>
      <c r="R3">
        <v>350.8</v>
      </c>
      <c r="S3">
        <v>167.94</v>
      </c>
      <c r="T3">
        <v>91510.56</v>
      </c>
      <c r="U3">
        <v>0.48</v>
      </c>
      <c r="V3">
        <v>0.8</v>
      </c>
      <c r="W3">
        <v>0.63</v>
      </c>
      <c r="X3">
        <v>5.56</v>
      </c>
      <c r="Y3">
        <v>2</v>
      </c>
      <c r="Z3">
        <v>10</v>
      </c>
      <c r="AA3">
        <v>294.20375550491968</v>
      </c>
      <c r="AB3">
        <v>402.54255763548832</v>
      </c>
      <c r="AC3">
        <v>364.12446090678452</v>
      </c>
      <c r="AD3">
        <v>294203.75550491968</v>
      </c>
      <c r="AE3">
        <v>402542.55763548828</v>
      </c>
      <c r="AF3">
        <v>1.1220727687105669E-5</v>
      </c>
      <c r="AG3">
        <v>15</v>
      </c>
      <c r="AH3">
        <v>364124.46090678452</v>
      </c>
    </row>
    <row r="4" spans="1:34" x14ac:dyDescent="0.25">
      <c r="A4">
        <v>2</v>
      </c>
      <c r="B4">
        <v>85</v>
      </c>
      <c r="C4" t="s">
        <v>34</v>
      </c>
      <c r="D4">
        <v>2.7980999999999998</v>
      </c>
      <c r="E4">
        <v>35.74</v>
      </c>
      <c r="F4">
        <v>29.33</v>
      </c>
      <c r="G4">
        <v>14.79</v>
      </c>
      <c r="H4">
        <v>0.31</v>
      </c>
      <c r="I4">
        <v>119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277.29000000000002</v>
      </c>
      <c r="Q4">
        <v>10033.19</v>
      </c>
      <c r="R4">
        <v>348.28</v>
      </c>
      <c r="S4">
        <v>167.94</v>
      </c>
      <c r="T4">
        <v>90255.039999999994</v>
      </c>
      <c r="U4">
        <v>0.48</v>
      </c>
      <c r="V4">
        <v>0.81</v>
      </c>
      <c r="W4">
        <v>0.63</v>
      </c>
      <c r="X4">
        <v>5.48</v>
      </c>
      <c r="Y4">
        <v>2</v>
      </c>
      <c r="Z4">
        <v>10</v>
      </c>
      <c r="AA4">
        <v>293.96831744512298</v>
      </c>
      <c r="AB4">
        <v>402.22042089528031</v>
      </c>
      <c r="AC4">
        <v>363.83306844494018</v>
      </c>
      <c r="AD4">
        <v>293968.31744512299</v>
      </c>
      <c r="AE4">
        <v>402220.42089528032</v>
      </c>
      <c r="AF4">
        <v>1.125411073958361E-5</v>
      </c>
      <c r="AG4">
        <v>15</v>
      </c>
      <c r="AH4">
        <v>363833.0684449402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1.8122</v>
      </c>
      <c r="E2">
        <v>55.18</v>
      </c>
      <c r="F2">
        <v>47.3</v>
      </c>
      <c r="G2">
        <v>5.65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219.92</v>
      </c>
      <c r="Q2">
        <v>10040.39</v>
      </c>
      <c r="R2">
        <v>939.09</v>
      </c>
      <c r="S2">
        <v>167.94</v>
      </c>
      <c r="T2">
        <v>383745.67</v>
      </c>
      <c r="U2">
        <v>0.18</v>
      </c>
      <c r="V2">
        <v>0.5</v>
      </c>
      <c r="W2">
        <v>1.74</v>
      </c>
      <c r="X2">
        <v>23.43</v>
      </c>
      <c r="Y2">
        <v>2</v>
      </c>
      <c r="Z2">
        <v>10</v>
      </c>
      <c r="AA2">
        <v>403.09340556464213</v>
      </c>
      <c r="AB2">
        <v>551.53018071952067</v>
      </c>
      <c r="AC2">
        <v>498.89291434911922</v>
      </c>
      <c r="AD2">
        <v>403093.4055646421</v>
      </c>
      <c r="AE2">
        <v>551530.18071952066</v>
      </c>
      <c r="AF2">
        <v>1.306550111636172E-5</v>
      </c>
      <c r="AG2">
        <v>23</v>
      </c>
      <c r="AH2">
        <v>498892.91434911918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2.3047</v>
      </c>
      <c r="E2">
        <v>43.39</v>
      </c>
      <c r="F2">
        <v>34.950000000000003</v>
      </c>
      <c r="G2">
        <v>9.1199999999999992</v>
      </c>
      <c r="H2">
        <v>0.13</v>
      </c>
      <c r="I2">
        <v>230</v>
      </c>
      <c r="J2">
        <v>133.21</v>
      </c>
      <c r="K2">
        <v>46.47</v>
      </c>
      <c r="L2">
        <v>1</v>
      </c>
      <c r="M2">
        <v>226</v>
      </c>
      <c r="N2">
        <v>20.75</v>
      </c>
      <c r="O2">
        <v>16663.419999999998</v>
      </c>
      <c r="P2">
        <v>314.93</v>
      </c>
      <c r="Q2">
        <v>10034.61</v>
      </c>
      <c r="R2">
        <v>545.41999999999996</v>
      </c>
      <c r="S2">
        <v>167.94</v>
      </c>
      <c r="T2">
        <v>188270.4</v>
      </c>
      <c r="U2">
        <v>0.31</v>
      </c>
      <c r="V2">
        <v>0.68</v>
      </c>
      <c r="W2">
        <v>0.64</v>
      </c>
      <c r="X2">
        <v>11.09</v>
      </c>
      <c r="Y2">
        <v>2</v>
      </c>
      <c r="Z2">
        <v>10</v>
      </c>
      <c r="AA2">
        <v>381.41197135628408</v>
      </c>
      <c r="AB2">
        <v>521.86468591827565</v>
      </c>
      <c r="AC2">
        <v>472.05865273592138</v>
      </c>
      <c r="AD2">
        <v>381411.97135628411</v>
      </c>
      <c r="AE2">
        <v>521864.68591827562</v>
      </c>
      <c r="AF2">
        <v>1.0328969005145429E-5</v>
      </c>
      <c r="AG2">
        <v>19</v>
      </c>
      <c r="AH2">
        <v>472058.65273592138</v>
      </c>
    </row>
    <row r="3" spans="1:34" x14ac:dyDescent="0.25">
      <c r="A3">
        <v>1</v>
      </c>
      <c r="B3">
        <v>65</v>
      </c>
      <c r="C3" t="s">
        <v>34</v>
      </c>
      <c r="D3">
        <v>2.6629</v>
      </c>
      <c r="E3">
        <v>37.549999999999997</v>
      </c>
      <c r="F3">
        <v>31.13</v>
      </c>
      <c r="G3">
        <v>11.97</v>
      </c>
      <c r="H3">
        <v>0.26</v>
      </c>
      <c r="I3">
        <v>156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256.18</v>
      </c>
      <c r="Q3">
        <v>10034.030000000001</v>
      </c>
      <c r="R3">
        <v>407.4</v>
      </c>
      <c r="S3">
        <v>167.94</v>
      </c>
      <c r="T3">
        <v>119632.79</v>
      </c>
      <c r="U3">
        <v>0.41</v>
      </c>
      <c r="V3">
        <v>0.76</v>
      </c>
      <c r="W3">
        <v>0.73</v>
      </c>
      <c r="X3">
        <v>7.27</v>
      </c>
      <c r="Y3">
        <v>2</v>
      </c>
      <c r="Z3">
        <v>10</v>
      </c>
      <c r="AA3">
        <v>299.38071929693052</v>
      </c>
      <c r="AB3">
        <v>409.62590788724083</v>
      </c>
      <c r="AC3">
        <v>370.53178615205422</v>
      </c>
      <c r="AD3">
        <v>299380.71929693047</v>
      </c>
      <c r="AE3">
        <v>409625.90788724081</v>
      </c>
      <c r="AF3">
        <v>1.193431317039171E-5</v>
      </c>
      <c r="AG3">
        <v>16</v>
      </c>
      <c r="AH3">
        <v>370531.78615205421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2.0392000000000001</v>
      </c>
      <c r="E2">
        <v>49.04</v>
      </c>
      <c r="F2">
        <v>37.96</v>
      </c>
      <c r="G2">
        <v>7.91</v>
      </c>
      <c r="H2">
        <v>0.12</v>
      </c>
      <c r="I2">
        <v>288</v>
      </c>
      <c r="J2">
        <v>150.44</v>
      </c>
      <c r="K2">
        <v>49.1</v>
      </c>
      <c r="L2">
        <v>1</v>
      </c>
      <c r="M2">
        <v>286</v>
      </c>
      <c r="N2">
        <v>25.34</v>
      </c>
      <c r="O2">
        <v>18787.759999999998</v>
      </c>
      <c r="P2">
        <v>393.36</v>
      </c>
      <c r="Q2">
        <v>10035.950000000001</v>
      </c>
      <c r="R2">
        <v>647.96</v>
      </c>
      <c r="S2">
        <v>167.94</v>
      </c>
      <c r="T2">
        <v>239250.66</v>
      </c>
      <c r="U2">
        <v>0.26</v>
      </c>
      <c r="V2">
        <v>0.62</v>
      </c>
      <c r="W2">
        <v>0.73</v>
      </c>
      <c r="X2">
        <v>14.11</v>
      </c>
      <c r="Y2">
        <v>2</v>
      </c>
      <c r="Z2">
        <v>10</v>
      </c>
      <c r="AA2">
        <v>474.36357847409681</v>
      </c>
      <c r="AB2">
        <v>649.04517551235756</v>
      </c>
      <c r="AC2">
        <v>587.10121490208246</v>
      </c>
      <c r="AD2">
        <v>474363.57847409678</v>
      </c>
      <c r="AE2">
        <v>649045.17551235761</v>
      </c>
      <c r="AF2">
        <v>8.6264859109099957E-6</v>
      </c>
      <c r="AG2">
        <v>21</v>
      </c>
      <c r="AH2">
        <v>587101.21490208246</v>
      </c>
    </row>
    <row r="3" spans="1:34" x14ac:dyDescent="0.25">
      <c r="A3">
        <v>1</v>
      </c>
      <c r="B3">
        <v>75</v>
      </c>
      <c r="C3" t="s">
        <v>34</v>
      </c>
      <c r="D3">
        <v>2.7374999999999998</v>
      </c>
      <c r="E3">
        <v>36.53</v>
      </c>
      <c r="F3">
        <v>30.13</v>
      </c>
      <c r="G3">
        <v>13.39</v>
      </c>
      <c r="H3">
        <v>0.23</v>
      </c>
      <c r="I3">
        <v>135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265.49</v>
      </c>
      <c r="Q3">
        <v>10033.36</v>
      </c>
      <c r="R3">
        <v>374.46</v>
      </c>
      <c r="S3">
        <v>167.94</v>
      </c>
      <c r="T3">
        <v>103268.47</v>
      </c>
      <c r="U3">
        <v>0.45</v>
      </c>
      <c r="V3">
        <v>0.78</v>
      </c>
      <c r="W3">
        <v>0.67</v>
      </c>
      <c r="X3">
        <v>6.28</v>
      </c>
      <c r="Y3">
        <v>2</v>
      </c>
      <c r="Z3">
        <v>10</v>
      </c>
      <c r="AA3">
        <v>300.90902332506062</v>
      </c>
      <c r="AB3">
        <v>411.71700088254357</v>
      </c>
      <c r="AC3">
        <v>372.42330816675292</v>
      </c>
      <c r="AD3">
        <v>300909.02332506061</v>
      </c>
      <c r="AE3">
        <v>411717.00088254362</v>
      </c>
      <c r="AF3">
        <v>1.158052431400358E-5</v>
      </c>
      <c r="AG3">
        <v>16</v>
      </c>
      <c r="AH3">
        <v>372423.30816675292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1.587</v>
      </c>
      <c r="E2">
        <v>63.01</v>
      </c>
      <c r="F2">
        <v>44.99</v>
      </c>
      <c r="G2">
        <v>6.46</v>
      </c>
      <c r="H2">
        <v>0.1</v>
      </c>
      <c r="I2">
        <v>418</v>
      </c>
      <c r="J2">
        <v>185.69</v>
      </c>
      <c r="K2">
        <v>53.44</v>
      </c>
      <c r="L2">
        <v>1</v>
      </c>
      <c r="M2">
        <v>416</v>
      </c>
      <c r="N2">
        <v>36.26</v>
      </c>
      <c r="O2">
        <v>23136.14</v>
      </c>
      <c r="P2">
        <v>567.13</v>
      </c>
      <c r="Q2">
        <v>10038.64</v>
      </c>
      <c r="R2">
        <v>887.97</v>
      </c>
      <c r="S2">
        <v>167.94</v>
      </c>
      <c r="T2">
        <v>358608.72</v>
      </c>
      <c r="U2">
        <v>0.19</v>
      </c>
      <c r="V2">
        <v>0.53</v>
      </c>
      <c r="W2">
        <v>0.94</v>
      </c>
      <c r="X2">
        <v>21.12</v>
      </c>
      <c r="Y2">
        <v>2</v>
      </c>
      <c r="Z2">
        <v>10</v>
      </c>
      <c r="AA2">
        <v>747.12167717505042</v>
      </c>
      <c r="AB2">
        <v>1022.244839393053</v>
      </c>
      <c r="AC2">
        <v>924.68322665102266</v>
      </c>
      <c r="AD2">
        <v>747121.67717505037</v>
      </c>
      <c r="AE2">
        <v>1022244.839393053</v>
      </c>
      <c r="AF2">
        <v>6.1029570984693857E-6</v>
      </c>
      <c r="AG2">
        <v>27</v>
      </c>
      <c r="AH2">
        <v>924683.22665102268</v>
      </c>
    </row>
    <row r="3" spans="1:34" x14ac:dyDescent="0.25">
      <c r="A3">
        <v>1</v>
      </c>
      <c r="B3">
        <v>95</v>
      </c>
      <c r="C3" t="s">
        <v>34</v>
      </c>
      <c r="D3">
        <v>2.82</v>
      </c>
      <c r="E3">
        <v>35.46</v>
      </c>
      <c r="F3">
        <v>28.9</v>
      </c>
      <c r="G3">
        <v>15.76</v>
      </c>
      <c r="H3">
        <v>0.19</v>
      </c>
      <c r="I3">
        <v>110</v>
      </c>
      <c r="J3">
        <v>187.21</v>
      </c>
      <c r="K3">
        <v>53.44</v>
      </c>
      <c r="L3">
        <v>2</v>
      </c>
      <c r="M3">
        <v>36</v>
      </c>
      <c r="N3">
        <v>36.770000000000003</v>
      </c>
      <c r="O3">
        <v>23322.880000000001</v>
      </c>
      <c r="P3">
        <v>290.02999999999997</v>
      </c>
      <c r="Q3">
        <v>10033</v>
      </c>
      <c r="R3">
        <v>335.64</v>
      </c>
      <c r="S3">
        <v>167.94</v>
      </c>
      <c r="T3">
        <v>83979.85</v>
      </c>
      <c r="U3">
        <v>0.5</v>
      </c>
      <c r="V3">
        <v>0.82</v>
      </c>
      <c r="W3">
        <v>0.55000000000000004</v>
      </c>
      <c r="X3">
        <v>5.05</v>
      </c>
      <c r="Y3">
        <v>2</v>
      </c>
      <c r="Z3">
        <v>10</v>
      </c>
      <c r="AA3">
        <v>299.38600907837622</v>
      </c>
      <c r="AB3">
        <v>409.63314559958371</v>
      </c>
      <c r="AC3">
        <v>370.53833310728942</v>
      </c>
      <c r="AD3">
        <v>299386.00907837623</v>
      </c>
      <c r="AE3">
        <v>409633.14559958357</v>
      </c>
      <c r="AF3">
        <v>1.084457405021025E-5</v>
      </c>
      <c r="AG3">
        <v>15</v>
      </c>
      <c r="AH3">
        <v>370538.33310728928</v>
      </c>
    </row>
    <row r="4" spans="1:34" x14ac:dyDescent="0.25">
      <c r="A4">
        <v>2</v>
      </c>
      <c r="B4">
        <v>95</v>
      </c>
      <c r="C4" t="s">
        <v>34</v>
      </c>
      <c r="D4">
        <v>2.8376000000000001</v>
      </c>
      <c r="E4">
        <v>35.24</v>
      </c>
      <c r="F4">
        <v>28.79</v>
      </c>
      <c r="G4">
        <v>16.14</v>
      </c>
      <c r="H4">
        <v>0.28000000000000003</v>
      </c>
      <c r="I4">
        <v>107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288.39999999999998</v>
      </c>
      <c r="Q4">
        <v>10032.049999999999</v>
      </c>
      <c r="R4">
        <v>330.63</v>
      </c>
      <c r="S4">
        <v>167.94</v>
      </c>
      <c r="T4">
        <v>81493.22</v>
      </c>
      <c r="U4">
        <v>0.51</v>
      </c>
      <c r="V4">
        <v>0.82</v>
      </c>
      <c r="W4">
        <v>0.57999999999999996</v>
      </c>
      <c r="X4">
        <v>4.9400000000000004</v>
      </c>
      <c r="Y4">
        <v>2</v>
      </c>
      <c r="Z4">
        <v>10</v>
      </c>
      <c r="AA4">
        <v>297.72116905829159</v>
      </c>
      <c r="AB4">
        <v>407.35523803654581</v>
      </c>
      <c r="AC4">
        <v>368.47782584500447</v>
      </c>
      <c r="AD4">
        <v>297721.16905829159</v>
      </c>
      <c r="AE4">
        <v>407355.23803654581</v>
      </c>
      <c r="AF4">
        <v>1.091225649818319E-5</v>
      </c>
      <c r="AG4">
        <v>15</v>
      </c>
      <c r="AH4">
        <v>368477.82584500453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1.482</v>
      </c>
      <c r="E2">
        <v>67.48</v>
      </c>
      <c r="F2">
        <v>47.19</v>
      </c>
      <c r="G2">
        <v>6.2</v>
      </c>
      <c r="H2">
        <v>0.09</v>
      </c>
      <c r="I2">
        <v>457</v>
      </c>
      <c r="J2">
        <v>194.77</v>
      </c>
      <c r="K2">
        <v>54.38</v>
      </c>
      <c r="L2">
        <v>1</v>
      </c>
      <c r="M2">
        <v>455</v>
      </c>
      <c r="N2">
        <v>39.4</v>
      </c>
      <c r="O2">
        <v>24256.19</v>
      </c>
      <c r="P2">
        <v>619.09</v>
      </c>
      <c r="Q2">
        <v>10039.94</v>
      </c>
      <c r="R2">
        <v>962.97</v>
      </c>
      <c r="S2">
        <v>167.94</v>
      </c>
      <c r="T2">
        <v>395911.84</v>
      </c>
      <c r="U2">
        <v>0.17</v>
      </c>
      <c r="V2">
        <v>0.5</v>
      </c>
      <c r="W2">
        <v>1.01</v>
      </c>
      <c r="X2">
        <v>23.32</v>
      </c>
      <c r="Y2">
        <v>2</v>
      </c>
      <c r="Z2">
        <v>10</v>
      </c>
      <c r="AA2">
        <v>844.9266563020368</v>
      </c>
      <c r="AB2">
        <v>1156.0659266857481</v>
      </c>
      <c r="AC2">
        <v>1045.7326171915779</v>
      </c>
      <c r="AD2">
        <v>844926.65630203683</v>
      </c>
      <c r="AE2">
        <v>1156065.9266857479</v>
      </c>
      <c r="AF2">
        <v>5.58246500032097E-6</v>
      </c>
      <c r="AG2">
        <v>29</v>
      </c>
      <c r="AH2">
        <v>1045732.617191578</v>
      </c>
    </row>
    <row r="3" spans="1:34" x14ac:dyDescent="0.25">
      <c r="A3">
        <v>1</v>
      </c>
      <c r="B3">
        <v>100</v>
      </c>
      <c r="C3" t="s">
        <v>34</v>
      </c>
      <c r="D3">
        <v>2.7793999999999999</v>
      </c>
      <c r="E3">
        <v>35.979999999999997</v>
      </c>
      <c r="F3">
        <v>29.03</v>
      </c>
      <c r="G3">
        <v>15.28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75</v>
      </c>
      <c r="N3">
        <v>39.950000000000003</v>
      </c>
      <c r="O3">
        <v>24447.22</v>
      </c>
      <c r="P3">
        <v>307.47000000000003</v>
      </c>
      <c r="Q3">
        <v>10032.64</v>
      </c>
      <c r="R3">
        <v>341.79</v>
      </c>
      <c r="S3">
        <v>167.94</v>
      </c>
      <c r="T3">
        <v>87039.29</v>
      </c>
      <c r="U3">
        <v>0.49</v>
      </c>
      <c r="V3">
        <v>0.81</v>
      </c>
      <c r="W3">
        <v>0.5</v>
      </c>
      <c r="X3">
        <v>5.18</v>
      </c>
      <c r="Y3">
        <v>2</v>
      </c>
      <c r="Z3">
        <v>10</v>
      </c>
      <c r="AA3">
        <v>309.01269593647908</v>
      </c>
      <c r="AB3">
        <v>422.80480325829041</v>
      </c>
      <c r="AC3">
        <v>382.45290624558669</v>
      </c>
      <c r="AD3">
        <v>309012.69593647908</v>
      </c>
      <c r="AE3">
        <v>422804.8032582904</v>
      </c>
      <c r="AF3">
        <v>1.046957032516336E-5</v>
      </c>
      <c r="AG3">
        <v>15</v>
      </c>
      <c r="AH3">
        <v>382452.90624558681</v>
      </c>
    </row>
    <row r="4" spans="1:34" x14ac:dyDescent="0.25">
      <c r="A4">
        <v>2</v>
      </c>
      <c r="B4">
        <v>100</v>
      </c>
      <c r="C4" t="s">
        <v>34</v>
      </c>
      <c r="D4">
        <v>2.8553999999999999</v>
      </c>
      <c r="E4">
        <v>35.020000000000003</v>
      </c>
      <c r="F4">
        <v>28.54</v>
      </c>
      <c r="G4">
        <v>16.79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293.92</v>
      </c>
      <c r="Q4">
        <v>10032.26</v>
      </c>
      <c r="R4">
        <v>322.39999999999998</v>
      </c>
      <c r="S4">
        <v>167.94</v>
      </c>
      <c r="T4">
        <v>77402.98</v>
      </c>
      <c r="U4">
        <v>0.52</v>
      </c>
      <c r="V4">
        <v>0.83</v>
      </c>
      <c r="W4">
        <v>0.56999999999999995</v>
      </c>
      <c r="X4">
        <v>4.6900000000000004</v>
      </c>
      <c r="Y4">
        <v>2</v>
      </c>
      <c r="Z4">
        <v>10</v>
      </c>
      <c r="AA4">
        <v>299.58427541450033</v>
      </c>
      <c r="AB4">
        <v>409.90442234756199</v>
      </c>
      <c r="AC4">
        <v>370.7837195831799</v>
      </c>
      <c r="AD4">
        <v>299584.27541450033</v>
      </c>
      <c r="AE4">
        <v>409904.42234756198</v>
      </c>
      <c r="AF4">
        <v>1.075585058159008E-5</v>
      </c>
      <c r="AG4">
        <v>15</v>
      </c>
      <c r="AH4">
        <v>370783.71958317992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2.5183</v>
      </c>
      <c r="E2">
        <v>39.71</v>
      </c>
      <c r="F2">
        <v>32.99</v>
      </c>
      <c r="G2">
        <v>10.199999999999999</v>
      </c>
      <c r="H2">
        <v>0.15</v>
      </c>
      <c r="I2">
        <v>194</v>
      </c>
      <c r="J2">
        <v>116.05</v>
      </c>
      <c r="K2">
        <v>43.4</v>
      </c>
      <c r="L2">
        <v>1</v>
      </c>
      <c r="M2">
        <v>66</v>
      </c>
      <c r="N2">
        <v>16.649999999999999</v>
      </c>
      <c r="O2">
        <v>14546.17</v>
      </c>
      <c r="P2">
        <v>252.67</v>
      </c>
      <c r="Q2">
        <v>10035.61</v>
      </c>
      <c r="R2">
        <v>472.04</v>
      </c>
      <c r="S2">
        <v>167.94</v>
      </c>
      <c r="T2">
        <v>151760.47</v>
      </c>
      <c r="U2">
        <v>0.36</v>
      </c>
      <c r="V2">
        <v>0.72</v>
      </c>
      <c r="W2">
        <v>0.75</v>
      </c>
      <c r="X2">
        <v>9.1300000000000008</v>
      </c>
      <c r="Y2">
        <v>2</v>
      </c>
      <c r="Z2">
        <v>10</v>
      </c>
      <c r="AA2">
        <v>314.33932528182282</v>
      </c>
      <c r="AB2">
        <v>430.09293252289132</v>
      </c>
      <c r="AC2">
        <v>389.04546668212782</v>
      </c>
      <c r="AD2">
        <v>314339.32528182282</v>
      </c>
      <c r="AE2">
        <v>430092.93252289132</v>
      </c>
      <c r="AF2">
        <v>1.207298486352314E-5</v>
      </c>
      <c r="AG2">
        <v>17</v>
      </c>
      <c r="AH2">
        <v>389045.46668212779</v>
      </c>
    </row>
    <row r="3" spans="1:34" x14ac:dyDescent="0.25">
      <c r="A3">
        <v>1</v>
      </c>
      <c r="B3">
        <v>55</v>
      </c>
      <c r="C3" t="s">
        <v>34</v>
      </c>
      <c r="D3">
        <v>2.5712999999999999</v>
      </c>
      <c r="E3">
        <v>38.89</v>
      </c>
      <c r="F3">
        <v>32.409999999999997</v>
      </c>
      <c r="G3">
        <v>10.57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247.08</v>
      </c>
      <c r="Q3">
        <v>10034.82</v>
      </c>
      <c r="R3">
        <v>449.47</v>
      </c>
      <c r="S3">
        <v>167.94</v>
      </c>
      <c r="T3">
        <v>140529.25</v>
      </c>
      <c r="U3">
        <v>0.37</v>
      </c>
      <c r="V3">
        <v>0.73</v>
      </c>
      <c r="W3">
        <v>0.81</v>
      </c>
      <c r="X3">
        <v>8.56</v>
      </c>
      <c r="Y3">
        <v>2</v>
      </c>
      <c r="Z3">
        <v>10</v>
      </c>
      <c r="AA3">
        <v>308.27883422129008</v>
      </c>
      <c r="AB3">
        <v>421.8007012838749</v>
      </c>
      <c r="AC3">
        <v>381.54463435434349</v>
      </c>
      <c r="AD3">
        <v>308278.83422129008</v>
      </c>
      <c r="AE3">
        <v>421800.70128387492</v>
      </c>
      <c r="AF3">
        <v>1.2327072223157311E-5</v>
      </c>
      <c r="AG3">
        <v>17</v>
      </c>
      <c r="AH3">
        <v>381544.63435434352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3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1.482</v>
      </c>
      <c r="E2">
        <v>67.48</v>
      </c>
      <c r="F2">
        <v>47.19</v>
      </c>
      <c r="G2">
        <v>6.2</v>
      </c>
      <c r="H2">
        <v>0.09</v>
      </c>
      <c r="I2">
        <v>457</v>
      </c>
      <c r="J2">
        <v>194.77</v>
      </c>
      <c r="K2">
        <v>54.38</v>
      </c>
      <c r="L2">
        <v>1</v>
      </c>
      <c r="M2">
        <v>455</v>
      </c>
      <c r="N2">
        <v>39.4</v>
      </c>
      <c r="O2">
        <v>24256.19</v>
      </c>
      <c r="P2">
        <v>619.09</v>
      </c>
      <c r="Q2">
        <v>10039.94</v>
      </c>
      <c r="R2">
        <v>962.97</v>
      </c>
      <c r="S2">
        <v>167.94</v>
      </c>
      <c r="T2">
        <v>395911.84</v>
      </c>
      <c r="U2">
        <v>0.17</v>
      </c>
      <c r="V2">
        <v>0.5</v>
      </c>
      <c r="W2">
        <v>1.01</v>
      </c>
      <c r="X2">
        <v>23.32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2.7793999999999999</v>
      </c>
      <c r="E3">
        <v>35.979999999999997</v>
      </c>
      <c r="F3">
        <v>29.03</v>
      </c>
      <c r="G3">
        <v>15.28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75</v>
      </c>
      <c r="N3">
        <v>39.950000000000003</v>
      </c>
      <c r="O3">
        <v>24447.22</v>
      </c>
      <c r="P3">
        <v>307.47000000000003</v>
      </c>
      <c r="Q3">
        <v>10032.64</v>
      </c>
      <c r="R3">
        <v>341.79</v>
      </c>
      <c r="S3">
        <v>167.94</v>
      </c>
      <c r="T3">
        <v>87039.29</v>
      </c>
      <c r="U3">
        <v>0.49</v>
      </c>
      <c r="V3">
        <v>0.81</v>
      </c>
      <c r="W3">
        <v>0.5</v>
      </c>
      <c r="X3">
        <v>5.18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2.8553999999999999</v>
      </c>
      <c r="E4">
        <v>35.020000000000003</v>
      </c>
      <c r="F4">
        <v>28.54</v>
      </c>
      <c r="G4">
        <v>16.79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293.92</v>
      </c>
      <c r="Q4">
        <v>10032.26</v>
      </c>
      <c r="R4">
        <v>322.39999999999998</v>
      </c>
      <c r="S4">
        <v>167.94</v>
      </c>
      <c r="T4">
        <v>77402.98</v>
      </c>
      <c r="U4">
        <v>0.52</v>
      </c>
      <c r="V4">
        <v>0.83</v>
      </c>
      <c r="W4">
        <v>0.56999999999999995</v>
      </c>
      <c r="X4">
        <v>4.6900000000000004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2.3624999999999998</v>
      </c>
      <c r="E5">
        <v>42.33</v>
      </c>
      <c r="F5">
        <v>35.630000000000003</v>
      </c>
      <c r="G5">
        <v>8.48</v>
      </c>
      <c r="H5">
        <v>0.2</v>
      </c>
      <c r="I5">
        <v>252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232.6</v>
      </c>
      <c r="Q5">
        <v>10037.44</v>
      </c>
      <c r="R5">
        <v>555.38</v>
      </c>
      <c r="S5">
        <v>167.94</v>
      </c>
      <c r="T5">
        <v>193141.63</v>
      </c>
      <c r="U5">
        <v>0.3</v>
      </c>
      <c r="V5">
        <v>0.66</v>
      </c>
      <c r="W5">
        <v>1</v>
      </c>
      <c r="X5">
        <v>11.77</v>
      </c>
      <c r="Y5">
        <v>2</v>
      </c>
      <c r="Z5">
        <v>10</v>
      </c>
    </row>
    <row r="6" spans="1:26" x14ac:dyDescent="0.25">
      <c r="A6">
        <v>0</v>
      </c>
      <c r="B6">
        <v>30</v>
      </c>
      <c r="C6" t="s">
        <v>34</v>
      </c>
      <c r="D6">
        <v>2.1471</v>
      </c>
      <c r="E6">
        <v>46.57</v>
      </c>
      <c r="F6">
        <v>39.520000000000003</v>
      </c>
      <c r="G6">
        <v>7.08</v>
      </c>
      <c r="H6">
        <v>0.24</v>
      </c>
      <c r="I6">
        <v>335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225.71</v>
      </c>
      <c r="Q6">
        <v>10039.94</v>
      </c>
      <c r="R6">
        <v>683.02</v>
      </c>
      <c r="S6">
        <v>167.94</v>
      </c>
      <c r="T6">
        <v>256549.08</v>
      </c>
      <c r="U6">
        <v>0.25</v>
      </c>
      <c r="V6">
        <v>0.6</v>
      </c>
      <c r="W6">
        <v>1.26</v>
      </c>
      <c r="X6">
        <v>15.66</v>
      </c>
      <c r="Y6">
        <v>2</v>
      </c>
      <c r="Z6">
        <v>10</v>
      </c>
    </row>
    <row r="7" spans="1:26" x14ac:dyDescent="0.25">
      <c r="A7">
        <v>0</v>
      </c>
      <c r="B7">
        <v>15</v>
      </c>
      <c r="C7" t="s">
        <v>34</v>
      </c>
      <c r="D7">
        <v>1.5579000000000001</v>
      </c>
      <c r="E7">
        <v>64.19</v>
      </c>
      <c r="F7">
        <v>55.07</v>
      </c>
      <c r="G7">
        <v>4.95</v>
      </c>
      <c r="H7">
        <v>0.43</v>
      </c>
      <c r="I7">
        <v>668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215.88</v>
      </c>
      <c r="Q7">
        <v>10048.469999999999</v>
      </c>
      <c r="R7">
        <v>1193.46</v>
      </c>
      <c r="S7">
        <v>167.94</v>
      </c>
      <c r="T7">
        <v>510102.86</v>
      </c>
      <c r="U7">
        <v>0.14000000000000001</v>
      </c>
      <c r="V7">
        <v>0.43</v>
      </c>
      <c r="W7">
        <v>2.23</v>
      </c>
      <c r="X7">
        <v>31.19</v>
      </c>
      <c r="Y7">
        <v>2</v>
      </c>
      <c r="Z7">
        <v>10</v>
      </c>
    </row>
    <row r="8" spans="1:26" x14ac:dyDescent="0.25">
      <c r="A8">
        <v>0</v>
      </c>
      <c r="B8">
        <v>70</v>
      </c>
      <c r="C8" t="s">
        <v>34</v>
      </c>
      <c r="D8">
        <v>2.1715</v>
      </c>
      <c r="E8">
        <v>46.05</v>
      </c>
      <c r="F8">
        <v>36.369999999999997</v>
      </c>
      <c r="G8">
        <v>8.4600000000000009</v>
      </c>
      <c r="H8">
        <v>0.12</v>
      </c>
      <c r="I8">
        <v>258</v>
      </c>
      <c r="J8">
        <v>141.81</v>
      </c>
      <c r="K8">
        <v>47.83</v>
      </c>
      <c r="L8">
        <v>1</v>
      </c>
      <c r="M8">
        <v>256</v>
      </c>
      <c r="N8">
        <v>22.98</v>
      </c>
      <c r="O8">
        <v>17723.39</v>
      </c>
      <c r="P8">
        <v>353.03</v>
      </c>
      <c r="Q8">
        <v>10034.26</v>
      </c>
      <c r="R8">
        <v>593.51</v>
      </c>
      <c r="S8">
        <v>167.94</v>
      </c>
      <c r="T8">
        <v>212179.64</v>
      </c>
      <c r="U8">
        <v>0.28000000000000003</v>
      </c>
      <c r="V8">
        <v>0.65</v>
      </c>
      <c r="W8">
        <v>0.69</v>
      </c>
      <c r="X8">
        <v>12.51</v>
      </c>
      <c r="Y8">
        <v>2</v>
      </c>
      <c r="Z8">
        <v>10</v>
      </c>
    </row>
    <row r="9" spans="1:26" x14ac:dyDescent="0.25">
      <c r="A9">
        <v>1</v>
      </c>
      <c r="B9">
        <v>70</v>
      </c>
      <c r="C9" t="s">
        <v>34</v>
      </c>
      <c r="D9">
        <v>2.7008999999999999</v>
      </c>
      <c r="E9">
        <v>37.020000000000003</v>
      </c>
      <c r="F9">
        <v>30.61</v>
      </c>
      <c r="G9">
        <v>12.67</v>
      </c>
      <c r="H9">
        <v>0.25</v>
      </c>
      <c r="I9">
        <v>145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260.67</v>
      </c>
      <c r="Q9">
        <v>10033.530000000001</v>
      </c>
      <c r="R9">
        <v>390.32</v>
      </c>
      <c r="S9">
        <v>167.94</v>
      </c>
      <c r="T9">
        <v>111149.02</v>
      </c>
      <c r="U9">
        <v>0.43</v>
      </c>
      <c r="V9">
        <v>0.77</v>
      </c>
      <c r="W9">
        <v>0.7</v>
      </c>
      <c r="X9">
        <v>6.76</v>
      </c>
      <c r="Y9">
        <v>2</v>
      </c>
      <c r="Z9">
        <v>10</v>
      </c>
    </row>
    <row r="10" spans="1:26" x14ac:dyDescent="0.25">
      <c r="A10">
        <v>0</v>
      </c>
      <c r="B10">
        <v>90</v>
      </c>
      <c r="C10" t="s">
        <v>34</v>
      </c>
      <c r="D10">
        <v>1.6949000000000001</v>
      </c>
      <c r="E10">
        <v>59</v>
      </c>
      <c r="F10">
        <v>43</v>
      </c>
      <c r="G10">
        <v>6.75</v>
      </c>
      <c r="H10">
        <v>0.1</v>
      </c>
      <c r="I10">
        <v>382</v>
      </c>
      <c r="J10">
        <v>176.73</v>
      </c>
      <c r="K10">
        <v>52.44</v>
      </c>
      <c r="L10">
        <v>1</v>
      </c>
      <c r="M10">
        <v>380</v>
      </c>
      <c r="N10">
        <v>33.29</v>
      </c>
      <c r="O10">
        <v>22031.19</v>
      </c>
      <c r="P10">
        <v>519.38</v>
      </c>
      <c r="Q10">
        <v>10037.82</v>
      </c>
      <c r="R10">
        <v>819.49</v>
      </c>
      <c r="S10">
        <v>167.94</v>
      </c>
      <c r="T10">
        <v>324549.65000000002</v>
      </c>
      <c r="U10">
        <v>0.2</v>
      </c>
      <c r="V10">
        <v>0.55000000000000004</v>
      </c>
      <c r="W10">
        <v>0.89</v>
      </c>
      <c r="X10">
        <v>19.13</v>
      </c>
      <c r="Y10">
        <v>2</v>
      </c>
      <c r="Z10">
        <v>10</v>
      </c>
    </row>
    <row r="11" spans="1:26" x14ac:dyDescent="0.25">
      <c r="A11">
        <v>1</v>
      </c>
      <c r="B11">
        <v>90</v>
      </c>
      <c r="C11" t="s">
        <v>34</v>
      </c>
      <c r="D11">
        <v>2.8098999999999998</v>
      </c>
      <c r="E11">
        <v>35.590000000000003</v>
      </c>
      <c r="F11">
        <v>29.11</v>
      </c>
      <c r="G11">
        <v>15.32</v>
      </c>
      <c r="H11">
        <v>0.2</v>
      </c>
      <c r="I11">
        <v>114</v>
      </c>
      <c r="J11">
        <v>178.21</v>
      </c>
      <c r="K11">
        <v>52.44</v>
      </c>
      <c r="L11">
        <v>2</v>
      </c>
      <c r="M11">
        <v>10</v>
      </c>
      <c r="N11">
        <v>33.770000000000003</v>
      </c>
      <c r="O11">
        <v>22213.89</v>
      </c>
      <c r="P11">
        <v>282.2</v>
      </c>
      <c r="Q11">
        <v>10032.549999999999</v>
      </c>
      <c r="R11">
        <v>341.55</v>
      </c>
      <c r="S11">
        <v>167.94</v>
      </c>
      <c r="T11">
        <v>86918.37</v>
      </c>
      <c r="U11">
        <v>0.49</v>
      </c>
      <c r="V11">
        <v>0.81</v>
      </c>
      <c r="W11">
        <v>0.6</v>
      </c>
      <c r="X11">
        <v>5.26</v>
      </c>
      <c r="Y11">
        <v>2</v>
      </c>
      <c r="Z11">
        <v>10</v>
      </c>
    </row>
    <row r="12" spans="1:26" x14ac:dyDescent="0.25">
      <c r="A12">
        <v>2</v>
      </c>
      <c r="B12">
        <v>90</v>
      </c>
      <c r="C12" t="s">
        <v>34</v>
      </c>
      <c r="D12">
        <v>2.8157000000000001</v>
      </c>
      <c r="E12">
        <v>35.520000000000003</v>
      </c>
      <c r="F12">
        <v>29.08</v>
      </c>
      <c r="G12">
        <v>15.44</v>
      </c>
      <c r="H12">
        <v>0.3</v>
      </c>
      <c r="I12">
        <v>113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283.63</v>
      </c>
      <c r="Q12">
        <v>10032.66</v>
      </c>
      <c r="R12">
        <v>339.95</v>
      </c>
      <c r="S12">
        <v>167.94</v>
      </c>
      <c r="T12">
        <v>86119.92</v>
      </c>
      <c r="U12">
        <v>0.49</v>
      </c>
      <c r="V12">
        <v>0.81</v>
      </c>
      <c r="W12">
        <v>0.61</v>
      </c>
      <c r="X12">
        <v>5.23</v>
      </c>
      <c r="Y12">
        <v>2</v>
      </c>
      <c r="Z12">
        <v>10</v>
      </c>
    </row>
    <row r="13" spans="1:26" x14ac:dyDescent="0.25">
      <c r="A13">
        <v>0</v>
      </c>
      <c r="B13">
        <v>10</v>
      </c>
      <c r="C13" t="s">
        <v>34</v>
      </c>
      <c r="D13">
        <v>1.1998</v>
      </c>
      <c r="E13">
        <v>83.35</v>
      </c>
      <c r="F13">
        <v>70.59</v>
      </c>
      <c r="G13">
        <v>4.24</v>
      </c>
      <c r="H13">
        <v>0.64</v>
      </c>
      <c r="I13">
        <v>1000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203.28</v>
      </c>
      <c r="Q13">
        <v>10057.620000000001</v>
      </c>
      <c r="R13">
        <v>1703.3</v>
      </c>
      <c r="S13">
        <v>167.94</v>
      </c>
      <c r="T13">
        <v>763360.46</v>
      </c>
      <c r="U13">
        <v>0.1</v>
      </c>
      <c r="V13">
        <v>0.34</v>
      </c>
      <c r="W13">
        <v>3.21</v>
      </c>
      <c r="X13">
        <v>46.69</v>
      </c>
      <c r="Y13">
        <v>2</v>
      </c>
      <c r="Z13">
        <v>10</v>
      </c>
    </row>
    <row r="14" spans="1:26" x14ac:dyDescent="0.25">
      <c r="A14">
        <v>0</v>
      </c>
      <c r="B14">
        <v>45</v>
      </c>
      <c r="C14" t="s">
        <v>34</v>
      </c>
      <c r="D14">
        <v>2.4409999999999998</v>
      </c>
      <c r="E14">
        <v>40.97</v>
      </c>
      <c r="F14">
        <v>34.35</v>
      </c>
      <c r="G14">
        <v>9.16</v>
      </c>
      <c r="H14">
        <v>0.18</v>
      </c>
      <c r="I14">
        <v>225</v>
      </c>
      <c r="J14">
        <v>98.71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236.76</v>
      </c>
      <c r="Q14">
        <v>10036</v>
      </c>
      <c r="R14">
        <v>513.48</v>
      </c>
      <c r="S14">
        <v>167.94</v>
      </c>
      <c r="T14">
        <v>172328.74</v>
      </c>
      <c r="U14">
        <v>0.33</v>
      </c>
      <c r="V14">
        <v>0.69</v>
      </c>
      <c r="W14">
        <v>0.93</v>
      </c>
      <c r="X14">
        <v>10.5</v>
      </c>
      <c r="Y14">
        <v>2</v>
      </c>
      <c r="Z14">
        <v>10</v>
      </c>
    </row>
    <row r="15" spans="1:26" x14ac:dyDescent="0.25">
      <c r="A15">
        <v>1</v>
      </c>
      <c r="B15">
        <v>45</v>
      </c>
      <c r="C15" t="s">
        <v>34</v>
      </c>
      <c r="D15">
        <v>2.4466000000000001</v>
      </c>
      <c r="E15">
        <v>40.869999999999997</v>
      </c>
      <c r="F15">
        <v>34.28</v>
      </c>
      <c r="G15">
        <v>9.18</v>
      </c>
      <c r="H15">
        <v>0.35</v>
      </c>
      <c r="I15">
        <v>224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238.84</v>
      </c>
      <c r="Q15">
        <v>10036</v>
      </c>
      <c r="R15">
        <v>510.89</v>
      </c>
      <c r="S15">
        <v>167.94</v>
      </c>
      <c r="T15">
        <v>171037.65</v>
      </c>
      <c r="U15">
        <v>0.33</v>
      </c>
      <c r="V15">
        <v>0.69</v>
      </c>
      <c r="W15">
        <v>0.93</v>
      </c>
      <c r="X15">
        <v>10.42</v>
      </c>
      <c r="Y15">
        <v>2</v>
      </c>
      <c r="Z15">
        <v>10</v>
      </c>
    </row>
    <row r="16" spans="1:26" x14ac:dyDescent="0.25">
      <c r="A16">
        <v>0</v>
      </c>
      <c r="B16">
        <v>60</v>
      </c>
      <c r="C16" t="s">
        <v>34</v>
      </c>
      <c r="D16">
        <v>2.4415</v>
      </c>
      <c r="E16">
        <v>40.96</v>
      </c>
      <c r="F16">
        <v>33.61</v>
      </c>
      <c r="G16">
        <v>9.89</v>
      </c>
      <c r="H16">
        <v>0.14000000000000001</v>
      </c>
      <c r="I16">
        <v>204</v>
      </c>
      <c r="J16">
        <v>124.63</v>
      </c>
      <c r="K16">
        <v>45</v>
      </c>
      <c r="L16">
        <v>1</v>
      </c>
      <c r="M16">
        <v>155</v>
      </c>
      <c r="N16">
        <v>18.64</v>
      </c>
      <c r="O16">
        <v>15605.44</v>
      </c>
      <c r="P16">
        <v>277.86</v>
      </c>
      <c r="Q16">
        <v>10034.48</v>
      </c>
      <c r="R16">
        <v>497.06</v>
      </c>
      <c r="S16">
        <v>167.94</v>
      </c>
      <c r="T16">
        <v>164223.71</v>
      </c>
      <c r="U16">
        <v>0.34</v>
      </c>
      <c r="V16">
        <v>0.7</v>
      </c>
      <c r="W16">
        <v>0.67</v>
      </c>
      <c r="X16">
        <v>9.76</v>
      </c>
      <c r="Y16">
        <v>2</v>
      </c>
      <c r="Z16">
        <v>10</v>
      </c>
    </row>
    <row r="17" spans="1:26" x14ac:dyDescent="0.25">
      <c r="A17">
        <v>1</v>
      </c>
      <c r="B17">
        <v>60</v>
      </c>
      <c r="C17" t="s">
        <v>34</v>
      </c>
      <c r="D17">
        <v>2.621</v>
      </c>
      <c r="E17">
        <v>38.15</v>
      </c>
      <c r="F17">
        <v>31.7</v>
      </c>
      <c r="G17">
        <v>11.26</v>
      </c>
      <c r="H17">
        <v>0.28000000000000003</v>
      </c>
      <c r="I17">
        <v>169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251.34</v>
      </c>
      <c r="Q17">
        <v>10035.75</v>
      </c>
      <c r="R17">
        <v>426.11</v>
      </c>
      <c r="S17">
        <v>167.94</v>
      </c>
      <c r="T17">
        <v>128922.32</v>
      </c>
      <c r="U17">
        <v>0.39</v>
      </c>
      <c r="V17">
        <v>0.75</v>
      </c>
      <c r="W17">
        <v>0.77</v>
      </c>
      <c r="X17">
        <v>7.85</v>
      </c>
      <c r="Y17">
        <v>2</v>
      </c>
      <c r="Z17">
        <v>10</v>
      </c>
    </row>
    <row r="18" spans="1:26" x14ac:dyDescent="0.25">
      <c r="A18">
        <v>0</v>
      </c>
      <c r="B18">
        <v>80</v>
      </c>
      <c r="C18" t="s">
        <v>34</v>
      </c>
      <c r="D18">
        <v>1.9180999999999999</v>
      </c>
      <c r="E18">
        <v>52.13</v>
      </c>
      <c r="F18">
        <v>39.56</v>
      </c>
      <c r="G18">
        <v>7.46</v>
      </c>
      <c r="H18">
        <v>0.11</v>
      </c>
      <c r="I18">
        <v>318</v>
      </c>
      <c r="J18">
        <v>159.12</v>
      </c>
      <c r="K18">
        <v>50.28</v>
      </c>
      <c r="L18">
        <v>1</v>
      </c>
      <c r="M18">
        <v>316</v>
      </c>
      <c r="N18">
        <v>27.84</v>
      </c>
      <c r="O18">
        <v>19859.16</v>
      </c>
      <c r="P18">
        <v>433.57</v>
      </c>
      <c r="Q18">
        <v>10036.02</v>
      </c>
      <c r="R18">
        <v>702.62</v>
      </c>
      <c r="S18">
        <v>167.94</v>
      </c>
      <c r="T18">
        <v>266434.02</v>
      </c>
      <c r="U18">
        <v>0.24</v>
      </c>
      <c r="V18">
        <v>0.6</v>
      </c>
      <c r="W18">
        <v>0.78</v>
      </c>
      <c r="X18">
        <v>15.7</v>
      </c>
      <c r="Y18">
        <v>2</v>
      </c>
      <c r="Z18">
        <v>10</v>
      </c>
    </row>
    <row r="19" spans="1:26" x14ac:dyDescent="0.25">
      <c r="A19">
        <v>1</v>
      </c>
      <c r="B19">
        <v>80</v>
      </c>
      <c r="C19" t="s">
        <v>34</v>
      </c>
      <c r="D19">
        <v>2.7642000000000002</v>
      </c>
      <c r="E19">
        <v>36.18</v>
      </c>
      <c r="F19">
        <v>29.76</v>
      </c>
      <c r="G19">
        <v>14.06</v>
      </c>
      <c r="H19">
        <v>0.22</v>
      </c>
      <c r="I19">
        <v>127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20034.400000000001</v>
      </c>
      <c r="P19">
        <v>270.73</v>
      </c>
      <c r="Q19">
        <v>10033.61</v>
      </c>
      <c r="R19">
        <v>362.61</v>
      </c>
      <c r="S19">
        <v>167.94</v>
      </c>
      <c r="T19">
        <v>97382.29</v>
      </c>
      <c r="U19">
        <v>0.46</v>
      </c>
      <c r="V19">
        <v>0.79</v>
      </c>
      <c r="W19">
        <v>0.64</v>
      </c>
      <c r="X19">
        <v>5.91</v>
      </c>
      <c r="Y19">
        <v>2</v>
      </c>
      <c r="Z19">
        <v>10</v>
      </c>
    </row>
    <row r="20" spans="1:26" x14ac:dyDescent="0.25">
      <c r="A20">
        <v>0</v>
      </c>
      <c r="B20">
        <v>35</v>
      </c>
      <c r="C20" t="s">
        <v>34</v>
      </c>
      <c r="D20">
        <v>2.2652999999999999</v>
      </c>
      <c r="E20">
        <v>44.14</v>
      </c>
      <c r="F20">
        <v>37.29</v>
      </c>
      <c r="G20">
        <v>7.77</v>
      </c>
      <c r="H20">
        <v>0.22</v>
      </c>
      <c r="I20">
        <v>288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10204.209999999999</v>
      </c>
      <c r="P20">
        <v>228.85</v>
      </c>
      <c r="Q20">
        <v>10037.129999999999</v>
      </c>
      <c r="R20">
        <v>609.94000000000005</v>
      </c>
      <c r="S20">
        <v>167.94</v>
      </c>
      <c r="T20">
        <v>220241.81</v>
      </c>
      <c r="U20">
        <v>0.28000000000000003</v>
      </c>
      <c r="V20">
        <v>0.63</v>
      </c>
      <c r="W20">
        <v>1.1200000000000001</v>
      </c>
      <c r="X20">
        <v>13.43</v>
      </c>
      <c r="Y20">
        <v>2</v>
      </c>
      <c r="Z20">
        <v>10</v>
      </c>
    </row>
    <row r="21" spans="1:26" x14ac:dyDescent="0.25">
      <c r="A21">
        <v>0</v>
      </c>
      <c r="B21">
        <v>50</v>
      </c>
      <c r="C21" t="s">
        <v>34</v>
      </c>
      <c r="D21">
        <v>2.5085000000000002</v>
      </c>
      <c r="E21">
        <v>39.86</v>
      </c>
      <c r="F21">
        <v>33.32</v>
      </c>
      <c r="G21">
        <v>9.85</v>
      </c>
      <c r="H21">
        <v>0.16</v>
      </c>
      <c r="I21">
        <v>203</v>
      </c>
      <c r="J21">
        <v>107.41</v>
      </c>
      <c r="K21">
        <v>41.65</v>
      </c>
      <c r="L21">
        <v>1</v>
      </c>
      <c r="M21">
        <v>9</v>
      </c>
      <c r="N21">
        <v>14.77</v>
      </c>
      <c r="O21">
        <v>13481.73</v>
      </c>
      <c r="P21">
        <v>240.69</v>
      </c>
      <c r="Q21">
        <v>10036.64</v>
      </c>
      <c r="R21">
        <v>479.72</v>
      </c>
      <c r="S21">
        <v>167.94</v>
      </c>
      <c r="T21">
        <v>155556.5</v>
      </c>
      <c r="U21">
        <v>0.35</v>
      </c>
      <c r="V21">
        <v>0.71</v>
      </c>
      <c r="W21">
        <v>0.86</v>
      </c>
      <c r="X21">
        <v>9.4600000000000009</v>
      </c>
      <c r="Y21">
        <v>2</v>
      </c>
      <c r="Z21">
        <v>10</v>
      </c>
    </row>
    <row r="22" spans="1:26" x14ac:dyDescent="0.25">
      <c r="A22">
        <v>1</v>
      </c>
      <c r="B22">
        <v>50</v>
      </c>
      <c r="C22" t="s">
        <v>34</v>
      </c>
      <c r="D22">
        <v>2.5133999999999999</v>
      </c>
      <c r="E22">
        <v>39.79</v>
      </c>
      <c r="F22">
        <v>33.26</v>
      </c>
      <c r="G22">
        <v>9.8800000000000008</v>
      </c>
      <c r="H22">
        <v>0.32</v>
      </c>
      <c r="I22">
        <v>202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242.61</v>
      </c>
      <c r="Q22">
        <v>10036.74</v>
      </c>
      <c r="R22">
        <v>477.51</v>
      </c>
      <c r="S22">
        <v>167.94</v>
      </c>
      <c r="T22">
        <v>154458.10999999999</v>
      </c>
      <c r="U22">
        <v>0.35</v>
      </c>
      <c r="V22">
        <v>0.71</v>
      </c>
      <c r="W22">
        <v>0.86</v>
      </c>
      <c r="X22">
        <v>9.4</v>
      </c>
      <c r="Y22">
        <v>2</v>
      </c>
      <c r="Z22">
        <v>10</v>
      </c>
    </row>
    <row r="23" spans="1:26" x14ac:dyDescent="0.25">
      <c r="A23">
        <v>0</v>
      </c>
      <c r="B23">
        <v>25</v>
      </c>
      <c r="C23" t="s">
        <v>34</v>
      </c>
      <c r="D23">
        <v>2.0002</v>
      </c>
      <c r="E23">
        <v>49.99</v>
      </c>
      <c r="F23">
        <v>42.61</v>
      </c>
      <c r="G23">
        <v>6.36</v>
      </c>
      <c r="H23">
        <v>0.28000000000000003</v>
      </c>
      <c r="I23">
        <v>402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222.65</v>
      </c>
      <c r="Q23">
        <v>10041.35</v>
      </c>
      <c r="R23">
        <v>784.64</v>
      </c>
      <c r="S23">
        <v>167.94</v>
      </c>
      <c r="T23">
        <v>307019.84000000003</v>
      </c>
      <c r="U23">
        <v>0.21</v>
      </c>
      <c r="V23">
        <v>0.55000000000000004</v>
      </c>
      <c r="W23">
        <v>1.45</v>
      </c>
      <c r="X23">
        <v>18.75</v>
      </c>
      <c r="Y23">
        <v>2</v>
      </c>
      <c r="Z23">
        <v>10</v>
      </c>
    </row>
    <row r="24" spans="1:26" x14ac:dyDescent="0.25">
      <c r="A24">
        <v>0</v>
      </c>
      <c r="B24">
        <v>85</v>
      </c>
      <c r="C24" t="s">
        <v>34</v>
      </c>
      <c r="D24">
        <v>1.8098000000000001</v>
      </c>
      <c r="E24">
        <v>55.25</v>
      </c>
      <c r="F24">
        <v>41.09</v>
      </c>
      <c r="G24">
        <v>7.08</v>
      </c>
      <c r="H24">
        <v>0.11</v>
      </c>
      <c r="I24">
        <v>348</v>
      </c>
      <c r="J24">
        <v>167.88</v>
      </c>
      <c r="K24">
        <v>51.39</v>
      </c>
      <c r="L24">
        <v>1</v>
      </c>
      <c r="M24">
        <v>346</v>
      </c>
      <c r="N24">
        <v>30.49</v>
      </c>
      <c r="O24">
        <v>20939.59</v>
      </c>
      <c r="P24">
        <v>473.78</v>
      </c>
      <c r="Q24">
        <v>10036.629999999999</v>
      </c>
      <c r="R24">
        <v>754.5</v>
      </c>
      <c r="S24">
        <v>167.94</v>
      </c>
      <c r="T24">
        <v>292223.02</v>
      </c>
      <c r="U24">
        <v>0.22</v>
      </c>
      <c r="V24">
        <v>0.57999999999999996</v>
      </c>
      <c r="W24">
        <v>0.83</v>
      </c>
      <c r="X24">
        <v>17.23</v>
      </c>
      <c r="Y24">
        <v>2</v>
      </c>
      <c r="Z24">
        <v>10</v>
      </c>
    </row>
    <row r="25" spans="1:26" x14ac:dyDescent="0.25">
      <c r="A25">
        <v>1</v>
      </c>
      <c r="B25">
        <v>85</v>
      </c>
      <c r="C25" t="s">
        <v>34</v>
      </c>
      <c r="D25">
        <v>2.7898000000000001</v>
      </c>
      <c r="E25">
        <v>35.840000000000003</v>
      </c>
      <c r="F25">
        <v>29.41</v>
      </c>
      <c r="G25">
        <v>14.7</v>
      </c>
      <c r="H25">
        <v>0.21</v>
      </c>
      <c r="I25">
        <v>120</v>
      </c>
      <c r="J25">
        <v>169.33</v>
      </c>
      <c r="K25">
        <v>51.39</v>
      </c>
      <c r="L25">
        <v>2</v>
      </c>
      <c r="M25">
        <v>1</v>
      </c>
      <c r="N25">
        <v>30.94</v>
      </c>
      <c r="O25">
        <v>21118.46</v>
      </c>
      <c r="P25">
        <v>276.13</v>
      </c>
      <c r="Q25">
        <v>10033.19</v>
      </c>
      <c r="R25">
        <v>350.8</v>
      </c>
      <c r="S25">
        <v>167.94</v>
      </c>
      <c r="T25">
        <v>91510.56</v>
      </c>
      <c r="U25">
        <v>0.48</v>
      </c>
      <c r="V25">
        <v>0.8</v>
      </c>
      <c r="W25">
        <v>0.63</v>
      </c>
      <c r="X25">
        <v>5.56</v>
      </c>
      <c r="Y25">
        <v>2</v>
      </c>
      <c r="Z25">
        <v>10</v>
      </c>
    </row>
    <row r="26" spans="1:26" x14ac:dyDescent="0.25">
      <c r="A26">
        <v>2</v>
      </c>
      <c r="B26">
        <v>85</v>
      </c>
      <c r="C26" t="s">
        <v>34</v>
      </c>
      <c r="D26">
        <v>2.7980999999999998</v>
      </c>
      <c r="E26">
        <v>35.74</v>
      </c>
      <c r="F26">
        <v>29.33</v>
      </c>
      <c r="G26">
        <v>14.79</v>
      </c>
      <c r="H26">
        <v>0.31</v>
      </c>
      <c r="I26">
        <v>119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277.29000000000002</v>
      </c>
      <c r="Q26">
        <v>10033.19</v>
      </c>
      <c r="R26">
        <v>348.28</v>
      </c>
      <c r="S26">
        <v>167.94</v>
      </c>
      <c r="T26">
        <v>90255.039999999994</v>
      </c>
      <c r="U26">
        <v>0.48</v>
      </c>
      <c r="V26">
        <v>0.81</v>
      </c>
      <c r="W26">
        <v>0.63</v>
      </c>
      <c r="X26">
        <v>5.48</v>
      </c>
      <c r="Y26">
        <v>2</v>
      </c>
      <c r="Z26">
        <v>10</v>
      </c>
    </row>
    <row r="27" spans="1:26" x14ac:dyDescent="0.25">
      <c r="A27">
        <v>0</v>
      </c>
      <c r="B27">
        <v>20</v>
      </c>
      <c r="C27" t="s">
        <v>34</v>
      </c>
      <c r="D27">
        <v>1.8122</v>
      </c>
      <c r="E27">
        <v>55.18</v>
      </c>
      <c r="F27">
        <v>47.3</v>
      </c>
      <c r="G27">
        <v>5.65</v>
      </c>
      <c r="H27">
        <v>0.34</v>
      </c>
      <c r="I27">
        <v>502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219.92</v>
      </c>
      <c r="Q27">
        <v>10040.39</v>
      </c>
      <c r="R27">
        <v>939.09</v>
      </c>
      <c r="S27">
        <v>167.94</v>
      </c>
      <c r="T27">
        <v>383745.67</v>
      </c>
      <c r="U27">
        <v>0.18</v>
      </c>
      <c r="V27">
        <v>0.5</v>
      </c>
      <c r="W27">
        <v>1.74</v>
      </c>
      <c r="X27">
        <v>23.43</v>
      </c>
      <c r="Y27">
        <v>2</v>
      </c>
      <c r="Z27">
        <v>10</v>
      </c>
    </row>
    <row r="28" spans="1:26" x14ac:dyDescent="0.25">
      <c r="A28">
        <v>0</v>
      </c>
      <c r="B28">
        <v>65</v>
      </c>
      <c r="C28" t="s">
        <v>34</v>
      </c>
      <c r="D28">
        <v>2.3047</v>
      </c>
      <c r="E28">
        <v>43.39</v>
      </c>
      <c r="F28">
        <v>34.950000000000003</v>
      </c>
      <c r="G28">
        <v>9.1199999999999992</v>
      </c>
      <c r="H28">
        <v>0.13</v>
      </c>
      <c r="I28">
        <v>230</v>
      </c>
      <c r="J28">
        <v>133.21</v>
      </c>
      <c r="K28">
        <v>46.47</v>
      </c>
      <c r="L28">
        <v>1</v>
      </c>
      <c r="M28">
        <v>226</v>
      </c>
      <c r="N28">
        <v>20.75</v>
      </c>
      <c r="O28">
        <v>16663.419999999998</v>
      </c>
      <c r="P28">
        <v>314.93</v>
      </c>
      <c r="Q28">
        <v>10034.61</v>
      </c>
      <c r="R28">
        <v>545.41999999999996</v>
      </c>
      <c r="S28">
        <v>167.94</v>
      </c>
      <c r="T28">
        <v>188270.4</v>
      </c>
      <c r="U28">
        <v>0.31</v>
      </c>
      <c r="V28">
        <v>0.68</v>
      </c>
      <c r="W28">
        <v>0.64</v>
      </c>
      <c r="X28">
        <v>11.09</v>
      </c>
      <c r="Y28">
        <v>2</v>
      </c>
      <c r="Z28">
        <v>10</v>
      </c>
    </row>
    <row r="29" spans="1:26" x14ac:dyDescent="0.25">
      <c r="A29">
        <v>1</v>
      </c>
      <c r="B29">
        <v>65</v>
      </c>
      <c r="C29" t="s">
        <v>34</v>
      </c>
      <c r="D29">
        <v>2.6629</v>
      </c>
      <c r="E29">
        <v>37.549999999999997</v>
      </c>
      <c r="F29">
        <v>31.13</v>
      </c>
      <c r="G29">
        <v>11.97</v>
      </c>
      <c r="H29">
        <v>0.26</v>
      </c>
      <c r="I29">
        <v>156</v>
      </c>
      <c r="J29">
        <v>134.55000000000001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256.18</v>
      </c>
      <c r="Q29">
        <v>10034.030000000001</v>
      </c>
      <c r="R29">
        <v>407.4</v>
      </c>
      <c r="S29">
        <v>167.94</v>
      </c>
      <c r="T29">
        <v>119632.79</v>
      </c>
      <c r="U29">
        <v>0.41</v>
      </c>
      <c r="V29">
        <v>0.76</v>
      </c>
      <c r="W29">
        <v>0.73</v>
      </c>
      <c r="X29">
        <v>7.27</v>
      </c>
      <c r="Y29">
        <v>2</v>
      </c>
      <c r="Z29">
        <v>10</v>
      </c>
    </row>
    <row r="30" spans="1:26" x14ac:dyDescent="0.25">
      <c r="A30">
        <v>0</v>
      </c>
      <c r="B30">
        <v>75</v>
      </c>
      <c r="C30" t="s">
        <v>34</v>
      </c>
      <c r="D30">
        <v>2.0392000000000001</v>
      </c>
      <c r="E30">
        <v>49.04</v>
      </c>
      <c r="F30">
        <v>37.96</v>
      </c>
      <c r="G30">
        <v>7.91</v>
      </c>
      <c r="H30">
        <v>0.12</v>
      </c>
      <c r="I30">
        <v>288</v>
      </c>
      <c r="J30">
        <v>150.44</v>
      </c>
      <c r="K30">
        <v>49.1</v>
      </c>
      <c r="L30">
        <v>1</v>
      </c>
      <c r="M30">
        <v>286</v>
      </c>
      <c r="N30">
        <v>25.34</v>
      </c>
      <c r="O30">
        <v>18787.759999999998</v>
      </c>
      <c r="P30">
        <v>393.36</v>
      </c>
      <c r="Q30">
        <v>10035.950000000001</v>
      </c>
      <c r="R30">
        <v>647.96</v>
      </c>
      <c r="S30">
        <v>167.94</v>
      </c>
      <c r="T30">
        <v>239250.66</v>
      </c>
      <c r="U30">
        <v>0.26</v>
      </c>
      <c r="V30">
        <v>0.62</v>
      </c>
      <c r="W30">
        <v>0.73</v>
      </c>
      <c r="X30">
        <v>14.11</v>
      </c>
      <c r="Y30">
        <v>2</v>
      </c>
      <c r="Z30">
        <v>10</v>
      </c>
    </row>
    <row r="31" spans="1:26" x14ac:dyDescent="0.25">
      <c r="A31">
        <v>1</v>
      </c>
      <c r="B31">
        <v>75</v>
      </c>
      <c r="C31" t="s">
        <v>34</v>
      </c>
      <c r="D31">
        <v>2.7374999999999998</v>
      </c>
      <c r="E31">
        <v>36.53</v>
      </c>
      <c r="F31">
        <v>30.13</v>
      </c>
      <c r="G31">
        <v>13.39</v>
      </c>
      <c r="H31">
        <v>0.23</v>
      </c>
      <c r="I31">
        <v>135</v>
      </c>
      <c r="J31">
        <v>151.83000000000001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265.49</v>
      </c>
      <c r="Q31">
        <v>10033.36</v>
      </c>
      <c r="R31">
        <v>374.46</v>
      </c>
      <c r="S31">
        <v>167.94</v>
      </c>
      <c r="T31">
        <v>103268.47</v>
      </c>
      <c r="U31">
        <v>0.45</v>
      </c>
      <c r="V31">
        <v>0.78</v>
      </c>
      <c r="W31">
        <v>0.67</v>
      </c>
      <c r="X31">
        <v>6.28</v>
      </c>
      <c r="Y31">
        <v>2</v>
      </c>
      <c r="Z31">
        <v>10</v>
      </c>
    </row>
    <row r="32" spans="1:26" x14ac:dyDescent="0.25">
      <c r="A32">
        <v>0</v>
      </c>
      <c r="B32">
        <v>95</v>
      </c>
      <c r="C32" t="s">
        <v>34</v>
      </c>
      <c r="D32">
        <v>1.587</v>
      </c>
      <c r="E32">
        <v>63.01</v>
      </c>
      <c r="F32">
        <v>44.99</v>
      </c>
      <c r="G32">
        <v>6.46</v>
      </c>
      <c r="H32">
        <v>0.1</v>
      </c>
      <c r="I32">
        <v>418</v>
      </c>
      <c r="J32">
        <v>185.69</v>
      </c>
      <c r="K32">
        <v>53.44</v>
      </c>
      <c r="L32">
        <v>1</v>
      </c>
      <c r="M32">
        <v>416</v>
      </c>
      <c r="N32">
        <v>36.26</v>
      </c>
      <c r="O32">
        <v>23136.14</v>
      </c>
      <c r="P32">
        <v>567.13</v>
      </c>
      <c r="Q32">
        <v>10038.64</v>
      </c>
      <c r="R32">
        <v>887.97</v>
      </c>
      <c r="S32">
        <v>167.94</v>
      </c>
      <c r="T32">
        <v>358608.72</v>
      </c>
      <c r="U32">
        <v>0.19</v>
      </c>
      <c r="V32">
        <v>0.53</v>
      </c>
      <c r="W32">
        <v>0.94</v>
      </c>
      <c r="X32">
        <v>21.12</v>
      </c>
      <c r="Y32">
        <v>2</v>
      </c>
      <c r="Z32">
        <v>10</v>
      </c>
    </row>
    <row r="33" spans="1:26" x14ac:dyDescent="0.25">
      <c r="A33">
        <v>1</v>
      </c>
      <c r="B33">
        <v>95</v>
      </c>
      <c r="C33" t="s">
        <v>34</v>
      </c>
      <c r="D33">
        <v>2.82</v>
      </c>
      <c r="E33">
        <v>35.46</v>
      </c>
      <c r="F33">
        <v>28.9</v>
      </c>
      <c r="G33">
        <v>15.76</v>
      </c>
      <c r="H33">
        <v>0.19</v>
      </c>
      <c r="I33">
        <v>110</v>
      </c>
      <c r="J33">
        <v>187.21</v>
      </c>
      <c r="K33">
        <v>53.44</v>
      </c>
      <c r="L33">
        <v>2</v>
      </c>
      <c r="M33">
        <v>36</v>
      </c>
      <c r="N33">
        <v>36.770000000000003</v>
      </c>
      <c r="O33">
        <v>23322.880000000001</v>
      </c>
      <c r="P33">
        <v>290.02999999999997</v>
      </c>
      <c r="Q33">
        <v>10033</v>
      </c>
      <c r="R33">
        <v>335.64</v>
      </c>
      <c r="S33">
        <v>167.94</v>
      </c>
      <c r="T33">
        <v>83979.85</v>
      </c>
      <c r="U33">
        <v>0.5</v>
      </c>
      <c r="V33">
        <v>0.82</v>
      </c>
      <c r="W33">
        <v>0.55000000000000004</v>
      </c>
      <c r="X33">
        <v>5.05</v>
      </c>
      <c r="Y33">
        <v>2</v>
      </c>
      <c r="Z33">
        <v>10</v>
      </c>
    </row>
    <row r="34" spans="1:26" x14ac:dyDescent="0.25">
      <c r="A34">
        <v>2</v>
      </c>
      <c r="B34">
        <v>95</v>
      </c>
      <c r="C34" t="s">
        <v>34</v>
      </c>
      <c r="D34">
        <v>2.8376000000000001</v>
      </c>
      <c r="E34">
        <v>35.24</v>
      </c>
      <c r="F34">
        <v>28.79</v>
      </c>
      <c r="G34">
        <v>16.14</v>
      </c>
      <c r="H34">
        <v>0.28000000000000003</v>
      </c>
      <c r="I34">
        <v>107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288.39999999999998</v>
      </c>
      <c r="Q34">
        <v>10032.049999999999</v>
      </c>
      <c r="R34">
        <v>330.63</v>
      </c>
      <c r="S34">
        <v>167.94</v>
      </c>
      <c r="T34">
        <v>81493.22</v>
      </c>
      <c r="U34">
        <v>0.51</v>
      </c>
      <c r="V34">
        <v>0.82</v>
      </c>
      <c r="W34">
        <v>0.57999999999999996</v>
      </c>
      <c r="X34">
        <v>4.9400000000000004</v>
      </c>
      <c r="Y34">
        <v>2</v>
      </c>
      <c r="Z34">
        <v>10</v>
      </c>
    </row>
    <row r="35" spans="1:26" x14ac:dyDescent="0.25">
      <c r="A35">
        <v>0</v>
      </c>
      <c r="B35">
        <v>55</v>
      </c>
      <c r="C35" t="s">
        <v>34</v>
      </c>
      <c r="D35">
        <v>2.5183</v>
      </c>
      <c r="E35">
        <v>39.71</v>
      </c>
      <c r="F35">
        <v>32.99</v>
      </c>
      <c r="G35">
        <v>10.199999999999999</v>
      </c>
      <c r="H35">
        <v>0.15</v>
      </c>
      <c r="I35">
        <v>194</v>
      </c>
      <c r="J35">
        <v>116.05</v>
      </c>
      <c r="K35">
        <v>43.4</v>
      </c>
      <c r="L35">
        <v>1</v>
      </c>
      <c r="M35">
        <v>66</v>
      </c>
      <c r="N35">
        <v>16.649999999999999</v>
      </c>
      <c r="O35">
        <v>14546.17</v>
      </c>
      <c r="P35">
        <v>252.67</v>
      </c>
      <c r="Q35">
        <v>10035.61</v>
      </c>
      <c r="R35">
        <v>472.04</v>
      </c>
      <c r="S35">
        <v>167.94</v>
      </c>
      <c r="T35">
        <v>151760.47</v>
      </c>
      <c r="U35">
        <v>0.36</v>
      </c>
      <c r="V35">
        <v>0.72</v>
      </c>
      <c r="W35">
        <v>0.75</v>
      </c>
      <c r="X35">
        <v>9.1300000000000008</v>
      </c>
      <c r="Y35">
        <v>2</v>
      </c>
      <c r="Z35">
        <v>10</v>
      </c>
    </row>
    <row r="36" spans="1:26" x14ac:dyDescent="0.25">
      <c r="A36">
        <v>1</v>
      </c>
      <c r="B36">
        <v>55</v>
      </c>
      <c r="C36" t="s">
        <v>34</v>
      </c>
      <c r="D36">
        <v>2.5712999999999999</v>
      </c>
      <c r="E36">
        <v>38.89</v>
      </c>
      <c r="F36">
        <v>32.409999999999997</v>
      </c>
      <c r="G36">
        <v>10.57</v>
      </c>
      <c r="H36">
        <v>0.3</v>
      </c>
      <c r="I36">
        <v>184</v>
      </c>
      <c r="J36">
        <v>117.34</v>
      </c>
      <c r="K36">
        <v>43.4</v>
      </c>
      <c r="L36">
        <v>2</v>
      </c>
      <c r="M36">
        <v>0</v>
      </c>
      <c r="N36">
        <v>16.940000000000001</v>
      </c>
      <c r="O36">
        <v>14705.49</v>
      </c>
      <c r="P36">
        <v>247.08</v>
      </c>
      <c r="Q36">
        <v>10034.82</v>
      </c>
      <c r="R36">
        <v>449.47</v>
      </c>
      <c r="S36">
        <v>167.94</v>
      </c>
      <c r="T36">
        <v>140529.25</v>
      </c>
      <c r="U36">
        <v>0.37</v>
      </c>
      <c r="V36">
        <v>0.73</v>
      </c>
      <c r="W36">
        <v>0.81</v>
      </c>
      <c r="X36">
        <v>8.56</v>
      </c>
      <c r="Y36">
        <v>2</v>
      </c>
      <c r="Z3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1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INDEX(resultados!$A$2:$ZZ$36, 1, MATCH($B$1, resultados!$A$1:$ZZ$1, 0))</f>
        <v>#N/A</v>
      </c>
      <c r="B7" t="e">
        <f>INDEX(resultados!$A$2:$ZZ$36, 1, MATCH($B$2, resultados!$A$1:$ZZ$1, 0))</f>
        <v>#N/A</v>
      </c>
      <c r="C7" t="e">
        <f>INDEX(resultados!$A$2:$ZZ$36, 1, MATCH($B$3, resultados!$A$1:$ZZ$1, 0))</f>
        <v>#N/A</v>
      </c>
    </row>
    <row r="8" spans="1:3" x14ac:dyDescent="0.25">
      <c r="A8" t="e">
        <f>INDEX(resultados!$A$2:$ZZ$36, 2, MATCH($B$1, resultados!$A$1:$ZZ$1, 0))</f>
        <v>#N/A</v>
      </c>
      <c r="B8" t="e">
        <f>INDEX(resultados!$A$2:$ZZ$36, 2, MATCH($B$2, resultados!$A$1:$ZZ$1, 0))</f>
        <v>#N/A</v>
      </c>
      <c r="C8" t="e">
        <f>INDEX(resultados!$A$2:$ZZ$36, 2, MATCH($B$3, resultados!$A$1:$ZZ$1, 0))</f>
        <v>#N/A</v>
      </c>
    </row>
    <row r="9" spans="1:3" x14ac:dyDescent="0.25">
      <c r="A9" t="e">
        <f>INDEX(resultados!$A$2:$ZZ$36, 3, MATCH($B$1, resultados!$A$1:$ZZ$1, 0))</f>
        <v>#N/A</v>
      </c>
      <c r="B9" t="e">
        <f>INDEX(resultados!$A$2:$ZZ$36, 3, MATCH($B$2, resultados!$A$1:$ZZ$1, 0))</f>
        <v>#N/A</v>
      </c>
      <c r="C9" t="e">
        <f>INDEX(resultados!$A$2:$ZZ$36, 3, MATCH($B$3, resultados!$A$1:$ZZ$1, 0))</f>
        <v>#N/A</v>
      </c>
    </row>
    <row r="10" spans="1:3" x14ac:dyDescent="0.25">
      <c r="A10" t="e">
        <f>INDEX(resultados!$A$2:$ZZ$36, 4, MATCH($B$1, resultados!$A$1:$ZZ$1, 0))</f>
        <v>#N/A</v>
      </c>
      <c r="B10" t="e">
        <f>INDEX(resultados!$A$2:$ZZ$36, 4, MATCH($B$2, resultados!$A$1:$ZZ$1, 0))</f>
        <v>#N/A</v>
      </c>
      <c r="C10" t="e">
        <f>INDEX(resultados!$A$2:$ZZ$36, 4, MATCH($B$3, resultados!$A$1:$ZZ$1, 0))</f>
        <v>#N/A</v>
      </c>
    </row>
    <row r="11" spans="1:3" x14ac:dyDescent="0.25">
      <c r="A11" t="e">
        <f>INDEX(resultados!$A$2:$ZZ$36, 5, MATCH($B$1, resultados!$A$1:$ZZ$1, 0))</f>
        <v>#N/A</v>
      </c>
      <c r="B11" t="e">
        <f>INDEX(resultados!$A$2:$ZZ$36, 5, MATCH($B$2, resultados!$A$1:$ZZ$1, 0))</f>
        <v>#N/A</v>
      </c>
      <c r="C11" t="e">
        <f>INDEX(resultados!$A$2:$ZZ$36, 5, MATCH($B$3, resultados!$A$1:$ZZ$1, 0))</f>
        <v>#N/A</v>
      </c>
    </row>
    <row r="12" spans="1:3" x14ac:dyDescent="0.25">
      <c r="A12" t="e">
        <f>INDEX(resultados!$A$2:$ZZ$36, 6, MATCH($B$1, resultados!$A$1:$ZZ$1, 0))</f>
        <v>#N/A</v>
      </c>
      <c r="B12" t="e">
        <f>INDEX(resultados!$A$2:$ZZ$36, 6, MATCH($B$2, resultados!$A$1:$ZZ$1, 0))</f>
        <v>#N/A</v>
      </c>
      <c r="C12" t="e">
        <f>INDEX(resultados!$A$2:$ZZ$36, 6, MATCH($B$3, resultados!$A$1:$ZZ$1, 0))</f>
        <v>#N/A</v>
      </c>
    </row>
    <row r="13" spans="1:3" x14ac:dyDescent="0.25">
      <c r="A13" t="e">
        <f>INDEX(resultados!$A$2:$ZZ$36, 7, MATCH($B$1, resultados!$A$1:$ZZ$1, 0))</f>
        <v>#N/A</v>
      </c>
      <c r="B13" t="e">
        <f>INDEX(resultados!$A$2:$ZZ$36, 7, MATCH($B$2, resultados!$A$1:$ZZ$1, 0))</f>
        <v>#N/A</v>
      </c>
      <c r="C13" t="e">
        <f>INDEX(resultados!$A$2:$ZZ$36, 7, MATCH($B$3, resultados!$A$1:$ZZ$1, 0))</f>
        <v>#N/A</v>
      </c>
    </row>
    <row r="14" spans="1:3" x14ac:dyDescent="0.25">
      <c r="A14" t="e">
        <f>INDEX(resultados!$A$2:$ZZ$36, 8, MATCH($B$1, resultados!$A$1:$ZZ$1, 0))</f>
        <v>#N/A</v>
      </c>
      <c r="B14" t="e">
        <f>INDEX(resultados!$A$2:$ZZ$36, 8, MATCH($B$2, resultados!$A$1:$ZZ$1, 0))</f>
        <v>#N/A</v>
      </c>
      <c r="C14" t="e">
        <f>INDEX(resultados!$A$2:$ZZ$36, 8, MATCH($B$3, resultados!$A$1:$ZZ$1, 0))</f>
        <v>#N/A</v>
      </c>
    </row>
    <row r="15" spans="1:3" x14ac:dyDescent="0.25">
      <c r="A15" t="e">
        <f>INDEX(resultados!$A$2:$ZZ$36, 9, MATCH($B$1, resultados!$A$1:$ZZ$1, 0))</f>
        <v>#N/A</v>
      </c>
      <c r="B15" t="e">
        <f>INDEX(resultados!$A$2:$ZZ$36, 9, MATCH($B$2, resultados!$A$1:$ZZ$1, 0))</f>
        <v>#N/A</v>
      </c>
      <c r="C15" t="e">
        <f>INDEX(resultados!$A$2:$ZZ$36, 9, MATCH($B$3, resultados!$A$1:$ZZ$1, 0))</f>
        <v>#N/A</v>
      </c>
    </row>
    <row r="16" spans="1:3" x14ac:dyDescent="0.25">
      <c r="A16" t="e">
        <f>INDEX(resultados!$A$2:$ZZ$36, 10, MATCH($B$1, resultados!$A$1:$ZZ$1, 0))</f>
        <v>#N/A</v>
      </c>
      <c r="B16" t="e">
        <f>INDEX(resultados!$A$2:$ZZ$36, 10, MATCH($B$2, resultados!$A$1:$ZZ$1, 0))</f>
        <v>#N/A</v>
      </c>
      <c r="C16" t="e">
        <f>INDEX(resultados!$A$2:$ZZ$36, 10, MATCH($B$3, resultados!$A$1:$ZZ$1, 0))</f>
        <v>#N/A</v>
      </c>
    </row>
    <row r="17" spans="1:3" x14ac:dyDescent="0.25">
      <c r="A17" t="e">
        <f>INDEX(resultados!$A$2:$ZZ$36, 11, MATCH($B$1, resultados!$A$1:$ZZ$1, 0))</f>
        <v>#N/A</v>
      </c>
      <c r="B17" t="e">
        <f>INDEX(resultados!$A$2:$ZZ$36, 11, MATCH($B$2, resultados!$A$1:$ZZ$1, 0))</f>
        <v>#N/A</v>
      </c>
      <c r="C17" t="e">
        <f>INDEX(resultados!$A$2:$ZZ$36, 11, MATCH($B$3, resultados!$A$1:$ZZ$1, 0))</f>
        <v>#N/A</v>
      </c>
    </row>
    <row r="18" spans="1:3" x14ac:dyDescent="0.25">
      <c r="A18" t="e">
        <f>INDEX(resultados!$A$2:$ZZ$36, 12, MATCH($B$1, resultados!$A$1:$ZZ$1, 0))</f>
        <v>#N/A</v>
      </c>
      <c r="B18" t="e">
        <f>INDEX(resultados!$A$2:$ZZ$36, 12, MATCH($B$2, resultados!$A$1:$ZZ$1, 0))</f>
        <v>#N/A</v>
      </c>
      <c r="C18" t="e">
        <f>INDEX(resultados!$A$2:$ZZ$36, 12, MATCH($B$3, resultados!$A$1:$ZZ$1, 0))</f>
        <v>#N/A</v>
      </c>
    </row>
    <row r="19" spans="1:3" x14ac:dyDescent="0.25">
      <c r="A19" t="e">
        <f>INDEX(resultados!$A$2:$ZZ$36, 13, MATCH($B$1, resultados!$A$1:$ZZ$1, 0))</f>
        <v>#N/A</v>
      </c>
      <c r="B19" t="e">
        <f>INDEX(resultados!$A$2:$ZZ$36, 13, MATCH($B$2, resultados!$A$1:$ZZ$1, 0))</f>
        <v>#N/A</v>
      </c>
      <c r="C19" t="e">
        <f>INDEX(resultados!$A$2:$ZZ$36, 13, MATCH($B$3, resultados!$A$1:$ZZ$1, 0))</f>
        <v>#N/A</v>
      </c>
    </row>
    <row r="20" spans="1:3" x14ac:dyDescent="0.25">
      <c r="A20" t="e">
        <f>INDEX(resultados!$A$2:$ZZ$36, 14, MATCH($B$1, resultados!$A$1:$ZZ$1, 0))</f>
        <v>#N/A</v>
      </c>
      <c r="B20" t="e">
        <f>INDEX(resultados!$A$2:$ZZ$36, 14, MATCH($B$2, resultados!$A$1:$ZZ$1, 0))</f>
        <v>#N/A</v>
      </c>
      <c r="C20" t="e">
        <f>INDEX(resultados!$A$2:$ZZ$36, 14, MATCH($B$3, resultados!$A$1:$ZZ$1, 0))</f>
        <v>#N/A</v>
      </c>
    </row>
    <row r="21" spans="1:3" x14ac:dyDescent="0.25">
      <c r="A21" t="e">
        <f>INDEX(resultados!$A$2:$ZZ$36, 15, MATCH($B$1, resultados!$A$1:$ZZ$1, 0))</f>
        <v>#N/A</v>
      </c>
      <c r="B21" t="e">
        <f>INDEX(resultados!$A$2:$ZZ$36, 15, MATCH($B$2, resultados!$A$1:$ZZ$1, 0))</f>
        <v>#N/A</v>
      </c>
      <c r="C21" t="e">
        <f>INDEX(resultados!$A$2:$ZZ$36, 15, MATCH($B$3, resultados!$A$1:$ZZ$1, 0))</f>
        <v>#N/A</v>
      </c>
    </row>
    <row r="22" spans="1:3" x14ac:dyDescent="0.25">
      <c r="A22" t="e">
        <f>INDEX(resultados!$A$2:$ZZ$36, 16, MATCH($B$1, resultados!$A$1:$ZZ$1, 0))</f>
        <v>#N/A</v>
      </c>
      <c r="B22" t="e">
        <f>INDEX(resultados!$A$2:$ZZ$36, 16, MATCH($B$2, resultados!$A$1:$ZZ$1, 0))</f>
        <v>#N/A</v>
      </c>
      <c r="C22" t="e">
        <f>INDEX(resultados!$A$2:$ZZ$36, 16, MATCH($B$3, resultados!$A$1:$ZZ$1, 0))</f>
        <v>#N/A</v>
      </c>
    </row>
    <row r="23" spans="1:3" x14ac:dyDescent="0.25">
      <c r="A23" t="e">
        <f>INDEX(resultados!$A$2:$ZZ$36, 17, MATCH($B$1, resultados!$A$1:$ZZ$1, 0))</f>
        <v>#N/A</v>
      </c>
      <c r="B23" t="e">
        <f>INDEX(resultados!$A$2:$ZZ$36, 17, MATCH($B$2, resultados!$A$1:$ZZ$1, 0))</f>
        <v>#N/A</v>
      </c>
      <c r="C23" t="e">
        <f>INDEX(resultados!$A$2:$ZZ$36, 17, MATCH($B$3, resultados!$A$1:$ZZ$1, 0))</f>
        <v>#N/A</v>
      </c>
    </row>
    <row r="24" spans="1:3" x14ac:dyDescent="0.25">
      <c r="A24" t="e">
        <f>INDEX(resultados!$A$2:$ZZ$36, 18, MATCH($B$1, resultados!$A$1:$ZZ$1, 0))</f>
        <v>#N/A</v>
      </c>
      <c r="B24" t="e">
        <f>INDEX(resultados!$A$2:$ZZ$36, 18, MATCH($B$2, resultados!$A$1:$ZZ$1, 0))</f>
        <v>#N/A</v>
      </c>
      <c r="C24" t="e">
        <f>INDEX(resultados!$A$2:$ZZ$36, 18, MATCH($B$3, resultados!$A$1:$ZZ$1, 0))</f>
        <v>#N/A</v>
      </c>
    </row>
    <row r="25" spans="1:3" x14ac:dyDescent="0.25">
      <c r="A25" t="e">
        <f>INDEX(resultados!$A$2:$ZZ$36, 19, MATCH($B$1, resultados!$A$1:$ZZ$1, 0))</f>
        <v>#N/A</v>
      </c>
      <c r="B25" t="e">
        <f>INDEX(resultados!$A$2:$ZZ$36, 19, MATCH($B$2, resultados!$A$1:$ZZ$1, 0))</f>
        <v>#N/A</v>
      </c>
      <c r="C25" t="e">
        <f>INDEX(resultados!$A$2:$ZZ$36, 19, MATCH($B$3, resultados!$A$1:$ZZ$1, 0))</f>
        <v>#N/A</v>
      </c>
    </row>
    <row r="26" spans="1:3" x14ac:dyDescent="0.25">
      <c r="A26" t="e">
        <f>INDEX(resultados!$A$2:$ZZ$36, 20, MATCH($B$1, resultados!$A$1:$ZZ$1, 0))</f>
        <v>#N/A</v>
      </c>
      <c r="B26" t="e">
        <f>INDEX(resultados!$A$2:$ZZ$36, 20, MATCH($B$2, resultados!$A$1:$ZZ$1, 0))</f>
        <v>#N/A</v>
      </c>
      <c r="C26" t="e">
        <f>INDEX(resultados!$A$2:$ZZ$36, 20, MATCH($B$3, resultados!$A$1:$ZZ$1, 0))</f>
        <v>#N/A</v>
      </c>
    </row>
    <row r="27" spans="1:3" x14ac:dyDescent="0.25">
      <c r="A27" t="e">
        <f>INDEX(resultados!$A$2:$ZZ$36, 21, MATCH($B$1, resultados!$A$1:$ZZ$1, 0))</f>
        <v>#N/A</v>
      </c>
      <c r="B27" t="e">
        <f>INDEX(resultados!$A$2:$ZZ$36, 21, MATCH($B$2, resultados!$A$1:$ZZ$1, 0))</f>
        <v>#N/A</v>
      </c>
      <c r="C27" t="e">
        <f>INDEX(resultados!$A$2:$ZZ$36, 21, MATCH($B$3, resultados!$A$1:$ZZ$1, 0))</f>
        <v>#N/A</v>
      </c>
    </row>
    <row r="28" spans="1:3" x14ac:dyDescent="0.25">
      <c r="A28" t="e">
        <f>INDEX(resultados!$A$2:$ZZ$36, 22, MATCH($B$1, resultados!$A$1:$ZZ$1, 0))</f>
        <v>#N/A</v>
      </c>
      <c r="B28" t="e">
        <f>INDEX(resultados!$A$2:$ZZ$36, 22, MATCH($B$2, resultados!$A$1:$ZZ$1, 0))</f>
        <v>#N/A</v>
      </c>
      <c r="C28" t="e">
        <f>INDEX(resultados!$A$2:$ZZ$36, 22, MATCH($B$3, resultados!$A$1:$ZZ$1, 0))</f>
        <v>#N/A</v>
      </c>
    </row>
    <row r="29" spans="1:3" x14ac:dyDescent="0.25">
      <c r="A29" t="e">
        <f>INDEX(resultados!$A$2:$ZZ$36, 23, MATCH($B$1, resultados!$A$1:$ZZ$1, 0))</f>
        <v>#N/A</v>
      </c>
      <c r="B29" t="e">
        <f>INDEX(resultados!$A$2:$ZZ$36, 23, MATCH($B$2, resultados!$A$1:$ZZ$1, 0))</f>
        <v>#N/A</v>
      </c>
      <c r="C29" t="e">
        <f>INDEX(resultados!$A$2:$ZZ$36, 23, MATCH($B$3, resultados!$A$1:$ZZ$1, 0))</f>
        <v>#N/A</v>
      </c>
    </row>
    <row r="30" spans="1:3" x14ac:dyDescent="0.25">
      <c r="A30" t="e">
        <f>INDEX(resultados!$A$2:$ZZ$36, 24, MATCH($B$1, resultados!$A$1:$ZZ$1, 0))</f>
        <v>#N/A</v>
      </c>
      <c r="B30" t="e">
        <f>INDEX(resultados!$A$2:$ZZ$36, 24, MATCH($B$2, resultados!$A$1:$ZZ$1, 0))</f>
        <v>#N/A</v>
      </c>
      <c r="C30" t="e">
        <f>INDEX(resultados!$A$2:$ZZ$36, 24, MATCH($B$3, resultados!$A$1:$ZZ$1, 0))</f>
        <v>#N/A</v>
      </c>
    </row>
    <row r="31" spans="1:3" x14ac:dyDescent="0.25">
      <c r="A31" t="e">
        <f>INDEX(resultados!$A$2:$ZZ$36, 25, MATCH($B$1, resultados!$A$1:$ZZ$1, 0))</f>
        <v>#N/A</v>
      </c>
      <c r="B31" t="e">
        <f>INDEX(resultados!$A$2:$ZZ$36, 25, MATCH($B$2, resultados!$A$1:$ZZ$1, 0))</f>
        <v>#N/A</v>
      </c>
      <c r="C31" t="e">
        <f>INDEX(resultados!$A$2:$ZZ$36, 25, MATCH($B$3, resultados!$A$1:$ZZ$1, 0))</f>
        <v>#N/A</v>
      </c>
    </row>
    <row r="32" spans="1:3" x14ac:dyDescent="0.25">
      <c r="A32" t="e">
        <f>INDEX(resultados!$A$2:$ZZ$36, 26, MATCH($B$1, resultados!$A$1:$ZZ$1, 0))</f>
        <v>#N/A</v>
      </c>
      <c r="B32" t="e">
        <f>INDEX(resultados!$A$2:$ZZ$36, 26, MATCH($B$2, resultados!$A$1:$ZZ$1, 0))</f>
        <v>#N/A</v>
      </c>
      <c r="C32" t="e">
        <f>INDEX(resultados!$A$2:$ZZ$36, 26, MATCH($B$3, resultados!$A$1:$ZZ$1, 0))</f>
        <v>#N/A</v>
      </c>
    </row>
    <row r="33" spans="1:3" x14ac:dyDescent="0.25">
      <c r="A33" t="e">
        <f>INDEX(resultados!$A$2:$ZZ$36, 27, MATCH($B$1, resultados!$A$1:$ZZ$1, 0))</f>
        <v>#N/A</v>
      </c>
      <c r="B33" t="e">
        <f>INDEX(resultados!$A$2:$ZZ$36, 27, MATCH($B$2, resultados!$A$1:$ZZ$1, 0))</f>
        <v>#N/A</v>
      </c>
      <c r="C33" t="e">
        <f>INDEX(resultados!$A$2:$ZZ$36, 27, MATCH($B$3, resultados!$A$1:$ZZ$1, 0))</f>
        <v>#N/A</v>
      </c>
    </row>
    <row r="34" spans="1:3" x14ac:dyDescent="0.25">
      <c r="A34" t="e">
        <f>INDEX(resultados!$A$2:$ZZ$36, 28, MATCH($B$1, resultados!$A$1:$ZZ$1, 0))</f>
        <v>#N/A</v>
      </c>
      <c r="B34" t="e">
        <f>INDEX(resultados!$A$2:$ZZ$36, 28, MATCH($B$2, resultados!$A$1:$ZZ$1, 0))</f>
        <v>#N/A</v>
      </c>
      <c r="C34" t="e">
        <f>INDEX(resultados!$A$2:$ZZ$36, 28, MATCH($B$3, resultados!$A$1:$ZZ$1, 0))</f>
        <v>#N/A</v>
      </c>
    </row>
    <row r="35" spans="1:3" x14ac:dyDescent="0.25">
      <c r="A35" t="e">
        <f>INDEX(resultados!$A$2:$ZZ$36, 29, MATCH($B$1, resultados!$A$1:$ZZ$1, 0))</f>
        <v>#N/A</v>
      </c>
      <c r="B35" t="e">
        <f>INDEX(resultados!$A$2:$ZZ$36, 29, MATCH($B$2, resultados!$A$1:$ZZ$1, 0))</f>
        <v>#N/A</v>
      </c>
      <c r="C35" t="e">
        <f>INDEX(resultados!$A$2:$ZZ$36, 29, MATCH($B$3, resultados!$A$1:$ZZ$1, 0))</f>
        <v>#N/A</v>
      </c>
    </row>
    <row r="36" spans="1:3" x14ac:dyDescent="0.25">
      <c r="A36" t="e">
        <f>INDEX(resultados!$A$2:$ZZ$36, 30, MATCH($B$1, resultados!$A$1:$ZZ$1, 0))</f>
        <v>#N/A</v>
      </c>
      <c r="B36" t="e">
        <f>INDEX(resultados!$A$2:$ZZ$36, 30, MATCH($B$2, resultados!$A$1:$ZZ$1, 0))</f>
        <v>#N/A</v>
      </c>
      <c r="C36" t="e">
        <f>INDEX(resultados!$A$2:$ZZ$36, 30, MATCH($B$3, resultados!$A$1:$ZZ$1, 0))</f>
        <v>#N/A</v>
      </c>
    </row>
    <row r="37" spans="1:3" x14ac:dyDescent="0.25">
      <c r="A37" t="e">
        <f>INDEX(resultados!$A$2:$ZZ$36, 31, MATCH($B$1, resultados!$A$1:$ZZ$1, 0))</f>
        <v>#N/A</v>
      </c>
      <c r="B37" t="e">
        <f>INDEX(resultados!$A$2:$ZZ$36, 31, MATCH($B$2, resultados!$A$1:$ZZ$1, 0))</f>
        <v>#N/A</v>
      </c>
      <c r="C37" t="e">
        <f>INDEX(resultados!$A$2:$ZZ$36, 31, MATCH($B$3, resultados!$A$1:$ZZ$1, 0))</f>
        <v>#N/A</v>
      </c>
    </row>
    <row r="38" spans="1:3" x14ac:dyDescent="0.25">
      <c r="A38" t="e">
        <f>INDEX(resultados!$A$2:$ZZ$36, 32, MATCH($B$1, resultados!$A$1:$ZZ$1, 0))</f>
        <v>#N/A</v>
      </c>
      <c r="B38" t="e">
        <f>INDEX(resultados!$A$2:$ZZ$36, 32, MATCH($B$2, resultados!$A$1:$ZZ$1, 0))</f>
        <v>#N/A</v>
      </c>
      <c r="C38" t="e">
        <f>INDEX(resultados!$A$2:$ZZ$36, 32, MATCH($B$3, resultados!$A$1:$ZZ$1, 0))</f>
        <v>#N/A</v>
      </c>
    </row>
    <row r="39" spans="1:3" x14ac:dyDescent="0.25">
      <c r="A39" t="e">
        <f>INDEX(resultados!$A$2:$ZZ$36, 33, MATCH($B$1, resultados!$A$1:$ZZ$1, 0))</f>
        <v>#N/A</v>
      </c>
      <c r="B39" t="e">
        <f>INDEX(resultados!$A$2:$ZZ$36, 33, MATCH($B$2, resultados!$A$1:$ZZ$1, 0))</f>
        <v>#N/A</v>
      </c>
      <c r="C39" t="e">
        <f>INDEX(resultados!$A$2:$ZZ$36, 33, MATCH($B$3, resultados!$A$1:$ZZ$1, 0))</f>
        <v>#N/A</v>
      </c>
    </row>
    <row r="40" spans="1:3" x14ac:dyDescent="0.25">
      <c r="A40" t="e">
        <f>INDEX(resultados!$A$2:$ZZ$36, 34, MATCH($B$1, resultados!$A$1:$ZZ$1, 0))</f>
        <v>#N/A</v>
      </c>
      <c r="B40" t="e">
        <f>INDEX(resultados!$A$2:$ZZ$36, 34, MATCH($B$2, resultados!$A$1:$ZZ$1, 0))</f>
        <v>#N/A</v>
      </c>
      <c r="C40" t="e">
        <f>INDEX(resultados!$A$2:$ZZ$36, 34, MATCH($B$3, resultados!$A$1:$ZZ$1, 0))</f>
        <v>#N/A</v>
      </c>
    </row>
    <row r="41" spans="1:3" x14ac:dyDescent="0.25">
      <c r="A41" t="e">
        <f>INDEX(resultados!$A$2:$ZZ$36, 35, MATCH($B$1, resultados!$A$1:$ZZ$1, 0))</f>
        <v>#N/A</v>
      </c>
      <c r="B41" t="e">
        <f>INDEX(resultados!$A$2:$ZZ$36, 35, MATCH($B$2, resultados!$A$1:$ZZ$1, 0))</f>
        <v>#N/A</v>
      </c>
      <c r="C41" t="e">
        <f>INDEX(resultados!$A$2:$ZZ$36, 35,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2.3624999999999998</v>
      </c>
      <c r="E2">
        <v>42.33</v>
      </c>
      <c r="F2">
        <v>35.630000000000003</v>
      </c>
      <c r="G2">
        <v>8.48</v>
      </c>
      <c r="H2">
        <v>0.2</v>
      </c>
      <c r="I2">
        <v>252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232.6</v>
      </c>
      <c r="Q2">
        <v>10037.44</v>
      </c>
      <c r="R2">
        <v>555.38</v>
      </c>
      <c r="S2">
        <v>167.94</v>
      </c>
      <c r="T2">
        <v>193141.63</v>
      </c>
      <c r="U2">
        <v>0.3</v>
      </c>
      <c r="V2">
        <v>0.66</v>
      </c>
      <c r="W2">
        <v>1</v>
      </c>
      <c r="X2">
        <v>11.77</v>
      </c>
      <c r="Y2">
        <v>2</v>
      </c>
      <c r="Z2">
        <v>10</v>
      </c>
      <c r="AA2">
        <v>320.96551224490298</v>
      </c>
      <c r="AB2">
        <v>439.15917385251493</v>
      </c>
      <c r="AC2">
        <v>397.24643866380183</v>
      </c>
      <c r="AD2">
        <v>320965.51224490302</v>
      </c>
      <c r="AE2">
        <v>439159.17385251488</v>
      </c>
      <c r="AF2">
        <v>1.2878518081145229E-5</v>
      </c>
      <c r="AG2">
        <v>18</v>
      </c>
      <c r="AH2">
        <v>397246.43866380182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2.1471</v>
      </c>
      <c r="E2">
        <v>46.57</v>
      </c>
      <c r="F2">
        <v>39.520000000000003</v>
      </c>
      <c r="G2">
        <v>7.08</v>
      </c>
      <c r="H2">
        <v>0.24</v>
      </c>
      <c r="I2">
        <v>335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225.71</v>
      </c>
      <c r="Q2">
        <v>10039.94</v>
      </c>
      <c r="R2">
        <v>683.02</v>
      </c>
      <c r="S2">
        <v>167.94</v>
      </c>
      <c r="T2">
        <v>256549.08</v>
      </c>
      <c r="U2">
        <v>0.25</v>
      </c>
      <c r="V2">
        <v>0.6</v>
      </c>
      <c r="W2">
        <v>1.26</v>
      </c>
      <c r="X2">
        <v>15.66</v>
      </c>
      <c r="Y2">
        <v>2</v>
      </c>
      <c r="Z2">
        <v>10</v>
      </c>
      <c r="AA2">
        <v>349.36933903365792</v>
      </c>
      <c r="AB2">
        <v>478.0225427532888</v>
      </c>
      <c r="AC2">
        <v>432.40074218176659</v>
      </c>
      <c r="AD2">
        <v>349369.33903365792</v>
      </c>
      <c r="AE2">
        <v>478022.54275328881</v>
      </c>
      <c r="AF2">
        <v>1.3144456588117349E-5</v>
      </c>
      <c r="AG2">
        <v>20</v>
      </c>
      <c r="AH2">
        <v>432400.7421817666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1.5579000000000001</v>
      </c>
      <c r="E2">
        <v>64.19</v>
      </c>
      <c r="F2">
        <v>55.07</v>
      </c>
      <c r="G2">
        <v>4.95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215.88</v>
      </c>
      <c r="Q2">
        <v>10048.469999999999</v>
      </c>
      <c r="R2">
        <v>1193.46</v>
      </c>
      <c r="S2">
        <v>167.94</v>
      </c>
      <c r="T2">
        <v>510102.86</v>
      </c>
      <c r="U2">
        <v>0.14000000000000001</v>
      </c>
      <c r="V2">
        <v>0.43</v>
      </c>
      <c r="W2">
        <v>2.23</v>
      </c>
      <c r="X2">
        <v>31.19</v>
      </c>
      <c r="Y2">
        <v>2</v>
      </c>
      <c r="Z2">
        <v>10</v>
      </c>
      <c r="AA2">
        <v>470.3744267692702</v>
      </c>
      <c r="AB2">
        <v>643.5870421608613</v>
      </c>
      <c r="AC2">
        <v>582.16399813711473</v>
      </c>
      <c r="AD2">
        <v>470374.42676927021</v>
      </c>
      <c r="AE2">
        <v>643587.04216086131</v>
      </c>
      <c r="AF2">
        <v>1.2614086716270889E-5</v>
      </c>
      <c r="AG2">
        <v>27</v>
      </c>
      <c r="AH2">
        <v>582163.99813711469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2.1715</v>
      </c>
      <c r="E2">
        <v>46.05</v>
      </c>
      <c r="F2">
        <v>36.369999999999997</v>
      </c>
      <c r="G2">
        <v>8.4600000000000009</v>
      </c>
      <c r="H2">
        <v>0.12</v>
      </c>
      <c r="I2">
        <v>258</v>
      </c>
      <c r="J2">
        <v>141.81</v>
      </c>
      <c r="K2">
        <v>47.83</v>
      </c>
      <c r="L2">
        <v>1</v>
      </c>
      <c r="M2">
        <v>256</v>
      </c>
      <c r="N2">
        <v>22.98</v>
      </c>
      <c r="O2">
        <v>17723.39</v>
      </c>
      <c r="P2">
        <v>353.03</v>
      </c>
      <c r="Q2">
        <v>10034.26</v>
      </c>
      <c r="R2">
        <v>593.51</v>
      </c>
      <c r="S2">
        <v>167.94</v>
      </c>
      <c r="T2">
        <v>212179.64</v>
      </c>
      <c r="U2">
        <v>0.28000000000000003</v>
      </c>
      <c r="V2">
        <v>0.65</v>
      </c>
      <c r="W2">
        <v>0.69</v>
      </c>
      <c r="X2">
        <v>12.51</v>
      </c>
      <c r="Y2">
        <v>2</v>
      </c>
      <c r="Z2">
        <v>10</v>
      </c>
      <c r="AA2">
        <v>425.00536112716452</v>
      </c>
      <c r="AB2">
        <v>581.51108500741793</v>
      </c>
      <c r="AC2">
        <v>526.01248321024298</v>
      </c>
      <c r="AD2">
        <v>425005.36112716451</v>
      </c>
      <c r="AE2">
        <v>581511.08500741795</v>
      </c>
      <c r="AF2">
        <v>9.4453952142197305E-6</v>
      </c>
      <c r="AG2">
        <v>20</v>
      </c>
      <c r="AH2">
        <v>526012.48321024294</v>
      </c>
    </row>
    <row r="3" spans="1:34" x14ac:dyDescent="0.25">
      <c r="A3">
        <v>1</v>
      </c>
      <c r="B3">
        <v>70</v>
      </c>
      <c r="C3" t="s">
        <v>34</v>
      </c>
      <c r="D3">
        <v>2.7008999999999999</v>
      </c>
      <c r="E3">
        <v>37.020000000000003</v>
      </c>
      <c r="F3">
        <v>30.61</v>
      </c>
      <c r="G3">
        <v>12.67</v>
      </c>
      <c r="H3">
        <v>0.25</v>
      </c>
      <c r="I3">
        <v>145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260.67</v>
      </c>
      <c r="Q3">
        <v>10033.530000000001</v>
      </c>
      <c r="R3">
        <v>390.32</v>
      </c>
      <c r="S3">
        <v>167.94</v>
      </c>
      <c r="T3">
        <v>111149.02</v>
      </c>
      <c r="U3">
        <v>0.43</v>
      </c>
      <c r="V3">
        <v>0.77</v>
      </c>
      <c r="W3">
        <v>0.7</v>
      </c>
      <c r="X3">
        <v>6.76</v>
      </c>
      <c r="Y3">
        <v>2</v>
      </c>
      <c r="Z3">
        <v>10</v>
      </c>
      <c r="AA3">
        <v>300.09457755583088</v>
      </c>
      <c r="AB3">
        <v>410.60264025027209</v>
      </c>
      <c r="AC3">
        <v>371.41530054921031</v>
      </c>
      <c r="AD3">
        <v>300094.57755583088</v>
      </c>
      <c r="AE3">
        <v>410602.64025027212</v>
      </c>
      <c r="AF3">
        <v>1.1748131675839771E-5</v>
      </c>
      <c r="AG3">
        <v>16</v>
      </c>
      <c r="AH3">
        <v>371415.30054921028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1.6949000000000001</v>
      </c>
      <c r="E2">
        <v>59</v>
      </c>
      <c r="F2">
        <v>43</v>
      </c>
      <c r="G2">
        <v>6.75</v>
      </c>
      <c r="H2">
        <v>0.1</v>
      </c>
      <c r="I2">
        <v>382</v>
      </c>
      <c r="J2">
        <v>176.73</v>
      </c>
      <c r="K2">
        <v>52.44</v>
      </c>
      <c r="L2">
        <v>1</v>
      </c>
      <c r="M2">
        <v>380</v>
      </c>
      <c r="N2">
        <v>33.29</v>
      </c>
      <c r="O2">
        <v>22031.19</v>
      </c>
      <c r="P2">
        <v>519.38</v>
      </c>
      <c r="Q2">
        <v>10037.82</v>
      </c>
      <c r="R2">
        <v>819.49</v>
      </c>
      <c r="S2">
        <v>167.94</v>
      </c>
      <c r="T2">
        <v>324549.65000000002</v>
      </c>
      <c r="U2">
        <v>0.2</v>
      </c>
      <c r="V2">
        <v>0.55000000000000004</v>
      </c>
      <c r="W2">
        <v>0.89</v>
      </c>
      <c r="X2">
        <v>19.13</v>
      </c>
      <c r="Y2">
        <v>2</v>
      </c>
      <c r="Z2">
        <v>10</v>
      </c>
      <c r="AA2">
        <v>661.39914803757767</v>
      </c>
      <c r="AB2">
        <v>904.95549321608439</v>
      </c>
      <c r="AC2">
        <v>818.58781105655248</v>
      </c>
      <c r="AD2">
        <v>661399.14803757763</v>
      </c>
      <c r="AE2">
        <v>904955.49321608443</v>
      </c>
      <c r="AF2">
        <v>6.6616067681370591E-6</v>
      </c>
      <c r="AG2">
        <v>25</v>
      </c>
      <c r="AH2">
        <v>818587.81105655245</v>
      </c>
    </row>
    <row r="3" spans="1:34" x14ac:dyDescent="0.25">
      <c r="A3">
        <v>1</v>
      </c>
      <c r="B3">
        <v>90</v>
      </c>
      <c r="C3" t="s">
        <v>34</v>
      </c>
      <c r="D3">
        <v>2.8098999999999998</v>
      </c>
      <c r="E3">
        <v>35.590000000000003</v>
      </c>
      <c r="F3">
        <v>29.11</v>
      </c>
      <c r="G3">
        <v>15.32</v>
      </c>
      <c r="H3">
        <v>0.2</v>
      </c>
      <c r="I3">
        <v>114</v>
      </c>
      <c r="J3">
        <v>178.21</v>
      </c>
      <c r="K3">
        <v>52.44</v>
      </c>
      <c r="L3">
        <v>2</v>
      </c>
      <c r="M3">
        <v>10</v>
      </c>
      <c r="N3">
        <v>33.770000000000003</v>
      </c>
      <c r="O3">
        <v>22213.89</v>
      </c>
      <c r="P3">
        <v>282.2</v>
      </c>
      <c r="Q3">
        <v>10032.549999999999</v>
      </c>
      <c r="R3">
        <v>341.55</v>
      </c>
      <c r="S3">
        <v>167.94</v>
      </c>
      <c r="T3">
        <v>86918.37</v>
      </c>
      <c r="U3">
        <v>0.49</v>
      </c>
      <c r="V3">
        <v>0.81</v>
      </c>
      <c r="W3">
        <v>0.6</v>
      </c>
      <c r="X3">
        <v>5.26</v>
      </c>
      <c r="Y3">
        <v>2</v>
      </c>
      <c r="Z3">
        <v>10</v>
      </c>
      <c r="AA3">
        <v>296.21765225504339</v>
      </c>
      <c r="AB3">
        <v>405.29806001586172</v>
      </c>
      <c r="AC3">
        <v>366.61698200734702</v>
      </c>
      <c r="AD3">
        <v>296217.65225504339</v>
      </c>
      <c r="AE3">
        <v>405298.0600158617</v>
      </c>
      <c r="AF3">
        <v>1.1043984221953109E-5</v>
      </c>
      <c r="AG3">
        <v>15</v>
      </c>
      <c r="AH3">
        <v>366616.98200734699</v>
      </c>
    </row>
    <row r="4" spans="1:34" x14ac:dyDescent="0.25">
      <c r="A4">
        <v>2</v>
      </c>
      <c r="B4">
        <v>90</v>
      </c>
      <c r="C4" t="s">
        <v>34</v>
      </c>
      <c r="D4">
        <v>2.8157000000000001</v>
      </c>
      <c r="E4">
        <v>35.520000000000003</v>
      </c>
      <c r="F4">
        <v>29.08</v>
      </c>
      <c r="G4">
        <v>15.44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283.63</v>
      </c>
      <c r="Q4">
        <v>10032.66</v>
      </c>
      <c r="R4">
        <v>339.95</v>
      </c>
      <c r="S4">
        <v>167.94</v>
      </c>
      <c r="T4">
        <v>86119.92</v>
      </c>
      <c r="U4">
        <v>0.49</v>
      </c>
      <c r="V4">
        <v>0.81</v>
      </c>
      <c r="W4">
        <v>0.61</v>
      </c>
      <c r="X4">
        <v>5.23</v>
      </c>
      <c r="Y4">
        <v>2</v>
      </c>
      <c r="Z4">
        <v>10</v>
      </c>
      <c r="AA4">
        <v>296.29335079603948</v>
      </c>
      <c r="AB4">
        <v>405.40163409923639</v>
      </c>
      <c r="AC4">
        <v>366.71067112557148</v>
      </c>
      <c r="AD4">
        <v>296293.35079603939</v>
      </c>
      <c r="AE4">
        <v>405401.6340992364</v>
      </c>
      <c r="AF4">
        <v>1.106678044547968E-5</v>
      </c>
      <c r="AG4">
        <v>15</v>
      </c>
      <c r="AH4">
        <v>366710.67112557148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1.1998</v>
      </c>
      <c r="E2">
        <v>83.35</v>
      </c>
      <c r="F2">
        <v>70.59</v>
      </c>
      <c r="G2">
        <v>4.24</v>
      </c>
      <c r="H2">
        <v>0.64</v>
      </c>
      <c r="I2">
        <v>1000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203.28</v>
      </c>
      <c r="Q2">
        <v>10057.620000000001</v>
      </c>
      <c r="R2">
        <v>1703.3</v>
      </c>
      <c r="S2">
        <v>167.94</v>
      </c>
      <c r="T2">
        <v>763360.46</v>
      </c>
      <c r="U2">
        <v>0.1</v>
      </c>
      <c r="V2">
        <v>0.34</v>
      </c>
      <c r="W2">
        <v>3.21</v>
      </c>
      <c r="X2">
        <v>46.69</v>
      </c>
      <c r="Y2">
        <v>2</v>
      </c>
      <c r="Z2">
        <v>10</v>
      </c>
      <c r="AA2">
        <v>609.21685084639864</v>
      </c>
      <c r="AB2">
        <v>833.55737207863694</v>
      </c>
      <c r="AC2">
        <v>754.00382639257055</v>
      </c>
      <c r="AD2">
        <v>609216.85084639862</v>
      </c>
      <c r="AE2">
        <v>833557.37207863689</v>
      </c>
      <c r="AF2">
        <v>1.14407546823016E-5</v>
      </c>
      <c r="AG2">
        <v>35</v>
      </c>
      <c r="AH2">
        <v>754003.82639257051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2.4409999999999998</v>
      </c>
      <c r="E2">
        <v>40.97</v>
      </c>
      <c r="F2">
        <v>34.35</v>
      </c>
      <c r="G2">
        <v>9.16</v>
      </c>
      <c r="H2">
        <v>0.18</v>
      </c>
      <c r="I2">
        <v>225</v>
      </c>
      <c r="J2">
        <v>98.71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236.76</v>
      </c>
      <c r="Q2">
        <v>10036</v>
      </c>
      <c r="R2">
        <v>513.48</v>
      </c>
      <c r="S2">
        <v>167.94</v>
      </c>
      <c r="T2">
        <v>172328.74</v>
      </c>
      <c r="U2">
        <v>0.33</v>
      </c>
      <c r="V2">
        <v>0.69</v>
      </c>
      <c r="W2">
        <v>0.93</v>
      </c>
      <c r="X2">
        <v>10.5</v>
      </c>
      <c r="Y2">
        <v>2</v>
      </c>
      <c r="Z2">
        <v>10</v>
      </c>
      <c r="AA2">
        <v>319.0879822947619</v>
      </c>
      <c r="AB2">
        <v>436.59025454395641</v>
      </c>
      <c r="AC2">
        <v>394.9226934085512</v>
      </c>
      <c r="AD2">
        <v>319087.98229476193</v>
      </c>
      <c r="AE2">
        <v>436590.25454395643</v>
      </c>
      <c r="AF2">
        <v>1.2689034058489E-5</v>
      </c>
      <c r="AG2">
        <v>18</v>
      </c>
      <c r="AH2">
        <v>394922.69340855122</v>
      </c>
    </row>
    <row r="3" spans="1:34" x14ac:dyDescent="0.25">
      <c r="A3">
        <v>1</v>
      </c>
      <c r="B3">
        <v>45</v>
      </c>
      <c r="C3" t="s">
        <v>34</v>
      </c>
      <c r="D3">
        <v>2.4466000000000001</v>
      </c>
      <c r="E3">
        <v>40.869999999999997</v>
      </c>
      <c r="F3">
        <v>34.28</v>
      </c>
      <c r="G3">
        <v>9.18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238.84</v>
      </c>
      <c r="Q3">
        <v>10036</v>
      </c>
      <c r="R3">
        <v>510.89</v>
      </c>
      <c r="S3">
        <v>167.94</v>
      </c>
      <c r="T3">
        <v>171037.65</v>
      </c>
      <c r="U3">
        <v>0.33</v>
      </c>
      <c r="V3">
        <v>0.69</v>
      </c>
      <c r="W3">
        <v>0.93</v>
      </c>
      <c r="X3">
        <v>10.42</v>
      </c>
      <c r="Y3">
        <v>2</v>
      </c>
      <c r="Z3">
        <v>10</v>
      </c>
      <c r="AA3">
        <v>319.36703928550531</v>
      </c>
      <c r="AB3">
        <v>436.97207262981698</v>
      </c>
      <c r="AC3">
        <v>395.26807131218243</v>
      </c>
      <c r="AD3">
        <v>319367.03928550531</v>
      </c>
      <c r="AE3">
        <v>436972.07262981712</v>
      </c>
      <c r="AF3">
        <v>1.271814450122868E-5</v>
      </c>
      <c r="AG3">
        <v>18</v>
      </c>
      <c r="AH3">
        <v>395268.07131218241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2024-09-25T23:04:50Z</dcterms:created>
  <dcterms:modified xsi:type="dcterms:W3CDTF">2024-09-27T19:27:32Z</dcterms:modified>
</cp:coreProperties>
</file>