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6%_12m_0_TSP/"/>
    </mc:Choice>
  </mc:AlternateContent>
  <xr:revisionPtr revIDLastSave="267" documentId="11_225FE22DEDC9752FFAB5206CD53FA01B2F6C3651" xr6:coauthVersionLast="47" xr6:coauthVersionMax="47" xr10:uidLastSave="{70E5D131-189E-4C18-B163-6C6AA5AED243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<sst xmlns="http://schemas.openxmlformats.org/spreadsheetml/2006/main" count="870" uniqueCount="70">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</sst>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D7A-4DD9-81E1-FA168BBDAE46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D7A-4DD9-81E1-FA168BBDAE46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D7A-4DD9-81E1-FA168BBDAE46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D7A-4DD9-81E1-FA168BBDAE46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D7A-4DD9-81E1-FA168BBDAE46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D7A-4DD9-81E1-FA168BBDAE46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D7A-4DD9-81E1-FA168BBDAE46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D7A-4DD9-81E1-FA168BBDAE46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D7A-4DD9-81E1-FA168BBDAE46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D7A-4DD9-81E1-FA168BBDAE46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D7A-4DD9-81E1-FA168BBDAE46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D7A-4DD9-81E1-FA168BBDAE46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D7A-4DD9-81E1-FA168BBDAE46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D7A-4DD9-81E1-FA168BBDAE46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D7A-4DD9-81E1-FA168BBDAE46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D7A-4DD9-81E1-FA168BBDAE46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D7A-4DD9-81E1-FA168BBDAE46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D7A-4DD9-81E1-FA168BBDAE46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D7A-4DD9-81E1-FA168BBDAE46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D7A-4DD9-81E1-FA168BBDAE46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D7A-4DD9-81E1-FA168BBDAE46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D7A-4DD9-81E1-FA168BBDAE46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D7A-4DD9-81E1-FA168BBDAE46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D7A-4DD9-81E1-FA168BBDAE46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D7A-4DD9-81E1-FA168BBDAE46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D7A-4DD9-81E1-FA168BBDAE46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D7A-4DD9-81E1-FA168BBDAE46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D7A-4DD9-81E1-FA168BBDAE46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D7A-4DD9-81E1-FA168BBDAE46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D7A-4DD9-81E1-FA168BBDAE46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D7A-4DD9-81E1-FA168BBDAE46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D7A-4DD9-81E1-FA168BBDAE46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D7A-4DD9-81E1-FA168BBDAE46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D7A-4DD9-81E1-FA168BBDAE46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D7A-4DD9-81E1-FA168BBDAE46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D7A-4DD9-81E1-FA168BBDAE46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D7A-4DD9-81E1-FA168BBDAE46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D7A-4DD9-81E1-FA168BBDAE46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D7A-4DD9-81E1-FA168BBDAE46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D7A-4DD9-81E1-FA168BBDAE46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D7A-4DD9-81E1-FA168BBDAE46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D7A-4DD9-81E1-FA168BBDAE46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D7A-4DD9-81E1-FA168BBDAE46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D7A-4DD9-81E1-FA168BBDAE46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D7A-4DD9-81E1-FA168BBDAE46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D7A-4DD9-81E1-FA168BBDAE46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D7A-4DD9-81E1-FA168BBDAE46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D7A-4DD9-81E1-FA168BBDAE46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D7A-4DD9-81E1-FA168BBDAE46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D7A-4DD9-81E1-FA168BBDAE46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D7A-4DD9-81E1-FA168BBDAE46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D7A-4DD9-81E1-FA168BBDAE46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D7A-4DD9-81E1-FA168BBDAE46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D7A-4DD9-81E1-FA168BBDAE46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D7A-4DD9-81E1-FA168BBDAE46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D7A-4DD9-81E1-FA168BBDAE46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D7A-4DD9-81E1-FA168BBDAE46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D7A-4DD9-81E1-FA168BBDAE46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D7A-4DD9-81E1-FA168BBDAE46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9D7A-4DD9-81E1-FA168BBDAE46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9D7A-4DD9-81E1-FA168BBDAE46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9D7A-4DD9-81E1-FA168BBDAE46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9D7A-4DD9-81E1-FA168BBDAE46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9D7A-4DD9-81E1-FA168BBDAE46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9D7A-4DD9-81E1-FA168BBDAE46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9D7A-4DD9-81E1-FA168BBDAE46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9D7A-4DD9-81E1-FA168BBDAE46}"/>
              </c:ext>
            </c:extLst>
          </c:dPt>
          <c:xVal>
            <c:numRef>
              <c:f>gráficos!$A$7:$A$73</c:f>
              <c:numCache>
                <c:formatCode>General</c:formatCode>
                <c:ptCount val="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</c:numCache>
            </c:numRef>
          </c:xVal>
          <c:yVal>
            <c:numRef>
              <c:f>gráficos!$B$7:$B$73</c:f>
              <c:numCache>
                <c:formatCode>General</c:formatCode>
                <c:ptCount val="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9D7A-4DD9-81E1-FA168BBD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05FB-A15B-42D2-9331-D2B6E712087D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2.0291999999999999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382</v>
      </c>
      <c r="F2">
        <f>_xlfn.XLOOKUP(B2,RESULTADOS_0!D:D,RESULTADOS_0!F:F,0,0,1)</f>
        <v>43.39</v>
      </c>
      <c r="G2">
        <f>_xlfn.XLOOKUP(B2,RESULTADOS_0!D:D,RESULTADOS_0!M:M,0,0,1)</f>
        <v>0</v>
      </c>
      <c r="H2">
        <f>_xlfn.XLOOKUP(B2,RESULTADOS_0!D:D,RESULTADOS_0!AF:AF,0,0,1)</f>
        <v>1.9349541091287211E-5</v>
      </c>
      <c r="I2">
        <f>_xlfn.XLOOKUP(B2,RESULTADOS_0!D:D,RESULTADOS_0!AC:AC,0,0,1)</f>
        <v>368.75136631774859</v>
      </c>
      <c r="J2">
        <f>_xlfn.XLOOKUP(B2,RESULTADOS_0!D:D,RESULTADOS_0!G:G,0,0,1)</f>
        <v>6.82</v>
      </c>
      <c r="K2">
        <v>2.0291999999999999</v>
      </c>
      <c r="L2">
        <v>100</v>
      </c>
      <c r="M2">
        <v>6</v>
      </c>
      <c r="N2">
        <f>_xlfn.XLOOKUP(B2,RESULTADOS_0!D:D,RESULTADOS_0!AH:AH,0,0,1)</f>
        <v>368751.36631774867</v>
      </c>
      <c r="T2">
        <v>20</v>
      </c>
    </row>
    <row r="3" spans="1:20" x14ac:dyDescent="0.25">
      <c r="A3" t="s">
        <v>52</v>
      </c>
      <c r="B3">
        <v>2.3826999999999998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255</v>
      </c>
      <c r="F3">
        <f>_xlfn.XLOOKUP(B3,RESULTADOS_1!D:D,RESULTADOS_1!F:F,0,0,1)</f>
        <v>37.44</v>
      </c>
      <c r="G3">
        <f>_xlfn.XLOOKUP(B3,RESULTADOS_1!D:D,RESULTADOS_1!M:M,0,0,1)</f>
        <v>0</v>
      </c>
      <c r="H3">
        <f>_xlfn.XLOOKUP(B3,RESULTADOS_1!D:D,RESULTADOS_1!AF:AF,0,0,1)</f>
        <v>1.9292370767609371E-5</v>
      </c>
      <c r="I3">
        <f>_xlfn.XLOOKUP(B3,RESULTADOS_1!D:D,RESULTADOS_1!AC:AC,0,0,1)</f>
        <v>328.40527806770882</v>
      </c>
      <c r="J3">
        <f>_xlfn.XLOOKUP(B3,RESULTADOS_1!D:D,RESULTADOS_1!G:G,0,0,1)</f>
        <v>8.81</v>
      </c>
      <c r="K3">
        <v>2.3826999999999998</v>
      </c>
      <c r="N3">
        <f>_xlfn.XLOOKUP(B3,RESULTADOS_1!D:D,RESULTADOS_1!AH:AH,0,0,1)</f>
        <v>328405.27806770877</v>
      </c>
    </row>
    <row r="4" spans="1:20" x14ac:dyDescent="0.25">
      <c r="A4" t="s">
        <v>53</v>
      </c>
      <c r="B4">
        <v>2.5924999999999998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192</v>
      </c>
      <c r="F4">
        <f>_xlfn.XLOOKUP(B4,RESULTADOS_2!D:D,RESULTADOS_2!F:F,0,0,1)</f>
        <v>34.479999999999997</v>
      </c>
      <c r="G4">
        <f>_xlfn.XLOOKUP(B4,RESULTADOS_2!D:D,RESULTADOS_2!M:M,0,0,1)</f>
        <v>0</v>
      </c>
      <c r="H4">
        <f>_xlfn.XLOOKUP(B4,RESULTADOS_2!D:D,RESULTADOS_2!AF:AF,0,0,1)</f>
        <v>1.8691265668341111E-5</v>
      </c>
      <c r="I4">
        <f>_xlfn.XLOOKUP(B4,RESULTADOS_2!D:D,RESULTADOS_2!AC:AC,0,0,1)</f>
        <v>316.27493253726601</v>
      </c>
      <c r="J4">
        <f>_xlfn.XLOOKUP(B4,RESULTADOS_2!D:D,RESULTADOS_2!G:G,0,0,1)</f>
        <v>10.77</v>
      </c>
      <c r="K4">
        <v>2.5924999999999998</v>
      </c>
      <c r="N4">
        <f>_xlfn.XLOOKUP(B4,RESULTADOS_2!D:D,RESULTADOS_2!AH:AH,0,0,1)</f>
        <v>316274.93253726588</v>
      </c>
    </row>
    <row r="5" spans="1:20" x14ac:dyDescent="0.25">
      <c r="A5" t="s">
        <v>54</v>
      </c>
      <c r="B5">
        <v>2.7282999999999999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154</v>
      </c>
      <c r="F5">
        <f>_xlfn.XLOOKUP(B5,RESULTADOS_3!D:D,RESULTADOS_3!F:F,0,0,1)</f>
        <v>32.72</v>
      </c>
      <c r="G5">
        <f>_xlfn.XLOOKUP(B5,RESULTADOS_3!D:D,RESULTADOS_3!M:M,0,0,1)</f>
        <v>0</v>
      </c>
      <c r="H5">
        <f>_xlfn.XLOOKUP(B5,RESULTADOS_3!D:D,RESULTADOS_3!AF:AF,0,0,1)</f>
        <v>1.79771842339327E-5</v>
      </c>
      <c r="I5">
        <f>_xlfn.XLOOKUP(B5,RESULTADOS_3!D:D,RESULTADOS_3!AC:AC,0,0,1)</f>
        <v>307.37479293372479</v>
      </c>
      <c r="J5">
        <f>_xlfn.XLOOKUP(B5,RESULTADOS_3!D:D,RESULTADOS_3!G:G,0,0,1)</f>
        <v>12.75</v>
      </c>
      <c r="K5">
        <v>2.7282999999999999</v>
      </c>
      <c r="N5">
        <f>_xlfn.XLOOKUP(B5,RESULTADOS_3!D:D,RESULTADOS_3!AH:AH,0,0,1)</f>
        <v>307374.79293372482</v>
      </c>
    </row>
    <row r="6" spans="1:20" x14ac:dyDescent="0.25">
      <c r="A6" t="s">
        <v>55</v>
      </c>
      <c r="B6">
        <v>2.8241000000000001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129</v>
      </c>
      <c r="F6">
        <f>_xlfn.XLOOKUP(B6,RESULTADOS_4!D:D,RESULTADOS_4!F:F,0,0,1)</f>
        <v>31.56</v>
      </c>
      <c r="G6">
        <f>_xlfn.XLOOKUP(B6,RESULTADOS_4!D:D,RESULTADOS_4!M:M,0,0,1)</f>
        <v>0</v>
      </c>
      <c r="H6">
        <f>_xlfn.XLOOKUP(B6,RESULTADOS_4!D:D,RESULTADOS_4!AF:AF,0,0,1)</f>
        <v>1.7289022332682321E-5</v>
      </c>
      <c r="I6">
        <f>_xlfn.XLOOKUP(B6,RESULTADOS_4!D:D,RESULTADOS_4!AC:AC,0,0,1)</f>
        <v>298.27263562931279</v>
      </c>
      <c r="J6">
        <f>_xlfn.XLOOKUP(B6,RESULTADOS_4!D:D,RESULTADOS_4!G:G,0,0,1)</f>
        <v>14.68</v>
      </c>
      <c r="K6">
        <v>2.8241000000000001</v>
      </c>
      <c r="N6">
        <f>_xlfn.XLOOKUP(B6,RESULTADOS_4!D:D,RESULTADOS_4!AH:AH,0,0,1)</f>
        <v>298272.63562931278</v>
      </c>
    </row>
    <row r="7" spans="1:20" x14ac:dyDescent="0.25">
      <c r="A7" t="s">
        <v>56</v>
      </c>
      <c r="B7">
        <v>2.9041999999999999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110</v>
      </c>
      <c r="F7">
        <f>_xlfn.XLOOKUP(B7,RESULTADOS_5!D:D,RESULTADOS_5!F:F,0,0,1)</f>
        <v>30.65</v>
      </c>
      <c r="G7">
        <f>_xlfn.XLOOKUP(B7,RESULTADOS_5!D:D,RESULTADOS_5!M:M,0,0,1)</f>
        <v>0</v>
      </c>
      <c r="H7">
        <f>_xlfn.XLOOKUP(B7,RESULTADOS_5!D:D,RESULTADOS_5!AF:AF,0,0,1)</f>
        <v>1.6707547027551479E-5</v>
      </c>
      <c r="I7">
        <f>_xlfn.XLOOKUP(B7,RESULTADOS_5!D:D,RESULTADOS_5!AC:AC,0,0,1)</f>
        <v>300.31876143853589</v>
      </c>
      <c r="J7">
        <f>_xlfn.XLOOKUP(B7,RESULTADOS_5!D:D,RESULTADOS_5!G:G,0,0,1)</f>
        <v>16.72</v>
      </c>
      <c r="K7">
        <v>2.9042000000000003</v>
      </c>
      <c r="N7">
        <f>_xlfn.XLOOKUP(B7,RESULTADOS_5!D:D,RESULTADOS_5!AH:AH,0,0,1)</f>
        <v>300318.76143853588</v>
      </c>
    </row>
    <row r="8" spans="1:20" x14ac:dyDescent="0.25">
      <c r="A8" t="s">
        <v>57</v>
      </c>
      <c r="B8">
        <v>2.9521000000000002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97</v>
      </c>
      <c r="F8">
        <f>_xlfn.XLOOKUP(B8,RESULTADOS_6!D:D,RESULTADOS_6!F:F,0,0,1)</f>
        <v>30.1</v>
      </c>
      <c r="G8">
        <f>_xlfn.XLOOKUP(B8,RESULTADOS_6!D:D,RESULTADOS_6!M:M,0,0,1)</f>
        <v>0</v>
      </c>
      <c r="H8">
        <f>_xlfn.XLOOKUP(B8,RESULTADOS_6!D:D,RESULTADOS_6!AF:AF,0,0,1)</f>
        <v>1.6092560096232311E-5</v>
      </c>
      <c r="I8">
        <f>_xlfn.XLOOKUP(B8,RESULTADOS_6!D:D,RESULTADOS_6!AC:AC,0,0,1)</f>
        <v>304.06530547983681</v>
      </c>
      <c r="J8">
        <f>_xlfn.XLOOKUP(B8,RESULTADOS_6!D:D,RESULTADOS_6!G:G,0,0,1)</f>
        <v>18.62</v>
      </c>
      <c r="K8">
        <v>2.9521000000000002</v>
      </c>
      <c r="N8">
        <f>_xlfn.XLOOKUP(B8,RESULTADOS_6!D:D,RESULTADOS_6!AH:AH,0,0,1)</f>
        <v>304065.30547983682</v>
      </c>
    </row>
    <row r="9" spans="1:20" x14ac:dyDescent="0.25">
      <c r="A9" t="s">
        <v>58</v>
      </c>
      <c r="B9">
        <v>3.0043000000000002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86</v>
      </c>
      <c r="F9">
        <f>_xlfn.XLOOKUP(B9,RESULTADOS_7!D:D,RESULTADOS_7!F:F,0,0,1)</f>
        <v>29.53</v>
      </c>
      <c r="G9">
        <f>_xlfn.XLOOKUP(B9,RESULTADOS_7!D:D,RESULTADOS_7!M:M,0,0,1)</f>
        <v>0</v>
      </c>
      <c r="H9">
        <f>_xlfn.XLOOKUP(B9,RESULTADOS_7!D:D,RESULTADOS_7!AF:AF,0,0,1)</f>
        <v>1.5617232700499189E-5</v>
      </c>
      <c r="I9">
        <f>_xlfn.XLOOKUP(B9,RESULTADOS_7!D:D,RESULTADOS_7!AC:AC,0,0,1)</f>
        <v>295.74806554784652</v>
      </c>
      <c r="J9">
        <f>_xlfn.XLOOKUP(B9,RESULTADOS_7!D:D,RESULTADOS_7!G:G,0,0,1)</f>
        <v>20.6</v>
      </c>
      <c r="K9">
        <v>3.0043000000000002</v>
      </c>
      <c r="N9">
        <f>_xlfn.XLOOKUP(B9,RESULTADOS_7!D:D,RESULTADOS_7!AH:AH,0,0,1)</f>
        <v>295748.06554784649</v>
      </c>
    </row>
    <row r="10" spans="1:20" x14ac:dyDescent="0.25">
      <c r="A10" t="s">
        <v>59</v>
      </c>
      <c r="B10">
        <v>3.0362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78</v>
      </c>
      <c r="F10">
        <f>_xlfn.XLOOKUP(B10,RESULTADOS_8!D:D,RESULTADOS_8!F:F,0,0,1)</f>
        <v>29.17</v>
      </c>
      <c r="G10">
        <f>_xlfn.XLOOKUP(B10,RESULTADOS_8!D:D,RESULTADOS_8!M:M,0,0,1)</f>
        <v>0</v>
      </c>
      <c r="H10">
        <f>_xlfn.XLOOKUP(B10,RESULTADOS_8!D:D,RESULTADOS_8!AF:AF,0,0,1)</f>
        <v>1.5126346746233499E-5</v>
      </c>
      <c r="I10">
        <f>_xlfn.XLOOKUP(B10,RESULTADOS_8!D:D,RESULTADOS_8!AC:AC,0,0,1)</f>
        <v>299.26328528229021</v>
      </c>
      <c r="J10">
        <f>_xlfn.XLOOKUP(B10,RESULTADOS_8!D:D,RESULTADOS_8!G:G,0,0,1)</f>
        <v>22.44</v>
      </c>
      <c r="K10">
        <v>3.0362</v>
      </c>
      <c r="N10">
        <f>_xlfn.XLOOKUP(B10,RESULTADOS_8!D:D,RESULTADOS_8!AH:AH,0,0,1)</f>
        <v>299263.28528229019</v>
      </c>
    </row>
    <row r="11" spans="1:20" x14ac:dyDescent="0.25">
      <c r="A11" t="s">
        <v>60</v>
      </c>
      <c r="B11">
        <v>3.0653000000000001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71</v>
      </c>
      <c r="F11">
        <f>_xlfn.XLOOKUP(B11,RESULTADOS_9!D:D,RESULTADOS_9!F:F,0,0,1)</f>
        <v>28.84</v>
      </c>
      <c r="G11">
        <f>_xlfn.XLOOKUP(B11,RESULTADOS_9!D:D,RESULTADOS_9!M:M,0,0,1)</f>
        <v>0</v>
      </c>
      <c r="H11">
        <f>_xlfn.XLOOKUP(B11,RESULTADOS_9!D:D,RESULTADOS_9!AF:AF,0,0,1)</f>
        <v>1.469535817899277E-5</v>
      </c>
      <c r="I11">
        <f>_xlfn.XLOOKUP(B11,RESULTADOS_9!D:D,RESULTADOS_9!AC:AC,0,0,1)</f>
        <v>302.51812645360752</v>
      </c>
      <c r="J11">
        <f>_xlfn.XLOOKUP(B11,RESULTADOS_9!D:D,RESULTADOS_9!G:G,0,0,1)</f>
        <v>24.37</v>
      </c>
      <c r="K11">
        <v>3.0653000000000001</v>
      </c>
      <c r="N11">
        <f>_xlfn.XLOOKUP(B11,RESULTADOS_9!D:D,RESULTADOS_9!AH:AH,0,0,1)</f>
        <v>302518.12645360752</v>
      </c>
    </row>
    <row r="12" spans="1:20" x14ac:dyDescent="0.25">
      <c r="A12" t="s">
        <v>61</v>
      </c>
      <c r="B12">
        <v>3.0901000000000001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65</v>
      </c>
      <c r="F12">
        <f>_xlfn.XLOOKUP(B12,RESULTADOS_10!D:D,RESULTADOS_10!F:F,0,0,1)</f>
        <v>28.57</v>
      </c>
      <c r="G12">
        <f>_xlfn.XLOOKUP(B12,RESULTADOS_10!D:D,RESULTADOS_10!M:M,0,0,1)</f>
        <v>3</v>
      </c>
      <c r="H12">
        <f>_xlfn.XLOOKUP(B12,RESULTADOS_10!D:D,RESULTADOS_10!AF:AF,0,0,1)</f>
        <v>1.4303325700859E-5</v>
      </c>
      <c r="I12">
        <f>_xlfn.XLOOKUP(B12,RESULTADOS_10!D:D,RESULTADOS_10!AC:AC,0,0,1)</f>
        <v>306.12234526170471</v>
      </c>
      <c r="J12">
        <f>_xlfn.XLOOKUP(B12,RESULTADOS_10!D:D,RESULTADOS_10!G:G,0,0,1)</f>
        <v>26.37</v>
      </c>
      <c r="K12">
        <v>3.0901000000000001</v>
      </c>
      <c r="N12">
        <f>_xlfn.XLOOKUP(B12,RESULTADOS_10!D:D,RESULTADOS_10!AH:AH,0,0,1)</f>
        <v>306122.34526170458</v>
      </c>
    </row>
    <row r="13" spans="1:20" x14ac:dyDescent="0.25">
      <c r="A13" t="s">
        <v>62</v>
      </c>
      <c r="B13">
        <v>3.1109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60</v>
      </c>
      <c r="F13">
        <f>_xlfn.XLOOKUP(B13,RESULTADOS_11!D:D,RESULTADOS_11!F:F,0,0,1)</f>
        <v>28.33</v>
      </c>
      <c r="G13">
        <f>_xlfn.XLOOKUP(B13,RESULTADOS_11!D:D,RESULTADOS_11!M:M,0,0,1)</f>
        <v>0</v>
      </c>
      <c r="H13">
        <f>_xlfn.XLOOKUP(B13,RESULTADOS_11!D:D,RESULTADOS_11!AF:AF,0,0,1)</f>
        <v>1.3942113801408829E-5</v>
      </c>
      <c r="I13">
        <f>_xlfn.XLOOKUP(B13,RESULTADOS_11!D:D,RESULTADOS_11!AC:AC,0,0,1)</f>
        <v>310.12490872173561</v>
      </c>
      <c r="J13">
        <f>_xlfn.XLOOKUP(B13,RESULTADOS_11!D:D,RESULTADOS_11!G:G,0,0,1)</f>
        <v>28.33</v>
      </c>
      <c r="K13">
        <v>3.1108999999999996</v>
      </c>
      <c r="N13">
        <f>_xlfn.XLOOKUP(B13,RESULTADOS_11!D:D,RESULTADOS_11!AH:AH,0,0,1)</f>
        <v>310124.90872173553</v>
      </c>
    </row>
    <row r="14" spans="1:20" x14ac:dyDescent="0.25">
      <c r="A14" t="s">
        <v>63</v>
      </c>
      <c r="B14">
        <v>3.1267999999999998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56</v>
      </c>
      <c r="F14">
        <f>_xlfn.XLOOKUP(B14,RESULTADOS_12!D:D,RESULTADOS_12!F:F,0,0,1)</f>
        <v>28.14</v>
      </c>
      <c r="G14">
        <f>_xlfn.XLOOKUP(B14,RESULTADOS_12!D:D,RESULTADOS_12!M:M,0,0,1)</f>
        <v>0</v>
      </c>
      <c r="H14">
        <f>_xlfn.XLOOKUP(B14,RESULTADOS_12!D:D,RESULTADOS_12!AF:AF,0,0,1)</f>
        <v>1.360067315488015E-5</v>
      </c>
      <c r="I14">
        <f>_xlfn.XLOOKUP(B14,RESULTADOS_12!D:D,RESULTADOS_12!AC:AC,0,0,1)</f>
        <v>313.46826360667308</v>
      </c>
      <c r="J14">
        <f>_xlfn.XLOOKUP(B14,RESULTADOS_12!D:D,RESULTADOS_12!G:G,0,0,1)</f>
        <v>30.14</v>
      </c>
      <c r="K14">
        <v>3.1268000000000002</v>
      </c>
      <c r="N14">
        <f>_xlfn.XLOOKUP(B14,RESULTADOS_12!D:D,RESULTADOS_12!AH:AH,0,0,1)</f>
        <v>313468.26360667311</v>
      </c>
    </row>
    <row r="15" spans="1:20" x14ac:dyDescent="0.25">
      <c r="A15" t="s">
        <v>64</v>
      </c>
      <c r="B15">
        <v>3.1448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52</v>
      </c>
      <c r="F15">
        <f>_xlfn.XLOOKUP(B15,RESULTADOS_13!D:D,RESULTADOS_13!F:F,0,0,1)</f>
        <v>27.93</v>
      </c>
      <c r="G15">
        <f>_xlfn.XLOOKUP(B15,RESULTADOS_13!D:D,RESULTADOS_13!M:M,0,0,1)</f>
        <v>0</v>
      </c>
      <c r="H15">
        <f>_xlfn.XLOOKUP(B15,RESULTADOS_13!D:D,RESULTADOS_13!AF:AF,0,0,1)</f>
        <v>1.3303537118786661E-5</v>
      </c>
      <c r="I15">
        <f>_xlfn.XLOOKUP(B15,RESULTADOS_13!D:D,RESULTADOS_13!AC:AC,0,0,1)</f>
        <v>317.08040268089911</v>
      </c>
      <c r="J15">
        <f>_xlfn.XLOOKUP(B15,RESULTADOS_13!D:D,RESULTADOS_13!G:G,0,0,1)</f>
        <v>32.229999999999997</v>
      </c>
      <c r="K15">
        <v>3.1448</v>
      </c>
      <c r="N15">
        <f>_xlfn.XLOOKUP(B15,RESULTADOS_13!D:D,RESULTADOS_13!AH:AH,0,0,1)</f>
        <v>317080.40268089907</v>
      </c>
    </row>
    <row r="16" spans="1:20" x14ac:dyDescent="0.25">
      <c r="A16" t="s">
        <v>65</v>
      </c>
      <c r="B16">
        <v>3.1534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49</v>
      </c>
      <c r="F16">
        <f>_xlfn.XLOOKUP(B16,RESULTADOS_14!D:D,RESULTADOS_14!F:F,0,0,1)</f>
        <v>27.81</v>
      </c>
      <c r="G16">
        <f>_xlfn.XLOOKUP(B16,RESULTADOS_14!D:D,RESULTADOS_14!M:M,0,0,1)</f>
        <v>0</v>
      </c>
      <c r="H16">
        <f>_xlfn.XLOOKUP(B16,RESULTADOS_14!D:D,RESULTADOS_14!AF:AF,0,0,1)</f>
        <v>1.2997124159308851E-5</v>
      </c>
      <c r="I16">
        <f>_xlfn.XLOOKUP(B16,RESULTADOS_14!D:D,RESULTADOS_14!AC:AC,0,0,1)</f>
        <v>320.87837692073612</v>
      </c>
      <c r="J16">
        <f>_xlfn.XLOOKUP(B16,RESULTADOS_14!D:D,RESULTADOS_14!G:G,0,0,1)</f>
        <v>34.049999999999997</v>
      </c>
      <c r="K16">
        <v>3.1533999999999995</v>
      </c>
      <c r="N16">
        <f>_xlfn.XLOOKUP(B16,RESULTADOS_14!D:D,RESULTADOS_14!AH:AH,0,0,1)</f>
        <v>320878.37692073599</v>
      </c>
    </row>
    <row r="17" spans="1:14" x14ac:dyDescent="0.25">
      <c r="A17" t="s">
        <v>66</v>
      </c>
      <c r="B17">
        <v>3.1648000000000001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46</v>
      </c>
      <c r="F17">
        <f>_xlfn.XLOOKUP(B17,RESULTADOS_15!D:D,RESULTADOS_15!F:F,0,0,1)</f>
        <v>27.67</v>
      </c>
      <c r="G17">
        <f>_xlfn.XLOOKUP(B17,RESULTADOS_15!D:D,RESULTADOS_15!M:M,0,0,1)</f>
        <v>1</v>
      </c>
      <c r="H17">
        <f>_xlfn.XLOOKUP(B17,RESULTADOS_15!D:D,RESULTADOS_15!AF:AF,0,0,1)</f>
        <v>1.272899813038641E-5</v>
      </c>
      <c r="I17">
        <f>_xlfn.XLOOKUP(B17,RESULTADOS_15!D:D,RESULTADOS_15!AC:AC,0,0,1)</f>
        <v>324.05903657623958</v>
      </c>
      <c r="J17">
        <f>_xlfn.XLOOKUP(B17,RESULTADOS_15!D:D,RESULTADOS_15!G:G,0,0,1)</f>
        <v>36.090000000000003</v>
      </c>
      <c r="K17">
        <v>3.1648000000000001</v>
      </c>
      <c r="N17">
        <f>_xlfn.XLOOKUP(B17,RESULTADOS_15!D:D,RESULTADOS_15!AH:AH,0,0,1)</f>
        <v>324059.03657623962</v>
      </c>
    </row>
    <row r="18" spans="1:14" x14ac:dyDescent="0.25">
      <c r="A18" t="s">
        <v>67</v>
      </c>
      <c r="B18">
        <v>3.1698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44</v>
      </c>
      <c r="F18">
        <f>_xlfn.XLOOKUP(B18,RESULTADOS_16!D:D,RESULTADOS_16!F:F,0,0,1)</f>
        <v>27.56</v>
      </c>
      <c r="G18">
        <f>_xlfn.XLOOKUP(B18,RESULTADOS_16!D:D,RESULTADOS_16!M:M,0,0,1)</f>
        <v>5</v>
      </c>
      <c r="H18">
        <f>_xlfn.XLOOKUP(B18,RESULTADOS_16!D:D,RESULTADOS_16!AF:AF,0,0,1)</f>
        <v>1.245852919561086E-5</v>
      </c>
      <c r="I18">
        <f>_xlfn.XLOOKUP(B18,RESULTADOS_16!D:D,RESULTADOS_16!AC:AC,0,0,1)</f>
        <v>328.2406816164779</v>
      </c>
      <c r="J18">
        <f>_xlfn.XLOOKUP(B18,RESULTADOS_16!D:D,RESULTADOS_16!G:G,0,0,1)</f>
        <v>37.590000000000003</v>
      </c>
      <c r="K18">
        <v>3.1698000000000004</v>
      </c>
      <c r="N18">
        <f>_xlfn.XLOOKUP(B18,RESULTADOS_16!D:D,RESULTADOS_16!AH:AH,0,0,1)</f>
        <v>328240.6816164779</v>
      </c>
    </row>
    <row r="19" spans="1:14" x14ac:dyDescent="0.25">
      <c r="A19" t="s">
        <v>68</v>
      </c>
      <c r="B19">
        <v>3.1758000000000002</v>
      </c>
      <c r="C19">
        <f>_xlfn.XLOOKUP(B19,RESULTADOS_17!D:D,RESULTADOS_17!B:B,0,0,1)</f>
        <v>95</v>
      </c>
      <c r="D19">
        <f>_xlfn.XLOOKUP(B19,RESULTADOS_17!D:D,RESULTADOS_17!L:L,0,0,1)</f>
        <v>6</v>
      </c>
      <c r="E19">
        <f>_xlfn.XLOOKUP(B19,RESULTADOS_17!D:D,RESULTADOS_17!I:I,0,0,1)</f>
        <v>42</v>
      </c>
      <c r="F19">
        <f>_xlfn.XLOOKUP(B19,RESULTADOS_17!D:D,RESULTADOS_17!F:F,0,0,1)</f>
        <v>27.46</v>
      </c>
      <c r="G19">
        <f>_xlfn.XLOOKUP(B19,RESULTADOS_17!D:D,RESULTADOS_17!M:M,0,0,1)</f>
        <v>0</v>
      </c>
      <c r="H19">
        <f>_xlfn.XLOOKUP(B19,RESULTADOS_17!D:D,RESULTADOS_17!AF:AF,0,0,1)</f>
        <v>1.221283626548146E-5</v>
      </c>
      <c r="I19">
        <f>_xlfn.XLOOKUP(B19,RESULTADOS_17!D:D,RESULTADOS_17!AC:AC,0,0,1)</f>
        <v>332.25244498875298</v>
      </c>
      <c r="J19">
        <f>_xlfn.XLOOKUP(B19,RESULTADOS_17!D:D,RESULTADOS_17!G:G,0,0,1)</f>
        <v>39.22</v>
      </c>
      <c r="K19">
        <v>3.1758000000000006</v>
      </c>
      <c r="N19">
        <f>_xlfn.XLOOKUP(B19,RESULTADOS_17!D:D,RESULTADOS_17!AH:AH,0,0,1)</f>
        <v>332252.44498875312</v>
      </c>
    </row>
    <row r="20" spans="1:14" x14ac:dyDescent="0.25">
      <c r="A20" t="s">
        <v>69</v>
      </c>
      <c r="B20">
        <v>3.1778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40</v>
      </c>
      <c r="F20">
        <f>_xlfn.XLOOKUP(B20,RESULTADOS_18!D:D,RESULTADOS_18!F:F,0,0,1)</f>
        <v>27.4</v>
      </c>
      <c r="G20">
        <f>_xlfn.XLOOKUP(B20,RESULTADOS_18!D:D,RESULTADOS_18!M:M,0,0,1)</f>
        <v>3</v>
      </c>
      <c r="H20">
        <f>_xlfn.XLOOKUP(B20,RESULTADOS_18!D:D,RESULTADOS_18!AF:AF,0,0,1)</f>
        <v>1.1970281564116039E-5</v>
      </c>
      <c r="I20">
        <f>_xlfn.XLOOKUP(B20,RESULTADOS_18!D:D,RESULTADOS_18!AC:AC,0,0,1)</f>
        <v>336.39697964022002</v>
      </c>
      <c r="J20">
        <f>_xlfn.XLOOKUP(B20,RESULTADOS_18!D:D,RESULTADOS_18!G:G,0,0,1)</f>
        <v>41.09</v>
      </c>
      <c r="K20">
        <v>3.1777999999999995</v>
      </c>
      <c r="N20">
        <f>_xlfn.XLOOKUP(B20,RESULTADOS_18!D:D,RESULTADOS_18!AH:AH,0,0,1)</f>
        <v>336396.97964022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2.0295000000000001</v>
      </c>
      <c r="E2">
        <v>49.27</v>
      </c>
      <c r="F2">
        <v>39.700000000000003</v>
      </c>
      <c r="G2">
        <v>8.19</v>
      </c>
      <c r="H2">
        <v>0.14000000000000001</v>
      </c>
      <c r="I2">
        <v>291</v>
      </c>
      <c r="J2">
        <v>124.63</v>
      </c>
      <c r="K2">
        <v>45</v>
      </c>
      <c r="L2">
        <v>1</v>
      </c>
      <c r="M2">
        <v>289</v>
      </c>
      <c r="N2">
        <v>18.64</v>
      </c>
      <c r="O2">
        <v>15605.44</v>
      </c>
      <c r="P2">
        <v>397.22</v>
      </c>
      <c r="Q2">
        <v>3820.76</v>
      </c>
      <c r="R2">
        <v>623.08000000000004</v>
      </c>
      <c r="S2">
        <v>129.87</v>
      </c>
      <c r="T2">
        <v>238750.57</v>
      </c>
      <c r="U2">
        <v>0.21</v>
      </c>
      <c r="V2">
        <v>0.55000000000000004</v>
      </c>
      <c r="W2">
        <v>6.71</v>
      </c>
      <c r="X2">
        <v>14.13</v>
      </c>
      <c r="Y2">
        <v>2</v>
      </c>
      <c r="Z2">
        <v>10</v>
      </c>
      <c r="AA2">
        <v>470.81199651355388</v>
      </c>
      <c r="AB2">
        <v>644.18574438920496</v>
      </c>
      <c r="AC2">
        <v>582.70556106506922</v>
      </c>
      <c r="AD2">
        <v>470811.99651355401</v>
      </c>
      <c r="AE2">
        <v>644185.74438920501</v>
      </c>
      <c r="AF2">
        <v>9.3940647583875445E-6</v>
      </c>
      <c r="AG2">
        <v>21</v>
      </c>
      <c r="AH2">
        <v>582705.56106506917</v>
      </c>
    </row>
    <row r="3" spans="1:34" x14ac:dyDescent="0.25">
      <c r="A3">
        <v>1</v>
      </c>
      <c r="B3">
        <v>60</v>
      </c>
      <c r="C3" t="s">
        <v>34</v>
      </c>
      <c r="D3">
        <v>2.8771</v>
      </c>
      <c r="E3">
        <v>34.76</v>
      </c>
      <c r="F3">
        <v>30.12</v>
      </c>
      <c r="G3">
        <v>18.440000000000001</v>
      </c>
      <c r="H3">
        <v>0.28000000000000003</v>
      </c>
      <c r="I3">
        <v>98</v>
      </c>
      <c r="J3">
        <v>125.95</v>
      </c>
      <c r="K3">
        <v>45</v>
      </c>
      <c r="L3">
        <v>2</v>
      </c>
      <c r="M3">
        <v>96</v>
      </c>
      <c r="N3">
        <v>18.95</v>
      </c>
      <c r="O3">
        <v>15767.7</v>
      </c>
      <c r="P3">
        <v>267.52999999999997</v>
      </c>
      <c r="Q3">
        <v>3819.09</v>
      </c>
      <c r="R3">
        <v>297.36</v>
      </c>
      <c r="S3">
        <v>129.87</v>
      </c>
      <c r="T3">
        <v>76856.160000000003</v>
      </c>
      <c r="U3">
        <v>0.44</v>
      </c>
      <c r="V3">
        <v>0.73</v>
      </c>
      <c r="W3">
        <v>6.41</v>
      </c>
      <c r="X3">
        <v>4.5599999999999996</v>
      </c>
      <c r="Y3">
        <v>2</v>
      </c>
      <c r="Z3">
        <v>10</v>
      </c>
      <c r="AA3">
        <v>278.44897266167908</v>
      </c>
      <c r="AB3">
        <v>380.98616869740181</v>
      </c>
      <c r="AC3">
        <v>344.62538347436708</v>
      </c>
      <c r="AD3">
        <v>278448.97266167909</v>
      </c>
      <c r="AE3">
        <v>380986.16869740182</v>
      </c>
      <c r="AF3">
        <v>1.33174002051524E-5</v>
      </c>
      <c r="AG3">
        <v>15</v>
      </c>
      <c r="AH3">
        <v>344625.38347436709</v>
      </c>
    </row>
    <row r="4" spans="1:34" x14ac:dyDescent="0.25">
      <c r="A4">
        <v>2</v>
      </c>
      <c r="B4">
        <v>60</v>
      </c>
      <c r="C4" t="s">
        <v>34</v>
      </c>
      <c r="D4">
        <v>3.0901000000000001</v>
      </c>
      <c r="E4">
        <v>32.36</v>
      </c>
      <c r="F4">
        <v>28.57</v>
      </c>
      <c r="G4">
        <v>26.37</v>
      </c>
      <c r="H4">
        <v>0.42</v>
      </c>
      <c r="I4">
        <v>65</v>
      </c>
      <c r="J4">
        <v>127.27</v>
      </c>
      <c r="K4">
        <v>45</v>
      </c>
      <c r="L4">
        <v>3</v>
      </c>
      <c r="M4">
        <v>3</v>
      </c>
      <c r="N4">
        <v>19.27</v>
      </c>
      <c r="O4">
        <v>15930.42</v>
      </c>
      <c r="P4">
        <v>232.67</v>
      </c>
      <c r="Q4">
        <v>3819.99</v>
      </c>
      <c r="R4">
        <v>242.24</v>
      </c>
      <c r="S4">
        <v>129.87</v>
      </c>
      <c r="T4">
        <v>49461.87</v>
      </c>
      <c r="U4">
        <v>0.54</v>
      </c>
      <c r="V4">
        <v>0.77</v>
      </c>
      <c r="W4">
        <v>6.41</v>
      </c>
      <c r="X4">
        <v>3</v>
      </c>
      <c r="Y4">
        <v>2</v>
      </c>
      <c r="Z4">
        <v>10</v>
      </c>
      <c r="AA4">
        <v>247.33944925231381</v>
      </c>
      <c r="AB4">
        <v>338.42074631323891</v>
      </c>
      <c r="AC4">
        <v>306.12234526170471</v>
      </c>
      <c r="AD4">
        <v>247339.44925231379</v>
      </c>
      <c r="AE4">
        <v>338420.74631323892</v>
      </c>
      <c r="AF4">
        <v>1.4303325700859E-5</v>
      </c>
      <c r="AG4">
        <v>14</v>
      </c>
      <c r="AH4">
        <v>306122.34526170458</v>
      </c>
    </row>
    <row r="5" spans="1:34" x14ac:dyDescent="0.25">
      <c r="A5">
        <v>3</v>
      </c>
      <c r="B5">
        <v>60</v>
      </c>
      <c r="C5" t="s">
        <v>34</v>
      </c>
      <c r="D5">
        <v>3.0897000000000001</v>
      </c>
      <c r="E5">
        <v>32.369999999999997</v>
      </c>
      <c r="F5">
        <v>28.57</v>
      </c>
      <c r="G5">
        <v>26.37</v>
      </c>
      <c r="H5">
        <v>0.55000000000000004</v>
      </c>
      <c r="I5">
        <v>65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234.67</v>
      </c>
      <c r="Q5">
        <v>3820</v>
      </c>
      <c r="R5">
        <v>242.08</v>
      </c>
      <c r="S5">
        <v>129.87</v>
      </c>
      <c r="T5">
        <v>49383.03</v>
      </c>
      <c r="U5">
        <v>0.54</v>
      </c>
      <c r="V5">
        <v>0.77</v>
      </c>
      <c r="W5">
        <v>6.42</v>
      </c>
      <c r="X5">
        <v>3.01</v>
      </c>
      <c r="Y5">
        <v>2</v>
      </c>
      <c r="Z5">
        <v>10</v>
      </c>
      <c r="AA5">
        <v>247.91748084365389</v>
      </c>
      <c r="AB5">
        <v>339.21163463746399</v>
      </c>
      <c r="AC5">
        <v>306.83775231428478</v>
      </c>
      <c r="AD5">
        <v>247917.4808436539</v>
      </c>
      <c r="AE5">
        <v>339211.63463746401</v>
      </c>
      <c r="AF5">
        <v>1.430147419758068E-5</v>
      </c>
      <c r="AG5">
        <v>14</v>
      </c>
      <c r="AH5">
        <v>306837.75231428479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1.6442000000000001</v>
      </c>
      <c r="E2">
        <v>60.82</v>
      </c>
      <c r="F2">
        <v>45.54</v>
      </c>
      <c r="G2">
        <v>6.8</v>
      </c>
      <c r="H2">
        <v>0.11</v>
      </c>
      <c r="I2">
        <v>402</v>
      </c>
      <c r="J2">
        <v>159.12</v>
      </c>
      <c r="K2">
        <v>50.28</v>
      </c>
      <c r="L2">
        <v>1</v>
      </c>
      <c r="M2">
        <v>400</v>
      </c>
      <c r="N2">
        <v>27.84</v>
      </c>
      <c r="O2">
        <v>19859.16</v>
      </c>
      <c r="P2">
        <v>546.5</v>
      </c>
      <c r="Q2">
        <v>3822.6</v>
      </c>
      <c r="R2">
        <v>821.68</v>
      </c>
      <c r="S2">
        <v>129.87</v>
      </c>
      <c r="T2">
        <v>337496.36</v>
      </c>
      <c r="U2">
        <v>0.16</v>
      </c>
      <c r="V2">
        <v>0.48</v>
      </c>
      <c r="W2">
        <v>6.9</v>
      </c>
      <c r="X2">
        <v>19.96</v>
      </c>
      <c r="Y2">
        <v>2</v>
      </c>
      <c r="Z2">
        <v>10</v>
      </c>
      <c r="AA2">
        <v>698.44509077490932</v>
      </c>
      <c r="AB2">
        <v>955.64338642094867</v>
      </c>
      <c r="AC2">
        <v>864.43812287484923</v>
      </c>
      <c r="AD2">
        <v>698445.09077490936</v>
      </c>
      <c r="AE2">
        <v>955643.38642094866</v>
      </c>
      <c r="AF2">
        <v>6.776771593434266E-6</v>
      </c>
      <c r="AG2">
        <v>26</v>
      </c>
      <c r="AH2">
        <v>864438.12287484924</v>
      </c>
    </row>
    <row r="3" spans="1:34" x14ac:dyDescent="0.25">
      <c r="A3">
        <v>1</v>
      </c>
      <c r="B3">
        <v>80</v>
      </c>
      <c r="C3" t="s">
        <v>34</v>
      </c>
      <c r="D3">
        <v>2.6206</v>
      </c>
      <c r="E3">
        <v>38.159999999999997</v>
      </c>
      <c r="F3">
        <v>31.65</v>
      </c>
      <c r="G3">
        <v>14.61</v>
      </c>
      <c r="H3">
        <v>0.22</v>
      </c>
      <c r="I3">
        <v>130</v>
      </c>
      <c r="J3">
        <v>160.54</v>
      </c>
      <c r="K3">
        <v>50.28</v>
      </c>
      <c r="L3">
        <v>2</v>
      </c>
      <c r="M3">
        <v>128</v>
      </c>
      <c r="N3">
        <v>28.26</v>
      </c>
      <c r="O3">
        <v>20034.400000000001</v>
      </c>
      <c r="P3">
        <v>355.59</v>
      </c>
      <c r="Q3">
        <v>3819.39</v>
      </c>
      <c r="R3">
        <v>349.22</v>
      </c>
      <c r="S3">
        <v>129.87</v>
      </c>
      <c r="T3">
        <v>102625.45</v>
      </c>
      <c r="U3">
        <v>0.37</v>
      </c>
      <c r="V3">
        <v>0.69</v>
      </c>
      <c r="W3">
        <v>6.45</v>
      </c>
      <c r="X3">
        <v>6.08</v>
      </c>
      <c r="Y3">
        <v>2</v>
      </c>
      <c r="Z3">
        <v>10</v>
      </c>
      <c r="AA3">
        <v>342.60420329765589</v>
      </c>
      <c r="AB3">
        <v>468.76618558256632</v>
      </c>
      <c r="AC3">
        <v>424.027798748039</v>
      </c>
      <c r="AD3">
        <v>342604.20329765591</v>
      </c>
      <c r="AE3">
        <v>468766.18558256631</v>
      </c>
      <c r="AF3">
        <v>1.0801123730539979E-5</v>
      </c>
      <c r="AG3">
        <v>16</v>
      </c>
      <c r="AH3">
        <v>424027.798748039</v>
      </c>
    </row>
    <row r="4" spans="1:34" x14ac:dyDescent="0.25">
      <c r="A4">
        <v>2</v>
      </c>
      <c r="B4">
        <v>80</v>
      </c>
      <c r="C4" t="s">
        <v>34</v>
      </c>
      <c r="D4">
        <v>2.9773999999999998</v>
      </c>
      <c r="E4">
        <v>33.590000000000003</v>
      </c>
      <c r="F4">
        <v>28.91</v>
      </c>
      <c r="G4">
        <v>23.76</v>
      </c>
      <c r="H4">
        <v>0.33</v>
      </c>
      <c r="I4">
        <v>73</v>
      </c>
      <c r="J4">
        <v>161.97</v>
      </c>
      <c r="K4">
        <v>50.28</v>
      </c>
      <c r="L4">
        <v>3</v>
      </c>
      <c r="M4">
        <v>71</v>
      </c>
      <c r="N4">
        <v>28.69</v>
      </c>
      <c r="O4">
        <v>20210.21</v>
      </c>
      <c r="P4">
        <v>298.64999999999998</v>
      </c>
      <c r="Q4">
        <v>3819.08</v>
      </c>
      <c r="R4">
        <v>256.8</v>
      </c>
      <c r="S4">
        <v>129.87</v>
      </c>
      <c r="T4">
        <v>56703.06</v>
      </c>
      <c r="U4">
        <v>0.51</v>
      </c>
      <c r="V4">
        <v>0.76</v>
      </c>
      <c r="W4">
        <v>6.35</v>
      </c>
      <c r="X4">
        <v>3.35</v>
      </c>
      <c r="Y4">
        <v>2</v>
      </c>
      <c r="Z4">
        <v>10</v>
      </c>
      <c r="AA4">
        <v>279.08024885226138</v>
      </c>
      <c r="AB4">
        <v>381.8499086312965</v>
      </c>
      <c r="AC4">
        <v>345.4066892812375</v>
      </c>
      <c r="AD4">
        <v>279080.24885226152</v>
      </c>
      <c r="AE4">
        <v>381849.90863129648</v>
      </c>
      <c r="AF4">
        <v>1.227171861226808E-5</v>
      </c>
      <c r="AG4">
        <v>14</v>
      </c>
      <c r="AH4">
        <v>345406.68928123749</v>
      </c>
    </row>
    <row r="5" spans="1:34" x14ac:dyDescent="0.25">
      <c r="A5">
        <v>3</v>
      </c>
      <c r="B5">
        <v>80</v>
      </c>
      <c r="C5" t="s">
        <v>34</v>
      </c>
      <c r="D5">
        <v>3.1383000000000001</v>
      </c>
      <c r="E5">
        <v>31.86</v>
      </c>
      <c r="F5">
        <v>27.9</v>
      </c>
      <c r="G5">
        <v>32.82</v>
      </c>
      <c r="H5">
        <v>0.43</v>
      </c>
      <c r="I5">
        <v>51</v>
      </c>
      <c r="J5">
        <v>163.4</v>
      </c>
      <c r="K5">
        <v>50.28</v>
      </c>
      <c r="L5">
        <v>4</v>
      </c>
      <c r="M5">
        <v>19</v>
      </c>
      <c r="N5">
        <v>29.12</v>
      </c>
      <c r="O5">
        <v>20386.62</v>
      </c>
      <c r="P5">
        <v>262.39999999999998</v>
      </c>
      <c r="Q5">
        <v>3819.36</v>
      </c>
      <c r="R5">
        <v>221.43</v>
      </c>
      <c r="S5">
        <v>129.87</v>
      </c>
      <c r="T5">
        <v>39128.15</v>
      </c>
      <c r="U5">
        <v>0.59</v>
      </c>
      <c r="V5">
        <v>0.78</v>
      </c>
      <c r="W5">
        <v>6.34</v>
      </c>
      <c r="X5">
        <v>2.33</v>
      </c>
      <c r="Y5">
        <v>2</v>
      </c>
      <c r="Z5">
        <v>10</v>
      </c>
      <c r="AA5">
        <v>259.99179790142358</v>
      </c>
      <c r="AB5">
        <v>355.73224791733833</v>
      </c>
      <c r="AC5">
        <v>321.78166144945237</v>
      </c>
      <c r="AD5">
        <v>259991.79790142359</v>
      </c>
      <c r="AE5">
        <v>355732.24791733827</v>
      </c>
      <c r="AF5">
        <v>1.2934887660670689E-5</v>
      </c>
      <c r="AG5">
        <v>14</v>
      </c>
      <c r="AH5">
        <v>321781.6614494524</v>
      </c>
    </row>
    <row r="6" spans="1:34" x14ac:dyDescent="0.25">
      <c r="A6">
        <v>4</v>
      </c>
      <c r="B6">
        <v>80</v>
      </c>
      <c r="C6" t="s">
        <v>34</v>
      </c>
      <c r="D6">
        <v>3.1534</v>
      </c>
      <c r="E6">
        <v>31.71</v>
      </c>
      <c r="F6">
        <v>27.81</v>
      </c>
      <c r="G6">
        <v>34.049999999999997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262.45</v>
      </c>
      <c r="Q6">
        <v>3819.26</v>
      </c>
      <c r="R6">
        <v>217.6</v>
      </c>
      <c r="S6">
        <v>129.87</v>
      </c>
      <c r="T6">
        <v>37223.67</v>
      </c>
      <c r="U6">
        <v>0.6</v>
      </c>
      <c r="V6">
        <v>0.79</v>
      </c>
      <c r="W6">
        <v>6.36</v>
      </c>
      <c r="X6">
        <v>2.25</v>
      </c>
      <c r="Y6">
        <v>2</v>
      </c>
      <c r="Z6">
        <v>10</v>
      </c>
      <c r="AA6">
        <v>259.26196585450202</v>
      </c>
      <c r="AB6">
        <v>354.7336595128225</v>
      </c>
      <c r="AC6">
        <v>320.87837692073612</v>
      </c>
      <c r="AD6">
        <v>259261.96585450199</v>
      </c>
      <c r="AE6">
        <v>354733.65951282252</v>
      </c>
      <c r="AF6">
        <v>1.2997124159308851E-5</v>
      </c>
      <c r="AG6">
        <v>14</v>
      </c>
      <c r="AH6">
        <v>320878.37692073599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2.6242000000000001</v>
      </c>
      <c r="E2">
        <v>38.11</v>
      </c>
      <c r="F2">
        <v>33.369999999999997</v>
      </c>
      <c r="G2">
        <v>12.14</v>
      </c>
      <c r="H2">
        <v>0.22</v>
      </c>
      <c r="I2">
        <v>165</v>
      </c>
      <c r="J2">
        <v>80.84</v>
      </c>
      <c r="K2">
        <v>35.1</v>
      </c>
      <c r="L2">
        <v>1</v>
      </c>
      <c r="M2">
        <v>157</v>
      </c>
      <c r="N2">
        <v>9.74</v>
      </c>
      <c r="O2">
        <v>10204.209999999999</v>
      </c>
      <c r="P2">
        <v>225.85</v>
      </c>
      <c r="Q2">
        <v>3819.86</v>
      </c>
      <c r="R2">
        <v>407.66</v>
      </c>
      <c r="S2">
        <v>129.87</v>
      </c>
      <c r="T2">
        <v>131669</v>
      </c>
      <c r="U2">
        <v>0.32</v>
      </c>
      <c r="V2">
        <v>0.66</v>
      </c>
      <c r="W2">
        <v>6.51</v>
      </c>
      <c r="X2">
        <v>7.8</v>
      </c>
      <c r="Y2">
        <v>2</v>
      </c>
      <c r="Z2">
        <v>10</v>
      </c>
      <c r="AA2">
        <v>277.7117870784557</v>
      </c>
      <c r="AB2">
        <v>379.97751886010292</v>
      </c>
      <c r="AC2">
        <v>343.71299776189102</v>
      </c>
      <c r="AD2">
        <v>277711.78707845567</v>
      </c>
      <c r="AE2">
        <v>379977.51886010292</v>
      </c>
      <c r="AF2">
        <v>1.5096737452551689E-5</v>
      </c>
      <c r="AG2">
        <v>16</v>
      </c>
      <c r="AH2">
        <v>343712.99776189099</v>
      </c>
    </row>
    <row r="3" spans="1:34" x14ac:dyDescent="0.25">
      <c r="A3">
        <v>1</v>
      </c>
      <c r="B3">
        <v>35</v>
      </c>
      <c r="C3" t="s">
        <v>34</v>
      </c>
      <c r="D3">
        <v>2.9041999999999999</v>
      </c>
      <c r="E3">
        <v>34.43</v>
      </c>
      <c r="F3">
        <v>30.65</v>
      </c>
      <c r="G3">
        <v>16.72</v>
      </c>
      <c r="H3">
        <v>0.43</v>
      </c>
      <c r="I3">
        <v>110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193.25</v>
      </c>
      <c r="Q3">
        <v>3820.38</v>
      </c>
      <c r="R3">
        <v>310.66000000000003</v>
      </c>
      <c r="S3">
        <v>129.87</v>
      </c>
      <c r="T3">
        <v>83447.350000000006</v>
      </c>
      <c r="U3">
        <v>0.42</v>
      </c>
      <c r="V3">
        <v>0.71</v>
      </c>
      <c r="W3">
        <v>6.54</v>
      </c>
      <c r="X3">
        <v>5.08</v>
      </c>
      <c r="Y3">
        <v>2</v>
      </c>
      <c r="Z3">
        <v>10</v>
      </c>
      <c r="AA3">
        <v>242.65029392363289</v>
      </c>
      <c r="AB3">
        <v>332.00483712160792</v>
      </c>
      <c r="AC3">
        <v>300.31876143853589</v>
      </c>
      <c r="AD3">
        <v>242650.29392363291</v>
      </c>
      <c r="AE3">
        <v>332004.83712160791</v>
      </c>
      <c r="AF3">
        <v>1.6707547027551479E-5</v>
      </c>
      <c r="AG3">
        <v>15</v>
      </c>
      <c r="AH3">
        <v>300318.76143853588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2.2433999999999998</v>
      </c>
      <c r="E2">
        <v>44.58</v>
      </c>
      <c r="F2">
        <v>37.18</v>
      </c>
      <c r="G2">
        <v>9.26</v>
      </c>
      <c r="H2">
        <v>0.16</v>
      </c>
      <c r="I2">
        <v>241</v>
      </c>
      <c r="J2">
        <v>107.41</v>
      </c>
      <c r="K2">
        <v>41.65</v>
      </c>
      <c r="L2">
        <v>1</v>
      </c>
      <c r="M2">
        <v>239</v>
      </c>
      <c r="N2">
        <v>14.77</v>
      </c>
      <c r="O2">
        <v>13481.73</v>
      </c>
      <c r="P2">
        <v>329.78</v>
      </c>
      <c r="Q2">
        <v>3820.75</v>
      </c>
      <c r="R2">
        <v>536.9</v>
      </c>
      <c r="S2">
        <v>129.87</v>
      </c>
      <c r="T2">
        <v>195909.38</v>
      </c>
      <c r="U2">
        <v>0.24</v>
      </c>
      <c r="V2">
        <v>0.59</v>
      </c>
      <c r="W2">
        <v>6.65</v>
      </c>
      <c r="X2">
        <v>11.61</v>
      </c>
      <c r="Y2">
        <v>2</v>
      </c>
      <c r="Z2">
        <v>10</v>
      </c>
      <c r="AA2">
        <v>387.1077353234358</v>
      </c>
      <c r="AB2">
        <v>529.65788145750446</v>
      </c>
      <c r="AC2">
        <v>479.10807663070489</v>
      </c>
      <c r="AD2">
        <v>387107.7353234358</v>
      </c>
      <c r="AE2">
        <v>529657.88145750447</v>
      </c>
      <c r="AF2">
        <v>1.1176617578058179E-5</v>
      </c>
      <c r="AG2">
        <v>19</v>
      </c>
      <c r="AH2">
        <v>479108.07663070492</v>
      </c>
    </row>
    <row r="3" spans="1:34" x14ac:dyDescent="0.25">
      <c r="A3">
        <v>1</v>
      </c>
      <c r="B3">
        <v>50</v>
      </c>
      <c r="C3" t="s">
        <v>34</v>
      </c>
      <c r="D3">
        <v>3.0057</v>
      </c>
      <c r="E3">
        <v>33.270000000000003</v>
      </c>
      <c r="F3">
        <v>29.39</v>
      </c>
      <c r="G3">
        <v>21.25</v>
      </c>
      <c r="H3">
        <v>0.32</v>
      </c>
      <c r="I3">
        <v>83</v>
      </c>
      <c r="J3">
        <v>108.68</v>
      </c>
      <c r="K3">
        <v>41.65</v>
      </c>
      <c r="L3">
        <v>2</v>
      </c>
      <c r="M3">
        <v>43</v>
      </c>
      <c r="N3">
        <v>15.03</v>
      </c>
      <c r="O3">
        <v>13638.32</v>
      </c>
      <c r="P3">
        <v>220.77</v>
      </c>
      <c r="Q3">
        <v>3819.78</v>
      </c>
      <c r="R3">
        <v>271.36</v>
      </c>
      <c r="S3">
        <v>129.87</v>
      </c>
      <c r="T3">
        <v>63929.23</v>
      </c>
      <c r="U3">
        <v>0.48</v>
      </c>
      <c r="V3">
        <v>0.74</v>
      </c>
      <c r="W3">
        <v>6.41</v>
      </c>
      <c r="X3">
        <v>3.83</v>
      </c>
      <c r="Y3">
        <v>2</v>
      </c>
      <c r="Z3">
        <v>10</v>
      </c>
      <c r="AA3">
        <v>243.92409775791239</v>
      </c>
      <c r="AB3">
        <v>333.74771172392718</v>
      </c>
      <c r="AC3">
        <v>301.89529853495031</v>
      </c>
      <c r="AD3">
        <v>243924.09775791239</v>
      </c>
      <c r="AE3">
        <v>333747.71172392718</v>
      </c>
      <c r="AF3">
        <v>1.4974395762846341E-5</v>
      </c>
      <c r="AG3">
        <v>14</v>
      </c>
      <c r="AH3">
        <v>301895.29853495018</v>
      </c>
    </row>
    <row r="4" spans="1:34" x14ac:dyDescent="0.25">
      <c r="A4">
        <v>2</v>
      </c>
      <c r="B4">
        <v>50</v>
      </c>
      <c r="C4" t="s">
        <v>34</v>
      </c>
      <c r="D4">
        <v>3.0362</v>
      </c>
      <c r="E4">
        <v>32.94</v>
      </c>
      <c r="F4">
        <v>29.17</v>
      </c>
      <c r="G4">
        <v>22.44</v>
      </c>
      <c r="H4">
        <v>0.48</v>
      </c>
      <c r="I4">
        <v>78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218.33</v>
      </c>
      <c r="Q4">
        <v>3819.56</v>
      </c>
      <c r="R4">
        <v>261.98</v>
      </c>
      <c r="S4">
        <v>129.87</v>
      </c>
      <c r="T4">
        <v>59267.93</v>
      </c>
      <c r="U4">
        <v>0.5</v>
      </c>
      <c r="V4">
        <v>0.75</v>
      </c>
      <c r="W4">
        <v>6.45</v>
      </c>
      <c r="X4">
        <v>3.6</v>
      </c>
      <c r="Y4">
        <v>2</v>
      </c>
      <c r="Z4">
        <v>10</v>
      </c>
      <c r="AA4">
        <v>241.79749472349101</v>
      </c>
      <c r="AB4">
        <v>330.83799963312879</v>
      </c>
      <c r="AC4">
        <v>299.26328528229021</v>
      </c>
      <c r="AD4">
        <v>241797.49472349099</v>
      </c>
      <c r="AE4">
        <v>330837.99963312887</v>
      </c>
      <c r="AF4">
        <v>1.5126346746233499E-5</v>
      </c>
      <c r="AG4">
        <v>14</v>
      </c>
      <c r="AH4">
        <v>299263.28528229019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2.7279</v>
      </c>
      <c r="E2">
        <v>36.659999999999997</v>
      </c>
      <c r="F2">
        <v>32.72</v>
      </c>
      <c r="G2">
        <v>12.75</v>
      </c>
      <c r="H2">
        <v>0.28000000000000003</v>
      </c>
      <c r="I2">
        <v>154</v>
      </c>
      <c r="J2">
        <v>61.76</v>
      </c>
      <c r="K2">
        <v>28.92</v>
      </c>
      <c r="L2">
        <v>1</v>
      </c>
      <c r="M2">
        <v>7</v>
      </c>
      <c r="N2">
        <v>6.84</v>
      </c>
      <c r="O2">
        <v>7851.41</v>
      </c>
      <c r="P2">
        <v>173.07</v>
      </c>
      <c r="Q2">
        <v>3821.75</v>
      </c>
      <c r="R2">
        <v>379.09</v>
      </c>
      <c r="S2">
        <v>129.87</v>
      </c>
      <c r="T2">
        <v>117441.72</v>
      </c>
      <c r="U2">
        <v>0.34</v>
      </c>
      <c r="V2">
        <v>0.67</v>
      </c>
      <c r="W2">
        <v>6.66</v>
      </c>
      <c r="X2">
        <v>7.16</v>
      </c>
      <c r="Y2">
        <v>2</v>
      </c>
      <c r="Z2">
        <v>10</v>
      </c>
      <c r="AA2">
        <v>247.41775647521459</v>
      </c>
      <c r="AB2">
        <v>338.52788971028252</v>
      </c>
      <c r="AC2">
        <v>306.21926304331117</v>
      </c>
      <c r="AD2">
        <v>247417.75647521461</v>
      </c>
      <c r="AE2">
        <v>338527.88971028238</v>
      </c>
      <c r="AF2">
        <v>1.797454857301067E-5</v>
      </c>
      <c r="AG2">
        <v>16</v>
      </c>
      <c r="AH2">
        <v>306219.26304331119</v>
      </c>
    </row>
    <row r="3" spans="1:34" x14ac:dyDescent="0.25">
      <c r="A3">
        <v>1</v>
      </c>
      <c r="B3">
        <v>25</v>
      </c>
      <c r="C3" t="s">
        <v>34</v>
      </c>
      <c r="D3">
        <v>2.7282999999999999</v>
      </c>
      <c r="E3">
        <v>36.65</v>
      </c>
      <c r="F3">
        <v>32.72</v>
      </c>
      <c r="G3">
        <v>12.75</v>
      </c>
      <c r="H3">
        <v>0.55000000000000004</v>
      </c>
      <c r="I3">
        <v>154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176.04</v>
      </c>
      <c r="Q3">
        <v>3821.08</v>
      </c>
      <c r="R3">
        <v>378.83</v>
      </c>
      <c r="S3">
        <v>129.87</v>
      </c>
      <c r="T3">
        <v>117311.55</v>
      </c>
      <c r="U3">
        <v>0.34</v>
      </c>
      <c r="V3">
        <v>0.67</v>
      </c>
      <c r="W3">
        <v>6.67</v>
      </c>
      <c r="X3">
        <v>7.15</v>
      </c>
      <c r="Y3">
        <v>2</v>
      </c>
      <c r="Z3">
        <v>10</v>
      </c>
      <c r="AA3">
        <v>248.35139667206181</v>
      </c>
      <c r="AB3">
        <v>339.80533741690681</v>
      </c>
      <c r="AC3">
        <v>307.37479293372479</v>
      </c>
      <c r="AD3">
        <v>248351.39667206179</v>
      </c>
      <c r="AE3">
        <v>339805.33741690672</v>
      </c>
      <c r="AF3">
        <v>1.79771842339327E-5</v>
      </c>
      <c r="AG3">
        <v>16</v>
      </c>
      <c r="AH3">
        <v>307374.79293372482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1.5557000000000001</v>
      </c>
      <c r="E2">
        <v>64.28</v>
      </c>
      <c r="F2">
        <v>47.23</v>
      </c>
      <c r="G2">
        <v>6.54</v>
      </c>
      <c r="H2">
        <v>0.11</v>
      </c>
      <c r="I2">
        <v>433</v>
      </c>
      <c r="J2">
        <v>167.88</v>
      </c>
      <c r="K2">
        <v>51.39</v>
      </c>
      <c r="L2">
        <v>1</v>
      </c>
      <c r="M2">
        <v>431</v>
      </c>
      <c r="N2">
        <v>30.49</v>
      </c>
      <c r="O2">
        <v>20939.59</v>
      </c>
      <c r="P2">
        <v>588.62</v>
      </c>
      <c r="Q2">
        <v>3821.93</v>
      </c>
      <c r="R2">
        <v>879.84</v>
      </c>
      <c r="S2">
        <v>129.87</v>
      </c>
      <c r="T2">
        <v>366423.07</v>
      </c>
      <c r="U2">
        <v>0.15</v>
      </c>
      <c r="V2">
        <v>0.46</v>
      </c>
      <c r="W2">
        <v>6.94</v>
      </c>
      <c r="X2">
        <v>21.65</v>
      </c>
      <c r="Y2">
        <v>2</v>
      </c>
      <c r="Z2">
        <v>10</v>
      </c>
      <c r="AA2">
        <v>767.99265306671282</v>
      </c>
      <c r="AB2">
        <v>1050.801429370498</v>
      </c>
      <c r="AC2">
        <v>950.51441576044579</v>
      </c>
      <c r="AD2">
        <v>767992.65306671278</v>
      </c>
      <c r="AE2">
        <v>1050801.4293704981</v>
      </c>
      <c r="AF2">
        <v>6.2571102096316162E-6</v>
      </c>
      <c r="AG2">
        <v>27</v>
      </c>
      <c r="AH2">
        <v>950514.41576044576</v>
      </c>
    </row>
    <row r="3" spans="1:34" x14ac:dyDescent="0.25">
      <c r="A3">
        <v>1</v>
      </c>
      <c r="B3">
        <v>85</v>
      </c>
      <c r="C3" t="s">
        <v>34</v>
      </c>
      <c r="D3">
        <v>2.5668000000000002</v>
      </c>
      <c r="E3">
        <v>38.96</v>
      </c>
      <c r="F3">
        <v>31.94</v>
      </c>
      <c r="G3">
        <v>13.99</v>
      </c>
      <c r="H3">
        <v>0.21</v>
      </c>
      <c r="I3">
        <v>137</v>
      </c>
      <c r="J3">
        <v>169.33</v>
      </c>
      <c r="K3">
        <v>51.39</v>
      </c>
      <c r="L3">
        <v>2</v>
      </c>
      <c r="M3">
        <v>135</v>
      </c>
      <c r="N3">
        <v>30.94</v>
      </c>
      <c r="O3">
        <v>21118.46</v>
      </c>
      <c r="P3">
        <v>375.27</v>
      </c>
      <c r="Q3">
        <v>3819.3</v>
      </c>
      <c r="R3">
        <v>359.89</v>
      </c>
      <c r="S3">
        <v>129.87</v>
      </c>
      <c r="T3">
        <v>107924.37</v>
      </c>
      <c r="U3">
        <v>0.36</v>
      </c>
      <c r="V3">
        <v>0.69</v>
      </c>
      <c r="W3">
        <v>6.44</v>
      </c>
      <c r="X3">
        <v>6.38</v>
      </c>
      <c r="Y3">
        <v>2</v>
      </c>
      <c r="Z3">
        <v>10</v>
      </c>
      <c r="AA3">
        <v>365.76495928921889</v>
      </c>
      <c r="AB3">
        <v>500.45575371066332</v>
      </c>
      <c r="AC3">
        <v>452.69295897057867</v>
      </c>
      <c r="AD3">
        <v>365764.95928921888</v>
      </c>
      <c r="AE3">
        <v>500455.7537106633</v>
      </c>
      <c r="AF3">
        <v>1.0323809530168049E-5</v>
      </c>
      <c r="AG3">
        <v>17</v>
      </c>
      <c r="AH3">
        <v>452692.95897057868</v>
      </c>
    </row>
    <row r="4" spans="1:34" x14ac:dyDescent="0.25">
      <c r="A4">
        <v>2</v>
      </c>
      <c r="B4">
        <v>85</v>
      </c>
      <c r="C4" t="s">
        <v>34</v>
      </c>
      <c r="D4">
        <v>2.9279000000000002</v>
      </c>
      <c r="E4">
        <v>34.15</v>
      </c>
      <c r="F4">
        <v>29.14</v>
      </c>
      <c r="G4">
        <v>22.41</v>
      </c>
      <c r="H4">
        <v>0.31</v>
      </c>
      <c r="I4">
        <v>78</v>
      </c>
      <c r="J4">
        <v>170.79</v>
      </c>
      <c r="K4">
        <v>51.39</v>
      </c>
      <c r="L4">
        <v>3</v>
      </c>
      <c r="M4">
        <v>76</v>
      </c>
      <c r="N4">
        <v>31.4</v>
      </c>
      <c r="O4">
        <v>21297.94</v>
      </c>
      <c r="P4">
        <v>318.08999999999997</v>
      </c>
      <c r="Q4">
        <v>3818.86</v>
      </c>
      <c r="R4">
        <v>264.94</v>
      </c>
      <c r="S4">
        <v>129.87</v>
      </c>
      <c r="T4">
        <v>60745.58</v>
      </c>
      <c r="U4">
        <v>0.49</v>
      </c>
      <c r="V4">
        <v>0.75</v>
      </c>
      <c r="W4">
        <v>6.34</v>
      </c>
      <c r="X4">
        <v>3.57</v>
      </c>
      <c r="Y4">
        <v>2</v>
      </c>
      <c r="Z4">
        <v>10</v>
      </c>
      <c r="AA4">
        <v>299.26161476907782</v>
      </c>
      <c r="AB4">
        <v>409.46294381771179</v>
      </c>
      <c r="AC4">
        <v>370.38437514459957</v>
      </c>
      <c r="AD4">
        <v>299261.61476907769</v>
      </c>
      <c r="AE4">
        <v>409462.94381771178</v>
      </c>
      <c r="AF4">
        <v>1.1776173415684519E-5</v>
      </c>
      <c r="AG4">
        <v>15</v>
      </c>
      <c r="AH4">
        <v>370384.37514459959</v>
      </c>
    </row>
    <row r="5" spans="1:34" x14ac:dyDescent="0.25">
      <c r="A5">
        <v>3</v>
      </c>
      <c r="B5">
        <v>85</v>
      </c>
      <c r="C5" t="s">
        <v>34</v>
      </c>
      <c r="D5">
        <v>3.1193</v>
      </c>
      <c r="E5">
        <v>32.06</v>
      </c>
      <c r="F5">
        <v>27.92</v>
      </c>
      <c r="G5">
        <v>32.22</v>
      </c>
      <c r="H5">
        <v>0.41</v>
      </c>
      <c r="I5">
        <v>52</v>
      </c>
      <c r="J5">
        <v>172.25</v>
      </c>
      <c r="K5">
        <v>51.39</v>
      </c>
      <c r="L5">
        <v>4</v>
      </c>
      <c r="M5">
        <v>40</v>
      </c>
      <c r="N5">
        <v>31.86</v>
      </c>
      <c r="O5">
        <v>21478.05</v>
      </c>
      <c r="P5">
        <v>278.13</v>
      </c>
      <c r="Q5">
        <v>3818.59</v>
      </c>
      <c r="R5">
        <v>222.84</v>
      </c>
      <c r="S5">
        <v>129.87</v>
      </c>
      <c r="T5">
        <v>39826.120000000003</v>
      </c>
      <c r="U5">
        <v>0.57999999999999996</v>
      </c>
      <c r="V5">
        <v>0.78</v>
      </c>
      <c r="W5">
        <v>6.33</v>
      </c>
      <c r="X5">
        <v>2.36</v>
      </c>
      <c r="Y5">
        <v>2</v>
      </c>
      <c r="Z5">
        <v>10</v>
      </c>
      <c r="AA5">
        <v>266.79070634697911</v>
      </c>
      <c r="AB5">
        <v>365.03481439921882</v>
      </c>
      <c r="AC5">
        <v>330.1964040425363</v>
      </c>
      <c r="AD5">
        <v>266790.70634697907</v>
      </c>
      <c r="AE5">
        <v>365034.81439921883</v>
      </c>
      <c r="AF5">
        <v>1.2545994649935009E-5</v>
      </c>
      <c r="AG5">
        <v>14</v>
      </c>
      <c r="AH5">
        <v>330196.40404253628</v>
      </c>
    </row>
    <row r="6" spans="1:34" x14ac:dyDescent="0.25">
      <c r="A6">
        <v>4</v>
      </c>
      <c r="B6">
        <v>85</v>
      </c>
      <c r="C6" t="s">
        <v>34</v>
      </c>
      <c r="D6">
        <v>3.1648000000000001</v>
      </c>
      <c r="E6">
        <v>31.6</v>
      </c>
      <c r="F6">
        <v>27.67</v>
      </c>
      <c r="G6">
        <v>36.090000000000003</v>
      </c>
      <c r="H6">
        <v>0.51</v>
      </c>
      <c r="I6">
        <v>46</v>
      </c>
      <c r="J6">
        <v>173.71</v>
      </c>
      <c r="K6">
        <v>51.39</v>
      </c>
      <c r="L6">
        <v>5</v>
      </c>
      <c r="M6">
        <v>1</v>
      </c>
      <c r="N6">
        <v>32.32</v>
      </c>
      <c r="O6">
        <v>21658.78</v>
      </c>
      <c r="P6">
        <v>268.45999999999998</v>
      </c>
      <c r="Q6">
        <v>3819.04</v>
      </c>
      <c r="R6">
        <v>213.09</v>
      </c>
      <c r="S6">
        <v>129.87</v>
      </c>
      <c r="T6">
        <v>34981.47</v>
      </c>
      <c r="U6">
        <v>0.61</v>
      </c>
      <c r="V6">
        <v>0.79</v>
      </c>
      <c r="W6">
        <v>6.35</v>
      </c>
      <c r="X6">
        <v>2.1</v>
      </c>
      <c r="Y6">
        <v>2</v>
      </c>
      <c r="Z6">
        <v>10</v>
      </c>
      <c r="AA6">
        <v>261.8318619095536</v>
      </c>
      <c r="AB6">
        <v>358.24990467115651</v>
      </c>
      <c r="AC6">
        <v>324.05903657623958</v>
      </c>
      <c r="AD6">
        <v>261831.86190955361</v>
      </c>
      <c r="AE6">
        <v>358249.90467115649</v>
      </c>
      <c r="AF6">
        <v>1.272899813038641E-5</v>
      </c>
      <c r="AG6">
        <v>14</v>
      </c>
      <c r="AH6">
        <v>324059.03657623962</v>
      </c>
    </row>
    <row r="7" spans="1:34" x14ac:dyDescent="0.25">
      <c r="A7">
        <v>5</v>
      </c>
      <c r="B7">
        <v>85</v>
      </c>
      <c r="C7" t="s">
        <v>34</v>
      </c>
      <c r="D7">
        <v>3.1644999999999999</v>
      </c>
      <c r="E7">
        <v>31.6</v>
      </c>
      <c r="F7">
        <v>27.67</v>
      </c>
      <c r="G7">
        <v>36.090000000000003</v>
      </c>
      <c r="H7">
        <v>0.61</v>
      </c>
      <c r="I7">
        <v>46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270.64</v>
      </c>
      <c r="Q7">
        <v>3819.04</v>
      </c>
      <c r="R7">
        <v>213.1</v>
      </c>
      <c r="S7">
        <v>129.87</v>
      </c>
      <c r="T7">
        <v>34985.65</v>
      </c>
      <c r="U7">
        <v>0.61</v>
      </c>
      <c r="V7">
        <v>0.79</v>
      </c>
      <c r="W7">
        <v>6.35</v>
      </c>
      <c r="X7">
        <v>2.11</v>
      </c>
      <c r="Y7">
        <v>2</v>
      </c>
      <c r="Z7">
        <v>10</v>
      </c>
      <c r="AA7">
        <v>262.44341010122878</v>
      </c>
      <c r="AB7">
        <v>359.08665188660871</v>
      </c>
      <c r="AC7">
        <v>324.81592581183122</v>
      </c>
      <c r="AD7">
        <v>262443.4101012288</v>
      </c>
      <c r="AE7">
        <v>359086.65188660868</v>
      </c>
      <c r="AF7">
        <v>1.2727791514031791E-5</v>
      </c>
      <c r="AG7">
        <v>14</v>
      </c>
      <c r="AH7">
        <v>324815.92581183108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2.5924999999999998</v>
      </c>
      <c r="E2">
        <v>38.57</v>
      </c>
      <c r="F2">
        <v>34.479999999999997</v>
      </c>
      <c r="G2">
        <v>10.77</v>
      </c>
      <c r="H2">
        <v>0.34</v>
      </c>
      <c r="I2">
        <v>192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162.29</v>
      </c>
      <c r="Q2">
        <v>3822.26</v>
      </c>
      <c r="R2">
        <v>436.3</v>
      </c>
      <c r="S2">
        <v>129.87</v>
      </c>
      <c r="T2">
        <v>145856.46</v>
      </c>
      <c r="U2">
        <v>0.3</v>
      </c>
      <c r="V2">
        <v>0.64</v>
      </c>
      <c r="W2">
        <v>6.79</v>
      </c>
      <c r="X2">
        <v>8.91</v>
      </c>
      <c r="Y2">
        <v>2</v>
      </c>
      <c r="Z2">
        <v>10</v>
      </c>
      <c r="AA2">
        <v>255.54249415933171</v>
      </c>
      <c r="AB2">
        <v>349.64451424781521</v>
      </c>
      <c r="AC2">
        <v>316.27493253726601</v>
      </c>
      <c r="AD2">
        <v>255542.49415933169</v>
      </c>
      <c r="AE2">
        <v>349644.51424781512</v>
      </c>
      <c r="AF2">
        <v>1.8691265668341111E-5</v>
      </c>
      <c r="AG2">
        <v>17</v>
      </c>
      <c r="AH2">
        <v>316274.93253726588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1.9281999999999999</v>
      </c>
      <c r="E2">
        <v>51.86</v>
      </c>
      <c r="F2">
        <v>41.05</v>
      </c>
      <c r="G2">
        <v>7.77</v>
      </c>
      <c r="H2">
        <v>0.13</v>
      </c>
      <c r="I2">
        <v>317</v>
      </c>
      <c r="J2">
        <v>133.21</v>
      </c>
      <c r="K2">
        <v>46.47</v>
      </c>
      <c r="L2">
        <v>1</v>
      </c>
      <c r="M2">
        <v>315</v>
      </c>
      <c r="N2">
        <v>20.75</v>
      </c>
      <c r="O2">
        <v>16663.419999999998</v>
      </c>
      <c r="P2">
        <v>432.37</v>
      </c>
      <c r="Q2">
        <v>3820.56</v>
      </c>
      <c r="R2">
        <v>669.37</v>
      </c>
      <c r="S2">
        <v>129.87</v>
      </c>
      <c r="T2">
        <v>261764.06</v>
      </c>
      <c r="U2">
        <v>0.19</v>
      </c>
      <c r="V2">
        <v>0.53</v>
      </c>
      <c r="W2">
        <v>6.75</v>
      </c>
      <c r="X2">
        <v>15.48</v>
      </c>
      <c r="Y2">
        <v>2</v>
      </c>
      <c r="Z2">
        <v>10</v>
      </c>
      <c r="AA2">
        <v>518.03206749543051</v>
      </c>
      <c r="AB2">
        <v>708.79432870911512</v>
      </c>
      <c r="AC2">
        <v>641.14799277620489</v>
      </c>
      <c r="AD2">
        <v>518032.06749543053</v>
      </c>
      <c r="AE2">
        <v>708794.32870911516</v>
      </c>
      <c r="AF2">
        <v>8.6416097694803758E-6</v>
      </c>
      <c r="AG2">
        <v>22</v>
      </c>
      <c r="AH2">
        <v>641147.99277620483</v>
      </c>
    </row>
    <row r="3" spans="1:34" x14ac:dyDescent="0.25">
      <c r="A3">
        <v>1</v>
      </c>
      <c r="B3">
        <v>65</v>
      </c>
      <c r="C3" t="s">
        <v>34</v>
      </c>
      <c r="D3">
        <v>2.8130999999999999</v>
      </c>
      <c r="E3">
        <v>35.549999999999997</v>
      </c>
      <c r="F3">
        <v>30.48</v>
      </c>
      <c r="G3">
        <v>17.25</v>
      </c>
      <c r="H3">
        <v>0.26</v>
      </c>
      <c r="I3">
        <v>106</v>
      </c>
      <c r="J3">
        <v>134.55000000000001</v>
      </c>
      <c r="K3">
        <v>46.47</v>
      </c>
      <c r="L3">
        <v>2</v>
      </c>
      <c r="M3">
        <v>104</v>
      </c>
      <c r="N3">
        <v>21.09</v>
      </c>
      <c r="O3">
        <v>16828.84</v>
      </c>
      <c r="P3">
        <v>290.36</v>
      </c>
      <c r="Q3">
        <v>3819.4</v>
      </c>
      <c r="R3">
        <v>309.92</v>
      </c>
      <c r="S3">
        <v>129.87</v>
      </c>
      <c r="T3">
        <v>83098.179999999993</v>
      </c>
      <c r="U3">
        <v>0.42</v>
      </c>
      <c r="V3">
        <v>0.72</v>
      </c>
      <c r="W3">
        <v>6.4</v>
      </c>
      <c r="X3">
        <v>4.92</v>
      </c>
      <c r="Y3">
        <v>2</v>
      </c>
      <c r="Z3">
        <v>10</v>
      </c>
      <c r="AA3">
        <v>291.429520094868</v>
      </c>
      <c r="AB3">
        <v>398.74672635682708</v>
      </c>
      <c r="AC3">
        <v>360.690898437876</v>
      </c>
      <c r="AD3">
        <v>291429.52009486803</v>
      </c>
      <c r="AE3">
        <v>398746.72635682707</v>
      </c>
      <c r="AF3">
        <v>1.26074641855229E-5</v>
      </c>
      <c r="AG3">
        <v>15</v>
      </c>
      <c r="AH3">
        <v>360690.89843787602</v>
      </c>
    </row>
    <row r="4" spans="1:34" x14ac:dyDescent="0.25">
      <c r="A4">
        <v>2</v>
      </c>
      <c r="B4">
        <v>65</v>
      </c>
      <c r="C4" t="s">
        <v>34</v>
      </c>
      <c r="D4">
        <v>3.0975000000000001</v>
      </c>
      <c r="E4">
        <v>32.28</v>
      </c>
      <c r="F4">
        <v>28.42</v>
      </c>
      <c r="G4">
        <v>27.5</v>
      </c>
      <c r="H4">
        <v>0.39</v>
      </c>
      <c r="I4">
        <v>62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240.73</v>
      </c>
      <c r="Q4">
        <v>3819.45</v>
      </c>
      <c r="R4">
        <v>238.45</v>
      </c>
      <c r="S4">
        <v>129.87</v>
      </c>
      <c r="T4">
        <v>47583.08</v>
      </c>
      <c r="U4">
        <v>0.54</v>
      </c>
      <c r="V4">
        <v>0.77</v>
      </c>
      <c r="W4">
        <v>6.38</v>
      </c>
      <c r="X4">
        <v>2.85</v>
      </c>
      <c r="Y4">
        <v>2</v>
      </c>
      <c r="Z4">
        <v>10</v>
      </c>
      <c r="AA4">
        <v>251.05787058098991</v>
      </c>
      <c r="AB4">
        <v>343.50845442030209</v>
      </c>
      <c r="AC4">
        <v>310.7244896476746</v>
      </c>
      <c r="AD4">
        <v>251057.8705809899</v>
      </c>
      <c r="AE4">
        <v>343508.45442030212</v>
      </c>
      <c r="AF4">
        <v>1.3882059050391799E-5</v>
      </c>
      <c r="AG4">
        <v>14</v>
      </c>
      <c r="AH4">
        <v>310724.48964767461</v>
      </c>
    </row>
    <row r="5" spans="1:34" x14ac:dyDescent="0.25">
      <c r="A5">
        <v>3</v>
      </c>
      <c r="B5">
        <v>65</v>
      </c>
      <c r="C5" t="s">
        <v>34</v>
      </c>
      <c r="D5">
        <v>3.1109</v>
      </c>
      <c r="E5">
        <v>32.15</v>
      </c>
      <c r="F5">
        <v>28.33</v>
      </c>
      <c r="G5">
        <v>28.33</v>
      </c>
      <c r="H5">
        <v>0.52</v>
      </c>
      <c r="I5">
        <v>60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241.29</v>
      </c>
      <c r="Q5">
        <v>3819.53</v>
      </c>
      <c r="R5">
        <v>234.66</v>
      </c>
      <c r="S5">
        <v>129.87</v>
      </c>
      <c r="T5">
        <v>45698.42</v>
      </c>
      <c r="U5">
        <v>0.55000000000000004</v>
      </c>
      <c r="V5">
        <v>0.77</v>
      </c>
      <c r="W5">
        <v>6.4</v>
      </c>
      <c r="X5">
        <v>2.77</v>
      </c>
      <c r="Y5">
        <v>2</v>
      </c>
      <c r="Z5">
        <v>10</v>
      </c>
      <c r="AA5">
        <v>250.57342369790729</v>
      </c>
      <c r="AB5">
        <v>342.84561282258068</v>
      </c>
      <c r="AC5">
        <v>310.12490872173561</v>
      </c>
      <c r="AD5">
        <v>250573.4236979073</v>
      </c>
      <c r="AE5">
        <v>342845.61282258068</v>
      </c>
      <c r="AF5">
        <v>1.3942113801408829E-5</v>
      </c>
      <c r="AG5">
        <v>14</v>
      </c>
      <c r="AH5">
        <v>310124.90872173553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1.7362</v>
      </c>
      <c r="E2">
        <v>57.6</v>
      </c>
      <c r="F2">
        <v>43.95</v>
      </c>
      <c r="G2">
        <v>7.09</v>
      </c>
      <c r="H2">
        <v>0.12</v>
      </c>
      <c r="I2">
        <v>372</v>
      </c>
      <c r="J2">
        <v>150.44</v>
      </c>
      <c r="K2">
        <v>49.1</v>
      </c>
      <c r="L2">
        <v>1</v>
      </c>
      <c r="M2">
        <v>370</v>
      </c>
      <c r="N2">
        <v>25.34</v>
      </c>
      <c r="O2">
        <v>18787.759999999998</v>
      </c>
      <c r="P2">
        <v>506.52</v>
      </c>
      <c r="Q2">
        <v>3821.4</v>
      </c>
      <c r="R2">
        <v>768.02</v>
      </c>
      <c r="S2">
        <v>129.87</v>
      </c>
      <c r="T2">
        <v>310815.56</v>
      </c>
      <c r="U2">
        <v>0.17</v>
      </c>
      <c r="V2">
        <v>0.5</v>
      </c>
      <c r="W2">
        <v>6.85</v>
      </c>
      <c r="X2">
        <v>18.37</v>
      </c>
      <c r="Y2">
        <v>2</v>
      </c>
      <c r="Z2">
        <v>10</v>
      </c>
      <c r="AA2">
        <v>625.93658742001344</v>
      </c>
      <c r="AB2">
        <v>856.43405328137544</v>
      </c>
      <c r="AC2">
        <v>774.69718924894335</v>
      </c>
      <c r="AD2">
        <v>625936.58742001338</v>
      </c>
      <c r="AE2">
        <v>856434.05328137544</v>
      </c>
      <c r="AF2">
        <v>7.3446963704011043E-6</v>
      </c>
      <c r="AG2">
        <v>24</v>
      </c>
      <c r="AH2">
        <v>774697.18924894335</v>
      </c>
    </row>
    <row r="3" spans="1:34" x14ac:dyDescent="0.25">
      <c r="A3">
        <v>1</v>
      </c>
      <c r="B3">
        <v>75</v>
      </c>
      <c r="C3" t="s">
        <v>34</v>
      </c>
      <c r="D3">
        <v>2.6833999999999998</v>
      </c>
      <c r="E3">
        <v>37.270000000000003</v>
      </c>
      <c r="F3">
        <v>31.26</v>
      </c>
      <c r="G3">
        <v>15.37</v>
      </c>
      <c r="H3">
        <v>0.23</v>
      </c>
      <c r="I3">
        <v>122</v>
      </c>
      <c r="J3">
        <v>151.83000000000001</v>
      </c>
      <c r="K3">
        <v>49.1</v>
      </c>
      <c r="L3">
        <v>2</v>
      </c>
      <c r="M3">
        <v>120</v>
      </c>
      <c r="N3">
        <v>25.73</v>
      </c>
      <c r="O3">
        <v>18959.54</v>
      </c>
      <c r="P3">
        <v>333.92</v>
      </c>
      <c r="Q3">
        <v>3819.43</v>
      </c>
      <c r="R3">
        <v>336.61</v>
      </c>
      <c r="S3">
        <v>129.87</v>
      </c>
      <c r="T3">
        <v>96363.08</v>
      </c>
      <c r="U3">
        <v>0.39</v>
      </c>
      <c r="V3">
        <v>0.7</v>
      </c>
      <c r="W3">
        <v>6.43</v>
      </c>
      <c r="X3">
        <v>5.7</v>
      </c>
      <c r="Y3">
        <v>2</v>
      </c>
      <c r="Z3">
        <v>10</v>
      </c>
      <c r="AA3">
        <v>328.29591747752869</v>
      </c>
      <c r="AB3">
        <v>449.18895768644842</v>
      </c>
      <c r="AC3">
        <v>406.31899400551453</v>
      </c>
      <c r="AD3">
        <v>328295.91747752868</v>
      </c>
      <c r="AE3">
        <v>449188.95768644841</v>
      </c>
      <c r="AF3">
        <v>1.135166354125926E-5</v>
      </c>
      <c r="AG3">
        <v>16</v>
      </c>
      <c r="AH3">
        <v>406318.99400551448</v>
      </c>
    </row>
    <row r="4" spans="1:34" x14ac:dyDescent="0.25">
      <c r="A4">
        <v>2</v>
      </c>
      <c r="B4">
        <v>75</v>
      </c>
      <c r="C4" t="s">
        <v>34</v>
      </c>
      <c r="D4">
        <v>3.0264000000000002</v>
      </c>
      <c r="E4">
        <v>33.04</v>
      </c>
      <c r="F4">
        <v>28.69</v>
      </c>
      <c r="G4">
        <v>25.31</v>
      </c>
      <c r="H4">
        <v>0.35</v>
      </c>
      <c r="I4">
        <v>68</v>
      </c>
      <c r="J4">
        <v>153.22999999999999</v>
      </c>
      <c r="K4">
        <v>49.1</v>
      </c>
      <c r="L4">
        <v>3</v>
      </c>
      <c r="M4">
        <v>64</v>
      </c>
      <c r="N4">
        <v>26.13</v>
      </c>
      <c r="O4">
        <v>19131.849999999999</v>
      </c>
      <c r="P4">
        <v>277.57</v>
      </c>
      <c r="Q4">
        <v>3818.91</v>
      </c>
      <c r="R4">
        <v>249.14</v>
      </c>
      <c r="S4">
        <v>129.87</v>
      </c>
      <c r="T4">
        <v>52897.440000000002</v>
      </c>
      <c r="U4">
        <v>0.52</v>
      </c>
      <c r="V4">
        <v>0.76</v>
      </c>
      <c r="W4">
        <v>6.34</v>
      </c>
      <c r="X4">
        <v>3.13</v>
      </c>
      <c r="Y4">
        <v>2</v>
      </c>
      <c r="Z4">
        <v>10</v>
      </c>
      <c r="AA4">
        <v>268.5585542205061</v>
      </c>
      <c r="AB4">
        <v>367.45366185172219</v>
      </c>
      <c r="AC4">
        <v>332.38440008904638</v>
      </c>
      <c r="AD4">
        <v>268558.55422050611</v>
      </c>
      <c r="AE4">
        <v>367453.66185172222</v>
      </c>
      <c r="AF4">
        <v>1.2802666222429391E-5</v>
      </c>
      <c r="AG4">
        <v>14</v>
      </c>
      <c r="AH4">
        <v>332384.40008904651</v>
      </c>
    </row>
    <row r="5" spans="1:34" x14ac:dyDescent="0.25">
      <c r="A5">
        <v>3</v>
      </c>
      <c r="B5">
        <v>75</v>
      </c>
      <c r="C5" t="s">
        <v>34</v>
      </c>
      <c r="D5">
        <v>3.1362999999999999</v>
      </c>
      <c r="E5">
        <v>31.88</v>
      </c>
      <c r="F5">
        <v>27.99</v>
      </c>
      <c r="G5">
        <v>31.69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2</v>
      </c>
      <c r="N5">
        <v>26.53</v>
      </c>
      <c r="O5">
        <v>19304.72</v>
      </c>
      <c r="P5">
        <v>253.93</v>
      </c>
      <c r="Q5">
        <v>3819.57</v>
      </c>
      <c r="R5">
        <v>223.62</v>
      </c>
      <c r="S5">
        <v>129.87</v>
      </c>
      <c r="T5">
        <v>40213.730000000003</v>
      </c>
      <c r="U5">
        <v>0.57999999999999996</v>
      </c>
      <c r="V5">
        <v>0.78</v>
      </c>
      <c r="W5">
        <v>6.37</v>
      </c>
      <c r="X5">
        <v>2.4300000000000002</v>
      </c>
      <c r="Y5">
        <v>2</v>
      </c>
      <c r="Z5">
        <v>10</v>
      </c>
      <c r="AA5">
        <v>256.19127082592468</v>
      </c>
      <c r="AB5">
        <v>350.53219910505379</v>
      </c>
      <c r="AC5">
        <v>317.07789799760349</v>
      </c>
      <c r="AD5">
        <v>256191.2708259247</v>
      </c>
      <c r="AE5">
        <v>350532.19910505379</v>
      </c>
      <c r="AF5">
        <v>1.3267579326396141E-5</v>
      </c>
      <c r="AG5">
        <v>14</v>
      </c>
      <c r="AH5">
        <v>317077.89799760352</v>
      </c>
    </row>
    <row r="6" spans="1:34" x14ac:dyDescent="0.25">
      <c r="A6">
        <v>4</v>
      </c>
      <c r="B6">
        <v>75</v>
      </c>
      <c r="C6" t="s">
        <v>34</v>
      </c>
      <c r="D6">
        <v>3.1448</v>
      </c>
      <c r="E6">
        <v>31.8</v>
      </c>
      <c r="F6">
        <v>27.93</v>
      </c>
      <c r="G6">
        <v>32.229999999999997</v>
      </c>
      <c r="H6">
        <v>0.56999999999999995</v>
      </c>
      <c r="I6">
        <v>52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19478.150000000001</v>
      </c>
      <c r="P6">
        <v>255.47</v>
      </c>
      <c r="Q6">
        <v>3819.68</v>
      </c>
      <c r="R6">
        <v>221.69</v>
      </c>
      <c r="S6">
        <v>129.87</v>
      </c>
      <c r="T6">
        <v>39249.339999999997</v>
      </c>
      <c r="U6">
        <v>0.59</v>
      </c>
      <c r="V6">
        <v>0.78</v>
      </c>
      <c r="W6">
        <v>6.37</v>
      </c>
      <c r="X6">
        <v>2.37</v>
      </c>
      <c r="Y6">
        <v>2</v>
      </c>
      <c r="Z6">
        <v>10</v>
      </c>
      <c r="AA6">
        <v>256.19329454943431</v>
      </c>
      <c r="AB6">
        <v>350.53496805283987</v>
      </c>
      <c r="AC6">
        <v>317.08040268089911</v>
      </c>
      <c r="AD6">
        <v>256193.2945494343</v>
      </c>
      <c r="AE6">
        <v>350534.96805283992</v>
      </c>
      <c r="AF6">
        <v>1.3303537118786661E-5</v>
      </c>
      <c r="AG6">
        <v>14</v>
      </c>
      <c r="AH6">
        <v>317080.40268089907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1.3801000000000001</v>
      </c>
      <c r="E2">
        <v>72.459999999999994</v>
      </c>
      <c r="F2">
        <v>51.2</v>
      </c>
      <c r="G2">
        <v>6.08</v>
      </c>
      <c r="H2">
        <v>0.1</v>
      </c>
      <c r="I2">
        <v>505</v>
      </c>
      <c r="J2">
        <v>185.69</v>
      </c>
      <c r="K2">
        <v>53.44</v>
      </c>
      <c r="L2">
        <v>1</v>
      </c>
      <c r="M2">
        <v>503</v>
      </c>
      <c r="N2">
        <v>36.26</v>
      </c>
      <c r="O2">
        <v>23136.14</v>
      </c>
      <c r="P2">
        <v>684.3</v>
      </c>
      <c r="Q2">
        <v>3822.05</v>
      </c>
      <c r="R2">
        <v>1015.13</v>
      </c>
      <c r="S2">
        <v>129.87</v>
      </c>
      <c r="T2">
        <v>433705.88</v>
      </c>
      <c r="U2">
        <v>0.13</v>
      </c>
      <c r="V2">
        <v>0.43</v>
      </c>
      <c r="W2">
        <v>7.07</v>
      </c>
      <c r="X2">
        <v>25.61</v>
      </c>
      <c r="Y2">
        <v>2</v>
      </c>
      <c r="Z2">
        <v>10</v>
      </c>
      <c r="AA2">
        <v>959.23965888090595</v>
      </c>
      <c r="AB2">
        <v>1312.474019947904</v>
      </c>
      <c r="AC2">
        <v>1187.213341552932</v>
      </c>
      <c r="AD2">
        <v>959239.65888090595</v>
      </c>
      <c r="AE2">
        <v>1312474.0199479039</v>
      </c>
      <c r="AF2">
        <v>5.3073037754238187E-6</v>
      </c>
      <c r="AG2">
        <v>31</v>
      </c>
      <c r="AH2">
        <v>1187213.341552932</v>
      </c>
    </row>
    <row r="3" spans="1:34" x14ac:dyDescent="0.25">
      <c r="A3">
        <v>1</v>
      </c>
      <c r="B3">
        <v>95</v>
      </c>
      <c r="C3" t="s">
        <v>34</v>
      </c>
      <c r="D3">
        <v>2.4510999999999998</v>
      </c>
      <c r="E3">
        <v>40.799999999999997</v>
      </c>
      <c r="F3">
        <v>32.67</v>
      </c>
      <c r="G3">
        <v>12.9</v>
      </c>
      <c r="H3">
        <v>0.19</v>
      </c>
      <c r="I3">
        <v>152</v>
      </c>
      <c r="J3">
        <v>187.21</v>
      </c>
      <c r="K3">
        <v>53.44</v>
      </c>
      <c r="L3">
        <v>2</v>
      </c>
      <c r="M3">
        <v>150</v>
      </c>
      <c r="N3">
        <v>36.770000000000003</v>
      </c>
      <c r="O3">
        <v>23322.880000000001</v>
      </c>
      <c r="P3">
        <v>416.01</v>
      </c>
      <c r="Q3">
        <v>3820.7</v>
      </c>
      <c r="R3">
        <v>384.36</v>
      </c>
      <c r="S3">
        <v>129.87</v>
      </c>
      <c r="T3">
        <v>120087.76</v>
      </c>
      <c r="U3">
        <v>0.34</v>
      </c>
      <c r="V3">
        <v>0.67</v>
      </c>
      <c r="W3">
        <v>6.47</v>
      </c>
      <c r="X3">
        <v>7.1</v>
      </c>
      <c r="Y3">
        <v>2</v>
      </c>
      <c r="Z3">
        <v>10</v>
      </c>
      <c r="AA3">
        <v>395.68324437680792</v>
      </c>
      <c r="AB3">
        <v>541.3912712690867</v>
      </c>
      <c r="AC3">
        <v>489.72164818658592</v>
      </c>
      <c r="AD3">
        <v>395683.24437680788</v>
      </c>
      <c r="AE3">
        <v>541391.27126908675</v>
      </c>
      <c r="AF3">
        <v>9.4259345583228162E-6</v>
      </c>
      <c r="AG3">
        <v>17</v>
      </c>
      <c r="AH3">
        <v>489721.64818658592</v>
      </c>
    </row>
    <row r="4" spans="1:34" x14ac:dyDescent="0.25">
      <c r="A4">
        <v>2</v>
      </c>
      <c r="B4">
        <v>95</v>
      </c>
      <c r="C4" t="s">
        <v>34</v>
      </c>
      <c r="D4">
        <v>2.8334000000000001</v>
      </c>
      <c r="E4">
        <v>35.29</v>
      </c>
      <c r="F4">
        <v>29.59</v>
      </c>
      <c r="G4">
        <v>20.399999999999999</v>
      </c>
      <c r="H4">
        <v>0.28000000000000003</v>
      </c>
      <c r="I4">
        <v>87</v>
      </c>
      <c r="J4">
        <v>188.73</v>
      </c>
      <c r="K4">
        <v>53.44</v>
      </c>
      <c r="L4">
        <v>3</v>
      </c>
      <c r="M4">
        <v>85</v>
      </c>
      <c r="N4">
        <v>37.29</v>
      </c>
      <c r="O4">
        <v>23510.33</v>
      </c>
      <c r="P4">
        <v>356.23</v>
      </c>
      <c r="Q4">
        <v>3819.67</v>
      </c>
      <c r="R4">
        <v>279.5</v>
      </c>
      <c r="S4">
        <v>129.87</v>
      </c>
      <c r="T4">
        <v>67981.59</v>
      </c>
      <c r="U4">
        <v>0.46</v>
      </c>
      <c r="V4">
        <v>0.74</v>
      </c>
      <c r="W4">
        <v>6.37</v>
      </c>
      <c r="X4">
        <v>4.0199999999999996</v>
      </c>
      <c r="Y4">
        <v>2</v>
      </c>
      <c r="Z4">
        <v>10</v>
      </c>
      <c r="AA4">
        <v>320.46730682714542</v>
      </c>
      <c r="AB4">
        <v>438.47750722066712</v>
      </c>
      <c r="AC4">
        <v>396.62982933857239</v>
      </c>
      <c r="AD4">
        <v>320467.30682714528</v>
      </c>
      <c r="AE4">
        <v>438477.50722066709</v>
      </c>
      <c r="AF4">
        <v>1.089610500491692E-5</v>
      </c>
      <c r="AG4">
        <v>15</v>
      </c>
      <c r="AH4">
        <v>396629.8293385724</v>
      </c>
    </row>
    <row r="5" spans="1:34" x14ac:dyDescent="0.25">
      <c r="A5">
        <v>3</v>
      </c>
      <c r="B5">
        <v>95</v>
      </c>
      <c r="C5" t="s">
        <v>34</v>
      </c>
      <c r="D5">
        <v>3.0472000000000001</v>
      </c>
      <c r="E5">
        <v>32.82</v>
      </c>
      <c r="F5">
        <v>28.19</v>
      </c>
      <c r="G5">
        <v>29.16</v>
      </c>
      <c r="H5">
        <v>0.37</v>
      </c>
      <c r="I5">
        <v>58</v>
      </c>
      <c r="J5">
        <v>190.25</v>
      </c>
      <c r="K5">
        <v>53.44</v>
      </c>
      <c r="L5">
        <v>4</v>
      </c>
      <c r="M5">
        <v>56</v>
      </c>
      <c r="N5">
        <v>37.82</v>
      </c>
      <c r="O5">
        <v>23698.48</v>
      </c>
      <c r="P5">
        <v>316.52999999999997</v>
      </c>
      <c r="Q5">
        <v>3819.17</v>
      </c>
      <c r="R5">
        <v>232.43</v>
      </c>
      <c r="S5">
        <v>129.87</v>
      </c>
      <c r="T5">
        <v>44588.93</v>
      </c>
      <c r="U5">
        <v>0.56000000000000005</v>
      </c>
      <c r="V5">
        <v>0.78</v>
      </c>
      <c r="W5">
        <v>6.32</v>
      </c>
      <c r="X5">
        <v>2.63</v>
      </c>
      <c r="Y5">
        <v>2</v>
      </c>
      <c r="Z5">
        <v>10</v>
      </c>
      <c r="AA5">
        <v>284.48135217024628</v>
      </c>
      <c r="AB5">
        <v>389.23993647082477</v>
      </c>
      <c r="AC5">
        <v>352.09142323573047</v>
      </c>
      <c r="AD5">
        <v>284481.3521702463</v>
      </c>
      <c r="AE5">
        <v>389239.93647082482</v>
      </c>
      <c r="AF5">
        <v>1.171829292404279E-5</v>
      </c>
      <c r="AG5">
        <v>14</v>
      </c>
      <c r="AH5">
        <v>352091.4232357305</v>
      </c>
    </row>
    <row r="6" spans="1:34" x14ac:dyDescent="0.25">
      <c r="A6">
        <v>4</v>
      </c>
      <c r="B6">
        <v>95</v>
      </c>
      <c r="C6" t="s">
        <v>34</v>
      </c>
      <c r="D6">
        <v>3.1573000000000002</v>
      </c>
      <c r="E6">
        <v>31.67</v>
      </c>
      <c r="F6">
        <v>27.57</v>
      </c>
      <c r="G6">
        <v>37.590000000000003</v>
      </c>
      <c r="H6">
        <v>0.46</v>
      </c>
      <c r="I6">
        <v>44</v>
      </c>
      <c r="J6">
        <v>191.78</v>
      </c>
      <c r="K6">
        <v>53.44</v>
      </c>
      <c r="L6">
        <v>5</v>
      </c>
      <c r="M6">
        <v>22</v>
      </c>
      <c r="N6">
        <v>38.35</v>
      </c>
      <c r="O6">
        <v>23887.360000000001</v>
      </c>
      <c r="P6">
        <v>288.12</v>
      </c>
      <c r="Q6">
        <v>3819.08</v>
      </c>
      <c r="R6">
        <v>210.24</v>
      </c>
      <c r="S6">
        <v>129.87</v>
      </c>
      <c r="T6">
        <v>33568.67</v>
      </c>
      <c r="U6">
        <v>0.62</v>
      </c>
      <c r="V6">
        <v>0.79</v>
      </c>
      <c r="W6">
        <v>6.33</v>
      </c>
      <c r="X6">
        <v>2</v>
      </c>
      <c r="Y6">
        <v>2</v>
      </c>
      <c r="Z6">
        <v>10</v>
      </c>
      <c r="AA6">
        <v>270.40266607595947</v>
      </c>
      <c r="AB6">
        <v>369.97685704882662</v>
      </c>
      <c r="AC6">
        <v>334.66678507786611</v>
      </c>
      <c r="AD6">
        <v>270402.66607595951</v>
      </c>
      <c r="AE6">
        <v>369976.85704882658</v>
      </c>
      <c r="AF6">
        <v>1.2141692783237171E-5</v>
      </c>
      <c r="AG6">
        <v>14</v>
      </c>
      <c r="AH6">
        <v>334666.78507786611</v>
      </c>
    </row>
    <row r="7" spans="1:34" x14ac:dyDescent="0.25">
      <c r="A7">
        <v>5</v>
      </c>
      <c r="B7">
        <v>95</v>
      </c>
      <c r="C7" t="s">
        <v>34</v>
      </c>
      <c r="D7">
        <v>3.1758000000000002</v>
      </c>
      <c r="E7">
        <v>31.49</v>
      </c>
      <c r="F7">
        <v>27.46</v>
      </c>
      <c r="G7">
        <v>39.22</v>
      </c>
      <c r="H7">
        <v>0.55000000000000004</v>
      </c>
      <c r="I7">
        <v>42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284.55</v>
      </c>
      <c r="Q7">
        <v>3818.85</v>
      </c>
      <c r="R7">
        <v>206.02</v>
      </c>
      <c r="S7">
        <v>129.87</v>
      </c>
      <c r="T7">
        <v>31466.61</v>
      </c>
      <c r="U7">
        <v>0.63</v>
      </c>
      <c r="V7">
        <v>0.8</v>
      </c>
      <c r="W7">
        <v>6.34</v>
      </c>
      <c r="X7">
        <v>1.9</v>
      </c>
      <c r="Y7">
        <v>2</v>
      </c>
      <c r="Z7">
        <v>10</v>
      </c>
      <c r="AA7">
        <v>268.45193769173</v>
      </c>
      <c r="AB7">
        <v>367.30778441346138</v>
      </c>
      <c r="AC7">
        <v>332.25244498875298</v>
      </c>
      <c r="AD7">
        <v>268451.93769172998</v>
      </c>
      <c r="AE7">
        <v>367307.78441346152</v>
      </c>
      <c r="AF7">
        <v>1.221283626548146E-5</v>
      </c>
      <c r="AG7">
        <v>14</v>
      </c>
      <c r="AH7">
        <v>332252.44498875312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1.2963</v>
      </c>
      <c r="E2">
        <v>77.14</v>
      </c>
      <c r="F2">
        <v>53.43</v>
      </c>
      <c r="G2">
        <v>5.88</v>
      </c>
      <c r="H2">
        <v>0.09</v>
      </c>
      <c r="I2">
        <v>545</v>
      </c>
      <c r="J2">
        <v>194.77</v>
      </c>
      <c r="K2">
        <v>54.38</v>
      </c>
      <c r="L2">
        <v>1</v>
      </c>
      <c r="M2">
        <v>543</v>
      </c>
      <c r="N2">
        <v>39.4</v>
      </c>
      <c r="O2">
        <v>24256.19</v>
      </c>
      <c r="P2">
        <v>737.77</v>
      </c>
      <c r="Q2">
        <v>3823.54</v>
      </c>
      <c r="R2">
        <v>1092.97</v>
      </c>
      <c r="S2">
        <v>129.87</v>
      </c>
      <c r="T2">
        <v>472428.59</v>
      </c>
      <c r="U2">
        <v>0.12</v>
      </c>
      <c r="V2">
        <v>0.41</v>
      </c>
      <c r="W2">
        <v>7.09</v>
      </c>
      <c r="X2">
        <v>27.85</v>
      </c>
      <c r="Y2">
        <v>2</v>
      </c>
      <c r="Z2">
        <v>10</v>
      </c>
      <c r="AA2">
        <v>1073.2898016477261</v>
      </c>
      <c r="AB2">
        <v>1468.5224568186579</v>
      </c>
      <c r="AC2">
        <v>1328.3687346240979</v>
      </c>
      <c r="AD2">
        <v>1073289.801647726</v>
      </c>
      <c r="AE2">
        <v>1468522.4568186579</v>
      </c>
      <c r="AF2">
        <v>4.882961794815164E-6</v>
      </c>
      <c r="AG2">
        <v>33</v>
      </c>
      <c r="AH2">
        <v>1328368.7346240981</v>
      </c>
    </row>
    <row r="3" spans="1:34" x14ac:dyDescent="0.25">
      <c r="A3">
        <v>1</v>
      </c>
      <c r="B3">
        <v>100</v>
      </c>
      <c r="C3" t="s">
        <v>34</v>
      </c>
      <c r="D3">
        <v>2.3967000000000001</v>
      </c>
      <c r="E3">
        <v>41.72</v>
      </c>
      <c r="F3">
        <v>33.020000000000003</v>
      </c>
      <c r="G3">
        <v>12.46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39.950000000000003</v>
      </c>
      <c r="O3">
        <v>24447.22</v>
      </c>
      <c r="P3">
        <v>436.66</v>
      </c>
      <c r="Q3">
        <v>3820.23</v>
      </c>
      <c r="R3">
        <v>396.21</v>
      </c>
      <c r="S3">
        <v>129.87</v>
      </c>
      <c r="T3">
        <v>125975.37</v>
      </c>
      <c r="U3">
        <v>0.33</v>
      </c>
      <c r="V3">
        <v>0.66</v>
      </c>
      <c r="W3">
        <v>6.48</v>
      </c>
      <c r="X3">
        <v>7.45</v>
      </c>
      <c r="Y3">
        <v>2</v>
      </c>
      <c r="Z3">
        <v>10</v>
      </c>
      <c r="AA3">
        <v>421.25079549960731</v>
      </c>
      <c r="AB3">
        <v>576.37392267604889</v>
      </c>
      <c r="AC3">
        <v>521.36560444172721</v>
      </c>
      <c r="AD3">
        <v>421250.79549960728</v>
      </c>
      <c r="AE3">
        <v>576373.92267604894</v>
      </c>
      <c r="AF3">
        <v>9.0279985602356739E-6</v>
      </c>
      <c r="AG3">
        <v>18</v>
      </c>
      <c r="AH3">
        <v>521365.60444172722</v>
      </c>
    </row>
    <row r="4" spans="1:34" x14ac:dyDescent="0.25">
      <c r="A4">
        <v>2</v>
      </c>
      <c r="B4">
        <v>100</v>
      </c>
      <c r="C4" t="s">
        <v>34</v>
      </c>
      <c r="D4">
        <v>2.7917000000000001</v>
      </c>
      <c r="E4">
        <v>35.82</v>
      </c>
      <c r="F4">
        <v>29.77</v>
      </c>
      <c r="G4">
        <v>19.63</v>
      </c>
      <c r="H4">
        <v>0.27</v>
      </c>
      <c r="I4">
        <v>91</v>
      </c>
      <c r="J4">
        <v>197.88</v>
      </c>
      <c r="K4">
        <v>54.38</v>
      </c>
      <c r="L4">
        <v>3</v>
      </c>
      <c r="M4">
        <v>89</v>
      </c>
      <c r="N4">
        <v>40.5</v>
      </c>
      <c r="O4">
        <v>24639</v>
      </c>
      <c r="P4">
        <v>373.86</v>
      </c>
      <c r="Q4">
        <v>3819.12</v>
      </c>
      <c r="R4">
        <v>285.39</v>
      </c>
      <c r="S4">
        <v>129.87</v>
      </c>
      <c r="T4">
        <v>70904.509999999995</v>
      </c>
      <c r="U4">
        <v>0.46</v>
      </c>
      <c r="V4">
        <v>0.74</v>
      </c>
      <c r="W4">
        <v>6.39</v>
      </c>
      <c r="X4">
        <v>4.2</v>
      </c>
      <c r="Y4">
        <v>2</v>
      </c>
      <c r="Z4">
        <v>10</v>
      </c>
      <c r="AA4">
        <v>330.62638439454571</v>
      </c>
      <c r="AB4">
        <v>452.37760533525511</v>
      </c>
      <c r="AC4">
        <v>409.20332159801433</v>
      </c>
      <c r="AD4">
        <v>330626.38439454569</v>
      </c>
      <c r="AE4">
        <v>452377.6053352551</v>
      </c>
      <c r="AF4">
        <v>1.051590252455874E-5</v>
      </c>
      <c r="AG4">
        <v>15</v>
      </c>
      <c r="AH4">
        <v>409203.32159801433</v>
      </c>
    </row>
    <row r="5" spans="1:34" x14ac:dyDescent="0.25">
      <c r="A5">
        <v>3</v>
      </c>
      <c r="B5">
        <v>100</v>
      </c>
      <c r="C5" t="s">
        <v>34</v>
      </c>
      <c r="D5">
        <v>3.0007000000000001</v>
      </c>
      <c r="E5">
        <v>33.33</v>
      </c>
      <c r="F5">
        <v>28.4</v>
      </c>
      <c r="G5">
        <v>27.48</v>
      </c>
      <c r="H5">
        <v>0.36</v>
      </c>
      <c r="I5">
        <v>62</v>
      </c>
      <c r="J5">
        <v>199.44</v>
      </c>
      <c r="K5">
        <v>54.38</v>
      </c>
      <c r="L5">
        <v>4</v>
      </c>
      <c r="M5">
        <v>60</v>
      </c>
      <c r="N5">
        <v>41.06</v>
      </c>
      <c r="O5">
        <v>24831.54</v>
      </c>
      <c r="P5">
        <v>336.03</v>
      </c>
      <c r="Q5">
        <v>3819.24</v>
      </c>
      <c r="R5">
        <v>239.66</v>
      </c>
      <c r="S5">
        <v>129.87</v>
      </c>
      <c r="T5">
        <v>48184.4</v>
      </c>
      <c r="U5">
        <v>0.54</v>
      </c>
      <c r="V5">
        <v>0.77</v>
      </c>
      <c r="W5">
        <v>6.32</v>
      </c>
      <c r="X5">
        <v>2.84</v>
      </c>
      <c r="Y5">
        <v>2</v>
      </c>
      <c r="Z5">
        <v>10</v>
      </c>
      <c r="AA5">
        <v>294.34907639989211</v>
      </c>
      <c r="AB5">
        <v>402.74139209509502</v>
      </c>
      <c r="AC5">
        <v>364.30431888463221</v>
      </c>
      <c r="AD5">
        <v>294349.0763998921</v>
      </c>
      <c r="AE5">
        <v>402741.39209509501</v>
      </c>
      <c r="AF5">
        <v>1.130317322973221E-5</v>
      </c>
      <c r="AG5">
        <v>14</v>
      </c>
      <c r="AH5">
        <v>364304.3188846322</v>
      </c>
    </row>
    <row r="6" spans="1:34" x14ac:dyDescent="0.25">
      <c r="A6">
        <v>4</v>
      </c>
      <c r="B6">
        <v>100</v>
      </c>
      <c r="C6" t="s">
        <v>34</v>
      </c>
      <c r="D6">
        <v>3.1374</v>
      </c>
      <c r="E6">
        <v>31.87</v>
      </c>
      <c r="F6">
        <v>27.61</v>
      </c>
      <c r="G6">
        <v>36.81</v>
      </c>
      <c r="H6">
        <v>0.44</v>
      </c>
      <c r="I6">
        <v>45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303.86</v>
      </c>
      <c r="Q6">
        <v>3818.85</v>
      </c>
      <c r="R6">
        <v>212.44</v>
      </c>
      <c r="S6">
        <v>129.87</v>
      </c>
      <c r="T6">
        <v>34659.71</v>
      </c>
      <c r="U6">
        <v>0.61</v>
      </c>
      <c r="V6">
        <v>0.79</v>
      </c>
      <c r="W6">
        <v>6.31</v>
      </c>
      <c r="X6">
        <v>2.0499999999999998</v>
      </c>
      <c r="Y6">
        <v>2</v>
      </c>
      <c r="Z6">
        <v>10</v>
      </c>
      <c r="AA6">
        <v>277.13554928393643</v>
      </c>
      <c r="AB6">
        <v>379.18908488782432</v>
      </c>
      <c r="AC6">
        <v>342.99981082135258</v>
      </c>
      <c r="AD6">
        <v>277135.54928393639</v>
      </c>
      <c r="AE6">
        <v>379189.08488782431</v>
      </c>
      <c r="AF6">
        <v>1.1818101006752369E-5</v>
      </c>
      <c r="AG6">
        <v>14</v>
      </c>
      <c r="AH6">
        <v>342999.81082135258</v>
      </c>
    </row>
    <row r="7" spans="1:34" x14ac:dyDescent="0.25">
      <c r="A7">
        <v>5</v>
      </c>
      <c r="B7">
        <v>100</v>
      </c>
      <c r="C7" t="s">
        <v>34</v>
      </c>
      <c r="D7">
        <v>3.1778</v>
      </c>
      <c r="E7">
        <v>31.47</v>
      </c>
      <c r="F7">
        <v>27.4</v>
      </c>
      <c r="G7">
        <v>41.09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</v>
      </c>
      <c r="N7">
        <v>42.2</v>
      </c>
      <c r="O7">
        <v>25218.93</v>
      </c>
      <c r="P7">
        <v>292.25</v>
      </c>
      <c r="Q7">
        <v>3819.4</v>
      </c>
      <c r="R7">
        <v>204.37</v>
      </c>
      <c r="S7">
        <v>129.87</v>
      </c>
      <c r="T7">
        <v>30652.95</v>
      </c>
      <c r="U7">
        <v>0.64</v>
      </c>
      <c r="V7">
        <v>0.8</v>
      </c>
      <c r="W7">
        <v>6.33</v>
      </c>
      <c r="X7">
        <v>1.83</v>
      </c>
      <c r="Y7">
        <v>2</v>
      </c>
      <c r="Z7">
        <v>10</v>
      </c>
      <c r="AA7">
        <v>271.80062142543278</v>
      </c>
      <c r="AB7">
        <v>371.88960123141351</v>
      </c>
      <c r="AC7">
        <v>336.39697964022002</v>
      </c>
      <c r="AD7">
        <v>271800.62142543279</v>
      </c>
      <c r="AE7">
        <v>371889.60123141343</v>
      </c>
      <c r="AF7">
        <v>1.1970281564116039E-5</v>
      </c>
      <c r="AG7">
        <v>14</v>
      </c>
      <c r="AH7">
        <v>336396.97964022</v>
      </c>
    </row>
    <row r="8" spans="1:34" x14ac:dyDescent="0.25">
      <c r="A8">
        <v>6</v>
      </c>
      <c r="B8">
        <v>100</v>
      </c>
      <c r="C8" t="s">
        <v>34</v>
      </c>
      <c r="D8">
        <v>3.177</v>
      </c>
      <c r="E8">
        <v>31.48</v>
      </c>
      <c r="F8">
        <v>27.4</v>
      </c>
      <c r="G8">
        <v>41.11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293.93</v>
      </c>
      <c r="Q8">
        <v>3819.43</v>
      </c>
      <c r="R8">
        <v>204.44</v>
      </c>
      <c r="S8">
        <v>129.87</v>
      </c>
      <c r="T8">
        <v>30686.73</v>
      </c>
      <c r="U8">
        <v>0.64</v>
      </c>
      <c r="V8">
        <v>0.8</v>
      </c>
      <c r="W8">
        <v>6.33</v>
      </c>
      <c r="X8">
        <v>1.84</v>
      </c>
      <c r="Y8">
        <v>2</v>
      </c>
      <c r="Z8">
        <v>10</v>
      </c>
      <c r="AA8">
        <v>272.29441629858758</v>
      </c>
      <c r="AB8">
        <v>372.56523316155608</v>
      </c>
      <c r="AC8">
        <v>337.00813020720523</v>
      </c>
      <c r="AD8">
        <v>272294.41629858757</v>
      </c>
      <c r="AE8">
        <v>372565.23316155613</v>
      </c>
      <c r="AF8">
        <v>1.196726808773261E-5</v>
      </c>
      <c r="AG8">
        <v>14</v>
      </c>
      <c r="AH8">
        <v>337008.13020720519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2.1383999999999999</v>
      </c>
      <c r="E2">
        <v>46.76</v>
      </c>
      <c r="F2">
        <v>38.35</v>
      </c>
      <c r="G2">
        <v>8.68</v>
      </c>
      <c r="H2">
        <v>0.15</v>
      </c>
      <c r="I2">
        <v>265</v>
      </c>
      <c r="J2">
        <v>116.05</v>
      </c>
      <c r="K2">
        <v>43.4</v>
      </c>
      <c r="L2">
        <v>1</v>
      </c>
      <c r="M2">
        <v>263</v>
      </c>
      <c r="N2">
        <v>16.649999999999999</v>
      </c>
      <c r="O2">
        <v>14546.17</v>
      </c>
      <c r="P2">
        <v>362.48</v>
      </c>
      <c r="Q2">
        <v>3820.63</v>
      </c>
      <c r="R2">
        <v>577.4</v>
      </c>
      <c r="S2">
        <v>129.87</v>
      </c>
      <c r="T2">
        <v>216043.81</v>
      </c>
      <c r="U2">
        <v>0.22</v>
      </c>
      <c r="V2">
        <v>0.56999999999999995</v>
      </c>
      <c r="W2">
        <v>6.66</v>
      </c>
      <c r="X2">
        <v>12.78</v>
      </c>
      <c r="Y2">
        <v>2</v>
      </c>
      <c r="Z2">
        <v>10</v>
      </c>
      <c r="AA2">
        <v>426.51849988803809</v>
      </c>
      <c r="AB2">
        <v>583.58142821501588</v>
      </c>
      <c r="AC2">
        <v>527.88523576785269</v>
      </c>
      <c r="AD2">
        <v>426518.49988803809</v>
      </c>
      <c r="AE2">
        <v>583581.42821501591</v>
      </c>
      <c r="AF2">
        <v>1.0251705846069921E-5</v>
      </c>
      <c r="AG2">
        <v>20</v>
      </c>
      <c r="AH2">
        <v>527885.23576785275</v>
      </c>
    </row>
    <row r="3" spans="1:34" x14ac:dyDescent="0.25">
      <c r="A3">
        <v>1</v>
      </c>
      <c r="B3">
        <v>55</v>
      </c>
      <c r="C3" t="s">
        <v>34</v>
      </c>
      <c r="D3">
        <v>2.952</v>
      </c>
      <c r="E3">
        <v>33.880000000000003</v>
      </c>
      <c r="F3">
        <v>29.67</v>
      </c>
      <c r="G3">
        <v>20</v>
      </c>
      <c r="H3">
        <v>0.3</v>
      </c>
      <c r="I3">
        <v>89</v>
      </c>
      <c r="J3">
        <v>117.34</v>
      </c>
      <c r="K3">
        <v>43.4</v>
      </c>
      <c r="L3">
        <v>2</v>
      </c>
      <c r="M3">
        <v>85</v>
      </c>
      <c r="N3">
        <v>16.940000000000001</v>
      </c>
      <c r="O3">
        <v>14705.49</v>
      </c>
      <c r="P3">
        <v>243.07</v>
      </c>
      <c r="Q3">
        <v>3819.23</v>
      </c>
      <c r="R3">
        <v>282.54000000000002</v>
      </c>
      <c r="S3">
        <v>129.87</v>
      </c>
      <c r="T3">
        <v>69491.350000000006</v>
      </c>
      <c r="U3">
        <v>0.46</v>
      </c>
      <c r="V3">
        <v>0.74</v>
      </c>
      <c r="W3">
        <v>6.37</v>
      </c>
      <c r="X3">
        <v>4.0999999999999996</v>
      </c>
      <c r="Y3">
        <v>2</v>
      </c>
      <c r="Z3">
        <v>10</v>
      </c>
      <c r="AA3">
        <v>264.86940646631888</v>
      </c>
      <c r="AB3">
        <v>362.40600714073099</v>
      </c>
      <c r="AC3">
        <v>327.81848645924441</v>
      </c>
      <c r="AD3">
        <v>264869.40646631888</v>
      </c>
      <c r="AE3">
        <v>362406.00714073097</v>
      </c>
      <c r="AF3">
        <v>1.4152186521510671E-5</v>
      </c>
      <c r="AG3">
        <v>15</v>
      </c>
      <c r="AH3">
        <v>327818.48645924439</v>
      </c>
    </row>
    <row r="4" spans="1:34" x14ac:dyDescent="0.25">
      <c r="A4">
        <v>2</v>
      </c>
      <c r="B4">
        <v>55</v>
      </c>
      <c r="C4" t="s">
        <v>34</v>
      </c>
      <c r="D4">
        <v>3.0653000000000001</v>
      </c>
      <c r="E4">
        <v>32.619999999999997</v>
      </c>
      <c r="F4">
        <v>28.84</v>
      </c>
      <c r="G4">
        <v>24.37</v>
      </c>
      <c r="H4">
        <v>0.45</v>
      </c>
      <c r="I4">
        <v>71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225.1</v>
      </c>
      <c r="Q4">
        <v>3820.37</v>
      </c>
      <c r="R4">
        <v>251.64</v>
      </c>
      <c r="S4">
        <v>129.87</v>
      </c>
      <c r="T4">
        <v>54133.25</v>
      </c>
      <c r="U4">
        <v>0.52</v>
      </c>
      <c r="V4">
        <v>0.76</v>
      </c>
      <c r="W4">
        <v>6.42</v>
      </c>
      <c r="X4">
        <v>3.28</v>
      </c>
      <c r="Y4">
        <v>2</v>
      </c>
      <c r="Z4">
        <v>10</v>
      </c>
      <c r="AA4">
        <v>244.4273276487194</v>
      </c>
      <c r="AB4">
        <v>334.43625306146498</v>
      </c>
      <c r="AC4">
        <v>302.51812645360752</v>
      </c>
      <c r="AD4">
        <v>244427.32764871939</v>
      </c>
      <c r="AE4">
        <v>334436.25306146499</v>
      </c>
      <c r="AF4">
        <v>1.469535817899277E-5</v>
      </c>
      <c r="AG4">
        <v>14</v>
      </c>
      <c r="AH4">
        <v>302518.12645360752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6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1.2963</v>
      </c>
      <c r="E2">
        <v>77.14</v>
      </c>
      <c r="F2">
        <v>53.43</v>
      </c>
      <c r="G2">
        <v>5.88</v>
      </c>
      <c r="H2">
        <v>0.09</v>
      </c>
      <c r="I2">
        <v>545</v>
      </c>
      <c r="J2">
        <v>194.77</v>
      </c>
      <c r="K2">
        <v>54.38</v>
      </c>
      <c r="L2">
        <v>1</v>
      </c>
      <c r="M2">
        <v>543</v>
      </c>
      <c r="N2">
        <v>39.4</v>
      </c>
      <c r="O2">
        <v>24256.19</v>
      </c>
      <c r="P2">
        <v>737.77</v>
      </c>
      <c r="Q2">
        <v>3823.54</v>
      </c>
      <c r="R2">
        <v>1092.97</v>
      </c>
      <c r="S2">
        <v>129.87</v>
      </c>
      <c r="T2">
        <v>472428.59</v>
      </c>
      <c r="U2">
        <v>0.12</v>
      </c>
      <c r="V2">
        <v>0.41</v>
      </c>
      <c r="W2">
        <v>7.09</v>
      </c>
      <c r="X2">
        <v>27.85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2.3967000000000001</v>
      </c>
      <c r="E3">
        <v>41.72</v>
      </c>
      <c r="F3">
        <v>33.020000000000003</v>
      </c>
      <c r="G3">
        <v>12.46</v>
      </c>
      <c r="H3">
        <v>0.18</v>
      </c>
      <c r="I3">
        <v>159</v>
      </c>
      <c r="J3">
        <v>196.32</v>
      </c>
      <c r="K3">
        <v>54.38</v>
      </c>
      <c r="L3">
        <v>2</v>
      </c>
      <c r="M3">
        <v>157</v>
      </c>
      <c r="N3">
        <v>39.950000000000003</v>
      </c>
      <c r="O3">
        <v>24447.22</v>
      </c>
      <c r="P3">
        <v>436.66</v>
      </c>
      <c r="Q3">
        <v>3820.23</v>
      </c>
      <c r="R3">
        <v>396.21</v>
      </c>
      <c r="S3">
        <v>129.87</v>
      </c>
      <c r="T3">
        <v>125975.37</v>
      </c>
      <c r="U3">
        <v>0.33</v>
      </c>
      <c r="V3">
        <v>0.66</v>
      </c>
      <c r="W3">
        <v>6.48</v>
      </c>
      <c r="X3">
        <v>7.45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2.7917000000000001</v>
      </c>
      <c r="E4">
        <v>35.82</v>
      </c>
      <c r="F4">
        <v>29.77</v>
      </c>
      <c r="G4">
        <v>19.63</v>
      </c>
      <c r="H4">
        <v>0.27</v>
      </c>
      <c r="I4">
        <v>91</v>
      </c>
      <c r="J4">
        <v>197.88</v>
      </c>
      <c r="K4">
        <v>54.38</v>
      </c>
      <c r="L4">
        <v>3</v>
      </c>
      <c r="M4">
        <v>89</v>
      </c>
      <c r="N4">
        <v>40.5</v>
      </c>
      <c r="O4">
        <v>24639</v>
      </c>
      <c r="P4">
        <v>373.86</v>
      </c>
      <c r="Q4">
        <v>3819.12</v>
      </c>
      <c r="R4">
        <v>285.39</v>
      </c>
      <c r="S4">
        <v>129.87</v>
      </c>
      <c r="T4">
        <v>70904.509999999995</v>
      </c>
      <c r="U4">
        <v>0.46</v>
      </c>
      <c r="V4">
        <v>0.74</v>
      </c>
      <c r="W4">
        <v>6.39</v>
      </c>
      <c r="X4">
        <v>4.2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3.0007000000000001</v>
      </c>
      <c r="E5">
        <v>33.33</v>
      </c>
      <c r="F5">
        <v>28.4</v>
      </c>
      <c r="G5">
        <v>27.48</v>
      </c>
      <c r="H5">
        <v>0.36</v>
      </c>
      <c r="I5">
        <v>62</v>
      </c>
      <c r="J5">
        <v>199.44</v>
      </c>
      <c r="K5">
        <v>54.38</v>
      </c>
      <c r="L5">
        <v>4</v>
      </c>
      <c r="M5">
        <v>60</v>
      </c>
      <c r="N5">
        <v>41.06</v>
      </c>
      <c r="O5">
        <v>24831.54</v>
      </c>
      <c r="P5">
        <v>336.03</v>
      </c>
      <c r="Q5">
        <v>3819.24</v>
      </c>
      <c r="R5">
        <v>239.66</v>
      </c>
      <c r="S5">
        <v>129.87</v>
      </c>
      <c r="T5">
        <v>48184.4</v>
      </c>
      <c r="U5">
        <v>0.54</v>
      </c>
      <c r="V5">
        <v>0.77</v>
      </c>
      <c r="W5">
        <v>6.32</v>
      </c>
      <c r="X5">
        <v>2.84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3.1374</v>
      </c>
      <c r="E6">
        <v>31.87</v>
      </c>
      <c r="F6">
        <v>27.61</v>
      </c>
      <c r="G6">
        <v>36.81</v>
      </c>
      <c r="H6">
        <v>0.44</v>
      </c>
      <c r="I6">
        <v>45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303.86</v>
      </c>
      <c r="Q6">
        <v>3818.85</v>
      </c>
      <c r="R6">
        <v>212.44</v>
      </c>
      <c r="S6">
        <v>129.87</v>
      </c>
      <c r="T6">
        <v>34659.71</v>
      </c>
      <c r="U6">
        <v>0.61</v>
      </c>
      <c r="V6">
        <v>0.79</v>
      </c>
      <c r="W6">
        <v>6.31</v>
      </c>
      <c r="X6">
        <v>2.0499999999999998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3.1778</v>
      </c>
      <c r="E7">
        <v>31.47</v>
      </c>
      <c r="F7">
        <v>27.4</v>
      </c>
      <c r="G7">
        <v>41.09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</v>
      </c>
      <c r="N7">
        <v>42.2</v>
      </c>
      <c r="O7">
        <v>25218.93</v>
      </c>
      <c r="P7">
        <v>292.25</v>
      </c>
      <c r="Q7">
        <v>3819.4</v>
      </c>
      <c r="R7">
        <v>204.37</v>
      </c>
      <c r="S7">
        <v>129.87</v>
      </c>
      <c r="T7">
        <v>30652.95</v>
      </c>
      <c r="U7">
        <v>0.64</v>
      </c>
      <c r="V7">
        <v>0.8</v>
      </c>
      <c r="W7">
        <v>6.33</v>
      </c>
      <c r="X7">
        <v>1.83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3.177</v>
      </c>
      <c r="E8">
        <v>31.48</v>
      </c>
      <c r="F8">
        <v>27.4</v>
      </c>
      <c r="G8">
        <v>41.11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293.93</v>
      </c>
      <c r="Q8">
        <v>3819.43</v>
      </c>
      <c r="R8">
        <v>204.44</v>
      </c>
      <c r="S8">
        <v>129.87</v>
      </c>
      <c r="T8">
        <v>30686.73</v>
      </c>
      <c r="U8">
        <v>0.64</v>
      </c>
      <c r="V8">
        <v>0.8</v>
      </c>
      <c r="W8">
        <v>6.33</v>
      </c>
      <c r="X8">
        <v>1.84</v>
      </c>
      <c r="Y8">
        <v>2</v>
      </c>
      <c r="Z8">
        <v>10</v>
      </c>
    </row>
    <row r="9" spans="1:26" x14ac:dyDescent="0.25">
      <c r="A9">
        <v>0</v>
      </c>
      <c r="B9">
        <v>40</v>
      </c>
      <c r="C9" t="s">
        <v>34</v>
      </c>
      <c r="D9">
        <v>2.4864000000000002</v>
      </c>
      <c r="E9">
        <v>40.22</v>
      </c>
      <c r="F9">
        <v>34.67</v>
      </c>
      <c r="G9">
        <v>10.89</v>
      </c>
      <c r="H9">
        <v>0.2</v>
      </c>
      <c r="I9">
        <v>191</v>
      </c>
      <c r="J9">
        <v>89.87</v>
      </c>
      <c r="K9">
        <v>37.549999999999997</v>
      </c>
      <c r="L9">
        <v>1</v>
      </c>
      <c r="M9">
        <v>189</v>
      </c>
      <c r="N9">
        <v>11.32</v>
      </c>
      <c r="O9">
        <v>11317.98</v>
      </c>
      <c r="P9">
        <v>261.62</v>
      </c>
      <c r="Q9">
        <v>3819.55</v>
      </c>
      <c r="R9">
        <v>452.1</v>
      </c>
      <c r="S9">
        <v>129.87</v>
      </c>
      <c r="T9">
        <v>153763.64000000001</v>
      </c>
      <c r="U9">
        <v>0.28999999999999998</v>
      </c>
      <c r="V9">
        <v>0.63</v>
      </c>
      <c r="W9">
        <v>6.54</v>
      </c>
      <c r="X9">
        <v>9.1</v>
      </c>
      <c r="Y9">
        <v>2</v>
      </c>
      <c r="Z9">
        <v>10</v>
      </c>
    </row>
    <row r="10" spans="1:26" x14ac:dyDescent="0.25">
      <c r="A10">
        <v>1</v>
      </c>
      <c r="B10">
        <v>40</v>
      </c>
      <c r="C10" t="s">
        <v>34</v>
      </c>
      <c r="D10">
        <v>2.9521000000000002</v>
      </c>
      <c r="E10">
        <v>33.869999999999997</v>
      </c>
      <c r="F10">
        <v>30.1</v>
      </c>
      <c r="G10">
        <v>18.62</v>
      </c>
      <c r="H10">
        <v>0.39</v>
      </c>
      <c r="I10">
        <v>97</v>
      </c>
      <c r="J10">
        <v>91.1</v>
      </c>
      <c r="K10">
        <v>37.549999999999997</v>
      </c>
      <c r="L10">
        <v>2</v>
      </c>
      <c r="M10">
        <v>0</v>
      </c>
      <c r="N10">
        <v>11.54</v>
      </c>
      <c r="O10">
        <v>11468.97</v>
      </c>
      <c r="P10">
        <v>201.6</v>
      </c>
      <c r="Q10">
        <v>3820.61</v>
      </c>
      <c r="R10">
        <v>292.27999999999997</v>
      </c>
      <c r="S10">
        <v>129.87</v>
      </c>
      <c r="T10">
        <v>74322.559999999998</v>
      </c>
      <c r="U10">
        <v>0.44</v>
      </c>
      <c r="V10">
        <v>0.73</v>
      </c>
      <c r="W10">
        <v>6.52</v>
      </c>
      <c r="X10">
        <v>4.54</v>
      </c>
      <c r="Y10">
        <v>2</v>
      </c>
      <c r="Z10">
        <v>10</v>
      </c>
    </row>
    <row r="11" spans="1:26" x14ac:dyDescent="0.25">
      <c r="A11">
        <v>0</v>
      </c>
      <c r="B11">
        <v>30</v>
      </c>
      <c r="C11" t="s">
        <v>34</v>
      </c>
      <c r="D11">
        <v>2.7490999999999999</v>
      </c>
      <c r="E11">
        <v>36.380000000000003</v>
      </c>
      <c r="F11">
        <v>32.29</v>
      </c>
      <c r="G11">
        <v>13.45</v>
      </c>
      <c r="H11">
        <v>0.24</v>
      </c>
      <c r="I11">
        <v>144</v>
      </c>
      <c r="J11">
        <v>71.52</v>
      </c>
      <c r="K11">
        <v>32.270000000000003</v>
      </c>
      <c r="L11">
        <v>1</v>
      </c>
      <c r="M11">
        <v>94</v>
      </c>
      <c r="N11">
        <v>8.25</v>
      </c>
      <c r="O11">
        <v>9054.6</v>
      </c>
      <c r="P11">
        <v>191.89</v>
      </c>
      <c r="Q11">
        <v>3819.9</v>
      </c>
      <c r="R11">
        <v>369.02</v>
      </c>
      <c r="S11">
        <v>129.87</v>
      </c>
      <c r="T11">
        <v>112456.98</v>
      </c>
      <c r="U11">
        <v>0.35</v>
      </c>
      <c r="V11">
        <v>0.68</v>
      </c>
      <c r="W11">
        <v>6.53</v>
      </c>
      <c r="X11">
        <v>6.72</v>
      </c>
      <c r="Y11">
        <v>2</v>
      </c>
      <c r="Z11">
        <v>10</v>
      </c>
    </row>
    <row r="12" spans="1:26" x14ac:dyDescent="0.25">
      <c r="A12">
        <v>1</v>
      </c>
      <c r="B12">
        <v>30</v>
      </c>
      <c r="C12" t="s">
        <v>34</v>
      </c>
      <c r="D12">
        <v>2.8241000000000001</v>
      </c>
      <c r="E12">
        <v>35.409999999999997</v>
      </c>
      <c r="F12">
        <v>31.56</v>
      </c>
      <c r="G12">
        <v>14.68</v>
      </c>
      <c r="H12">
        <v>0.48</v>
      </c>
      <c r="I12">
        <v>129</v>
      </c>
      <c r="J12">
        <v>72.7</v>
      </c>
      <c r="K12">
        <v>32.270000000000003</v>
      </c>
      <c r="L12">
        <v>2</v>
      </c>
      <c r="M12">
        <v>0</v>
      </c>
      <c r="N12">
        <v>8.43</v>
      </c>
      <c r="O12">
        <v>9200.25</v>
      </c>
      <c r="P12">
        <v>185.64</v>
      </c>
      <c r="Q12">
        <v>3820.58</v>
      </c>
      <c r="R12">
        <v>340.47</v>
      </c>
      <c r="S12">
        <v>129.87</v>
      </c>
      <c r="T12">
        <v>98256.93</v>
      </c>
      <c r="U12">
        <v>0.38</v>
      </c>
      <c r="V12">
        <v>0.69</v>
      </c>
      <c r="W12">
        <v>6.6</v>
      </c>
      <c r="X12">
        <v>5.99</v>
      </c>
      <c r="Y12">
        <v>2</v>
      </c>
      <c r="Z12">
        <v>10</v>
      </c>
    </row>
    <row r="13" spans="1:26" x14ac:dyDescent="0.25">
      <c r="A13">
        <v>0</v>
      </c>
      <c r="B13">
        <v>15</v>
      </c>
      <c r="C13" t="s">
        <v>34</v>
      </c>
      <c r="D13">
        <v>2.3826999999999998</v>
      </c>
      <c r="E13">
        <v>41.97</v>
      </c>
      <c r="F13">
        <v>37.44</v>
      </c>
      <c r="G13">
        <v>8.81</v>
      </c>
      <c r="H13">
        <v>0.43</v>
      </c>
      <c r="I13">
        <v>255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148.08000000000001</v>
      </c>
      <c r="Q13">
        <v>3823.13</v>
      </c>
      <c r="R13">
        <v>533.69000000000005</v>
      </c>
      <c r="S13">
        <v>129.87</v>
      </c>
      <c r="T13">
        <v>194234.97</v>
      </c>
      <c r="U13">
        <v>0.24</v>
      </c>
      <c r="V13">
        <v>0.59</v>
      </c>
      <c r="W13">
        <v>6.97</v>
      </c>
      <c r="X13">
        <v>11.86</v>
      </c>
      <c r="Y13">
        <v>2</v>
      </c>
      <c r="Z13">
        <v>10</v>
      </c>
    </row>
    <row r="14" spans="1:26" x14ac:dyDescent="0.25">
      <c r="A14">
        <v>0</v>
      </c>
      <c r="B14">
        <v>70</v>
      </c>
      <c r="C14" t="s">
        <v>34</v>
      </c>
      <c r="D14">
        <v>1.8344</v>
      </c>
      <c r="E14">
        <v>54.51</v>
      </c>
      <c r="F14">
        <v>42.38</v>
      </c>
      <c r="G14">
        <v>7.41</v>
      </c>
      <c r="H14">
        <v>0.12</v>
      </c>
      <c r="I14">
        <v>343</v>
      </c>
      <c r="J14">
        <v>141.81</v>
      </c>
      <c r="K14">
        <v>47.83</v>
      </c>
      <c r="L14">
        <v>1</v>
      </c>
      <c r="M14">
        <v>341</v>
      </c>
      <c r="N14">
        <v>22.98</v>
      </c>
      <c r="O14">
        <v>17723.39</v>
      </c>
      <c r="P14">
        <v>467.62</v>
      </c>
      <c r="Q14">
        <v>3821.71</v>
      </c>
      <c r="R14">
        <v>713.19</v>
      </c>
      <c r="S14">
        <v>129.87</v>
      </c>
      <c r="T14">
        <v>283546.65000000002</v>
      </c>
      <c r="U14">
        <v>0.18</v>
      </c>
      <c r="V14">
        <v>0.52</v>
      </c>
      <c r="W14">
        <v>6.82</v>
      </c>
      <c r="X14">
        <v>16.8</v>
      </c>
      <c r="Y14">
        <v>2</v>
      </c>
      <c r="Z14">
        <v>10</v>
      </c>
    </row>
    <row r="15" spans="1:26" x14ac:dyDescent="0.25">
      <c r="A15">
        <v>1</v>
      </c>
      <c r="B15">
        <v>70</v>
      </c>
      <c r="C15" t="s">
        <v>34</v>
      </c>
      <c r="D15">
        <v>2.7494000000000001</v>
      </c>
      <c r="E15">
        <v>36.369999999999997</v>
      </c>
      <c r="F15">
        <v>30.85</v>
      </c>
      <c r="G15">
        <v>16.239999999999998</v>
      </c>
      <c r="H15">
        <v>0.25</v>
      </c>
      <c r="I15">
        <v>114</v>
      </c>
      <c r="J15">
        <v>143.16999999999999</v>
      </c>
      <c r="K15">
        <v>47.83</v>
      </c>
      <c r="L15">
        <v>2</v>
      </c>
      <c r="M15">
        <v>112</v>
      </c>
      <c r="N15">
        <v>23.34</v>
      </c>
      <c r="O15">
        <v>17891.86</v>
      </c>
      <c r="P15">
        <v>312.38</v>
      </c>
      <c r="Q15">
        <v>3819.31</v>
      </c>
      <c r="R15">
        <v>323.05</v>
      </c>
      <c r="S15">
        <v>129.87</v>
      </c>
      <c r="T15">
        <v>89621.94</v>
      </c>
      <c r="U15">
        <v>0.4</v>
      </c>
      <c r="V15">
        <v>0.71</v>
      </c>
      <c r="W15">
        <v>6.4</v>
      </c>
      <c r="X15">
        <v>5.28</v>
      </c>
      <c r="Y15">
        <v>2</v>
      </c>
      <c r="Z15">
        <v>10</v>
      </c>
    </row>
    <row r="16" spans="1:26" x14ac:dyDescent="0.25">
      <c r="A16">
        <v>2</v>
      </c>
      <c r="B16">
        <v>70</v>
      </c>
      <c r="C16" t="s">
        <v>34</v>
      </c>
      <c r="D16">
        <v>3.0798000000000001</v>
      </c>
      <c r="E16">
        <v>32.47</v>
      </c>
      <c r="F16">
        <v>28.42</v>
      </c>
      <c r="G16">
        <v>27.07</v>
      </c>
      <c r="H16">
        <v>0.37</v>
      </c>
      <c r="I16">
        <v>63</v>
      </c>
      <c r="J16">
        <v>144.54</v>
      </c>
      <c r="K16">
        <v>47.83</v>
      </c>
      <c r="L16">
        <v>3</v>
      </c>
      <c r="M16">
        <v>51</v>
      </c>
      <c r="N16">
        <v>23.71</v>
      </c>
      <c r="O16">
        <v>18060.849999999999</v>
      </c>
      <c r="P16">
        <v>256.61</v>
      </c>
      <c r="Q16">
        <v>3819.08</v>
      </c>
      <c r="R16">
        <v>239.98</v>
      </c>
      <c r="S16">
        <v>129.87</v>
      </c>
      <c r="T16">
        <v>48339.76</v>
      </c>
      <c r="U16">
        <v>0.54</v>
      </c>
      <c r="V16">
        <v>0.77</v>
      </c>
      <c r="W16">
        <v>6.34</v>
      </c>
      <c r="X16">
        <v>2.86</v>
      </c>
      <c r="Y16">
        <v>2</v>
      </c>
      <c r="Z16">
        <v>10</v>
      </c>
    </row>
    <row r="17" spans="1:26" x14ac:dyDescent="0.25">
      <c r="A17">
        <v>3</v>
      </c>
      <c r="B17">
        <v>70</v>
      </c>
      <c r="C17" t="s">
        <v>34</v>
      </c>
      <c r="D17">
        <v>3.1267999999999998</v>
      </c>
      <c r="E17">
        <v>31.98</v>
      </c>
      <c r="F17">
        <v>28.14</v>
      </c>
      <c r="G17">
        <v>30.14</v>
      </c>
      <c r="H17">
        <v>0.49</v>
      </c>
      <c r="I17">
        <v>56</v>
      </c>
      <c r="J17">
        <v>145.91999999999999</v>
      </c>
      <c r="K17">
        <v>47.83</v>
      </c>
      <c r="L17">
        <v>4</v>
      </c>
      <c r="M17">
        <v>0</v>
      </c>
      <c r="N17">
        <v>24.09</v>
      </c>
      <c r="O17">
        <v>18230.349999999999</v>
      </c>
      <c r="P17">
        <v>247.57</v>
      </c>
      <c r="Q17">
        <v>3819.53</v>
      </c>
      <c r="R17">
        <v>228.27</v>
      </c>
      <c r="S17">
        <v>129.87</v>
      </c>
      <c r="T17">
        <v>42522.48</v>
      </c>
      <c r="U17">
        <v>0.56999999999999995</v>
      </c>
      <c r="V17">
        <v>0.78</v>
      </c>
      <c r="W17">
        <v>6.38</v>
      </c>
      <c r="X17">
        <v>2.57</v>
      </c>
      <c r="Y17">
        <v>2</v>
      </c>
      <c r="Z17">
        <v>10</v>
      </c>
    </row>
    <row r="18" spans="1:26" x14ac:dyDescent="0.25">
      <c r="A18">
        <v>0</v>
      </c>
      <c r="B18">
        <v>90</v>
      </c>
      <c r="C18" t="s">
        <v>34</v>
      </c>
      <c r="D18">
        <v>1.4683999999999999</v>
      </c>
      <c r="E18">
        <v>68.099999999999994</v>
      </c>
      <c r="F18">
        <v>49.07</v>
      </c>
      <c r="G18">
        <v>6.31</v>
      </c>
      <c r="H18">
        <v>0.1</v>
      </c>
      <c r="I18">
        <v>467</v>
      </c>
      <c r="J18">
        <v>176.73</v>
      </c>
      <c r="K18">
        <v>52.44</v>
      </c>
      <c r="L18">
        <v>1</v>
      </c>
      <c r="M18">
        <v>465</v>
      </c>
      <c r="N18">
        <v>33.29</v>
      </c>
      <c r="O18">
        <v>22031.19</v>
      </c>
      <c r="P18">
        <v>633.82000000000005</v>
      </c>
      <c r="Q18">
        <v>3822.54</v>
      </c>
      <c r="R18">
        <v>943.28</v>
      </c>
      <c r="S18">
        <v>129.87</v>
      </c>
      <c r="T18">
        <v>397970.77</v>
      </c>
      <c r="U18">
        <v>0.14000000000000001</v>
      </c>
      <c r="V18">
        <v>0.45</v>
      </c>
      <c r="W18">
        <v>6.98</v>
      </c>
      <c r="X18">
        <v>23.49</v>
      </c>
      <c r="Y18">
        <v>2</v>
      </c>
      <c r="Z18">
        <v>10</v>
      </c>
    </row>
    <row r="19" spans="1:26" x14ac:dyDescent="0.25">
      <c r="A19">
        <v>1</v>
      </c>
      <c r="B19">
        <v>90</v>
      </c>
      <c r="C19" t="s">
        <v>34</v>
      </c>
      <c r="D19">
        <v>2.512</v>
      </c>
      <c r="E19">
        <v>39.81</v>
      </c>
      <c r="F19">
        <v>32.270000000000003</v>
      </c>
      <c r="G19">
        <v>13.45</v>
      </c>
      <c r="H19">
        <v>0.2</v>
      </c>
      <c r="I19">
        <v>144</v>
      </c>
      <c r="J19">
        <v>178.21</v>
      </c>
      <c r="K19">
        <v>52.44</v>
      </c>
      <c r="L19">
        <v>2</v>
      </c>
      <c r="M19">
        <v>142</v>
      </c>
      <c r="N19">
        <v>33.770000000000003</v>
      </c>
      <c r="O19">
        <v>22213.89</v>
      </c>
      <c r="P19">
        <v>395.11</v>
      </c>
      <c r="Q19">
        <v>3819.51</v>
      </c>
      <c r="R19">
        <v>370.8</v>
      </c>
      <c r="S19">
        <v>129.87</v>
      </c>
      <c r="T19">
        <v>113346.54</v>
      </c>
      <c r="U19">
        <v>0.35</v>
      </c>
      <c r="V19">
        <v>0.68</v>
      </c>
      <c r="W19">
        <v>6.46</v>
      </c>
      <c r="X19">
        <v>6.7</v>
      </c>
      <c r="Y19">
        <v>2</v>
      </c>
      <c r="Z19">
        <v>10</v>
      </c>
    </row>
    <row r="20" spans="1:26" x14ac:dyDescent="0.25">
      <c r="A20">
        <v>2</v>
      </c>
      <c r="B20">
        <v>90</v>
      </c>
      <c r="C20" t="s">
        <v>34</v>
      </c>
      <c r="D20">
        <v>2.8839000000000001</v>
      </c>
      <c r="E20">
        <v>34.68</v>
      </c>
      <c r="F20">
        <v>29.34</v>
      </c>
      <c r="G20">
        <v>21.47</v>
      </c>
      <c r="H20">
        <v>0.3</v>
      </c>
      <c r="I20">
        <v>82</v>
      </c>
      <c r="J20">
        <v>179.7</v>
      </c>
      <c r="K20">
        <v>52.44</v>
      </c>
      <c r="L20">
        <v>3</v>
      </c>
      <c r="M20">
        <v>80</v>
      </c>
      <c r="N20">
        <v>34.26</v>
      </c>
      <c r="O20">
        <v>22397.24</v>
      </c>
      <c r="P20">
        <v>337.34</v>
      </c>
      <c r="Q20">
        <v>3819.39</v>
      </c>
      <c r="R20">
        <v>271.19</v>
      </c>
      <c r="S20">
        <v>129.87</v>
      </c>
      <c r="T20">
        <v>63850.01</v>
      </c>
      <c r="U20">
        <v>0.48</v>
      </c>
      <c r="V20">
        <v>0.75</v>
      </c>
      <c r="W20">
        <v>6.37</v>
      </c>
      <c r="X20">
        <v>3.77</v>
      </c>
      <c r="Y20">
        <v>2</v>
      </c>
      <c r="Z20">
        <v>10</v>
      </c>
    </row>
    <row r="21" spans="1:26" x14ac:dyDescent="0.25">
      <c r="A21">
        <v>3</v>
      </c>
      <c r="B21">
        <v>90</v>
      </c>
      <c r="C21" t="s">
        <v>34</v>
      </c>
      <c r="D21">
        <v>3.0848</v>
      </c>
      <c r="E21">
        <v>32.42</v>
      </c>
      <c r="F21">
        <v>28.04</v>
      </c>
      <c r="G21">
        <v>30.59</v>
      </c>
      <c r="H21">
        <v>0.39</v>
      </c>
      <c r="I21">
        <v>55</v>
      </c>
      <c r="J21">
        <v>181.19</v>
      </c>
      <c r="K21">
        <v>52.44</v>
      </c>
      <c r="L21">
        <v>4</v>
      </c>
      <c r="M21">
        <v>52</v>
      </c>
      <c r="N21">
        <v>34.75</v>
      </c>
      <c r="O21">
        <v>22581.25</v>
      </c>
      <c r="P21">
        <v>298.14999999999998</v>
      </c>
      <c r="Q21">
        <v>3818.63</v>
      </c>
      <c r="R21">
        <v>227.58</v>
      </c>
      <c r="S21">
        <v>129.87</v>
      </c>
      <c r="T21">
        <v>42181.59</v>
      </c>
      <c r="U21">
        <v>0.56999999999999995</v>
      </c>
      <c r="V21">
        <v>0.78</v>
      </c>
      <c r="W21">
        <v>6.31</v>
      </c>
      <c r="X21">
        <v>2.48</v>
      </c>
      <c r="Y21">
        <v>2</v>
      </c>
      <c r="Z21">
        <v>10</v>
      </c>
    </row>
    <row r="22" spans="1:26" x14ac:dyDescent="0.25">
      <c r="A22">
        <v>4</v>
      </c>
      <c r="B22">
        <v>90</v>
      </c>
      <c r="C22" t="s">
        <v>34</v>
      </c>
      <c r="D22">
        <v>3.1698</v>
      </c>
      <c r="E22">
        <v>31.55</v>
      </c>
      <c r="F22">
        <v>27.56</v>
      </c>
      <c r="G22">
        <v>37.590000000000003</v>
      </c>
      <c r="H22">
        <v>0.49</v>
      </c>
      <c r="I22">
        <v>44</v>
      </c>
      <c r="J22">
        <v>182.69</v>
      </c>
      <c r="K22">
        <v>52.44</v>
      </c>
      <c r="L22">
        <v>5</v>
      </c>
      <c r="M22">
        <v>5</v>
      </c>
      <c r="N22">
        <v>35.25</v>
      </c>
      <c r="O22">
        <v>22766.06</v>
      </c>
      <c r="P22">
        <v>276.58999999999997</v>
      </c>
      <c r="Q22">
        <v>3818.94</v>
      </c>
      <c r="R22">
        <v>209.68</v>
      </c>
      <c r="S22">
        <v>129.87</v>
      </c>
      <c r="T22">
        <v>33288.57</v>
      </c>
      <c r="U22">
        <v>0.62</v>
      </c>
      <c r="V22">
        <v>0.79</v>
      </c>
      <c r="W22">
        <v>6.34</v>
      </c>
      <c r="X22">
        <v>2</v>
      </c>
      <c r="Y22">
        <v>2</v>
      </c>
      <c r="Z22">
        <v>10</v>
      </c>
    </row>
    <row r="23" spans="1:26" x14ac:dyDescent="0.25">
      <c r="A23">
        <v>5</v>
      </c>
      <c r="B23">
        <v>90</v>
      </c>
      <c r="C23" t="s">
        <v>34</v>
      </c>
      <c r="D23">
        <v>3.1698</v>
      </c>
      <c r="E23">
        <v>31.55</v>
      </c>
      <c r="F23">
        <v>27.56</v>
      </c>
      <c r="G23">
        <v>37.590000000000003</v>
      </c>
      <c r="H23">
        <v>0.57999999999999996</v>
      </c>
      <c r="I23">
        <v>44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278.11</v>
      </c>
      <c r="Q23">
        <v>3819.02</v>
      </c>
      <c r="R23">
        <v>209.39</v>
      </c>
      <c r="S23">
        <v>129.87</v>
      </c>
      <c r="T23">
        <v>33140.980000000003</v>
      </c>
      <c r="U23">
        <v>0.62</v>
      </c>
      <c r="V23">
        <v>0.79</v>
      </c>
      <c r="W23">
        <v>6.35</v>
      </c>
      <c r="X23">
        <v>2</v>
      </c>
      <c r="Y23">
        <v>2</v>
      </c>
      <c r="Z23">
        <v>10</v>
      </c>
    </row>
    <row r="24" spans="1:26" x14ac:dyDescent="0.25">
      <c r="A24">
        <v>0</v>
      </c>
      <c r="B24">
        <v>10</v>
      </c>
      <c r="C24" t="s">
        <v>34</v>
      </c>
      <c r="D24">
        <v>2.0291999999999999</v>
      </c>
      <c r="E24">
        <v>49.28</v>
      </c>
      <c r="F24">
        <v>43.39</v>
      </c>
      <c r="G24">
        <v>6.82</v>
      </c>
      <c r="H24">
        <v>0.64</v>
      </c>
      <c r="I24">
        <v>382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125.84</v>
      </c>
      <c r="Q24">
        <v>3824.4</v>
      </c>
      <c r="R24">
        <v>729.12</v>
      </c>
      <c r="S24">
        <v>129.87</v>
      </c>
      <c r="T24">
        <v>291316.86</v>
      </c>
      <c r="U24">
        <v>0.18</v>
      </c>
      <c r="V24">
        <v>0.5</v>
      </c>
      <c r="W24">
        <v>7.35</v>
      </c>
      <c r="X24">
        <v>17.809999999999999</v>
      </c>
      <c r="Y24">
        <v>2</v>
      </c>
      <c r="Z24">
        <v>10</v>
      </c>
    </row>
    <row r="25" spans="1:26" x14ac:dyDescent="0.25">
      <c r="A25">
        <v>0</v>
      </c>
      <c r="B25">
        <v>45</v>
      </c>
      <c r="C25" t="s">
        <v>34</v>
      </c>
      <c r="D25">
        <v>2.3635000000000002</v>
      </c>
      <c r="E25">
        <v>42.31</v>
      </c>
      <c r="F25">
        <v>35.880000000000003</v>
      </c>
      <c r="G25">
        <v>9.9700000000000006</v>
      </c>
      <c r="H25">
        <v>0.18</v>
      </c>
      <c r="I25">
        <v>216</v>
      </c>
      <c r="J25">
        <v>98.71</v>
      </c>
      <c r="K25">
        <v>39.72</v>
      </c>
      <c r="L25">
        <v>1</v>
      </c>
      <c r="M25">
        <v>214</v>
      </c>
      <c r="N25">
        <v>12.99</v>
      </c>
      <c r="O25">
        <v>12407.75</v>
      </c>
      <c r="P25">
        <v>295.52999999999997</v>
      </c>
      <c r="Q25">
        <v>3819.88</v>
      </c>
      <c r="R25">
        <v>493.8</v>
      </c>
      <c r="S25">
        <v>129.87</v>
      </c>
      <c r="T25">
        <v>174484.69</v>
      </c>
      <c r="U25">
        <v>0.26</v>
      </c>
      <c r="V25">
        <v>0.61</v>
      </c>
      <c r="W25">
        <v>6.57</v>
      </c>
      <c r="X25">
        <v>10.31</v>
      </c>
      <c r="Y25">
        <v>2</v>
      </c>
      <c r="Z25">
        <v>10</v>
      </c>
    </row>
    <row r="26" spans="1:26" x14ac:dyDescent="0.25">
      <c r="A26">
        <v>1</v>
      </c>
      <c r="B26">
        <v>45</v>
      </c>
      <c r="C26" t="s">
        <v>34</v>
      </c>
      <c r="D26">
        <v>2.9973999999999998</v>
      </c>
      <c r="E26">
        <v>33.36</v>
      </c>
      <c r="F26">
        <v>29.59</v>
      </c>
      <c r="G26">
        <v>20.399999999999999</v>
      </c>
      <c r="H26">
        <v>0.35</v>
      </c>
      <c r="I26">
        <v>87</v>
      </c>
      <c r="J26">
        <v>99.95</v>
      </c>
      <c r="K26">
        <v>39.72</v>
      </c>
      <c r="L26">
        <v>2</v>
      </c>
      <c r="M26">
        <v>6</v>
      </c>
      <c r="N26">
        <v>13.24</v>
      </c>
      <c r="O26">
        <v>12561.45</v>
      </c>
      <c r="P26">
        <v>209.53</v>
      </c>
      <c r="Q26">
        <v>3819.67</v>
      </c>
      <c r="R26">
        <v>276.10000000000002</v>
      </c>
      <c r="S26">
        <v>129.87</v>
      </c>
      <c r="T26">
        <v>66282.19</v>
      </c>
      <c r="U26">
        <v>0.47</v>
      </c>
      <c r="V26">
        <v>0.74</v>
      </c>
      <c r="W26">
        <v>6.47</v>
      </c>
      <c r="X26">
        <v>4.0199999999999996</v>
      </c>
      <c r="Y26">
        <v>2</v>
      </c>
      <c r="Z26">
        <v>10</v>
      </c>
    </row>
    <row r="27" spans="1:26" x14ac:dyDescent="0.25">
      <c r="A27">
        <v>2</v>
      </c>
      <c r="B27">
        <v>45</v>
      </c>
      <c r="C27" t="s">
        <v>34</v>
      </c>
      <c r="D27">
        <v>3.0043000000000002</v>
      </c>
      <c r="E27">
        <v>33.29</v>
      </c>
      <c r="F27">
        <v>29.53</v>
      </c>
      <c r="G27">
        <v>20.6</v>
      </c>
      <c r="H27">
        <v>0.52</v>
      </c>
      <c r="I27">
        <v>86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211.11</v>
      </c>
      <c r="Q27">
        <v>3819.55</v>
      </c>
      <c r="R27">
        <v>274.08</v>
      </c>
      <c r="S27">
        <v>129.87</v>
      </c>
      <c r="T27">
        <v>65274.22</v>
      </c>
      <c r="U27">
        <v>0.47</v>
      </c>
      <c r="V27">
        <v>0.74</v>
      </c>
      <c r="W27">
        <v>6.47</v>
      </c>
      <c r="X27">
        <v>3.97</v>
      </c>
      <c r="Y27">
        <v>2</v>
      </c>
      <c r="Z27">
        <v>10</v>
      </c>
    </row>
    <row r="28" spans="1:26" x14ac:dyDescent="0.25">
      <c r="A28">
        <v>0</v>
      </c>
      <c r="B28">
        <v>60</v>
      </c>
      <c r="C28" t="s">
        <v>34</v>
      </c>
      <c r="D28">
        <v>2.0295000000000001</v>
      </c>
      <c r="E28">
        <v>49.27</v>
      </c>
      <c r="F28">
        <v>39.700000000000003</v>
      </c>
      <c r="G28">
        <v>8.19</v>
      </c>
      <c r="H28">
        <v>0.14000000000000001</v>
      </c>
      <c r="I28">
        <v>291</v>
      </c>
      <c r="J28">
        <v>124.63</v>
      </c>
      <c r="K28">
        <v>45</v>
      </c>
      <c r="L28">
        <v>1</v>
      </c>
      <c r="M28">
        <v>289</v>
      </c>
      <c r="N28">
        <v>18.64</v>
      </c>
      <c r="O28">
        <v>15605.44</v>
      </c>
      <c r="P28">
        <v>397.22</v>
      </c>
      <c r="Q28">
        <v>3820.76</v>
      </c>
      <c r="R28">
        <v>623.08000000000004</v>
      </c>
      <c r="S28">
        <v>129.87</v>
      </c>
      <c r="T28">
        <v>238750.57</v>
      </c>
      <c r="U28">
        <v>0.21</v>
      </c>
      <c r="V28">
        <v>0.55000000000000004</v>
      </c>
      <c r="W28">
        <v>6.71</v>
      </c>
      <c r="X28">
        <v>14.13</v>
      </c>
      <c r="Y28">
        <v>2</v>
      </c>
      <c r="Z28">
        <v>10</v>
      </c>
    </row>
    <row r="29" spans="1:26" x14ac:dyDescent="0.25">
      <c r="A29">
        <v>1</v>
      </c>
      <c r="B29">
        <v>60</v>
      </c>
      <c r="C29" t="s">
        <v>34</v>
      </c>
      <c r="D29">
        <v>2.8771</v>
      </c>
      <c r="E29">
        <v>34.76</v>
      </c>
      <c r="F29">
        <v>30.12</v>
      </c>
      <c r="G29">
        <v>18.440000000000001</v>
      </c>
      <c r="H29">
        <v>0.28000000000000003</v>
      </c>
      <c r="I29">
        <v>98</v>
      </c>
      <c r="J29">
        <v>125.95</v>
      </c>
      <c r="K29">
        <v>45</v>
      </c>
      <c r="L29">
        <v>2</v>
      </c>
      <c r="M29">
        <v>96</v>
      </c>
      <c r="N29">
        <v>18.95</v>
      </c>
      <c r="O29">
        <v>15767.7</v>
      </c>
      <c r="P29">
        <v>267.52999999999997</v>
      </c>
      <c r="Q29">
        <v>3819.09</v>
      </c>
      <c r="R29">
        <v>297.36</v>
      </c>
      <c r="S29">
        <v>129.87</v>
      </c>
      <c r="T29">
        <v>76856.160000000003</v>
      </c>
      <c r="U29">
        <v>0.44</v>
      </c>
      <c r="V29">
        <v>0.73</v>
      </c>
      <c r="W29">
        <v>6.41</v>
      </c>
      <c r="X29">
        <v>4.5599999999999996</v>
      </c>
      <c r="Y29">
        <v>2</v>
      </c>
      <c r="Z29">
        <v>10</v>
      </c>
    </row>
    <row r="30" spans="1:26" x14ac:dyDescent="0.25">
      <c r="A30">
        <v>2</v>
      </c>
      <c r="B30">
        <v>60</v>
      </c>
      <c r="C30" t="s">
        <v>34</v>
      </c>
      <c r="D30">
        <v>3.0901000000000001</v>
      </c>
      <c r="E30">
        <v>32.36</v>
      </c>
      <c r="F30">
        <v>28.57</v>
      </c>
      <c r="G30">
        <v>26.37</v>
      </c>
      <c r="H30">
        <v>0.42</v>
      </c>
      <c r="I30">
        <v>65</v>
      </c>
      <c r="J30">
        <v>127.27</v>
      </c>
      <c r="K30">
        <v>45</v>
      </c>
      <c r="L30">
        <v>3</v>
      </c>
      <c r="M30">
        <v>3</v>
      </c>
      <c r="N30">
        <v>19.27</v>
      </c>
      <c r="O30">
        <v>15930.42</v>
      </c>
      <c r="P30">
        <v>232.67</v>
      </c>
      <c r="Q30">
        <v>3819.99</v>
      </c>
      <c r="R30">
        <v>242.24</v>
      </c>
      <c r="S30">
        <v>129.87</v>
      </c>
      <c r="T30">
        <v>49461.87</v>
      </c>
      <c r="U30">
        <v>0.54</v>
      </c>
      <c r="V30">
        <v>0.77</v>
      </c>
      <c r="W30">
        <v>6.41</v>
      </c>
      <c r="X30">
        <v>3</v>
      </c>
      <c r="Y30">
        <v>2</v>
      </c>
      <c r="Z30">
        <v>10</v>
      </c>
    </row>
    <row r="31" spans="1:26" x14ac:dyDescent="0.25">
      <c r="A31">
        <v>3</v>
      </c>
      <c r="B31">
        <v>60</v>
      </c>
      <c r="C31" t="s">
        <v>34</v>
      </c>
      <c r="D31">
        <v>3.0897000000000001</v>
      </c>
      <c r="E31">
        <v>32.369999999999997</v>
      </c>
      <c r="F31">
        <v>28.57</v>
      </c>
      <c r="G31">
        <v>26.37</v>
      </c>
      <c r="H31">
        <v>0.55000000000000004</v>
      </c>
      <c r="I31">
        <v>65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234.67</v>
      </c>
      <c r="Q31">
        <v>3820</v>
      </c>
      <c r="R31">
        <v>242.08</v>
      </c>
      <c r="S31">
        <v>129.87</v>
      </c>
      <c r="T31">
        <v>49383.03</v>
      </c>
      <c r="U31">
        <v>0.54</v>
      </c>
      <c r="V31">
        <v>0.77</v>
      </c>
      <c r="W31">
        <v>6.42</v>
      </c>
      <c r="X31">
        <v>3.01</v>
      </c>
      <c r="Y31">
        <v>2</v>
      </c>
      <c r="Z31">
        <v>10</v>
      </c>
    </row>
    <row r="32" spans="1:26" x14ac:dyDescent="0.25">
      <c r="A32">
        <v>0</v>
      </c>
      <c r="B32">
        <v>80</v>
      </c>
      <c r="C32" t="s">
        <v>34</v>
      </c>
      <c r="D32">
        <v>1.6442000000000001</v>
      </c>
      <c r="E32">
        <v>60.82</v>
      </c>
      <c r="F32">
        <v>45.54</v>
      </c>
      <c r="G32">
        <v>6.8</v>
      </c>
      <c r="H32">
        <v>0.11</v>
      </c>
      <c r="I32">
        <v>402</v>
      </c>
      <c r="J32">
        <v>159.12</v>
      </c>
      <c r="K32">
        <v>50.28</v>
      </c>
      <c r="L32">
        <v>1</v>
      </c>
      <c r="M32">
        <v>400</v>
      </c>
      <c r="N32">
        <v>27.84</v>
      </c>
      <c r="O32">
        <v>19859.16</v>
      </c>
      <c r="P32">
        <v>546.5</v>
      </c>
      <c r="Q32">
        <v>3822.6</v>
      </c>
      <c r="R32">
        <v>821.68</v>
      </c>
      <c r="S32">
        <v>129.87</v>
      </c>
      <c r="T32">
        <v>337496.36</v>
      </c>
      <c r="U32">
        <v>0.16</v>
      </c>
      <c r="V32">
        <v>0.48</v>
      </c>
      <c r="W32">
        <v>6.9</v>
      </c>
      <c r="X32">
        <v>19.96</v>
      </c>
      <c r="Y32">
        <v>2</v>
      </c>
      <c r="Z32">
        <v>10</v>
      </c>
    </row>
    <row r="33" spans="1:26" x14ac:dyDescent="0.25">
      <c r="A33">
        <v>1</v>
      </c>
      <c r="B33">
        <v>80</v>
      </c>
      <c r="C33" t="s">
        <v>34</v>
      </c>
      <c r="D33">
        <v>2.6206</v>
      </c>
      <c r="E33">
        <v>38.159999999999997</v>
      </c>
      <c r="F33">
        <v>31.65</v>
      </c>
      <c r="G33">
        <v>14.61</v>
      </c>
      <c r="H33">
        <v>0.22</v>
      </c>
      <c r="I33">
        <v>130</v>
      </c>
      <c r="J33">
        <v>160.54</v>
      </c>
      <c r="K33">
        <v>50.28</v>
      </c>
      <c r="L33">
        <v>2</v>
      </c>
      <c r="M33">
        <v>128</v>
      </c>
      <c r="N33">
        <v>28.26</v>
      </c>
      <c r="O33">
        <v>20034.400000000001</v>
      </c>
      <c r="P33">
        <v>355.59</v>
      </c>
      <c r="Q33">
        <v>3819.39</v>
      </c>
      <c r="R33">
        <v>349.22</v>
      </c>
      <c r="S33">
        <v>129.87</v>
      </c>
      <c r="T33">
        <v>102625.45</v>
      </c>
      <c r="U33">
        <v>0.37</v>
      </c>
      <c r="V33">
        <v>0.69</v>
      </c>
      <c r="W33">
        <v>6.45</v>
      </c>
      <c r="X33">
        <v>6.08</v>
      </c>
      <c r="Y33">
        <v>2</v>
      </c>
      <c r="Z33">
        <v>10</v>
      </c>
    </row>
    <row r="34" spans="1:26" x14ac:dyDescent="0.25">
      <c r="A34">
        <v>2</v>
      </c>
      <c r="B34">
        <v>80</v>
      </c>
      <c r="C34" t="s">
        <v>34</v>
      </c>
      <c r="D34">
        <v>2.9773999999999998</v>
      </c>
      <c r="E34">
        <v>33.590000000000003</v>
      </c>
      <c r="F34">
        <v>28.91</v>
      </c>
      <c r="G34">
        <v>23.76</v>
      </c>
      <c r="H34">
        <v>0.33</v>
      </c>
      <c r="I34">
        <v>73</v>
      </c>
      <c r="J34">
        <v>161.97</v>
      </c>
      <c r="K34">
        <v>50.28</v>
      </c>
      <c r="L34">
        <v>3</v>
      </c>
      <c r="M34">
        <v>71</v>
      </c>
      <c r="N34">
        <v>28.69</v>
      </c>
      <c r="O34">
        <v>20210.21</v>
      </c>
      <c r="P34">
        <v>298.64999999999998</v>
      </c>
      <c r="Q34">
        <v>3819.08</v>
      </c>
      <c r="R34">
        <v>256.8</v>
      </c>
      <c r="S34">
        <v>129.87</v>
      </c>
      <c r="T34">
        <v>56703.06</v>
      </c>
      <c r="U34">
        <v>0.51</v>
      </c>
      <c r="V34">
        <v>0.76</v>
      </c>
      <c r="W34">
        <v>6.35</v>
      </c>
      <c r="X34">
        <v>3.35</v>
      </c>
      <c r="Y34">
        <v>2</v>
      </c>
      <c r="Z34">
        <v>10</v>
      </c>
    </row>
    <row r="35" spans="1:26" x14ac:dyDescent="0.25">
      <c r="A35">
        <v>3</v>
      </c>
      <c r="B35">
        <v>80</v>
      </c>
      <c r="C35" t="s">
        <v>34</v>
      </c>
      <c r="D35">
        <v>3.1383000000000001</v>
      </c>
      <c r="E35">
        <v>31.86</v>
      </c>
      <c r="F35">
        <v>27.9</v>
      </c>
      <c r="G35">
        <v>32.82</v>
      </c>
      <c r="H35">
        <v>0.43</v>
      </c>
      <c r="I35">
        <v>51</v>
      </c>
      <c r="J35">
        <v>163.4</v>
      </c>
      <c r="K35">
        <v>50.28</v>
      </c>
      <c r="L35">
        <v>4</v>
      </c>
      <c r="M35">
        <v>19</v>
      </c>
      <c r="N35">
        <v>29.12</v>
      </c>
      <c r="O35">
        <v>20386.62</v>
      </c>
      <c r="P35">
        <v>262.39999999999998</v>
      </c>
      <c r="Q35">
        <v>3819.36</v>
      </c>
      <c r="R35">
        <v>221.43</v>
      </c>
      <c r="S35">
        <v>129.87</v>
      </c>
      <c r="T35">
        <v>39128.15</v>
      </c>
      <c r="U35">
        <v>0.59</v>
      </c>
      <c r="V35">
        <v>0.78</v>
      </c>
      <c r="W35">
        <v>6.34</v>
      </c>
      <c r="X35">
        <v>2.33</v>
      </c>
      <c r="Y35">
        <v>2</v>
      </c>
      <c r="Z35">
        <v>10</v>
      </c>
    </row>
    <row r="36" spans="1:26" x14ac:dyDescent="0.25">
      <c r="A36">
        <v>4</v>
      </c>
      <c r="B36">
        <v>80</v>
      </c>
      <c r="C36" t="s">
        <v>34</v>
      </c>
      <c r="D36">
        <v>3.1534</v>
      </c>
      <c r="E36">
        <v>31.71</v>
      </c>
      <c r="F36">
        <v>27.81</v>
      </c>
      <c r="G36">
        <v>34.049999999999997</v>
      </c>
      <c r="H36">
        <v>0.54</v>
      </c>
      <c r="I36">
        <v>49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262.45</v>
      </c>
      <c r="Q36">
        <v>3819.26</v>
      </c>
      <c r="R36">
        <v>217.6</v>
      </c>
      <c r="S36">
        <v>129.87</v>
      </c>
      <c r="T36">
        <v>37223.67</v>
      </c>
      <c r="U36">
        <v>0.6</v>
      </c>
      <c r="V36">
        <v>0.79</v>
      </c>
      <c r="W36">
        <v>6.36</v>
      </c>
      <c r="X36">
        <v>2.25</v>
      </c>
      <c r="Y36">
        <v>2</v>
      </c>
      <c r="Z36">
        <v>10</v>
      </c>
    </row>
    <row r="37" spans="1:26" x14ac:dyDescent="0.25">
      <c r="A37">
        <v>0</v>
      </c>
      <c r="B37">
        <v>35</v>
      </c>
      <c r="C37" t="s">
        <v>34</v>
      </c>
      <c r="D37">
        <v>2.6242000000000001</v>
      </c>
      <c r="E37">
        <v>38.11</v>
      </c>
      <c r="F37">
        <v>33.369999999999997</v>
      </c>
      <c r="G37">
        <v>12.14</v>
      </c>
      <c r="H37">
        <v>0.22</v>
      </c>
      <c r="I37">
        <v>165</v>
      </c>
      <c r="J37">
        <v>80.84</v>
      </c>
      <c r="K37">
        <v>35.1</v>
      </c>
      <c r="L37">
        <v>1</v>
      </c>
      <c r="M37">
        <v>157</v>
      </c>
      <c r="N37">
        <v>9.74</v>
      </c>
      <c r="O37">
        <v>10204.209999999999</v>
      </c>
      <c r="P37">
        <v>225.85</v>
      </c>
      <c r="Q37">
        <v>3819.86</v>
      </c>
      <c r="R37">
        <v>407.66</v>
      </c>
      <c r="S37">
        <v>129.87</v>
      </c>
      <c r="T37">
        <v>131669</v>
      </c>
      <c r="U37">
        <v>0.32</v>
      </c>
      <c r="V37">
        <v>0.66</v>
      </c>
      <c r="W37">
        <v>6.51</v>
      </c>
      <c r="X37">
        <v>7.8</v>
      </c>
      <c r="Y37">
        <v>2</v>
      </c>
      <c r="Z37">
        <v>10</v>
      </c>
    </row>
    <row r="38" spans="1:26" x14ac:dyDescent="0.25">
      <c r="A38">
        <v>1</v>
      </c>
      <c r="B38">
        <v>35</v>
      </c>
      <c r="C38" t="s">
        <v>34</v>
      </c>
      <c r="D38">
        <v>2.9041999999999999</v>
      </c>
      <c r="E38">
        <v>34.43</v>
      </c>
      <c r="F38">
        <v>30.65</v>
      </c>
      <c r="G38">
        <v>16.72</v>
      </c>
      <c r="H38">
        <v>0.43</v>
      </c>
      <c r="I38">
        <v>110</v>
      </c>
      <c r="J38">
        <v>82.04</v>
      </c>
      <c r="K38">
        <v>35.1</v>
      </c>
      <c r="L38">
        <v>2</v>
      </c>
      <c r="M38">
        <v>0</v>
      </c>
      <c r="N38">
        <v>9.94</v>
      </c>
      <c r="O38">
        <v>10352.530000000001</v>
      </c>
      <c r="P38">
        <v>193.25</v>
      </c>
      <c r="Q38">
        <v>3820.38</v>
      </c>
      <c r="R38">
        <v>310.66000000000003</v>
      </c>
      <c r="S38">
        <v>129.87</v>
      </c>
      <c r="T38">
        <v>83447.350000000006</v>
      </c>
      <c r="U38">
        <v>0.42</v>
      </c>
      <c r="V38">
        <v>0.71</v>
      </c>
      <c r="W38">
        <v>6.54</v>
      </c>
      <c r="X38">
        <v>5.08</v>
      </c>
      <c r="Y38">
        <v>2</v>
      </c>
      <c r="Z38">
        <v>10</v>
      </c>
    </row>
    <row r="39" spans="1:26" x14ac:dyDescent="0.25">
      <c r="A39">
        <v>0</v>
      </c>
      <c r="B39">
        <v>50</v>
      </c>
      <c r="C39" t="s">
        <v>34</v>
      </c>
      <c r="D39">
        <v>2.2433999999999998</v>
      </c>
      <c r="E39">
        <v>44.58</v>
      </c>
      <c r="F39">
        <v>37.18</v>
      </c>
      <c r="G39">
        <v>9.26</v>
      </c>
      <c r="H39">
        <v>0.16</v>
      </c>
      <c r="I39">
        <v>241</v>
      </c>
      <c r="J39">
        <v>107.41</v>
      </c>
      <c r="K39">
        <v>41.65</v>
      </c>
      <c r="L39">
        <v>1</v>
      </c>
      <c r="M39">
        <v>239</v>
      </c>
      <c r="N39">
        <v>14.77</v>
      </c>
      <c r="O39">
        <v>13481.73</v>
      </c>
      <c r="P39">
        <v>329.78</v>
      </c>
      <c r="Q39">
        <v>3820.75</v>
      </c>
      <c r="R39">
        <v>536.9</v>
      </c>
      <c r="S39">
        <v>129.87</v>
      </c>
      <c r="T39">
        <v>195909.38</v>
      </c>
      <c r="U39">
        <v>0.24</v>
      </c>
      <c r="V39">
        <v>0.59</v>
      </c>
      <c r="W39">
        <v>6.65</v>
      </c>
      <c r="X39">
        <v>11.61</v>
      </c>
      <c r="Y39">
        <v>2</v>
      </c>
      <c r="Z39">
        <v>10</v>
      </c>
    </row>
    <row r="40" spans="1:26" x14ac:dyDescent="0.25">
      <c r="A40">
        <v>1</v>
      </c>
      <c r="B40">
        <v>50</v>
      </c>
      <c r="C40" t="s">
        <v>34</v>
      </c>
      <c r="D40">
        <v>3.0057</v>
      </c>
      <c r="E40">
        <v>33.270000000000003</v>
      </c>
      <c r="F40">
        <v>29.39</v>
      </c>
      <c r="G40">
        <v>21.25</v>
      </c>
      <c r="H40">
        <v>0.32</v>
      </c>
      <c r="I40">
        <v>83</v>
      </c>
      <c r="J40">
        <v>108.68</v>
      </c>
      <c r="K40">
        <v>41.65</v>
      </c>
      <c r="L40">
        <v>2</v>
      </c>
      <c r="M40">
        <v>43</v>
      </c>
      <c r="N40">
        <v>15.03</v>
      </c>
      <c r="O40">
        <v>13638.32</v>
      </c>
      <c r="P40">
        <v>220.77</v>
      </c>
      <c r="Q40">
        <v>3819.78</v>
      </c>
      <c r="R40">
        <v>271.36</v>
      </c>
      <c r="S40">
        <v>129.87</v>
      </c>
      <c r="T40">
        <v>63929.23</v>
      </c>
      <c r="U40">
        <v>0.48</v>
      </c>
      <c r="V40">
        <v>0.74</v>
      </c>
      <c r="W40">
        <v>6.41</v>
      </c>
      <c r="X40">
        <v>3.83</v>
      </c>
      <c r="Y40">
        <v>2</v>
      </c>
      <c r="Z40">
        <v>10</v>
      </c>
    </row>
    <row r="41" spans="1:26" x14ac:dyDescent="0.25">
      <c r="A41">
        <v>2</v>
      </c>
      <c r="B41">
        <v>50</v>
      </c>
      <c r="C41" t="s">
        <v>34</v>
      </c>
      <c r="D41">
        <v>3.0362</v>
      </c>
      <c r="E41">
        <v>32.94</v>
      </c>
      <c r="F41">
        <v>29.17</v>
      </c>
      <c r="G41">
        <v>22.44</v>
      </c>
      <c r="H41">
        <v>0.48</v>
      </c>
      <c r="I41">
        <v>78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218.33</v>
      </c>
      <c r="Q41">
        <v>3819.56</v>
      </c>
      <c r="R41">
        <v>261.98</v>
      </c>
      <c r="S41">
        <v>129.87</v>
      </c>
      <c r="T41">
        <v>59267.93</v>
      </c>
      <c r="U41">
        <v>0.5</v>
      </c>
      <c r="V41">
        <v>0.75</v>
      </c>
      <c r="W41">
        <v>6.45</v>
      </c>
      <c r="X41">
        <v>3.6</v>
      </c>
      <c r="Y41">
        <v>2</v>
      </c>
      <c r="Z41">
        <v>10</v>
      </c>
    </row>
    <row r="42" spans="1:26" x14ac:dyDescent="0.25">
      <c r="A42">
        <v>0</v>
      </c>
      <c r="B42">
        <v>25</v>
      </c>
      <c r="C42" t="s">
        <v>34</v>
      </c>
      <c r="D42">
        <v>2.7279</v>
      </c>
      <c r="E42">
        <v>36.659999999999997</v>
      </c>
      <c r="F42">
        <v>32.72</v>
      </c>
      <c r="G42">
        <v>12.75</v>
      </c>
      <c r="H42">
        <v>0.28000000000000003</v>
      </c>
      <c r="I42">
        <v>154</v>
      </c>
      <c r="J42">
        <v>61.76</v>
      </c>
      <c r="K42">
        <v>28.92</v>
      </c>
      <c r="L42">
        <v>1</v>
      </c>
      <c r="M42">
        <v>7</v>
      </c>
      <c r="N42">
        <v>6.84</v>
      </c>
      <c r="O42">
        <v>7851.41</v>
      </c>
      <c r="P42">
        <v>173.07</v>
      </c>
      <c r="Q42">
        <v>3821.75</v>
      </c>
      <c r="R42">
        <v>379.09</v>
      </c>
      <c r="S42">
        <v>129.87</v>
      </c>
      <c r="T42">
        <v>117441.72</v>
      </c>
      <c r="U42">
        <v>0.34</v>
      </c>
      <c r="V42">
        <v>0.67</v>
      </c>
      <c r="W42">
        <v>6.66</v>
      </c>
      <c r="X42">
        <v>7.16</v>
      </c>
      <c r="Y42">
        <v>2</v>
      </c>
      <c r="Z42">
        <v>10</v>
      </c>
    </row>
    <row r="43" spans="1:26" x14ac:dyDescent="0.25">
      <c r="A43">
        <v>1</v>
      </c>
      <c r="B43">
        <v>25</v>
      </c>
      <c r="C43" t="s">
        <v>34</v>
      </c>
      <c r="D43">
        <v>2.7282999999999999</v>
      </c>
      <c r="E43">
        <v>36.65</v>
      </c>
      <c r="F43">
        <v>32.72</v>
      </c>
      <c r="G43">
        <v>12.75</v>
      </c>
      <c r="H43">
        <v>0.55000000000000004</v>
      </c>
      <c r="I43">
        <v>154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176.04</v>
      </c>
      <c r="Q43">
        <v>3821.08</v>
      </c>
      <c r="R43">
        <v>378.83</v>
      </c>
      <c r="S43">
        <v>129.87</v>
      </c>
      <c r="T43">
        <v>117311.55</v>
      </c>
      <c r="U43">
        <v>0.34</v>
      </c>
      <c r="V43">
        <v>0.67</v>
      </c>
      <c r="W43">
        <v>6.67</v>
      </c>
      <c r="X43">
        <v>7.15</v>
      </c>
      <c r="Y43">
        <v>2</v>
      </c>
      <c r="Z43">
        <v>10</v>
      </c>
    </row>
    <row r="44" spans="1:26" x14ac:dyDescent="0.25">
      <c r="A44">
        <v>0</v>
      </c>
      <c r="B44">
        <v>85</v>
      </c>
      <c r="C44" t="s">
        <v>34</v>
      </c>
      <c r="D44">
        <v>1.5557000000000001</v>
      </c>
      <c r="E44">
        <v>64.28</v>
      </c>
      <c r="F44">
        <v>47.23</v>
      </c>
      <c r="G44">
        <v>6.54</v>
      </c>
      <c r="H44">
        <v>0.11</v>
      </c>
      <c r="I44">
        <v>433</v>
      </c>
      <c r="J44">
        <v>167.88</v>
      </c>
      <c r="K44">
        <v>51.39</v>
      </c>
      <c r="L44">
        <v>1</v>
      </c>
      <c r="M44">
        <v>431</v>
      </c>
      <c r="N44">
        <v>30.49</v>
      </c>
      <c r="O44">
        <v>20939.59</v>
      </c>
      <c r="P44">
        <v>588.62</v>
      </c>
      <c r="Q44">
        <v>3821.93</v>
      </c>
      <c r="R44">
        <v>879.84</v>
      </c>
      <c r="S44">
        <v>129.87</v>
      </c>
      <c r="T44">
        <v>366423.07</v>
      </c>
      <c r="U44">
        <v>0.15</v>
      </c>
      <c r="V44">
        <v>0.46</v>
      </c>
      <c r="W44">
        <v>6.94</v>
      </c>
      <c r="X44">
        <v>21.65</v>
      </c>
      <c r="Y44">
        <v>2</v>
      </c>
      <c r="Z44">
        <v>10</v>
      </c>
    </row>
    <row r="45" spans="1:26" x14ac:dyDescent="0.25">
      <c r="A45">
        <v>1</v>
      </c>
      <c r="B45">
        <v>85</v>
      </c>
      <c r="C45" t="s">
        <v>34</v>
      </c>
      <c r="D45">
        <v>2.5668000000000002</v>
      </c>
      <c r="E45">
        <v>38.96</v>
      </c>
      <c r="F45">
        <v>31.94</v>
      </c>
      <c r="G45">
        <v>13.99</v>
      </c>
      <c r="H45">
        <v>0.21</v>
      </c>
      <c r="I45">
        <v>137</v>
      </c>
      <c r="J45">
        <v>169.33</v>
      </c>
      <c r="K45">
        <v>51.39</v>
      </c>
      <c r="L45">
        <v>2</v>
      </c>
      <c r="M45">
        <v>135</v>
      </c>
      <c r="N45">
        <v>30.94</v>
      </c>
      <c r="O45">
        <v>21118.46</v>
      </c>
      <c r="P45">
        <v>375.27</v>
      </c>
      <c r="Q45">
        <v>3819.3</v>
      </c>
      <c r="R45">
        <v>359.89</v>
      </c>
      <c r="S45">
        <v>129.87</v>
      </c>
      <c r="T45">
        <v>107924.37</v>
      </c>
      <c r="U45">
        <v>0.36</v>
      </c>
      <c r="V45">
        <v>0.69</v>
      </c>
      <c r="W45">
        <v>6.44</v>
      </c>
      <c r="X45">
        <v>6.38</v>
      </c>
      <c r="Y45">
        <v>2</v>
      </c>
      <c r="Z45">
        <v>10</v>
      </c>
    </row>
    <row r="46" spans="1:26" x14ac:dyDescent="0.25">
      <c r="A46">
        <v>2</v>
      </c>
      <c r="B46">
        <v>85</v>
      </c>
      <c r="C46" t="s">
        <v>34</v>
      </c>
      <c r="D46">
        <v>2.9279000000000002</v>
      </c>
      <c r="E46">
        <v>34.15</v>
      </c>
      <c r="F46">
        <v>29.14</v>
      </c>
      <c r="G46">
        <v>22.41</v>
      </c>
      <c r="H46">
        <v>0.31</v>
      </c>
      <c r="I46">
        <v>78</v>
      </c>
      <c r="J46">
        <v>170.79</v>
      </c>
      <c r="K46">
        <v>51.39</v>
      </c>
      <c r="L46">
        <v>3</v>
      </c>
      <c r="M46">
        <v>76</v>
      </c>
      <c r="N46">
        <v>31.4</v>
      </c>
      <c r="O46">
        <v>21297.94</v>
      </c>
      <c r="P46">
        <v>318.08999999999997</v>
      </c>
      <c r="Q46">
        <v>3818.86</v>
      </c>
      <c r="R46">
        <v>264.94</v>
      </c>
      <c r="S46">
        <v>129.87</v>
      </c>
      <c r="T46">
        <v>60745.58</v>
      </c>
      <c r="U46">
        <v>0.49</v>
      </c>
      <c r="V46">
        <v>0.75</v>
      </c>
      <c r="W46">
        <v>6.34</v>
      </c>
      <c r="X46">
        <v>3.57</v>
      </c>
      <c r="Y46">
        <v>2</v>
      </c>
      <c r="Z46">
        <v>10</v>
      </c>
    </row>
    <row r="47" spans="1:26" x14ac:dyDescent="0.25">
      <c r="A47">
        <v>3</v>
      </c>
      <c r="B47">
        <v>85</v>
      </c>
      <c r="C47" t="s">
        <v>34</v>
      </c>
      <c r="D47">
        <v>3.1193</v>
      </c>
      <c r="E47">
        <v>32.06</v>
      </c>
      <c r="F47">
        <v>27.92</v>
      </c>
      <c r="G47">
        <v>32.22</v>
      </c>
      <c r="H47">
        <v>0.41</v>
      </c>
      <c r="I47">
        <v>52</v>
      </c>
      <c r="J47">
        <v>172.25</v>
      </c>
      <c r="K47">
        <v>51.39</v>
      </c>
      <c r="L47">
        <v>4</v>
      </c>
      <c r="M47">
        <v>40</v>
      </c>
      <c r="N47">
        <v>31.86</v>
      </c>
      <c r="O47">
        <v>21478.05</v>
      </c>
      <c r="P47">
        <v>278.13</v>
      </c>
      <c r="Q47">
        <v>3818.59</v>
      </c>
      <c r="R47">
        <v>222.84</v>
      </c>
      <c r="S47">
        <v>129.87</v>
      </c>
      <c r="T47">
        <v>39826.120000000003</v>
      </c>
      <c r="U47">
        <v>0.57999999999999996</v>
      </c>
      <c r="V47">
        <v>0.78</v>
      </c>
      <c r="W47">
        <v>6.33</v>
      </c>
      <c r="X47">
        <v>2.36</v>
      </c>
      <c r="Y47">
        <v>2</v>
      </c>
      <c r="Z47">
        <v>10</v>
      </c>
    </row>
    <row r="48" spans="1:26" x14ac:dyDescent="0.25">
      <c r="A48">
        <v>4</v>
      </c>
      <c r="B48">
        <v>85</v>
      </c>
      <c r="C48" t="s">
        <v>34</v>
      </c>
      <c r="D48">
        <v>3.1648000000000001</v>
      </c>
      <c r="E48">
        <v>31.6</v>
      </c>
      <c r="F48">
        <v>27.67</v>
      </c>
      <c r="G48">
        <v>36.090000000000003</v>
      </c>
      <c r="H48">
        <v>0.51</v>
      </c>
      <c r="I48">
        <v>46</v>
      </c>
      <c r="J48">
        <v>173.71</v>
      </c>
      <c r="K48">
        <v>51.39</v>
      </c>
      <c r="L48">
        <v>5</v>
      </c>
      <c r="M48">
        <v>1</v>
      </c>
      <c r="N48">
        <v>32.32</v>
      </c>
      <c r="O48">
        <v>21658.78</v>
      </c>
      <c r="P48">
        <v>268.45999999999998</v>
      </c>
      <c r="Q48">
        <v>3819.04</v>
      </c>
      <c r="R48">
        <v>213.09</v>
      </c>
      <c r="S48">
        <v>129.87</v>
      </c>
      <c r="T48">
        <v>34981.47</v>
      </c>
      <c r="U48">
        <v>0.61</v>
      </c>
      <c r="V48">
        <v>0.79</v>
      </c>
      <c r="W48">
        <v>6.35</v>
      </c>
      <c r="X48">
        <v>2.1</v>
      </c>
      <c r="Y48">
        <v>2</v>
      </c>
      <c r="Z48">
        <v>10</v>
      </c>
    </row>
    <row r="49" spans="1:26" x14ac:dyDescent="0.25">
      <c r="A49">
        <v>5</v>
      </c>
      <c r="B49">
        <v>85</v>
      </c>
      <c r="C49" t="s">
        <v>34</v>
      </c>
      <c r="D49">
        <v>3.1644999999999999</v>
      </c>
      <c r="E49">
        <v>31.6</v>
      </c>
      <c r="F49">
        <v>27.67</v>
      </c>
      <c r="G49">
        <v>36.090000000000003</v>
      </c>
      <c r="H49">
        <v>0.61</v>
      </c>
      <c r="I49">
        <v>46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270.64</v>
      </c>
      <c r="Q49">
        <v>3819.04</v>
      </c>
      <c r="R49">
        <v>213.1</v>
      </c>
      <c r="S49">
        <v>129.87</v>
      </c>
      <c r="T49">
        <v>34985.65</v>
      </c>
      <c r="U49">
        <v>0.61</v>
      </c>
      <c r="V49">
        <v>0.79</v>
      </c>
      <c r="W49">
        <v>6.35</v>
      </c>
      <c r="X49">
        <v>2.11</v>
      </c>
      <c r="Y49">
        <v>2</v>
      </c>
      <c r="Z49">
        <v>10</v>
      </c>
    </row>
    <row r="50" spans="1:26" x14ac:dyDescent="0.25">
      <c r="A50">
        <v>0</v>
      </c>
      <c r="B50">
        <v>20</v>
      </c>
      <c r="C50" t="s">
        <v>34</v>
      </c>
      <c r="D50">
        <v>2.5924999999999998</v>
      </c>
      <c r="E50">
        <v>38.57</v>
      </c>
      <c r="F50">
        <v>34.479999999999997</v>
      </c>
      <c r="G50">
        <v>10.77</v>
      </c>
      <c r="H50">
        <v>0.34</v>
      </c>
      <c r="I50">
        <v>192</v>
      </c>
      <c r="J50">
        <v>51.33</v>
      </c>
      <c r="K50">
        <v>24.83</v>
      </c>
      <c r="L50">
        <v>1</v>
      </c>
      <c r="M50">
        <v>0</v>
      </c>
      <c r="N50">
        <v>5.51</v>
      </c>
      <c r="O50">
        <v>6564.78</v>
      </c>
      <c r="P50">
        <v>162.29</v>
      </c>
      <c r="Q50">
        <v>3822.26</v>
      </c>
      <c r="R50">
        <v>436.3</v>
      </c>
      <c r="S50">
        <v>129.87</v>
      </c>
      <c r="T50">
        <v>145856.46</v>
      </c>
      <c r="U50">
        <v>0.3</v>
      </c>
      <c r="V50">
        <v>0.64</v>
      </c>
      <c r="W50">
        <v>6.79</v>
      </c>
      <c r="X50">
        <v>8.91</v>
      </c>
      <c r="Y50">
        <v>2</v>
      </c>
      <c r="Z50">
        <v>10</v>
      </c>
    </row>
    <row r="51" spans="1:26" x14ac:dyDescent="0.25">
      <c r="A51">
        <v>0</v>
      </c>
      <c r="B51">
        <v>65</v>
      </c>
      <c r="C51" t="s">
        <v>34</v>
      </c>
      <c r="D51">
        <v>1.9281999999999999</v>
      </c>
      <c r="E51">
        <v>51.86</v>
      </c>
      <c r="F51">
        <v>41.05</v>
      </c>
      <c r="G51">
        <v>7.77</v>
      </c>
      <c r="H51">
        <v>0.13</v>
      </c>
      <c r="I51">
        <v>317</v>
      </c>
      <c r="J51">
        <v>133.21</v>
      </c>
      <c r="K51">
        <v>46.47</v>
      </c>
      <c r="L51">
        <v>1</v>
      </c>
      <c r="M51">
        <v>315</v>
      </c>
      <c r="N51">
        <v>20.75</v>
      </c>
      <c r="O51">
        <v>16663.419999999998</v>
      </c>
      <c r="P51">
        <v>432.37</v>
      </c>
      <c r="Q51">
        <v>3820.56</v>
      </c>
      <c r="R51">
        <v>669.37</v>
      </c>
      <c r="S51">
        <v>129.87</v>
      </c>
      <c r="T51">
        <v>261764.06</v>
      </c>
      <c r="U51">
        <v>0.19</v>
      </c>
      <c r="V51">
        <v>0.53</v>
      </c>
      <c r="W51">
        <v>6.75</v>
      </c>
      <c r="X51">
        <v>15.48</v>
      </c>
      <c r="Y51">
        <v>2</v>
      </c>
      <c r="Z51">
        <v>10</v>
      </c>
    </row>
    <row r="52" spans="1:26" x14ac:dyDescent="0.25">
      <c r="A52">
        <v>1</v>
      </c>
      <c r="B52">
        <v>65</v>
      </c>
      <c r="C52" t="s">
        <v>34</v>
      </c>
      <c r="D52">
        <v>2.8130999999999999</v>
      </c>
      <c r="E52">
        <v>35.549999999999997</v>
      </c>
      <c r="F52">
        <v>30.48</v>
      </c>
      <c r="G52">
        <v>17.25</v>
      </c>
      <c r="H52">
        <v>0.26</v>
      </c>
      <c r="I52">
        <v>106</v>
      </c>
      <c r="J52">
        <v>134.55000000000001</v>
      </c>
      <c r="K52">
        <v>46.47</v>
      </c>
      <c r="L52">
        <v>2</v>
      </c>
      <c r="M52">
        <v>104</v>
      </c>
      <c r="N52">
        <v>21.09</v>
      </c>
      <c r="O52">
        <v>16828.84</v>
      </c>
      <c r="P52">
        <v>290.36</v>
      </c>
      <c r="Q52">
        <v>3819.4</v>
      </c>
      <c r="R52">
        <v>309.92</v>
      </c>
      <c r="S52">
        <v>129.87</v>
      </c>
      <c r="T52">
        <v>83098.179999999993</v>
      </c>
      <c r="U52">
        <v>0.42</v>
      </c>
      <c r="V52">
        <v>0.72</v>
      </c>
      <c r="W52">
        <v>6.4</v>
      </c>
      <c r="X52">
        <v>4.92</v>
      </c>
      <c r="Y52">
        <v>2</v>
      </c>
      <c r="Z52">
        <v>10</v>
      </c>
    </row>
    <row r="53" spans="1:26" x14ac:dyDescent="0.25">
      <c r="A53">
        <v>2</v>
      </c>
      <c r="B53">
        <v>65</v>
      </c>
      <c r="C53" t="s">
        <v>34</v>
      </c>
      <c r="D53">
        <v>3.0975000000000001</v>
      </c>
      <c r="E53">
        <v>32.28</v>
      </c>
      <c r="F53">
        <v>28.42</v>
      </c>
      <c r="G53">
        <v>27.5</v>
      </c>
      <c r="H53">
        <v>0.39</v>
      </c>
      <c r="I53">
        <v>62</v>
      </c>
      <c r="J53">
        <v>135.9</v>
      </c>
      <c r="K53">
        <v>46.47</v>
      </c>
      <c r="L53">
        <v>3</v>
      </c>
      <c r="M53">
        <v>18</v>
      </c>
      <c r="N53">
        <v>21.43</v>
      </c>
      <c r="O53">
        <v>16994.64</v>
      </c>
      <c r="P53">
        <v>240.73</v>
      </c>
      <c r="Q53">
        <v>3819.45</v>
      </c>
      <c r="R53">
        <v>238.45</v>
      </c>
      <c r="S53">
        <v>129.87</v>
      </c>
      <c r="T53">
        <v>47583.08</v>
      </c>
      <c r="U53">
        <v>0.54</v>
      </c>
      <c r="V53">
        <v>0.77</v>
      </c>
      <c r="W53">
        <v>6.38</v>
      </c>
      <c r="X53">
        <v>2.85</v>
      </c>
      <c r="Y53">
        <v>2</v>
      </c>
      <c r="Z53">
        <v>10</v>
      </c>
    </row>
    <row r="54" spans="1:26" x14ac:dyDescent="0.25">
      <c r="A54">
        <v>3</v>
      </c>
      <c r="B54">
        <v>65</v>
      </c>
      <c r="C54" t="s">
        <v>34</v>
      </c>
      <c r="D54">
        <v>3.1109</v>
      </c>
      <c r="E54">
        <v>32.15</v>
      </c>
      <c r="F54">
        <v>28.33</v>
      </c>
      <c r="G54">
        <v>28.33</v>
      </c>
      <c r="H54">
        <v>0.52</v>
      </c>
      <c r="I54">
        <v>60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17160.919999999998</v>
      </c>
      <c r="P54">
        <v>241.29</v>
      </c>
      <c r="Q54">
        <v>3819.53</v>
      </c>
      <c r="R54">
        <v>234.66</v>
      </c>
      <c r="S54">
        <v>129.87</v>
      </c>
      <c r="T54">
        <v>45698.42</v>
      </c>
      <c r="U54">
        <v>0.55000000000000004</v>
      </c>
      <c r="V54">
        <v>0.77</v>
      </c>
      <c r="W54">
        <v>6.4</v>
      </c>
      <c r="X54">
        <v>2.77</v>
      </c>
      <c r="Y54">
        <v>2</v>
      </c>
      <c r="Z54">
        <v>10</v>
      </c>
    </row>
    <row r="55" spans="1:26" x14ac:dyDescent="0.25">
      <c r="A55">
        <v>0</v>
      </c>
      <c r="B55">
        <v>75</v>
      </c>
      <c r="C55" t="s">
        <v>34</v>
      </c>
      <c r="D55">
        <v>1.7362</v>
      </c>
      <c r="E55">
        <v>57.6</v>
      </c>
      <c r="F55">
        <v>43.95</v>
      </c>
      <c r="G55">
        <v>7.09</v>
      </c>
      <c r="H55">
        <v>0.12</v>
      </c>
      <c r="I55">
        <v>372</v>
      </c>
      <c r="J55">
        <v>150.44</v>
      </c>
      <c r="K55">
        <v>49.1</v>
      </c>
      <c r="L55">
        <v>1</v>
      </c>
      <c r="M55">
        <v>370</v>
      </c>
      <c r="N55">
        <v>25.34</v>
      </c>
      <c r="O55">
        <v>18787.759999999998</v>
      </c>
      <c r="P55">
        <v>506.52</v>
      </c>
      <c r="Q55">
        <v>3821.4</v>
      </c>
      <c r="R55">
        <v>768.02</v>
      </c>
      <c r="S55">
        <v>129.87</v>
      </c>
      <c r="T55">
        <v>310815.56</v>
      </c>
      <c r="U55">
        <v>0.17</v>
      </c>
      <c r="V55">
        <v>0.5</v>
      </c>
      <c r="W55">
        <v>6.85</v>
      </c>
      <c r="X55">
        <v>18.37</v>
      </c>
      <c r="Y55">
        <v>2</v>
      </c>
      <c r="Z55">
        <v>10</v>
      </c>
    </row>
    <row r="56" spans="1:26" x14ac:dyDescent="0.25">
      <c r="A56">
        <v>1</v>
      </c>
      <c r="B56">
        <v>75</v>
      </c>
      <c r="C56" t="s">
        <v>34</v>
      </c>
      <c r="D56">
        <v>2.6833999999999998</v>
      </c>
      <c r="E56">
        <v>37.270000000000003</v>
      </c>
      <c r="F56">
        <v>31.26</v>
      </c>
      <c r="G56">
        <v>15.37</v>
      </c>
      <c r="H56">
        <v>0.23</v>
      </c>
      <c r="I56">
        <v>122</v>
      </c>
      <c r="J56">
        <v>151.83000000000001</v>
      </c>
      <c r="K56">
        <v>49.1</v>
      </c>
      <c r="L56">
        <v>2</v>
      </c>
      <c r="M56">
        <v>120</v>
      </c>
      <c r="N56">
        <v>25.73</v>
      </c>
      <c r="O56">
        <v>18959.54</v>
      </c>
      <c r="P56">
        <v>333.92</v>
      </c>
      <c r="Q56">
        <v>3819.43</v>
      </c>
      <c r="R56">
        <v>336.61</v>
      </c>
      <c r="S56">
        <v>129.87</v>
      </c>
      <c r="T56">
        <v>96363.08</v>
      </c>
      <c r="U56">
        <v>0.39</v>
      </c>
      <c r="V56">
        <v>0.7</v>
      </c>
      <c r="W56">
        <v>6.43</v>
      </c>
      <c r="X56">
        <v>5.7</v>
      </c>
      <c r="Y56">
        <v>2</v>
      </c>
      <c r="Z56">
        <v>10</v>
      </c>
    </row>
    <row r="57" spans="1:26" x14ac:dyDescent="0.25">
      <c r="A57">
        <v>2</v>
      </c>
      <c r="B57">
        <v>75</v>
      </c>
      <c r="C57" t="s">
        <v>34</v>
      </c>
      <c r="D57">
        <v>3.0264000000000002</v>
      </c>
      <c r="E57">
        <v>33.04</v>
      </c>
      <c r="F57">
        <v>28.69</v>
      </c>
      <c r="G57">
        <v>25.31</v>
      </c>
      <c r="H57">
        <v>0.35</v>
      </c>
      <c r="I57">
        <v>68</v>
      </c>
      <c r="J57">
        <v>153.22999999999999</v>
      </c>
      <c r="K57">
        <v>49.1</v>
      </c>
      <c r="L57">
        <v>3</v>
      </c>
      <c r="M57">
        <v>64</v>
      </c>
      <c r="N57">
        <v>26.13</v>
      </c>
      <c r="O57">
        <v>19131.849999999999</v>
      </c>
      <c r="P57">
        <v>277.57</v>
      </c>
      <c r="Q57">
        <v>3818.91</v>
      </c>
      <c r="R57">
        <v>249.14</v>
      </c>
      <c r="S57">
        <v>129.87</v>
      </c>
      <c r="T57">
        <v>52897.440000000002</v>
      </c>
      <c r="U57">
        <v>0.52</v>
      </c>
      <c r="V57">
        <v>0.76</v>
      </c>
      <c r="W57">
        <v>6.34</v>
      </c>
      <c r="X57">
        <v>3.13</v>
      </c>
      <c r="Y57">
        <v>2</v>
      </c>
      <c r="Z57">
        <v>10</v>
      </c>
    </row>
    <row r="58" spans="1:26" x14ac:dyDescent="0.25">
      <c r="A58">
        <v>3</v>
      </c>
      <c r="B58">
        <v>75</v>
      </c>
      <c r="C58" t="s">
        <v>34</v>
      </c>
      <c r="D58">
        <v>3.1362999999999999</v>
      </c>
      <c r="E58">
        <v>31.88</v>
      </c>
      <c r="F58">
        <v>27.99</v>
      </c>
      <c r="G58">
        <v>31.69</v>
      </c>
      <c r="H58">
        <v>0.46</v>
      </c>
      <c r="I58">
        <v>53</v>
      </c>
      <c r="J58">
        <v>154.63</v>
      </c>
      <c r="K58">
        <v>49.1</v>
      </c>
      <c r="L58">
        <v>4</v>
      </c>
      <c r="M58">
        <v>2</v>
      </c>
      <c r="N58">
        <v>26.53</v>
      </c>
      <c r="O58">
        <v>19304.72</v>
      </c>
      <c r="P58">
        <v>253.93</v>
      </c>
      <c r="Q58">
        <v>3819.57</v>
      </c>
      <c r="R58">
        <v>223.62</v>
      </c>
      <c r="S58">
        <v>129.87</v>
      </c>
      <c r="T58">
        <v>40213.730000000003</v>
      </c>
      <c r="U58">
        <v>0.57999999999999996</v>
      </c>
      <c r="V58">
        <v>0.78</v>
      </c>
      <c r="W58">
        <v>6.37</v>
      </c>
      <c r="X58">
        <v>2.4300000000000002</v>
      </c>
      <c r="Y58">
        <v>2</v>
      </c>
      <c r="Z58">
        <v>10</v>
      </c>
    </row>
    <row r="59" spans="1:26" x14ac:dyDescent="0.25">
      <c r="A59">
        <v>4</v>
      </c>
      <c r="B59">
        <v>75</v>
      </c>
      <c r="C59" t="s">
        <v>34</v>
      </c>
      <c r="D59">
        <v>3.1448</v>
      </c>
      <c r="E59">
        <v>31.8</v>
      </c>
      <c r="F59">
        <v>27.93</v>
      </c>
      <c r="G59">
        <v>32.229999999999997</v>
      </c>
      <c r="H59">
        <v>0.56999999999999995</v>
      </c>
      <c r="I59">
        <v>52</v>
      </c>
      <c r="J59">
        <v>156.03</v>
      </c>
      <c r="K59">
        <v>49.1</v>
      </c>
      <c r="L59">
        <v>5</v>
      </c>
      <c r="M59">
        <v>0</v>
      </c>
      <c r="N59">
        <v>26.94</v>
      </c>
      <c r="O59">
        <v>19478.150000000001</v>
      </c>
      <c r="P59">
        <v>255.47</v>
      </c>
      <c r="Q59">
        <v>3819.68</v>
      </c>
      <c r="R59">
        <v>221.69</v>
      </c>
      <c r="S59">
        <v>129.87</v>
      </c>
      <c r="T59">
        <v>39249.339999999997</v>
      </c>
      <c r="U59">
        <v>0.59</v>
      </c>
      <c r="V59">
        <v>0.78</v>
      </c>
      <c r="W59">
        <v>6.37</v>
      </c>
      <c r="X59">
        <v>2.37</v>
      </c>
      <c r="Y59">
        <v>2</v>
      </c>
      <c r="Z59">
        <v>10</v>
      </c>
    </row>
    <row r="60" spans="1:26" x14ac:dyDescent="0.25">
      <c r="A60">
        <v>0</v>
      </c>
      <c r="B60">
        <v>95</v>
      </c>
      <c r="C60" t="s">
        <v>34</v>
      </c>
      <c r="D60">
        <v>1.3801000000000001</v>
      </c>
      <c r="E60">
        <v>72.459999999999994</v>
      </c>
      <c r="F60">
        <v>51.2</v>
      </c>
      <c r="G60">
        <v>6.08</v>
      </c>
      <c r="H60">
        <v>0.1</v>
      </c>
      <c r="I60">
        <v>505</v>
      </c>
      <c r="J60">
        <v>185.69</v>
      </c>
      <c r="K60">
        <v>53.44</v>
      </c>
      <c r="L60">
        <v>1</v>
      </c>
      <c r="M60">
        <v>503</v>
      </c>
      <c r="N60">
        <v>36.26</v>
      </c>
      <c r="O60">
        <v>23136.14</v>
      </c>
      <c r="P60">
        <v>684.3</v>
      </c>
      <c r="Q60">
        <v>3822.05</v>
      </c>
      <c r="R60">
        <v>1015.13</v>
      </c>
      <c r="S60">
        <v>129.87</v>
      </c>
      <c r="T60">
        <v>433705.88</v>
      </c>
      <c r="U60">
        <v>0.13</v>
      </c>
      <c r="V60">
        <v>0.43</v>
      </c>
      <c r="W60">
        <v>7.07</v>
      </c>
      <c r="X60">
        <v>25.61</v>
      </c>
      <c r="Y60">
        <v>2</v>
      </c>
      <c r="Z60">
        <v>10</v>
      </c>
    </row>
    <row r="61" spans="1:26" x14ac:dyDescent="0.25">
      <c r="A61">
        <v>1</v>
      </c>
      <c r="B61">
        <v>95</v>
      </c>
      <c r="C61" t="s">
        <v>34</v>
      </c>
      <c r="D61">
        <v>2.4510999999999998</v>
      </c>
      <c r="E61">
        <v>40.799999999999997</v>
      </c>
      <c r="F61">
        <v>32.67</v>
      </c>
      <c r="G61">
        <v>12.9</v>
      </c>
      <c r="H61">
        <v>0.19</v>
      </c>
      <c r="I61">
        <v>152</v>
      </c>
      <c r="J61">
        <v>187.21</v>
      </c>
      <c r="K61">
        <v>53.44</v>
      </c>
      <c r="L61">
        <v>2</v>
      </c>
      <c r="M61">
        <v>150</v>
      </c>
      <c r="N61">
        <v>36.770000000000003</v>
      </c>
      <c r="O61">
        <v>23322.880000000001</v>
      </c>
      <c r="P61">
        <v>416.01</v>
      </c>
      <c r="Q61">
        <v>3820.7</v>
      </c>
      <c r="R61">
        <v>384.36</v>
      </c>
      <c r="S61">
        <v>129.87</v>
      </c>
      <c r="T61">
        <v>120087.76</v>
      </c>
      <c r="U61">
        <v>0.34</v>
      </c>
      <c r="V61">
        <v>0.67</v>
      </c>
      <c r="W61">
        <v>6.47</v>
      </c>
      <c r="X61">
        <v>7.1</v>
      </c>
      <c r="Y61">
        <v>2</v>
      </c>
      <c r="Z61">
        <v>10</v>
      </c>
    </row>
    <row r="62" spans="1:26" x14ac:dyDescent="0.25">
      <c r="A62">
        <v>2</v>
      </c>
      <c r="B62">
        <v>95</v>
      </c>
      <c r="C62" t="s">
        <v>34</v>
      </c>
      <c r="D62">
        <v>2.8334000000000001</v>
      </c>
      <c r="E62">
        <v>35.29</v>
      </c>
      <c r="F62">
        <v>29.59</v>
      </c>
      <c r="G62">
        <v>20.399999999999999</v>
      </c>
      <c r="H62">
        <v>0.28000000000000003</v>
      </c>
      <c r="I62">
        <v>87</v>
      </c>
      <c r="J62">
        <v>188.73</v>
      </c>
      <c r="K62">
        <v>53.44</v>
      </c>
      <c r="L62">
        <v>3</v>
      </c>
      <c r="M62">
        <v>85</v>
      </c>
      <c r="N62">
        <v>37.29</v>
      </c>
      <c r="O62">
        <v>23510.33</v>
      </c>
      <c r="P62">
        <v>356.23</v>
      </c>
      <c r="Q62">
        <v>3819.67</v>
      </c>
      <c r="R62">
        <v>279.5</v>
      </c>
      <c r="S62">
        <v>129.87</v>
      </c>
      <c r="T62">
        <v>67981.59</v>
      </c>
      <c r="U62">
        <v>0.46</v>
      </c>
      <c r="V62">
        <v>0.74</v>
      </c>
      <c r="W62">
        <v>6.37</v>
      </c>
      <c r="X62">
        <v>4.0199999999999996</v>
      </c>
      <c r="Y62">
        <v>2</v>
      </c>
      <c r="Z62">
        <v>10</v>
      </c>
    </row>
    <row r="63" spans="1:26" x14ac:dyDescent="0.25">
      <c r="A63">
        <v>3</v>
      </c>
      <c r="B63">
        <v>95</v>
      </c>
      <c r="C63" t="s">
        <v>34</v>
      </c>
      <c r="D63">
        <v>3.0472000000000001</v>
      </c>
      <c r="E63">
        <v>32.82</v>
      </c>
      <c r="F63">
        <v>28.19</v>
      </c>
      <c r="G63">
        <v>29.16</v>
      </c>
      <c r="H63">
        <v>0.37</v>
      </c>
      <c r="I63">
        <v>58</v>
      </c>
      <c r="J63">
        <v>190.25</v>
      </c>
      <c r="K63">
        <v>53.44</v>
      </c>
      <c r="L63">
        <v>4</v>
      </c>
      <c r="M63">
        <v>56</v>
      </c>
      <c r="N63">
        <v>37.82</v>
      </c>
      <c r="O63">
        <v>23698.48</v>
      </c>
      <c r="P63">
        <v>316.52999999999997</v>
      </c>
      <c r="Q63">
        <v>3819.17</v>
      </c>
      <c r="R63">
        <v>232.43</v>
      </c>
      <c r="S63">
        <v>129.87</v>
      </c>
      <c r="T63">
        <v>44588.93</v>
      </c>
      <c r="U63">
        <v>0.56000000000000005</v>
      </c>
      <c r="V63">
        <v>0.78</v>
      </c>
      <c r="W63">
        <v>6.32</v>
      </c>
      <c r="X63">
        <v>2.63</v>
      </c>
      <c r="Y63">
        <v>2</v>
      </c>
      <c r="Z63">
        <v>10</v>
      </c>
    </row>
    <row r="64" spans="1:26" x14ac:dyDescent="0.25">
      <c r="A64">
        <v>4</v>
      </c>
      <c r="B64">
        <v>95</v>
      </c>
      <c r="C64" t="s">
        <v>34</v>
      </c>
      <c r="D64">
        <v>3.1573000000000002</v>
      </c>
      <c r="E64">
        <v>31.67</v>
      </c>
      <c r="F64">
        <v>27.57</v>
      </c>
      <c r="G64">
        <v>37.590000000000003</v>
      </c>
      <c r="H64">
        <v>0.46</v>
      </c>
      <c r="I64">
        <v>44</v>
      </c>
      <c r="J64">
        <v>191.78</v>
      </c>
      <c r="K64">
        <v>53.44</v>
      </c>
      <c r="L64">
        <v>5</v>
      </c>
      <c r="M64">
        <v>22</v>
      </c>
      <c r="N64">
        <v>38.35</v>
      </c>
      <c r="O64">
        <v>23887.360000000001</v>
      </c>
      <c r="P64">
        <v>288.12</v>
      </c>
      <c r="Q64">
        <v>3819.08</v>
      </c>
      <c r="R64">
        <v>210.24</v>
      </c>
      <c r="S64">
        <v>129.87</v>
      </c>
      <c r="T64">
        <v>33568.67</v>
      </c>
      <c r="U64">
        <v>0.62</v>
      </c>
      <c r="V64">
        <v>0.79</v>
      </c>
      <c r="W64">
        <v>6.33</v>
      </c>
      <c r="X64">
        <v>2</v>
      </c>
      <c r="Y64">
        <v>2</v>
      </c>
      <c r="Z64">
        <v>10</v>
      </c>
    </row>
    <row r="65" spans="1:26" x14ac:dyDescent="0.25">
      <c r="A65">
        <v>5</v>
      </c>
      <c r="B65">
        <v>95</v>
      </c>
      <c r="C65" t="s">
        <v>34</v>
      </c>
      <c r="D65">
        <v>3.1758000000000002</v>
      </c>
      <c r="E65">
        <v>31.49</v>
      </c>
      <c r="F65">
        <v>27.46</v>
      </c>
      <c r="G65">
        <v>39.22</v>
      </c>
      <c r="H65">
        <v>0.55000000000000004</v>
      </c>
      <c r="I65">
        <v>42</v>
      </c>
      <c r="J65">
        <v>193.32</v>
      </c>
      <c r="K65">
        <v>53.44</v>
      </c>
      <c r="L65">
        <v>6</v>
      </c>
      <c r="M65">
        <v>0</v>
      </c>
      <c r="N65">
        <v>38.89</v>
      </c>
      <c r="O65">
        <v>24076.95</v>
      </c>
      <c r="P65">
        <v>284.55</v>
      </c>
      <c r="Q65">
        <v>3818.85</v>
      </c>
      <c r="R65">
        <v>206.02</v>
      </c>
      <c r="S65">
        <v>129.87</v>
      </c>
      <c r="T65">
        <v>31466.61</v>
      </c>
      <c r="U65">
        <v>0.63</v>
      </c>
      <c r="V65">
        <v>0.8</v>
      </c>
      <c r="W65">
        <v>6.34</v>
      </c>
      <c r="X65">
        <v>1.9</v>
      </c>
      <c r="Y65">
        <v>2</v>
      </c>
      <c r="Z65">
        <v>10</v>
      </c>
    </row>
    <row r="66" spans="1:26" x14ac:dyDescent="0.25">
      <c r="A66">
        <v>0</v>
      </c>
      <c r="B66">
        <v>55</v>
      </c>
      <c r="C66" t="s">
        <v>34</v>
      </c>
      <c r="D66">
        <v>2.1383999999999999</v>
      </c>
      <c r="E66">
        <v>46.76</v>
      </c>
      <c r="F66">
        <v>38.35</v>
      </c>
      <c r="G66">
        <v>8.68</v>
      </c>
      <c r="H66">
        <v>0.15</v>
      </c>
      <c r="I66">
        <v>265</v>
      </c>
      <c r="J66">
        <v>116.05</v>
      </c>
      <c r="K66">
        <v>43.4</v>
      </c>
      <c r="L66">
        <v>1</v>
      </c>
      <c r="M66">
        <v>263</v>
      </c>
      <c r="N66">
        <v>16.649999999999999</v>
      </c>
      <c r="O66">
        <v>14546.17</v>
      </c>
      <c r="P66">
        <v>362.48</v>
      </c>
      <c r="Q66">
        <v>3820.63</v>
      </c>
      <c r="R66">
        <v>577.4</v>
      </c>
      <c r="S66">
        <v>129.87</v>
      </c>
      <c r="T66">
        <v>216043.81</v>
      </c>
      <c r="U66">
        <v>0.22</v>
      </c>
      <c r="V66">
        <v>0.56999999999999995</v>
      </c>
      <c r="W66">
        <v>6.66</v>
      </c>
      <c r="X66">
        <v>12.78</v>
      </c>
      <c r="Y66">
        <v>2</v>
      </c>
      <c r="Z66">
        <v>10</v>
      </c>
    </row>
    <row r="67" spans="1:26" x14ac:dyDescent="0.25">
      <c r="A67">
        <v>1</v>
      </c>
      <c r="B67">
        <v>55</v>
      </c>
      <c r="C67" t="s">
        <v>34</v>
      </c>
      <c r="D67">
        <v>2.952</v>
      </c>
      <c r="E67">
        <v>33.880000000000003</v>
      </c>
      <c r="F67">
        <v>29.67</v>
      </c>
      <c r="G67">
        <v>20</v>
      </c>
      <c r="H67">
        <v>0.3</v>
      </c>
      <c r="I67">
        <v>89</v>
      </c>
      <c r="J67">
        <v>117.34</v>
      </c>
      <c r="K67">
        <v>43.4</v>
      </c>
      <c r="L67">
        <v>2</v>
      </c>
      <c r="M67">
        <v>85</v>
      </c>
      <c r="N67">
        <v>16.940000000000001</v>
      </c>
      <c r="O67">
        <v>14705.49</v>
      </c>
      <c r="P67">
        <v>243.07</v>
      </c>
      <c r="Q67">
        <v>3819.23</v>
      </c>
      <c r="R67">
        <v>282.54000000000002</v>
      </c>
      <c r="S67">
        <v>129.87</v>
      </c>
      <c r="T67">
        <v>69491.350000000006</v>
      </c>
      <c r="U67">
        <v>0.46</v>
      </c>
      <c r="V67">
        <v>0.74</v>
      </c>
      <c r="W67">
        <v>6.37</v>
      </c>
      <c r="X67">
        <v>4.0999999999999996</v>
      </c>
      <c r="Y67">
        <v>2</v>
      </c>
      <c r="Z67">
        <v>10</v>
      </c>
    </row>
    <row r="68" spans="1:26" x14ac:dyDescent="0.25">
      <c r="A68">
        <v>2</v>
      </c>
      <c r="B68">
        <v>55</v>
      </c>
      <c r="C68" t="s">
        <v>34</v>
      </c>
      <c r="D68">
        <v>3.0653000000000001</v>
      </c>
      <c r="E68">
        <v>32.619999999999997</v>
      </c>
      <c r="F68">
        <v>28.84</v>
      </c>
      <c r="G68">
        <v>24.37</v>
      </c>
      <c r="H68">
        <v>0.45</v>
      </c>
      <c r="I68">
        <v>71</v>
      </c>
      <c r="J68">
        <v>118.63</v>
      </c>
      <c r="K68">
        <v>43.4</v>
      </c>
      <c r="L68">
        <v>3</v>
      </c>
      <c r="M68">
        <v>0</v>
      </c>
      <c r="N68">
        <v>17.23</v>
      </c>
      <c r="O68">
        <v>14865.24</v>
      </c>
      <c r="P68">
        <v>225.1</v>
      </c>
      <c r="Q68">
        <v>3820.37</v>
      </c>
      <c r="R68">
        <v>251.64</v>
      </c>
      <c r="S68">
        <v>129.87</v>
      </c>
      <c r="T68">
        <v>54133.25</v>
      </c>
      <c r="U68">
        <v>0.52</v>
      </c>
      <c r="V68">
        <v>0.76</v>
      </c>
      <c r="W68">
        <v>6.42</v>
      </c>
      <c r="X68">
        <v>3.28</v>
      </c>
      <c r="Y68">
        <v>2</v>
      </c>
      <c r="Z6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3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INDEX(resultados!$A$2:$ZZ$68, 1, MATCH($B$1, resultados!$A$1:$ZZ$1, 0))</f>
        <v>#N/A</v>
      </c>
      <c r="B7" t="e">
        <f>INDEX(resultados!$A$2:$ZZ$68, 1, MATCH($B$2, resultados!$A$1:$ZZ$1, 0))</f>
        <v>#N/A</v>
      </c>
      <c r="C7" t="e">
        <f>INDEX(resultados!$A$2:$ZZ$68, 1, MATCH($B$3, resultados!$A$1:$ZZ$1, 0))</f>
        <v>#N/A</v>
      </c>
    </row>
    <row r="8" spans="1:3" x14ac:dyDescent="0.25">
      <c r="A8" t="e">
        <f>INDEX(resultados!$A$2:$ZZ$68, 2, MATCH($B$1, resultados!$A$1:$ZZ$1, 0))</f>
        <v>#N/A</v>
      </c>
      <c r="B8" t="e">
        <f>INDEX(resultados!$A$2:$ZZ$68, 2, MATCH($B$2, resultados!$A$1:$ZZ$1, 0))</f>
        <v>#N/A</v>
      </c>
      <c r="C8" t="e">
        <f>INDEX(resultados!$A$2:$ZZ$68, 2, MATCH($B$3, resultados!$A$1:$ZZ$1, 0))</f>
        <v>#N/A</v>
      </c>
    </row>
    <row r="9" spans="1:3" x14ac:dyDescent="0.25">
      <c r="A9" t="e">
        <f>INDEX(resultados!$A$2:$ZZ$68, 3, MATCH($B$1, resultados!$A$1:$ZZ$1, 0))</f>
        <v>#N/A</v>
      </c>
      <c r="B9" t="e">
        <f>INDEX(resultados!$A$2:$ZZ$68, 3, MATCH($B$2, resultados!$A$1:$ZZ$1, 0))</f>
        <v>#N/A</v>
      </c>
      <c r="C9" t="e">
        <f>INDEX(resultados!$A$2:$ZZ$68, 3, MATCH($B$3, resultados!$A$1:$ZZ$1, 0))</f>
        <v>#N/A</v>
      </c>
    </row>
    <row r="10" spans="1:3" x14ac:dyDescent="0.25">
      <c r="A10" t="e">
        <f>INDEX(resultados!$A$2:$ZZ$68, 4, MATCH($B$1, resultados!$A$1:$ZZ$1, 0))</f>
        <v>#N/A</v>
      </c>
      <c r="B10" t="e">
        <f>INDEX(resultados!$A$2:$ZZ$68, 4, MATCH($B$2, resultados!$A$1:$ZZ$1, 0))</f>
        <v>#N/A</v>
      </c>
      <c r="C10" t="e">
        <f>INDEX(resultados!$A$2:$ZZ$68, 4, MATCH($B$3, resultados!$A$1:$ZZ$1, 0))</f>
        <v>#N/A</v>
      </c>
    </row>
    <row r="11" spans="1:3" x14ac:dyDescent="0.25">
      <c r="A11" t="e">
        <f>INDEX(resultados!$A$2:$ZZ$68, 5, MATCH($B$1, resultados!$A$1:$ZZ$1, 0))</f>
        <v>#N/A</v>
      </c>
      <c r="B11" t="e">
        <f>INDEX(resultados!$A$2:$ZZ$68, 5, MATCH($B$2, resultados!$A$1:$ZZ$1, 0))</f>
        <v>#N/A</v>
      </c>
      <c r="C11" t="e">
        <f>INDEX(resultados!$A$2:$ZZ$68, 5, MATCH($B$3, resultados!$A$1:$ZZ$1, 0))</f>
        <v>#N/A</v>
      </c>
    </row>
    <row r="12" spans="1:3" x14ac:dyDescent="0.25">
      <c r="A12" t="e">
        <f>INDEX(resultados!$A$2:$ZZ$68, 6, MATCH($B$1, resultados!$A$1:$ZZ$1, 0))</f>
        <v>#N/A</v>
      </c>
      <c r="B12" t="e">
        <f>INDEX(resultados!$A$2:$ZZ$68, 6, MATCH($B$2, resultados!$A$1:$ZZ$1, 0))</f>
        <v>#N/A</v>
      </c>
      <c r="C12" t="e">
        <f>INDEX(resultados!$A$2:$ZZ$68, 6, MATCH($B$3, resultados!$A$1:$ZZ$1, 0))</f>
        <v>#N/A</v>
      </c>
    </row>
    <row r="13" spans="1:3" x14ac:dyDescent="0.25">
      <c r="A13" t="e">
        <f>INDEX(resultados!$A$2:$ZZ$68, 7, MATCH($B$1, resultados!$A$1:$ZZ$1, 0))</f>
        <v>#N/A</v>
      </c>
      <c r="B13" t="e">
        <f>INDEX(resultados!$A$2:$ZZ$68, 7, MATCH($B$2, resultados!$A$1:$ZZ$1, 0))</f>
        <v>#N/A</v>
      </c>
      <c r="C13" t="e">
        <f>INDEX(resultados!$A$2:$ZZ$68, 7, MATCH($B$3, resultados!$A$1:$ZZ$1, 0))</f>
        <v>#N/A</v>
      </c>
    </row>
    <row r="14" spans="1:3" x14ac:dyDescent="0.25">
      <c r="A14" t="e">
        <f>INDEX(resultados!$A$2:$ZZ$68, 8, MATCH($B$1, resultados!$A$1:$ZZ$1, 0))</f>
        <v>#N/A</v>
      </c>
      <c r="B14" t="e">
        <f>INDEX(resultados!$A$2:$ZZ$68, 8, MATCH($B$2, resultados!$A$1:$ZZ$1, 0))</f>
        <v>#N/A</v>
      </c>
      <c r="C14" t="e">
        <f>INDEX(resultados!$A$2:$ZZ$68, 8, MATCH($B$3, resultados!$A$1:$ZZ$1, 0))</f>
        <v>#N/A</v>
      </c>
    </row>
    <row r="15" spans="1:3" x14ac:dyDescent="0.25">
      <c r="A15" t="e">
        <f>INDEX(resultados!$A$2:$ZZ$68, 9, MATCH($B$1, resultados!$A$1:$ZZ$1, 0))</f>
        <v>#N/A</v>
      </c>
      <c r="B15" t="e">
        <f>INDEX(resultados!$A$2:$ZZ$68, 9, MATCH($B$2, resultados!$A$1:$ZZ$1, 0))</f>
        <v>#N/A</v>
      </c>
      <c r="C15" t="e">
        <f>INDEX(resultados!$A$2:$ZZ$68, 9, MATCH($B$3, resultados!$A$1:$ZZ$1, 0))</f>
        <v>#N/A</v>
      </c>
    </row>
    <row r="16" spans="1:3" x14ac:dyDescent="0.25">
      <c r="A16" t="e">
        <f>INDEX(resultados!$A$2:$ZZ$68, 10, MATCH($B$1, resultados!$A$1:$ZZ$1, 0))</f>
        <v>#N/A</v>
      </c>
      <c r="B16" t="e">
        <f>INDEX(resultados!$A$2:$ZZ$68, 10, MATCH($B$2, resultados!$A$1:$ZZ$1, 0))</f>
        <v>#N/A</v>
      </c>
      <c r="C16" t="e">
        <f>INDEX(resultados!$A$2:$ZZ$68, 10, MATCH($B$3, resultados!$A$1:$ZZ$1, 0))</f>
        <v>#N/A</v>
      </c>
    </row>
    <row r="17" spans="1:3" x14ac:dyDescent="0.25">
      <c r="A17" t="e">
        <f>INDEX(resultados!$A$2:$ZZ$68, 11, MATCH($B$1, resultados!$A$1:$ZZ$1, 0))</f>
        <v>#N/A</v>
      </c>
      <c r="B17" t="e">
        <f>INDEX(resultados!$A$2:$ZZ$68, 11, MATCH($B$2, resultados!$A$1:$ZZ$1, 0))</f>
        <v>#N/A</v>
      </c>
      <c r="C17" t="e">
        <f>INDEX(resultados!$A$2:$ZZ$68, 11, MATCH($B$3, resultados!$A$1:$ZZ$1, 0))</f>
        <v>#N/A</v>
      </c>
    </row>
    <row r="18" spans="1:3" x14ac:dyDescent="0.25">
      <c r="A18" t="e">
        <f>INDEX(resultados!$A$2:$ZZ$68, 12, MATCH($B$1, resultados!$A$1:$ZZ$1, 0))</f>
        <v>#N/A</v>
      </c>
      <c r="B18" t="e">
        <f>INDEX(resultados!$A$2:$ZZ$68, 12, MATCH($B$2, resultados!$A$1:$ZZ$1, 0))</f>
        <v>#N/A</v>
      </c>
      <c r="C18" t="e">
        <f>INDEX(resultados!$A$2:$ZZ$68, 12, MATCH($B$3, resultados!$A$1:$ZZ$1, 0))</f>
        <v>#N/A</v>
      </c>
    </row>
    <row r="19" spans="1:3" x14ac:dyDescent="0.25">
      <c r="A19" t="e">
        <f>INDEX(resultados!$A$2:$ZZ$68, 13, MATCH($B$1, resultados!$A$1:$ZZ$1, 0))</f>
        <v>#N/A</v>
      </c>
      <c r="B19" t="e">
        <f>INDEX(resultados!$A$2:$ZZ$68, 13, MATCH($B$2, resultados!$A$1:$ZZ$1, 0))</f>
        <v>#N/A</v>
      </c>
      <c r="C19" t="e">
        <f>INDEX(resultados!$A$2:$ZZ$68, 13, MATCH($B$3, resultados!$A$1:$ZZ$1, 0))</f>
        <v>#N/A</v>
      </c>
    </row>
    <row r="20" spans="1:3" x14ac:dyDescent="0.25">
      <c r="A20" t="e">
        <f>INDEX(resultados!$A$2:$ZZ$68, 14, MATCH($B$1, resultados!$A$1:$ZZ$1, 0))</f>
        <v>#N/A</v>
      </c>
      <c r="B20" t="e">
        <f>INDEX(resultados!$A$2:$ZZ$68, 14, MATCH($B$2, resultados!$A$1:$ZZ$1, 0))</f>
        <v>#N/A</v>
      </c>
      <c r="C20" t="e">
        <f>INDEX(resultados!$A$2:$ZZ$68, 14, MATCH($B$3, resultados!$A$1:$ZZ$1, 0))</f>
        <v>#N/A</v>
      </c>
    </row>
    <row r="21" spans="1:3" x14ac:dyDescent="0.25">
      <c r="A21" t="e">
        <f>INDEX(resultados!$A$2:$ZZ$68, 15, MATCH($B$1, resultados!$A$1:$ZZ$1, 0))</f>
        <v>#N/A</v>
      </c>
      <c r="B21" t="e">
        <f>INDEX(resultados!$A$2:$ZZ$68, 15, MATCH($B$2, resultados!$A$1:$ZZ$1, 0))</f>
        <v>#N/A</v>
      </c>
      <c r="C21" t="e">
        <f>INDEX(resultados!$A$2:$ZZ$68, 15, MATCH($B$3, resultados!$A$1:$ZZ$1, 0))</f>
        <v>#N/A</v>
      </c>
    </row>
    <row r="22" spans="1:3" x14ac:dyDescent="0.25">
      <c r="A22" t="e">
        <f>INDEX(resultados!$A$2:$ZZ$68, 16, MATCH($B$1, resultados!$A$1:$ZZ$1, 0))</f>
        <v>#N/A</v>
      </c>
      <c r="B22" t="e">
        <f>INDEX(resultados!$A$2:$ZZ$68, 16, MATCH($B$2, resultados!$A$1:$ZZ$1, 0))</f>
        <v>#N/A</v>
      </c>
      <c r="C22" t="e">
        <f>INDEX(resultados!$A$2:$ZZ$68, 16, MATCH($B$3, resultados!$A$1:$ZZ$1, 0))</f>
        <v>#N/A</v>
      </c>
    </row>
    <row r="23" spans="1:3" x14ac:dyDescent="0.25">
      <c r="A23" t="e">
        <f>INDEX(resultados!$A$2:$ZZ$68, 17, MATCH($B$1, resultados!$A$1:$ZZ$1, 0))</f>
        <v>#N/A</v>
      </c>
      <c r="B23" t="e">
        <f>INDEX(resultados!$A$2:$ZZ$68, 17, MATCH($B$2, resultados!$A$1:$ZZ$1, 0))</f>
        <v>#N/A</v>
      </c>
      <c r="C23" t="e">
        <f>INDEX(resultados!$A$2:$ZZ$68, 17, MATCH($B$3, resultados!$A$1:$ZZ$1, 0))</f>
        <v>#N/A</v>
      </c>
    </row>
    <row r="24" spans="1:3" x14ac:dyDescent="0.25">
      <c r="A24" t="e">
        <f>INDEX(resultados!$A$2:$ZZ$68, 18, MATCH($B$1, resultados!$A$1:$ZZ$1, 0))</f>
        <v>#N/A</v>
      </c>
      <c r="B24" t="e">
        <f>INDEX(resultados!$A$2:$ZZ$68, 18, MATCH($B$2, resultados!$A$1:$ZZ$1, 0))</f>
        <v>#N/A</v>
      </c>
      <c r="C24" t="e">
        <f>INDEX(resultados!$A$2:$ZZ$68, 18, MATCH($B$3, resultados!$A$1:$ZZ$1, 0))</f>
        <v>#N/A</v>
      </c>
    </row>
    <row r="25" spans="1:3" x14ac:dyDescent="0.25">
      <c r="A25" t="e">
        <f>INDEX(resultados!$A$2:$ZZ$68, 19, MATCH($B$1, resultados!$A$1:$ZZ$1, 0))</f>
        <v>#N/A</v>
      </c>
      <c r="B25" t="e">
        <f>INDEX(resultados!$A$2:$ZZ$68, 19, MATCH($B$2, resultados!$A$1:$ZZ$1, 0))</f>
        <v>#N/A</v>
      </c>
      <c r="C25" t="e">
        <f>INDEX(resultados!$A$2:$ZZ$68, 19, MATCH($B$3, resultados!$A$1:$ZZ$1, 0))</f>
        <v>#N/A</v>
      </c>
    </row>
    <row r="26" spans="1:3" x14ac:dyDescent="0.25">
      <c r="A26" t="e">
        <f>INDEX(resultados!$A$2:$ZZ$68, 20, MATCH($B$1, resultados!$A$1:$ZZ$1, 0))</f>
        <v>#N/A</v>
      </c>
      <c r="B26" t="e">
        <f>INDEX(resultados!$A$2:$ZZ$68, 20, MATCH($B$2, resultados!$A$1:$ZZ$1, 0))</f>
        <v>#N/A</v>
      </c>
      <c r="C26" t="e">
        <f>INDEX(resultados!$A$2:$ZZ$68, 20, MATCH($B$3, resultados!$A$1:$ZZ$1, 0))</f>
        <v>#N/A</v>
      </c>
    </row>
    <row r="27" spans="1:3" x14ac:dyDescent="0.25">
      <c r="A27" t="e">
        <f>INDEX(resultados!$A$2:$ZZ$68, 21, MATCH($B$1, resultados!$A$1:$ZZ$1, 0))</f>
        <v>#N/A</v>
      </c>
      <c r="B27" t="e">
        <f>INDEX(resultados!$A$2:$ZZ$68, 21, MATCH($B$2, resultados!$A$1:$ZZ$1, 0))</f>
        <v>#N/A</v>
      </c>
      <c r="C27" t="e">
        <f>INDEX(resultados!$A$2:$ZZ$68, 21, MATCH($B$3, resultados!$A$1:$ZZ$1, 0))</f>
        <v>#N/A</v>
      </c>
    </row>
    <row r="28" spans="1:3" x14ac:dyDescent="0.25">
      <c r="A28" t="e">
        <f>INDEX(resultados!$A$2:$ZZ$68, 22, MATCH($B$1, resultados!$A$1:$ZZ$1, 0))</f>
        <v>#N/A</v>
      </c>
      <c r="B28" t="e">
        <f>INDEX(resultados!$A$2:$ZZ$68, 22, MATCH($B$2, resultados!$A$1:$ZZ$1, 0))</f>
        <v>#N/A</v>
      </c>
      <c r="C28" t="e">
        <f>INDEX(resultados!$A$2:$ZZ$68, 22, MATCH($B$3, resultados!$A$1:$ZZ$1, 0))</f>
        <v>#N/A</v>
      </c>
    </row>
    <row r="29" spans="1:3" x14ac:dyDescent="0.25">
      <c r="A29" t="e">
        <f>INDEX(resultados!$A$2:$ZZ$68, 23, MATCH($B$1, resultados!$A$1:$ZZ$1, 0))</f>
        <v>#N/A</v>
      </c>
      <c r="B29" t="e">
        <f>INDEX(resultados!$A$2:$ZZ$68, 23, MATCH($B$2, resultados!$A$1:$ZZ$1, 0))</f>
        <v>#N/A</v>
      </c>
      <c r="C29" t="e">
        <f>INDEX(resultados!$A$2:$ZZ$68, 23, MATCH($B$3, resultados!$A$1:$ZZ$1, 0))</f>
        <v>#N/A</v>
      </c>
    </row>
    <row r="30" spans="1:3" x14ac:dyDescent="0.25">
      <c r="A30" t="e">
        <f>INDEX(resultados!$A$2:$ZZ$68, 24, MATCH($B$1, resultados!$A$1:$ZZ$1, 0))</f>
        <v>#N/A</v>
      </c>
      <c r="B30" t="e">
        <f>INDEX(resultados!$A$2:$ZZ$68, 24, MATCH($B$2, resultados!$A$1:$ZZ$1, 0))</f>
        <v>#N/A</v>
      </c>
      <c r="C30" t="e">
        <f>INDEX(resultados!$A$2:$ZZ$68, 24, MATCH($B$3, resultados!$A$1:$ZZ$1, 0))</f>
        <v>#N/A</v>
      </c>
    </row>
    <row r="31" spans="1:3" x14ac:dyDescent="0.25">
      <c r="A31" t="e">
        <f>INDEX(resultados!$A$2:$ZZ$68, 25, MATCH($B$1, resultados!$A$1:$ZZ$1, 0))</f>
        <v>#N/A</v>
      </c>
      <c r="B31" t="e">
        <f>INDEX(resultados!$A$2:$ZZ$68, 25, MATCH($B$2, resultados!$A$1:$ZZ$1, 0))</f>
        <v>#N/A</v>
      </c>
      <c r="C31" t="e">
        <f>INDEX(resultados!$A$2:$ZZ$68, 25, MATCH($B$3, resultados!$A$1:$ZZ$1, 0))</f>
        <v>#N/A</v>
      </c>
    </row>
    <row r="32" spans="1:3" x14ac:dyDescent="0.25">
      <c r="A32" t="e">
        <f>INDEX(resultados!$A$2:$ZZ$68, 26, MATCH($B$1, resultados!$A$1:$ZZ$1, 0))</f>
        <v>#N/A</v>
      </c>
      <c r="B32" t="e">
        <f>INDEX(resultados!$A$2:$ZZ$68, 26, MATCH($B$2, resultados!$A$1:$ZZ$1, 0))</f>
        <v>#N/A</v>
      </c>
      <c r="C32" t="e">
        <f>INDEX(resultados!$A$2:$ZZ$68, 26, MATCH($B$3, resultados!$A$1:$ZZ$1, 0))</f>
        <v>#N/A</v>
      </c>
    </row>
    <row r="33" spans="1:3" x14ac:dyDescent="0.25">
      <c r="A33" t="e">
        <f>INDEX(resultados!$A$2:$ZZ$68, 27, MATCH($B$1, resultados!$A$1:$ZZ$1, 0))</f>
        <v>#N/A</v>
      </c>
      <c r="B33" t="e">
        <f>INDEX(resultados!$A$2:$ZZ$68, 27, MATCH($B$2, resultados!$A$1:$ZZ$1, 0))</f>
        <v>#N/A</v>
      </c>
      <c r="C33" t="e">
        <f>INDEX(resultados!$A$2:$ZZ$68, 27, MATCH($B$3, resultados!$A$1:$ZZ$1, 0))</f>
        <v>#N/A</v>
      </c>
    </row>
    <row r="34" spans="1:3" x14ac:dyDescent="0.25">
      <c r="A34" t="e">
        <f>INDEX(resultados!$A$2:$ZZ$68, 28, MATCH($B$1, resultados!$A$1:$ZZ$1, 0))</f>
        <v>#N/A</v>
      </c>
      <c r="B34" t="e">
        <f>INDEX(resultados!$A$2:$ZZ$68, 28, MATCH($B$2, resultados!$A$1:$ZZ$1, 0))</f>
        <v>#N/A</v>
      </c>
      <c r="C34" t="e">
        <f>INDEX(resultados!$A$2:$ZZ$68, 28, MATCH($B$3, resultados!$A$1:$ZZ$1, 0))</f>
        <v>#N/A</v>
      </c>
    </row>
    <row r="35" spans="1:3" x14ac:dyDescent="0.25">
      <c r="A35" t="e">
        <f>INDEX(resultados!$A$2:$ZZ$68, 29, MATCH($B$1, resultados!$A$1:$ZZ$1, 0))</f>
        <v>#N/A</v>
      </c>
      <c r="B35" t="e">
        <f>INDEX(resultados!$A$2:$ZZ$68, 29, MATCH($B$2, resultados!$A$1:$ZZ$1, 0))</f>
        <v>#N/A</v>
      </c>
      <c r="C35" t="e">
        <f>INDEX(resultados!$A$2:$ZZ$68, 29, MATCH($B$3, resultados!$A$1:$ZZ$1, 0))</f>
        <v>#N/A</v>
      </c>
    </row>
    <row r="36" spans="1:3" x14ac:dyDescent="0.25">
      <c r="A36" t="e">
        <f>INDEX(resultados!$A$2:$ZZ$68, 30, MATCH($B$1, resultados!$A$1:$ZZ$1, 0))</f>
        <v>#N/A</v>
      </c>
      <c r="B36" t="e">
        <f>INDEX(resultados!$A$2:$ZZ$68, 30, MATCH($B$2, resultados!$A$1:$ZZ$1, 0))</f>
        <v>#N/A</v>
      </c>
      <c r="C36" t="e">
        <f>INDEX(resultados!$A$2:$ZZ$68, 30, MATCH($B$3, resultados!$A$1:$ZZ$1, 0))</f>
        <v>#N/A</v>
      </c>
    </row>
    <row r="37" spans="1:3" x14ac:dyDescent="0.25">
      <c r="A37" t="e">
        <f>INDEX(resultados!$A$2:$ZZ$68, 31, MATCH($B$1, resultados!$A$1:$ZZ$1, 0))</f>
        <v>#N/A</v>
      </c>
      <c r="B37" t="e">
        <f>INDEX(resultados!$A$2:$ZZ$68, 31, MATCH($B$2, resultados!$A$1:$ZZ$1, 0))</f>
        <v>#N/A</v>
      </c>
      <c r="C37" t="e">
        <f>INDEX(resultados!$A$2:$ZZ$68, 31, MATCH($B$3, resultados!$A$1:$ZZ$1, 0))</f>
        <v>#N/A</v>
      </c>
    </row>
    <row r="38" spans="1:3" x14ac:dyDescent="0.25">
      <c r="A38" t="e">
        <f>INDEX(resultados!$A$2:$ZZ$68, 32, MATCH($B$1, resultados!$A$1:$ZZ$1, 0))</f>
        <v>#N/A</v>
      </c>
      <c r="B38" t="e">
        <f>INDEX(resultados!$A$2:$ZZ$68, 32, MATCH($B$2, resultados!$A$1:$ZZ$1, 0))</f>
        <v>#N/A</v>
      </c>
      <c r="C38" t="e">
        <f>INDEX(resultados!$A$2:$ZZ$68, 32, MATCH($B$3, resultados!$A$1:$ZZ$1, 0))</f>
        <v>#N/A</v>
      </c>
    </row>
    <row r="39" spans="1:3" x14ac:dyDescent="0.25">
      <c r="A39" t="e">
        <f>INDEX(resultados!$A$2:$ZZ$68, 33, MATCH($B$1, resultados!$A$1:$ZZ$1, 0))</f>
        <v>#N/A</v>
      </c>
      <c r="B39" t="e">
        <f>INDEX(resultados!$A$2:$ZZ$68, 33, MATCH($B$2, resultados!$A$1:$ZZ$1, 0))</f>
        <v>#N/A</v>
      </c>
      <c r="C39" t="e">
        <f>INDEX(resultados!$A$2:$ZZ$68, 33, MATCH($B$3, resultados!$A$1:$ZZ$1, 0))</f>
        <v>#N/A</v>
      </c>
    </row>
    <row r="40" spans="1:3" x14ac:dyDescent="0.25">
      <c r="A40" t="e">
        <f>INDEX(resultados!$A$2:$ZZ$68, 34, MATCH($B$1, resultados!$A$1:$ZZ$1, 0))</f>
        <v>#N/A</v>
      </c>
      <c r="B40" t="e">
        <f>INDEX(resultados!$A$2:$ZZ$68, 34, MATCH($B$2, resultados!$A$1:$ZZ$1, 0))</f>
        <v>#N/A</v>
      </c>
      <c r="C40" t="e">
        <f>INDEX(resultados!$A$2:$ZZ$68, 34, MATCH($B$3, resultados!$A$1:$ZZ$1, 0))</f>
        <v>#N/A</v>
      </c>
    </row>
    <row r="41" spans="1:3" x14ac:dyDescent="0.25">
      <c r="A41" t="e">
        <f>INDEX(resultados!$A$2:$ZZ$68, 35, MATCH($B$1, resultados!$A$1:$ZZ$1, 0))</f>
        <v>#N/A</v>
      </c>
      <c r="B41" t="e">
        <f>INDEX(resultados!$A$2:$ZZ$68, 35, MATCH($B$2, resultados!$A$1:$ZZ$1, 0))</f>
        <v>#N/A</v>
      </c>
      <c r="C41" t="e">
        <f>INDEX(resultados!$A$2:$ZZ$68, 35, MATCH($B$3, resultados!$A$1:$ZZ$1, 0))</f>
        <v>#N/A</v>
      </c>
    </row>
    <row r="42" spans="1:3" x14ac:dyDescent="0.25">
      <c r="A42" t="e">
        <f>INDEX(resultados!$A$2:$ZZ$68, 36, MATCH($B$1, resultados!$A$1:$ZZ$1, 0))</f>
        <v>#N/A</v>
      </c>
      <c r="B42" t="e">
        <f>INDEX(resultados!$A$2:$ZZ$68, 36, MATCH($B$2, resultados!$A$1:$ZZ$1, 0))</f>
        <v>#N/A</v>
      </c>
      <c r="C42" t="e">
        <f>INDEX(resultados!$A$2:$ZZ$68, 36, MATCH($B$3, resultados!$A$1:$ZZ$1, 0))</f>
        <v>#N/A</v>
      </c>
    </row>
    <row r="43" spans="1:3" x14ac:dyDescent="0.25">
      <c r="A43" t="e">
        <f>INDEX(resultados!$A$2:$ZZ$68, 37, MATCH($B$1, resultados!$A$1:$ZZ$1, 0))</f>
        <v>#N/A</v>
      </c>
      <c r="B43" t="e">
        <f>INDEX(resultados!$A$2:$ZZ$68, 37, MATCH($B$2, resultados!$A$1:$ZZ$1, 0))</f>
        <v>#N/A</v>
      </c>
      <c r="C43" t="e">
        <f>INDEX(resultados!$A$2:$ZZ$68, 37, MATCH($B$3, resultados!$A$1:$ZZ$1, 0))</f>
        <v>#N/A</v>
      </c>
    </row>
    <row r="44" spans="1:3" x14ac:dyDescent="0.25">
      <c r="A44" t="e">
        <f>INDEX(resultados!$A$2:$ZZ$68, 38, MATCH($B$1, resultados!$A$1:$ZZ$1, 0))</f>
        <v>#N/A</v>
      </c>
      <c r="B44" t="e">
        <f>INDEX(resultados!$A$2:$ZZ$68, 38, MATCH($B$2, resultados!$A$1:$ZZ$1, 0))</f>
        <v>#N/A</v>
      </c>
      <c r="C44" t="e">
        <f>INDEX(resultados!$A$2:$ZZ$68, 38, MATCH($B$3, resultados!$A$1:$ZZ$1, 0))</f>
        <v>#N/A</v>
      </c>
    </row>
    <row r="45" spans="1:3" x14ac:dyDescent="0.25">
      <c r="A45" t="e">
        <f>INDEX(resultados!$A$2:$ZZ$68, 39, MATCH($B$1, resultados!$A$1:$ZZ$1, 0))</f>
        <v>#N/A</v>
      </c>
      <c r="B45" t="e">
        <f>INDEX(resultados!$A$2:$ZZ$68, 39, MATCH($B$2, resultados!$A$1:$ZZ$1, 0))</f>
        <v>#N/A</v>
      </c>
      <c r="C45" t="e">
        <f>INDEX(resultados!$A$2:$ZZ$68, 39, MATCH($B$3, resultados!$A$1:$ZZ$1, 0))</f>
        <v>#N/A</v>
      </c>
    </row>
    <row r="46" spans="1:3" x14ac:dyDescent="0.25">
      <c r="A46" t="e">
        <f>INDEX(resultados!$A$2:$ZZ$68, 40, MATCH($B$1, resultados!$A$1:$ZZ$1, 0))</f>
        <v>#N/A</v>
      </c>
      <c r="B46" t="e">
        <f>INDEX(resultados!$A$2:$ZZ$68, 40, MATCH($B$2, resultados!$A$1:$ZZ$1, 0))</f>
        <v>#N/A</v>
      </c>
      <c r="C46" t="e">
        <f>INDEX(resultados!$A$2:$ZZ$68, 40, MATCH($B$3, resultados!$A$1:$ZZ$1, 0))</f>
        <v>#N/A</v>
      </c>
    </row>
    <row r="47" spans="1:3" x14ac:dyDescent="0.25">
      <c r="A47" t="e">
        <f>INDEX(resultados!$A$2:$ZZ$68, 41, MATCH($B$1, resultados!$A$1:$ZZ$1, 0))</f>
        <v>#N/A</v>
      </c>
      <c r="B47" t="e">
        <f>INDEX(resultados!$A$2:$ZZ$68, 41, MATCH($B$2, resultados!$A$1:$ZZ$1, 0))</f>
        <v>#N/A</v>
      </c>
      <c r="C47" t="e">
        <f>INDEX(resultados!$A$2:$ZZ$68, 41, MATCH($B$3, resultados!$A$1:$ZZ$1, 0))</f>
        <v>#N/A</v>
      </c>
    </row>
    <row r="48" spans="1:3" x14ac:dyDescent="0.25">
      <c r="A48" t="e">
        <f>INDEX(resultados!$A$2:$ZZ$68, 42, MATCH($B$1, resultados!$A$1:$ZZ$1, 0))</f>
        <v>#N/A</v>
      </c>
      <c r="B48" t="e">
        <f>INDEX(resultados!$A$2:$ZZ$68, 42, MATCH($B$2, resultados!$A$1:$ZZ$1, 0))</f>
        <v>#N/A</v>
      </c>
      <c r="C48" t="e">
        <f>INDEX(resultados!$A$2:$ZZ$68, 42, MATCH($B$3, resultados!$A$1:$ZZ$1, 0))</f>
        <v>#N/A</v>
      </c>
    </row>
    <row r="49" spans="1:3" x14ac:dyDescent="0.25">
      <c r="A49" t="e">
        <f>INDEX(resultados!$A$2:$ZZ$68, 43, MATCH($B$1, resultados!$A$1:$ZZ$1, 0))</f>
        <v>#N/A</v>
      </c>
      <c r="B49" t="e">
        <f>INDEX(resultados!$A$2:$ZZ$68, 43, MATCH($B$2, resultados!$A$1:$ZZ$1, 0))</f>
        <v>#N/A</v>
      </c>
      <c r="C49" t="e">
        <f>INDEX(resultados!$A$2:$ZZ$68, 43, MATCH($B$3, resultados!$A$1:$ZZ$1, 0))</f>
        <v>#N/A</v>
      </c>
    </row>
    <row r="50" spans="1:3" x14ac:dyDescent="0.25">
      <c r="A50" t="e">
        <f>INDEX(resultados!$A$2:$ZZ$68, 44, MATCH($B$1, resultados!$A$1:$ZZ$1, 0))</f>
        <v>#N/A</v>
      </c>
      <c r="B50" t="e">
        <f>INDEX(resultados!$A$2:$ZZ$68, 44, MATCH($B$2, resultados!$A$1:$ZZ$1, 0))</f>
        <v>#N/A</v>
      </c>
      <c r="C50" t="e">
        <f>INDEX(resultados!$A$2:$ZZ$68, 44, MATCH($B$3, resultados!$A$1:$ZZ$1, 0))</f>
        <v>#N/A</v>
      </c>
    </row>
    <row r="51" spans="1:3" x14ac:dyDescent="0.25">
      <c r="A51" t="e">
        <f>INDEX(resultados!$A$2:$ZZ$68, 45, MATCH($B$1, resultados!$A$1:$ZZ$1, 0))</f>
        <v>#N/A</v>
      </c>
      <c r="B51" t="e">
        <f>INDEX(resultados!$A$2:$ZZ$68, 45, MATCH($B$2, resultados!$A$1:$ZZ$1, 0))</f>
        <v>#N/A</v>
      </c>
      <c r="C51" t="e">
        <f>INDEX(resultados!$A$2:$ZZ$68, 45, MATCH($B$3, resultados!$A$1:$ZZ$1, 0))</f>
        <v>#N/A</v>
      </c>
    </row>
    <row r="52" spans="1:3" x14ac:dyDescent="0.25">
      <c r="A52" t="e">
        <f>INDEX(resultados!$A$2:$ZZ$68, 46, MATCH($B$1, resultados!$A$1:$ZZ$1, 0))</f>
        <v>#N/A</v>
      </c>
      <c r="B52" t="e">
        <f>INDEX(resultados!$A$2:$ZZ$68, 46, MATCH($B$2, resultados!$A$1:$ZZ$1, 0))</f>
        <v>#N/A</v>
      </c>
      <c r="C52" t="e">
        <f>INDEX(resultados!$A$2:$ZZ$68, 46, MATCH($B$3, resultados!$A$1:$ZZ$1, 0))</f>
        <v>#N/A</v>
      </c>
    </row>
    <row r="53" spans="1:3" x14ac:dyDescent="0.25">
      <c r="A53" t="e">
        <f>INDEX(resultados!$A$2:$ZZ$68, 47, MATCH($B$1, resultados!$A$1:$ZZ$1, 0))</f>
        <v>#N/A</v>
      </c>
      <c r="B53" t="e">
        <f>INDEX(resultados!$A$2:$ZZ$68, 47, MATCH($B$2, resultados!$A$1:$ZZ$1, 0))</f>
        <v>#N/A</v>
      </c>
      <c r="C53" t="e">
        <f>INDEX(resultados!$A$2:$ZZ$68, 47, MATCH($B$3, resultados!$A$1:$ZZ$1, 0))</f>
        <v>#N/A</v>
      </c>
    </row>
    <row r="54" spans="1:3" x14ac:dyDescent="0.25">
      <c r="A54" t="e">
        <f>INDEX(resultados!$A$2:$ZZ$68, 48, MATCH($B$1, resultados!$A$1:$ZZ$1, 0))</f>
        <v>#N/A</v>
      </c>
      <c r="B54" t="e">
        <f>INDEX(resultados!$A$2:$ZZ$68, 48, MATCH($B$2, resultados!$A$1:$ZZ$1, 0))</f>
        <v>#N/A</v>
      </c>
      <c r="C54" t="e">
        <f>INDEX(resultados!$A$2:$ZZ$68, 48, MATCH($B$3, resultados!$A$1:$ZZ$1, 0))</f>
        <v>#N/A</v>
      </c>
    </row>
    <row r="55" spans="1:3" x14ac:dyDescent="0.25">
      <c r="A55" t="e">
        <f>INDEX(resultados!$A$2:$ZZ$68, 49, MATCH($B$1, resultados!$A$1:$ZZ$1, 0))</f>
        <v>#N/A</v>
      </c>
      <c r="B55" t="e">
        <f>INDEX(resultados!$A$2:$ZZ$68, 49, MATCH($B$2, resultados!$A$1:$ZZ$1, 0))</f>
        <v>#N/A</v>
      </c>
      <c r="C55" t="e">
        <f>INDEX(resultados!$A$2:$ZZ$68, 49, MATCH($B$3, resultados!$A$1:$ZZ$1, 0))</f>
        <v>#N/A</v>
      </c>
    </row>
    <row r="56" spans="1:3" x14ac:dyDescent="0.25">
      <c r="A56" t="e">
        <f>INDEX(resultados!$A$2:$ZZ$68, 50, MATCH($B$1, resultados!$A$1:$ZZ$1, 0))</f>
        <v>#N/A</v>
      </c>
      <c r="B56" t="e">
        <f>INDEX(resultados!$A$2:$ZZ$68, 50, MATCH($B$2, resultados!$A$1:$ZZ$1, 0))</f>
        <v>#N/A</v>
      </c>
      <c r="C56" t="e">
        <f>INDEX(resultados!$A$2:$ZZ$68, 50, MATCH($B$3, resultados!$A$1:$ZZ$1, 0))</f>
        <v>#N/A</v>
      </c>
    </row>
    <row r="57" spans="1:3" x14ac:dyDescent="0.25">
      <c r="A57" t="e">
        <f>INDEX(resultados!$A$2:$ZZ$68, 51, MATCH($B$1, resultados!$A$1:$ZZ$1, 0))</f>
        <v>#N/A</v>
      </c>
      <c r="B57" t="e">
        <f>INDEX(resultados!$A$2:$ZZ$68, 51, MATCH($B$2, resultados!$A$1:$ZZ$1, 0))</f>
        <v>#N/A</v>
      </c>
      <c r="C57" t="e">
        <f>INDEX(resultados!$A$2:$ZZ$68, 51, MATCH($B$3, resultados!$A$1:$ZZ$1, 0))</f>
        <v>#N/A</v>
      </c>
    </row>
    <row r="58" spans="1:3" x14ac:dyDescent="0.25">
      <c r="A58" t="e">
        <f>INDEX(resultados!$A$2:$ZZ$68, 52, MATCH($B$1, resultados!$A$1:$ZZ$1, 0))</f>
        <v>#N/A</v>
      </c>
      <c r="B58" t="e">
        <f>INDEX(resultados!$A$2:$ZZ$68, 52, MATCH($B$2, resultados!$A$1:$ZZ$1, 0))</f>
        <v>#N/A</v>
      </c>
      <c r="C58" t="e">
        <f>INDEX(resultados!$A$2:$ZZ$68, 52, MATCH($B$3, resultados!$A$1:$ZZ$1, 0))</f>
        <v>#N/A</v>
      </c>
    </row>
    <row r="59" spans="1:3" x14ac:dyDescent="0.25">
      <c r="A59" t="e">
        <f>INDEX(resultados!$A$2:$ZZ$68, 53, MATCH($B$1, resultados!$A$1:$ZZ$1, 0))</f>
        <v>#N/A</v>
      </c>
      <c r="B59" t="e">
        <f>INDEX(resultados!$A$2:$ZZ$68, 53, MATCH($B$2, resultados!$A$1:$ZZ$1, 0))</f>
        <v>#N/A</v>
      </c>
      <c r="C59" t="e">
        <f>INDEX(resultados!$A$2:$ZZ$68, 53, MATCH($B$3, resultados!$A$1:$ZZ$1, 0))</f>
        <v>#N/A</v>
      </c>
    </row>
    <row r="60" spans="1:3" x14ac:dyDescent="0.25">
      <c r="A60" t="e">
        <f>INDEX(resultados!$A$2:$ZZ$68, 54, MATCH($B$1, resultados!$A$1:$ZZ$1, 0))</f>
        <v>#N/A</v>
      </c>
      <c r="B60" t="e">
        <f>INDEX(resultados!$A$2:$ZZ$68, 54, MATCH($B$2, resultados!$A$1:$ZZ$1, 0))</f>
        <v>#N/A</v>
      </c>
      <c r="C60" t="e">
        <f>INDEX(resultados!$A$2:$ZZ$68, 54, MATCH($B$3, resultados!$A$1:$ZZ$1, 0))</f>
        <v>#N/A</v>
      </c>
    </row>
    <row r="61" spans="1:3" x14ac:dyDescent="0.25">
      <c r="A61" t="e">
        <f>INDEX(resultados!$A$2:$ZZ$68, 55, MATCH($B$1, resultados!$A$1:$ZZ$1, 0))</f>
        <v>#N/A</v>
      </c>
      <c r="B61" t="e">
        <f>INDEX(resultados!$A$2:$ZZ$68, 55, MATCH($B$2, resultados!$A$1:$ZZ$1, 0))</f>
        <v>#N/A</v>
      </c>
      <c r="C61" t="e">
        <f>INDEX(resultados!$A$2:$ZZ$68, 55, MATCH($B$3, resultados!$A$1:$ZZ$1, 0))</f>
        <v>#N/A</v>
      </c>
    </row>
    <row r="62" spans="1:3" x14ac:dyDescent="0.25">
      <c r="A62" t="e">
        <f>INDEX(resultados!$A$2:$ZZ$68, 56, MATCH($B$1, resultados!$A$1:$ZZ$1, 0))</f>
        <v>#N/A</v>
      </c>
      <c r="B62" t="e">
        <f>INDEX(resultados!$A$2:$ZZ$68, 56, MATCH($B$2, resultados!$A$1:$ZZ$1, 0))</f>
        <v>#N/A</v>
      </c>
      <c r="C62" t="e">
        <f>INDEX(resultados!$A$2:$ZZ$68, 56, MATCH($B$3, resultados!$A$1:$ZZ$1, 0))</f>
        <v>#N/A</v>
      </c>
    </row>
    <row r="63" spans="1:3" x14ac:dyDescent="0.25">
      <c r="A63" t="e">
        <f>INDEX(resultados!$A$2:$ZZ$68, 57, MATCH($B$1, resultados!$A$1:$ZZ$1, 0))</f>
        <v>#N/A</v>
      </c>
      <c r="B63" t="e">
        <f>INDEX(resultados!$A$2:$ZZ$68, 57, MATCH($B$2, resultados!$A$1:$ZZ$1, 0))</f>
        <v>#N/A</v>
      </c>
      <c r="C63" t="e">
        <f>INDEX(resultados!$A$2:$ZZ$68, 57, MATCH($B$3, resultados!$A$1:$ZZ$1, 0))</f>
        <v>#N/A</v>
      </c>
    </row>
    <row r="64" spans="1:3" x14ac:dyDescent="0.25">
      <c r="A64" t="e">
        <f>INDEX(resultados!$A$2:$ZZ$68, 58, MATCH($B$1, resultados!$A$1:$ZZ$1, 0))</f>
        <v>#N/A</v>
      </c>
      <c r="B64" t="e">
        <f>INDEX(resultados!$A$2:$ZZ$68, 58, MATCH($B$2, resultados!$A$1:$ZZ$1, 0))</f>
        <v>#N/A</v>
      </c>
      <c r="C64" t="e">
        <f>INDEX(resultados!$A$2:$ZZ$68, 58, MATCH($B$3, resultados!$A$1:$ZZ$1, 0))</f>
        <v>#N/A</v>
      </c>
    </row>
    <row r="65" spans="1:3" x14ac:dyDescent="0.25">
      <c r="A65" t="e">
        <f>INDEX(resultados!$A$2:$ZZ$68, 59, MATCH($B$1, resultados!$A$1:$ZZ$1, 0))</f>
        <v>#N/A</v>
      </c>
      <c r="B65" t="e">
        <f>INDEX(resultados!$A$2:$ZZ$68, 59, MATCH($B$2, resultados!$A$1:$ZZ$1, 0))</f>
        <v>#N/A</v>
      </c>
      <c r="C65" t="e">
        <f>INDEX(resultados!$A$2:$ZZ$68, 59, MATCH($B$3, resultados!$A$1:$ZZ$1, 0))</f>
        <v>#N/A</v>
      </c>
    </row>
    <row r="66" spans="1:3" x14ac:dyDescent="0.25">
      <c r="A66" t="e">
        <f>INDEX(resultados!$A$2:$ZZ$68, 60, MATCH($B$1, resultados!$A$1:$ZZ$1, 0))</f>
        <v>#N/A</v>
      </c>
      <c r="B66" t="e">
        <f>INDEX(resultados!$A$2:$ZZ$68, 60, MATCH($B$2, resultados!$A$1:$ZZ$1, 0))</f>
        <v>#N/A</v>
      </c>
      <c r="C66" t="e">
        <f>INDEX(resultados!$A$2:$ZZ$68, 60, MATCH($B$3, resultados!$A$1:$ZZ$1, 0))</f>
        <v>#N/A</v>
      </c>
    </row>
    <row r="67" spans="1:3" x14ac:dyDescent="0.25">
      <c r="A67" t="e">
        <f>INDEX(resultados!$A$2:$ZZ$68, 61, MATCH($B$1, resultados!$A$1:$ZZ$1, 0))</f>
        <v>#N/A</v>
      </c>
      <c r="B67" t="e">
        <f>INDEX(resultados!$A$2:$ZZ$68, 61, MATCH($B$2, resultados!$A$1:$ZZ$1, 0))</f>
        <v>#N/A</v>
      </c>
      <c r="C67" t="e">
        <f>INDEX(resultados!$A$2:$ZZ$68, 61, MATCH($B$3, resultados!$A$1:$ZZ$1, 0))</f>
        <v>#N/A</v>
      </c>
    </row>
    <row r="68" spans="1:3" x14ac:dyDescent="0.25">
      <c r="A68" t="e">
        <f>INDEX(resultados!$A$2:$ZZ$68, 62, MATCH($B$1, resultados!$A$1:$ZZ$1, 0))</f>
        <v>#N/A</v>
      </c>
      <c r="B68" t="e">
        <f>INDEX(resultados!$A$2:$ZZ$68, 62, MATCH($B$2, resultados!$A$1:$ZZ$1, 0))</f>
        <v>#N/A</v>
      </c>
      <c r="C68" t="e">
        <f>INDEX(resultados!$A$2:$ZZ$68, 62, MATCH($B$3, resultados!$A$1:$ZZ$1, 0))</f>
        <v>#N/A</v>
      </c>
    </row>
    <row r="69" spans="1:3" x14ac:dyDescent="0.25">
      <c r="A69" t="e">
        <f>INDEX(resultados!$A$2:$ZZ$68, 63, MATCH($B$1, resultados!$A$1:$ZZ$1, 0))</f>
        <v>#N/A</v>
      </c>
      <c r="B69" t="e">
        <f>INDEX(resultados!$A$2:$ZZ$68, 63, MATCH($B$2, resultados!$A$1:$ZZ$1, 0))</f>
        <v>#N/A</v>
      </c>
      <c r="C69" t="e">
        <f>INDEX(resultados!$A$2:$ZZ$68, 63, MATCH($B$3, resultados!$A$1:$ZZ$1, 0))</f>
        <v>#N/A</v>
      </c>
    </row>
    <row r="70" spans="1:3" x14ac:dyDescent="0.25">
      <c r="A70" t="e">
        <f>INDEX(resultados!$A$2:$ZZ$68, 64, MATCH($B$1, resultados!$A$1:$ZZ$1, 0))</f>
        <v>#N/A</v>
      </c>
      <c r="B70" t="e">
        <f>INDEX(resultados!$A$2:$ZZ$68, 64, MATCH($B$2, resultados!$A$1:$ZZ$1, 0))</f>
        <v>#N/A</v>
      </c>
      <c r="C70" t="e">
        <f>INDEX(resultados!$A$2:$ZZ$68, 64, MATCH($B$3, resultados!$A$1:$ZZ$1, 0))</f>
        <v>#N/A</v>
      </c>
    </row>
    <row r="71" spans="1:3" x14ac:dyDescent="0.25">
      <c r="A71" t="e">
        <f>INDEX(resultados!$A$2:$ZZ$68, 65, MATCH($B$1, resultados!$A$1:$ZZ$1, 0))</f>
        <v>#N/A</v>
      </c>
      <c r="B71" t="e">
        <f>INDEX(resultados!$A$2:$ZZ$68, 65, MATCH($B$2, resultados!$A$1:$ZZ$1, 0))</f>
        <v>#N/A</v>
      </c>
      <c r="C71" t="e">
        <f>INDEX(resultados!$A$2:$ZZ$68, 65, MATCH($B$3, resultados!$A$1:$ZZ$1, 0))</f>
        <v>#N/A</v>
      </c>
    </row>
    <row r="72" spans="1:3" x14ac:dyDescent="0.25">
      <c r="A72" t="e">
        <f>INDEX(resultados!$A$2:$ZZ$68, 66, MATCH($B$1, resultados!$A$1:$ZZ$1, 0))</f>
        <v>#N/A</v>
      </c>
      <c r="B72" t="e">
        <f>INDEX(resultados!$A$2:$ZZ$68, 66, MATCH($B$2, resultados!$A$1:$ZZ$1, 0))</f>
        <v>#N/A</v>
      </c>
      <c r="C72" t="e">
        <f>INDEX(resultados!$A$2:$ZZ$68, 66, MATCH($B$3, resultados!$A$1:$ZZ$1, 0))</f>
        <v>#N/A</v>
      </c>
    </row>
    <row r="73" spans="1:3" x14ac:dyDescent="0.25">
      <c r="A73" t="e">
        <f>INDEX(resultados!$A$2:$ZZ$68, 67, MATCH($B$1, resultados!$A$1:$ZZ$1, 0))</f>
        <v>#N/A</v>
      </c>
      <c r="B73" t="e">
        <f>INDEX(resultados!$A$2:$ZZ$68, 67, MATCH($B$2, resultados!$A$1:$ZZ$1, 0))</f>
        <v>#N/A</v>
      </c>
      <c r="C73" t="e">
        <f>INDEX(resultados!$A$2:$ZZ$68, 67,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2.4864000000000002</v>
      </c>
      <c r="E2">
        <v>40.22</v>
      </c>
      <c r="F2">
        <v>34.67</v>
      </c>
      <c r="G2">
        <v>10.89</v>
      </c>
      <c r="H2">
        <v>0.2</v>
      </c>
      <c r="I2">
        <v>191</v>
      </c>
      <c r="J2">
        <v>89.87</v>
      </c>
      <c r="K2">
        <v>37.549999999999997</v>
      </c>
      <c r="L2">
        <v>1</v>
      </c>
      <c r="M2">
        <v>189</v>
      </c>
      <c r="N2">
        <v>11.32</v>
      </c>
      <c r="O2">
        <v>11317.98</v>
      </c>
      <c r="P2">
        <v>261.62</v>
      </c>
      <c r="Q2">
        <v>3819.55</v>
      </c>
      <c r="R2">
        <v>452.1</v>
      </c>
      <c r="S2">
        <v>129.87</v>
      </c>
      <c r="T2">
        <v>153763.64000000001</v>
      </c>
      <c r="U2">
        <v>0.28999999999999998</v>
      </c>
      <c r="V2">
        <v>0.63</v>
      </c>
      <c r="W2">
        <v>6.54</v>
      </c>
      <c r="X2">
        <v>9.1</v>
      </c>
      <c r="Y2">
        <v>2</v>
      </c>
      <c r="Z2">
        <v>10</v>
      </c>
      <c r="AA2">
        <v>312.57662316166051</v>
      </c>
      <c r="AB2">
        <v>427.68112571715602</v>
      </c>
      <c r="AC2">
        <v>386.86383933293968</v>
      </c>
      <c r="AD2">
        <v>312576.62316166051</v>
      </c>
      <c r="AE2">
        <v>427681.12571715598</v>
      </c>
      <c r="AF2">
        <v>1.355392480717862E-5</v>
      </c>
      <c r="AG2">
        <v>17</v>
      </c>
      <c r="AH2">
        <v>386863.83933293971</v>
      </c>
    </row>
    <row r="3" spans="1:34" x14ac:dyDescent="0.25">
      <c r="A3">
        <v>1</v>
      </c>
      <c r="B3">
        <v>40</v>
      </c>
      <c r="C3" t="s">
        <v>34</v>
      </c>
      <c r="D3">
        <v>2.9521000000000002</v>
      </c>
      <c r="E3">
        <v>33.869999999999997</v>
      </c>
      <c r="F3">
        <v>30.1</v>
      </c>
      <c r="G3">
        <v>18.62</v>
      </c>
      <c r="H3">
        <v>0.39</v>
      </c>
      <c r="I3">
        <v>97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201.6</v>
      </c>
      <c r="Q3">
        <v>3820.61</v>
      </c>
      <c r="R3">
        <v>292.27999999999997</v>
      </c>
      <c r="S3">
        <v>129.87</v>
      </c>
      <c r="T3">
        <v>74322.559999999998</v>
      </c>
      <c r="U3">
        <v>0.44</v>
      </c>
      <c r="V3">
        <v>0.73</v>
      </c>
      <c r="W3">
        <v>6.52</v>
      </c>
      <c r="X3">
        <v>4.54</v>
      </c>
      <c r="Y3">
        <v>2</v>
      </c>
      <c r="Z3">
        <v>10</v>
      </c>
      <c r="AA3">
        <v>245.6774108725204</v>
      </c>
      <c r="AB3">
        <v>336.14667207804831</v>
      </c>
      <c r="AC3">
        <v>304.06530547983681</v>
      </c>
      <c r="AD3">
        <v>245677.41087252041</v>
      </c>
      <c r="AE3">
        <v>336146.67207804823</v>
      </c>
      <c r="AF3">
        <v>1.6092560096232311E-5</v>
      </c>
      <c r="AG3">
        <v>15</v>
      </c>
      <c r="AH3">
        <v>304065.30547983682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2.7490999999999999</v>
      </c>
      <c r="E2">
        <v>36.380000000000003</v>
      </c>
      <c r="F2">
        <v>32.29</v>
      </c>
      <c r="G2">
        <v>13.45</v>
      </c>
      <c r="H2">
        <v>0.24</v>
      </c>
      <c r="I2">
        <v>144</v>
      </c>
      <c r="J2">
        <v>71.52</v>
      </c>
      <c r="K2">
        <v>32.270000000000003</v>
      </c>
      <c r="L2">
        <v>1</v>
      </c>
      <c r="M2">
        <v>94</v>
      </c>
      <c r="N2">
        <v>8.25</v>
      </c>
      <c r="O2">
        <v>9054.6</v>
      </c>
      <c r="P2">
        <v>191.89</v>
      </c>
      <c r="Q2">
        <v>3819.9</v>
      </c>
      <c r="R2">
        <v>369.02</v>
      </c>
      <c r="S2">
        <v>129.87</v>
      </c>
      <c r="T2">
        <v>112456.98</v>
      </c>
      <c r="U2">
        <v>0.35</v>
      </c>
      <c r="V2">
        <v>0.68</v>
      </c>
      <c r="W2">
        <v>6.53</v>
      </c>
      <c r="X2">
        <v>6.72</v>
      </c>
      <c r="Y2">
        <v>2</v>
      </c>
      <c r="Z2">
        <v>10</v>
      </c>
      <c r="AA2">
        <v>256.07788876519021</v>
      </c>
      <c r="AB2">
        <v>350.37706476749338</v>
      </c>
      <c r="AC2">
        <v>316.93756946348731</v>
      </c>
      <c r="AD2">
        <v>256077.88876519009</v>
      </c>
      <c r="AE2">
        <v>350377.0647674934</v>
      </c>
      <c r="AF2">
        <v>1.682987546290038E-5</v>
      </c>
      <c r="AG2">
        <v>16</v>
      </c>
      <c r="AH2">
        <v>316937.56946348731</v>
      </c>
    </row>
    <row r="3" spans="1:34" x14ac:dyDescent="0.25">
      <c r="A3">
        <v>1</v>
      </c>
      <c r="B3">
        <v>30</v>
      </c>
      <c r="C3" t="s">
        <v>34</v>
      </c>
      <c r="D3">
        <v>2.8241000000000001</v>
      </c>
      <c r="E3">
        <v>35.409999999999997</v>
      </c>
      <c r="F3">
        <v>31.56</v>
      </c>
      <c r="G3">
        <v>14.68</v>
      </c>
      <c r="H3">
        <v>0.48</v>
      </c>
      <c r="I3">
        <v>129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185.64</v>
      </c>
      <c r="Q3">
        <v>3820.58</v>
      </c>
      <c r="R3">
        <v>340.47</v>
      </c>
      <c r="S3">
        <v>129.87</v>
      </c>
      <c r="T3">
        <v>98256.93</v>
      </c>
      <c r="U3">
        <v>0.38</v>
      </c>
      <c r="V3">
        <v>0.69</v>
      </c>
      <c r="W3">
        <v>6.6</v>
      </c>
      <c r="X3">
        <v>5.99</v>
      </c>
      <c r="Y3">
        <v>2</v>
      </c>
      <c r="Z3">
        <v>10</v>
      </c>
      <c r="AA3">
        <v>240.99707376970551</v>
      </c>
      <c r="AB3">
        <v>329.74282837207983</v>
      </c>
      <c r="AC3">
        <v>298.27263562931279</v>
      </c>
      <c r="AD3">
        <v>240997.07376970549</v>
      </c>
      <c r="AE3">
        <v>329742.82837207982</v>
      </c>
      <c r="AF3">
        <v>1.7289022332682321E-5</v>
      </c>
      <c r="AG3">
        <v>15</v>
      </c>
      <c r="AH3">
        <v>298272.63562931278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2.3826999999999998</v>
      </c>
      <c r="E2">
        <v>41.97</v>
      </c>
      <c r="F2">
        <v>37.44</v>
      </c>
      <c r="G2">
        <v>8.81</v>
      </c>
      <c r="H2">
        <v>0.43</v>
      </c>
      <c r="I2">
        <v>255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148.08000000000001</v>
      </c>
      <c r="Q2">
        <v>3823.13</v>
      </c>
      <c r="R2">
        <v>533.69000000000005</v>
      </c>
      <c r="S2">
        <v>129.87</v>
      </c>
      <c r="T2">
        <v>194234.97</v>
      </c>
      <c r="U2">
        <v>0.24</v>
      </c>
      <c r="V2">
        <v>0.59</v>
      </c>
      <c r="W2">
        <v>6.97</v>
      </c>
      <c r="X2">
        <v>11.86</v>
      </c>
      <c r="Y2">
        <v>2</v>
      </c>
      <c r="Z2">
        <v>10</v>
      </c>
      <c r="AA2">
        <v>265.34351989028141</v>
      </c>
      <c r="AB2">
        <v>363.05471004380462</v>
      </c>
      <c r="AC2">
        <v>328.40527806770882</v>
      </c>
      <c r="AD2">
        <v>265343.51989028137</v>
      </c>
      <c r="AE2">
        <v>363054.71004380449</v>
      </c>
      <c r="AF2">
        <v>1.9292370767609371E-5</v>
      </c>
      <c r="AG2">
        <v>18</v>
      </c>
      <c r="AH2">
        <v>328405.27806770877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1.8344</v>
      </c>
      <c r="E2">
        <v>54.51</v>
      </c>
      <c r="F2">
        <v>42.38</v>
      </c>
      <c r="G2">
        <v>7.41</v>
      </c>
      <c r="H2">
        <v>0.12</v>
      </c>
      <c r="I2">
        <v>343</v>
      </c>
      <c r="J2">
        <v>141.81</v>
      </c>
      <c r="K2">
        <v>47.83</v>
      </c>
      <c r="L2">
        <v>1</v>
      </c>
      <c r="M2">
        <v>341</v>
      </c>
      <c r="N2">
        <v>22.98</v>
      </c>
      <c r="O2">
        <v>17723.39</v>
      </c>
      <c r="P2">
        <v>467.62</v>
      </c>
      <c r="Q2">
        <v>3821.71</v>
      </c>
      <c r="R2">
        <v>713.19</v>
      </c>
      <c r="S2">
        <v>129.87</v>
      </c>
      <c r="T2">
        <v>283546.65000000002</v>
      </c>
      <c r="U2">
        <v>0.18</v>
      </c>
      <c r="V2">
        <v>0.52</v>
      </c>
      <c r="W2">
        <v>6.82</v>
      </c>
      <c r="X2">
        <v>16.8</v>
      </c>
      <c r="Y2">
        <v>2</v>
      </c>
      <c r="Z2">
        <v>10</v>
      </c>
      <c r="AA2">
        <v>568.01892971127677</v>
      </c>
      <c r="AB2">
        <v>777.18855885755704</v>
      </c>
      <c r="AC2">
        <v>703.01477359118428</v>
      </c>
      <c r="AD2">
        <v>568018.92971127678</v>
      </c>
      <c r="AE2">
        <v>777188.55885755701</v>
      </c>
      <c r="AF2">
        <v>7.9791079811027743E-6</v>
      </c>
      <c r="AG2">
        <v>23</v>
      </c>
      <c r="AH2">
        <v>703014.77359118429</v>
      </c>
    </row>
    <row r="3" spans="1:34" x14ac:dyDescent="0.25">
      <c r="A3">
        <v>1</v>
      </c>
      <c r="B3">
        <v>70</v>
      </c>
      <c r="C3" t="s">
        <v>34</v>
      </c>
      <c r="D3">
        <v>2.7494000000000001</v>
      </c>
      <c r="E3">
        <v>36.369999999999997</v>
      </c>
      <c r="F3">
        <v>30.85</v>
      </c>
      <c r="G3">
        <v>16.239999999999998</v>
      </c>
      <c r="H3">
        <v>0.25</v>
      </c>
      <c r="I3">
        <v>114</v>
      </c>
      <c r="J3">
        <v>143.16999999999999</v>
      </c>
      <c r="K3">
        <v>47.83</v>
      </c>
      <c r="L3">
        <v>2</v>
      </c>
      <c r="M3">
        <v>112</v>
      </c>
      <c r="N3">
        <v>23.34</v>
      </c>
      <c r="O3">
        <v>17891.86</v>
      </c>
      <c r="P3">
        <v>312.38</v>
      </c>
      <c r="Q3">
        <v>3819.31</v>
      </c>
      <c r="R3">
        <v>323.05</v>
      </c>
      <c r="S3">
        <v>129.87</v>
      </c>
      <c r="T3">
        <v>89621.94</v>
      </c>
      <c r="U3">
        <v>0.4</v>
      </c>
      <c r="V3">
        <v>0.71</v>
      </c>
      <c r="W3">
        <v>6.4</v>
      </c>
      <c r="X3">
        <v>5.28</v>
      </c>
      <c r="Y3">
        <v>2</v>
      </c>
      <c r="Z3">
        <v>10</v>
      </c>
      <c r="AA3">
        <v>314.39548677725651</v>
      </c>
      <c r="AB3">
        <v>430.1697751586139</v>
      </c>
      <c r="AC3">
        <v>389.1149755645464</v>
      </c>
      <c r="AD3">
        <v>314395.48677725648</v>
      </c>
      <c r="AE3">
        <v>430169.77515861392</v>
      </c>
      <c r="AF3">
        <v>1.195909260970561E-5</v>
      </c>
      <c r="AG3">
        <v>16</v>
      </c>
      <c r="AH3">
        <v>389114.97556454642</v>
      </c>
    </row>
    <row r="4" spans="1:34" x14ac:dyDescent="0.25">
      <c r="A4">
        <v>2</v>
      </c>
      <c r="B4">
        <v>70</v>
      </c>
      <c r="C4" t="s">
        <v>34</v>
      </c>
      <c r="D4">
        <v>3.0798000000000001</v>
      </c>
      <c r="E4">
        <v>32.47</v>
      </c>
      <c r="F4">
        <v>28.42</v>
      </c>
      <c r="G4">
        <v>27.07</v>
      </c>
      <c r="H4">
        <v>0.37</v>
      </c>
      <c r="I4">
        <v>63</v>
      </c>
      <c r="J4">
        <v>144.54</v>
      </c>
      <c r="K4">
        <v>47.83</v>
      </c>
      <c r="L4">
        <v>3</v>
      </c>
      <c r="M4">
        <v>51</v>
      </c>
      <c r="N4">
        <v>23.71</v>
      </c>
      <c r="O4">
        <v>18060.849999999999</v>
      </c>
      <c r="P4">
        <v>256.61</v>
      </c>
      <c r="Q4">
        <v>3819.08</v>
      </c>
      <c r="R4">
        <v>239.98</v>
      </c>
      <c r="S4">
        <v>129.87</v>
      </c>
      <c r="T4">
        <v>48339.76</v>
      </c>
      <c r="U4">
        <v>0.54</v>
      </c>
      <c r="V4">
        <v>0.77</v>
      </c>
      <c r="W4">
        <v>6.34</v>
      </c>
      <c r="X4">
        <v>2.86</v>
      </c>
      <c r="Y4">
        <v>2</v>
      </c>
      <c r="Z4">
        <v>10</v>
      </c>
      <c r="AA4">
        <v>258.08410382099282</v>
      </c>
      <c r="AB4">
        <v>353.12205671496991</v>
      </c>
      <c r="AC4">
        <v>319.42058323201172</v>
      </c>
      <c r="AD4">
        <v>258084.10382099281</v>
      </c>
      <c r="AE4">
        <v>353122.05671496992</v>
      </c>
      <c r="AF4">
        <v>1.339623678597924E-5</v>
      </c>
      <c r="AG4">
        <v>14</v>
      </c>
      <c r="AH4">
        <v>319420.58323201159</v>
      </c>
    </row>
    <row r="5" spans="1:34" x14ac:dyDescent="0.25">
      <c r="A5">
        <v>3</v>
      </c>
      <c r="B5">
        <v>70</v>
      </c>
      <c r="C5" t="s">
        <v>34</v>
      </c>
      <c r="D5">
        <v>3.1267999999999998</v>
      </c>
      <c r="E5">
        <v>31.98</v>
      </c>
      <c r="F5">
        <v>28.14</v>
      </c>
      <c r="G5">
        <v>30.14</v>
      </c>
      <c r="H5">
        <v>0.49</v>
      </c>
      <c r="I5">
        <v>56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247.57</v>
      </c>
      <c r="Q5">
        <v>3819.53</v>
      </c>
      <c r="R5">
        <v>228.27</v>
      </c>
      <c r="S5">
        <v>129.87</v>
      </c>
      <c r="T5">
        <v>42522.48</v>
      </c>
      <c r="U5">
        <v>0.56999999999999995</v>
      </c>
      <c r="V5">
        <v>0.78</v>
      </c>
      <c r="W5">
        <v>6.38</v>
      </c>
      <c r="X5">
        <v>2.57</v>
      </c>
      <c r="Y5">
        <v>2</v>
      </c>
      <c r="Z5">
        <v>10</v>
      </c>
      <c r="AA5">
        <v>253.27477356241491</v>
      </c>
      <c r="AB5">
        <v>346.54171888234328</v>
      </c>
      <c r="AC5">
        <v>313.46826360667308</v>
      </c>
      <c r="AD5">
        <v>253274.77356241489</v>
      </c>
      <c r="AE5">
        <v>346541.71888234332</v>
      </c>
      <c r="AF5">
        <v>1.360067315488015E-5</v>
      </c>
      <c r="AG5">
        <v>14</v>
      </c>
      <c r="AH5">
        <v>313468.26360667311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1.4683999999999999</v>
      </c>
      <c r="E2">
        <v>68.099999999999994</v>
      </c>
      <c r="F2">
        <v>49.07</v>
      </c>
      <c r="G2">
        <v>6.31</v>
      </c>
      <c r="H2">
        <v>0.1</v>
      </c>
      <c r="I2">
        <v>467</v>
      </c>
      <c r="J2">
        <v>176.73</v>
      </c>
      <c r="K2">
        <v>52.44</v>
      </c>
      <c r="L2">
        <v>1</v>
      </c>
      <c r="M2">
        <v>465</v>
      </c>
      <c r="N2">
        <v>33.29</v>
      </c>
      <c r="O2">
        <v>22031.19</v>
      </c>
      <c r="P2">
        <v>633.82000000000005</v>
      </c>
      <c r="Q2">
        <v>3822.54</v>
      </c>
      <c r="R2">
        <v>943.28</v>
      </c>
      <c r="S2">
        <v>129.87</v>
      </c>
      <c r="T2">
        <v>397970.77</v>
      </c>
      <c r="U2">
        <v>0.14000000000000001</v>
      </c>
      <c r="V2">
        <v>0.45</v>
      </c>
      <c r="W2">
        <v>6.98</v>
      </c>
      <c r="X2">
        <v>23.49</v>
      </c>
      <c r="Y2">
        <v>2</v>
      </c>
      <c r="Z2">
        <v>10</v>
      </c>
      <c r="AA2">
        <v>856.6393677205881</v>
      </c>
      <c r="AB2">
        <v>1172.0917751769689</v>
      </c>
      <c r="AC2">
        <v>1060.2289811952171</v>
      </c>
      <c r="AD2">
        <v>856639.36772058811</v>
      </c>
      <c r="AE2">
        <v>1172091.7751769689</v>
      </c>
      <c r="AF2">
        <v>5.7713749355905697E-6</v>
      </c>
      <c r="AG2">
        <v>29</v>
      </c>
      <c r="AH2">
        <v>1060228.981195217</v>
      </c>
    </row>
    <row r="3" spans="1:34" x14ac:dyDescent="0.25">
      <c r="A3">
        <v>1</v>
      </c>
      <c r="B3">
        <v>90</v>
      </c>
      <c r="C3" t="s">
        <v>34</v>
      </c>
      <c r="D3">
        <v>2.512</v>
      </c>
      <c r="E3">
        <v>39.81</v>
      </c>
      <c r="F3">
        <v>32.270000000000003</v>
      </c>
      <c r="G3">
        <v>13.45</v>
      </c>
      <c r="H3">
        <v>0.2</v>
      </c>
      <c r="I3">
        <v>144</v>
      </c>
      <c r="J3">
        <v>178.21</v>
      </c>
      <c r="K3">
        <v>52.44</v>
      </c>
      <c r="L3">
        <v>2</v>
      </c>
      <c r="M3">
        <v>142</v>
      </c>
      <c r="N3">
        <v>33.770000000000003</v>
      </c>
      <c r="O3">
        <v>22213.89</v>
      </c>
      <c r="P3">
        <v>395.11</v>
      </c>
      <c r="Q3">
        <v>3819.51</v>
      </c>
      <c r="R3">
        <v>370.8</v>
      </c>
      <c r="S3">
        <v>129.87</v>
      </c>
      <c r="T3">
        <v>113346.54</v>
      </c>
      <c r="U3">
        <v>0.35</v>
      </c>
      <c r="V3">
        <v>0.68</v>
      </c>
      <c r="W3">
        <v>6.46</v>
      </c>
      <c r="X3">
        <v>6.7</v>
      </c>
      <c r="Y3">
        <v>2</v>
      </c>
      <c r="Z3">
        <v>10</v>
      </c>
      <c r="AA3">
        <v>379.88357504772841</v>
      </c>
      <c r="AB3">
        <v>519.77346666082337</v>
      </c>
      <c r="AC3">
        <v>470.16701650935579</v>
      </c>
      <c r="AD3">
        <v>379883.57504772837</v>
      </c>
      <c r="AE3">
        <v>519773.46666082332</v>
      </c>
      <c r="AF3">
        <v>9.8731230170277254E-6</v>
      </c>
      <c r="AG3">
        <v>17</v>
      </c>
      <c r="AH3">
        <v>470167.01650935592</v>
      </c>
    </row>
    <row r="4" spans="1:34" x14ac:dyDescent="0.25">
      <c r="A4">
        <v>2</v>
      </c>
      <c r="B4">
        <v>90</v>
      </c>
      <c r="C4" t="s">
        <v>34</v>
      </c>
      <c r="D4">
        <v>2.8839000000000001</v>
      </c>
      <c r="E4">
        <v>34.68</v>
      </c>
      <c r="F4">
        <v>29.34</v>
      </c>
      <c r="G4">
        <v>21.47</v>
      </c>
      <c r="H4">
        <v>0.3</v>
      </c>
      <c r="I4">
        <v>82</v>
      </c>
      <c r="J4">
        <v>179.7</v>
      </c>
      <c r="K4">
        <v>52.44</v>
      </c>
      <c r="L4">
        <v>3</v>
      </c>
      <c r="M4">
        <v>80</v>
      </c>
      <c r="N4">
        <v>34.26</v>
      </c>
      <c r="O4">
        <v>22397.24</v>
      </c>
      <c r="P4">
        <v>337.34</v>
      </c>
      <c r="Q4">
        <v>3819.39</v>
      </c>
      <c r="R4">
        <v>271.19</v>
      </c>
      <c r="S4">
        <v>129.87</v>
      </c>
      <c r="T4">
        <v>63850.01</v>
      </c>
      <c r="U4">
        <v>0.48</v>
      </c>
      <c r="V4">
        <v>0.75</v>
      </c>
      <c r="W4">
        <v>6.37</v>
      </c>
      <c r="X4">
        <v>3.77</v>
      </c>
      <c r="Y4">
        <v>2</v>
      </c>
      <c r="Z4">
        <v>10</v>
      </c>
      <c r="AA4">
        <v>309.53783717645501</v>
      </c>
      <c r="AB4">
        <v>423.52332467042169</v>
      </c>
      <c r="AC4">
        <v>383.10285298259532</v>
      </c>
      <c r="AD4">
        <v>309537.83717645501</v>
      </c>
      <c r="AE4">
        <v>423523.32467042172</v>
      </c>
      <c r="AF4">
        <v>1.1334832591085291E-5</v>
      </c>
      <c r="AG4">
        <v>15</v>
      </c>
      <c r="AH4">
        <v>383102.85298259527</v>
      </c>
    </row>
    <row r="5" spans="1:34" x14ac:dyDescent="0.25">
      <c r="A5">
        <v>3</v>
      </c>
      <c r="B5">
        <v>90</v>
      </c>
      <c r="C5" t="s">
        <v>34</v>
      </c>
      <c r="D5">
        <v>3.0848</v>
      </c>
      <c r="E5">
        <v>32.42</v>
      </c>
      <c r="F5">
        <v>28.04</v>
      </c>
      <c r="G5">
        <v>30.59</v>
      </c>
      <c r="H5">
        <v>0.39</v>
      </c>
      <c r="I5">
        <v>55</v>
      </c>
      <c r="J5">
        <v>181.19</v>
      </c>
      <c r="K5">
        <v>52.44</v>
      </c>
      <c r="L5">
        <v>4</v>
      </c>
      <c r="M5">
        <v>52</v>
      </c>
      <c r="N5">
        <v>34.75</v>
      </c>
      <c r="O5">
        <v>22581.25</v>
      </c>
      <c r="P5">
        <v>298.14999999999998</v>
      </c>
      <c r="Q5">
        <v>3818.63</v>
      </c>
      <c r="R5">
        <v>227.58</v>
      </c>
      <c r="S5">
        <v>129.87</v>
      </c>
      <c r="T5">
        <v>42181.59</v>
      </c>
      <c r="U5">
        <v>0.56999999999999995</v>
      </c>
      <c r="V5">
        <v>0.78</v>
      </c>
      <c r="W5">
        <v>6.31</v>
      </c>
      <c r="X5">
        <v>2.48</v>
      </c>
      <c r="Y5">
        <v>2</v>
      </c>
      <c r="Z5">
        <v>10</v>
      </c>
      <c r="AA5">
        <v>275.69156865076047</v>
      </c>
      <c r="AB5">
        <v>377.2133668815834</v>
      </c>
      <c r="AC5">
        <v>341.21265256868992</v>
      </c>
      <c r="AD5">
        <v>275691.56865076051</v>
      </c>
      <c r="AE5">
        <v>377213.36688158341</v>
      </c>
      <c r="AF5">
        <v>1.2124446609445509E-5</v>
      </c>
      <c r="AG5">
        <v>14</v>
      </c>
      <c r="AH5">
        <v>341212.65256868978</v>
      </c>
    </row>
    <row r="6" spans="1:34" x14ac:dyDescent="0.25">
      <c r="A6">
        <v>4</v>
      </c>
      <c r="B6">
        <v>90</v>
      </c>
      <c r="C6" t="s">
        <v>34</v>
      </c>
      <c r="D6">
        <v>3.1698</v>
      </c>
      <c r="E6">
        <v>31.55</v>
      </c>
      <c r="F6">
        <v>27.56</v>
      </c>
      <c r="G6">
        <v>37.590000000000003</v>
      </c>
      <c r="H6">
        <v>0.49</v>
      </c>
      <c r="I6">
        <v>44</v>
      </c>
      <c r="J6">
        <v>182.69</v>
      </c>
      <c r="K6">
        <v>52.44</v>
      </c>
      <c r="L6">
        <v>5</v>
      </c>
      <c r="M6">
        <v>5</v>
      </c>
      <c r="N6">
        <v>35.25</v>
      </c>
      <c r="O6">
        <v>22766.06</v>
      </c>
      <c r="P6">
        <v>276.58999999999997</v>
      </c>
      <c r="Q6">
        <v>3818.94</v>
      </c>
      <c r="R6">
        <v>209.68</v>
      </c>
      <c r="S6">
        <v>129.87</v>
      </c>
      <c r="T6">
        <v>33288.57</v>
      </c>
      <c r="U6">
        <v>0.62</v>
      </c>
      <c r="V6">
        <v>0.79</v>
      </c>
      <c r="W6">
        <v>6.34</v>
      </c>
      <c r="X6">
        <v>2</v>
      </c>
      <c r="Y6">
        <v>2</v>
      </c>
      <c r="Z6">
        <v>10</v>
      </c>
      <c r="AA6">
        <v>265.21052993960808</v>
      </c>
      <c r="AB6">
        <v>362.87274732619068</v>
      </c>
      <c r="AC6">
        <v>328.2406816164779</v>
      </c>
      <c r="AD6">
        <v>265210.52993960812</v>
      </c>
      <c r="AE6">
        <v>362872.7473261907</v>
      </c>
      <c r="AF6">
        <v>1.245852919561086E-5</v>
      </c>
      <c r="AG6">
        <v>14</v>
      </c>
      <c r="AH6">
        <v>328240.6816164779</v>
      </c>
    </row>
    <row r="7" spans="1:34" x14ac:dyDescent="0.25">
      <c r="A7">
        <v>5</v>
      </c>
      <c r="B7">
        <v>90</v>
      </c>
      <c r="C7" t="s">
        <v>34</v>
      </c>
      <c r="D7">
        <v>3.1698</v>
      </c>
      <c r="E7">
        <v>31.55</v>
      </c>
      <c r="F7">
        <v>27.56</v>
      </c>
      <c r="G7">
        <v>37.590000000000003</v>
      </c>
      <c r="H7">
        <v>0.57999999999999996</v>
      </c>
      <c r="I7">
        <v>44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278.11</v>
      </c>
      <c r="Q7">
        <v>3819.02</v>
      </c>
      <c r="R7">
        <v>209.39</v>
      </c>
      <c r="S7">
        <v>129.87</v>
      </c>
      <c r="T7">
        <v>33140.980000000003</v>
      </c>
      <c r="U7">
        <v>0.62</v>
      </c>
      <c r="V7">
        <v>0.79</v>
      </c>
      <c r="W7">
        <v>6.35</v>
      </c>
      <c r="X7">
        <v>2</v>
      </c>
      <c r="Y7">
        <v>2</v>
      </c>
      <c r="Z7">
        <v>10</v>
      </c>
      <c r="AA7">
        <v>265.62805922331188</v>
      </c>
      <c r="AB7">
        <v>363.44402931224619</v>
      </c>
      <c r="AC7">
        <v>328.75744125158349</v>
      </c>
      <c r="AD7">
        <v>265628.0592233119</v>
      </c>
      <c r="AE7">
        <v>363444.02931224619</v>
      </c>
      <c r="AF7">
        <v>1.245852919561086E-5</v>
      </c>
      <c r="AG7">
        <v>14</v>
      </c>
      <c r="AH7">
        <v>328757.44125158351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2.0291999999999999</v>
      </c>
      <c r="E2">
        <v>49.28</v>
      </c>
      <c r="F2">
        <v>43.39</v>
      </c>
      <c r="G2">
        <v>6.82</v>
      </c>
      <c r="H2">
        <v>0.64</v>
      </c>
      <c r="I2">
        <v>382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125.84</v>
      </c>
      <c r="Q2">
        <v>3824.4</v>
      </c>
      <c r="R2">
        <v>729.12</v>
      </c>
      <c r="S2">
        <v>129.87</v>
      </c>
      <c r="T2">
        <v>291316.86</v>
      </c>
      <c r="U2">
        <v>0.18</v>
      </c>
      <c r="V2">
        <v>0.5</v>
      </c>
      <c r="W2">
        <v>7.35</v>
      </c>
      <c r="X2">
        <v>17.809999999999999</v>
      </c>
      <c r="Y2">
        <v>2</v>
      </c>
      <c r="Z2">
        <v>10</v>
      </c>
      <c r="AA2">
        <v>297.94218314277111</v>
      </c>
      <c r="AB2">
        <v>407.65763925738389</v>
      </c>
      <c r="AC2">
        <v>368.75136631774859</v>
      </c>
      <c r="AD2">
        <v>297942.18314277107</v>
      </c>
      <c r="AE2">
        <v>407657.63925738388</v>
      </c>
      <c r="AF2">
        <v>1.9349541091287211E-5</v>
      </c>
      <c r="AG2">
        <v>21</v>
      </c>
      <c r="AH2">
        <v>368751.36631774867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2.3635000000000002</v>
      </c>
      <c r="E2">
        <v>42.31</v>
      </c>
      <c r="F2">
        <v>35.880000000000003</v>
      </c>
      <c r="G2">
        <v>9.9700000000000006</v>
      </c>
      <c r="H2">
        <v>0.18</v>
      </c>
      <c r="I2">
        <v>216</v>
      </c>
      <c r="J2">
        <v>98.71</v>
      </c>
      <c r="K2">
        <v>39.72</v>
      </c>
      <c r="L2">
        <v>1</v>
      </c>
      <c r="M2">
        <v>214</v>
      </c>
      <c r="N2">
        <v>12.99</v>
      </c>
      <c r="O2">
        <v>12407.75</v>
      </c>
      <c r="P2">
        <v>295.52999999999997</v>
      </c>
      <c r="Q2">
        <v>3819.88</v>
      </c>
      <c r="R2">
        <v>493.8</v>
      </c>
      <c r="S2">
        <v>129.87</v>
      </c>
      <c r="T2">
        <v>174484.69</v>
      </c>
      <c r="U2">
        <v>0.26</v>
      </c>
      <c r="V2">
        <v>0.61</v>
      </c>
      <c r="W2">
        <v>6.57</v>
      </c>
      <c r="X2">
        <v>10.31</v>
      </c>
      <c r="Y2">
        <v>2</v>
      </c>
      <c r="Z2">
        <v>10</v>
      </c>
      <c r="AA2">
        <v>348.39168797550298</v>
      </c>
      <c r="AB2">
        <v>476.6848774446006</v>
      </c>
      <c r="AC2">
        <v>431.1907417727146</v>
      </c>
      <c r="AD2">
        <v>348391.68797550298</v>
      </c>
      <c r="AE2">
        <v>476684.87744460063</v>
      </c>
      <c r="AF2">
        <v>1.2286166324145339E-5</v>
      </c>
      <c r="AG2">
        <v>18</v>
      </c>
      <c r="AH2">
        <v>431190.74177271459</v>
      </c>
    </row>
    <row r="3" spans="1:34" x14ac:dyDescent="0.25">
      <c r="A3">
        <v>1</v>
      </c>
      <c r="B3">
        <v>45</v>
      </c>
      <c r="C3" t="s">
        <v>34</v>
      </c>
      <c r="D3">
        <v>2.9973999999999998</v>
      </c>
      <c r="E3">
        <v>33.36</v>
      </c>
      <c r="F3">
        <v>29.59</v>
      </c>
      <c r="G3">
        <v>20.399999999999999</v>
      </c>
      <c r="H3">
        <v>0.35</v>
      </c>
      <c r="I3">
        <v>87</v>
      </c>
      <c r="J3">
        <v>99.95</v>
      </c>
      <c r="K3">
        <v>39.72</v>
      </c>
      <c r="L3">
        <v>2</v>
      </c>
      <c r="M3">
        <v>6</v>
      </c>
      <c r="N3">
        <v>13.24</v>
      </c>
      <c r="O3">
        <v>12561.45</v>
      </c>
      <c r="P3">
        <v>209.53</v>
      </c>
      <c r="Q3">
        <v>3819.67</v>
      </c>
      <c r="R3">
        <v>276.10000000000002</v>
      </c>
      <c r="S3">
        <v>129.87</v>
      </c>
      <c r="T3">
        <v>66282.19</v>
      </c>
      <c r="U3">
        <v>0.47</v>
      </c>
      <c r="V3">
        <v>0.74</v>
      </c>
      <c r="W3">
        <v>6.47</v>
      </c>
      <c r="X3">
        <v>4.0199999999999996</v>
      </c>
      <c r="Y3">
        <v>2</v>
      </c>
      <c r="Z3">
        <v>10</v>
      </c>
      <c r="AA3">
        <v>238.82698117713949</v>
      </c>
      <c r="AB3">
        <v>326.77361194920411</v>
      </c>
      <c r="AC3">
        <v>295.58679705451402</v>
      </c>
      <c r="AD3">
        <v>238826.98117713939</v>
      </c>
      <c r="AE3">
        <v>326773.61194920412</v>
      </c>
      <c r="AF3">
        <v>1.558136447640923E-5</v>
      </c>
      <c r="AG3">
        <v>14</v>
      </c>
      <c r="AH3">
        <v>295586.797054514</v>
      </c>
    </row>
    <row r="4" spans="1:34" x14ac:dyDescent="0.25">
      <c r="A4">
        <v>2</v>
      </c>
      <c r="B4">
        <v>45</v>
      </c>
      <c r="C4" t="s">
        <v>34</v>
      </c>
      <c r="D4">
        <v>3.0043000000000002</v>
      </c>
      <c r="E4">
        <v>33.29</v>
      </c>
      <c r="F4">
        <v>29.53</v>
      </c>
      <c r="G4">
        <v>20.6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211.11</v>
      </c>
      <c r="Q4">
        <v>3819.55</v>
      </c>
      <c r="R4">
        <v>274.08</v>
      </c>
      <c r="S4">
        <v>129.87</v>
      </c>
      <c r="T4">
        <v>65274.22</v>
      </c>
      <c r="U4">
        <v>0.47</v>
      </c>
      <c r="V4">
        <v>0.74</v>
      </c>
      <c r="W4">
        <v>6.47</v>
      </c>
      <c r="X4">
        <v>3.97</v>
      </c>
      <c r="Y4">
        <v>2</v>
      </c>
      <c r="Z4">
        <v>10</v>
      </c>
      <c r="AA4">
        <v>238.95728221834079</v>
      </c>
      <c r="AB4">
        <v>326.95189558225201</v>
      </c>
      <c r="AC4">
        <v>295.74806554784652</v>
      </c>
      <c r="AD4">
        <v>238957.28221834081</v>
      </c>
      <c r="AE4">
        <v>326951.89558225189</v>
      </c>
      <c r="AF4">
        <v>1.5617232700499189E-5</v>
      </c>
      <c r="AG4">
        <v>14</v>
      </c>
      <c r="AH4">
        <v>295748.06554784649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2024-09-25T23:04:49Z</dcterms:created>
  <dcterms:modified xsi:type="dcterms:W3CDTF">2024-09-27T19:26:57Z</dcterms:modified>
</cp:coreProperties>
</file>