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<sst xmlns="http://schemas.openxmlformats.org/spreadsheetml/2006/main" count="836" uniqueCount="33">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</sst>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7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3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C0FF00"/>
                </a:solidFill>
              </c:spPr>
            </c:marker>
          </c:dPt>
          <c:dPt>
            <c:idx val="36"/>
            <c:marker>
              <c:spPr>
                <a:solidFill>
                  <a:srgbClr val="BEFF00"/>
                </a:solidFill>
              </c:spPr>
            </c:marker>
          </c:dPt>
          <c:dPt>
            <c:idx val="37"/>
            <c:marker>
              <c:spPr>
                <a:solidFill>
                  <a:srgbClr val="BCFF00"/>
                </a:solidFill>
              </c:spPr>
            </c:marker>
          </c:dPt>
          <c:dPt>
            <c:idx val="38"/>
            <c:marker>
              <c:spPr>
                <a:solidFill>
                  <a:srgbClr val="BAFF00"/>
                </a:solidFill>
              </c:spPr>
            </c:marker>
          </c:dPt>
          <c:dPt>
            <c:idx val="39"/>
            <c:marker>
              <c:spPr>
                <a:solidFill>
                  <a:srgbClr val="B8FF00"/>
                </a:solidFill>
              </c:spPr>
            </c:marker>
          </c:dPt>
          <c:dPt>
            <c:idx val="40"/>
            <c:marker>
              <c:spPr>
                <a:solidFill>
                  <a:srgbClr val="B7FF00"/>
                </a:solidFill>
              </c:spPr>
            </c:marker>
          </c:dPt>
          <c:dPt>
            <c:idx val="41"/>
            <c:marker>
              <c:spPr>
                <a:solidFill>
                  <a:srgbClr val="B5FF00"/>
                </a:solidFill>
              </c:spPr>
            </c:marker>
          </c:dPt>
          <c:dPt>
            <c:idx val="42"/>
            <c:marker>
              <c:spPr>
                <a:solidFill>
                  <a:srgbClr val="B3FF00"/>
                </a:solidFill>
              </c:spPr>
            </c:marker>
          </c:dPt>
          <c:dPt>
            <c:idx val="43"/>
            <c:marker>
              <c:spPr>
                <a:solidFill>
                  <a:srgbClr val="B1FF00"/>
                </a:solidFill>
              </c:spPr>
            </c:marker>
          </c:dPt>
          <c:dPt>
            <c:idx val="44"/>
            <c:marker>
              <c:spPr>
                <a:solidFill>
                  <a:srgbClr val="AFFF00"/>
                </a:solidFill>
              </c:spPr>
            </c:marker>
          </c:dPt>
          <c:dPt>
            <c:idx val="45"/>
            <c:marker>
              <c:spPr>
                <a:solidFill>
                  <a:srgbClr val="AEFF00"/>
                </a:solidFill>
              </c:spPr>
            </c:marker>
          </c:dPt>
          <c:dPt>
            <c:idx val="46"/>
            <c:marker>
              <c:spPr>
                <a:solidFill>
                  <a:srgbClr val="ACFF00"/>
                </a:solidFill>
              </c:spPr>
            </c:marker>
          </c:dPt>
          <c:dPt>
            <c:idx val="47"/>
            <c:marker>
              <c:spPr>
                <a:solidFill>
                  <a:srgbClr val="AAFF00"/>
                </a:solidFill>
              </c:spPr>
            </c:marker>
          </c:dPt>
          <c:dPt>
            <c:idx val="48"/>
            <c:marker>
              <c:spPr>
                <a:solidFill>
                  <a:srgbClr val="A8FF00"/>
                </a:solidFill>
              </c:spPr>
            </c:marker>
          </c:dPt>
          <c:dPt>
            <c:idx val="49"/>
            <c:marker>
              <c:spPr>
                <a:solidFill>
                  <a:srgbClr val="A7FF00"/>
                </a:solidFill>
              </c:spPr>
            </c:marker>
          </c:dPt>
          <c:dPt>
            <c:idx val="50"/>
            <c:marker>
              <c:spPr>
                <a:solidFill>
                  <a:srgbClr val="A5FF00"/>
                </a:solidFill>
              </c:spPr>
            </c:marker>
          </c:dPt>
          <c:dPt>
            <c:idx val="51"/>
            <c:marker>
              <c:spPr>
                <a:solidFill>
                  <a:srgbClr val="A3FF00"/>
                </a:solidFill>
              </c:spPr>
            </c:marker>
          </c:dPt>
          <c:dPt>
            <c:idx val="52"/>
            <c:marker>
              <c:spPr>
                <a:solidFill>
                  <a:srgbClr val="A1FF00"/>
                </a:solidFill>
              </c:spPr>
            </c:marker>
          </c:dPt>
          <c:dPt>
            <c:idx val="53"/>
            <c:marker>
              <c:spPr>
                <a:solidFill>
                  <a:srgbClr val="9FFF00"/>
                </a:solidFill>
              </c:spPr>
            </c:marker>
          </c:dPt>
          <c:dPt>
            <c:idx val="54"/>
            <c:marker>
              <c:spPr>
                <a:solidFill>
                  <a:srgbClr val="9EFF00"/>
                </a:solidFill>
              </c:spPr>
            </c:marker>
          </c:dPt>
          <c:dPt>
            <c:idx val="55"/>
            <c:marker>
              <c:spPr>
                <a:solidFill>
                  <a:srgbClr val="9CFF00"/>
                </a:solidFill>
              </c:spPr>
            </c:marker>
          </c:dPt>
          <c:dPt>
            <c:idx val="56"/>
            <c:marker>
              <c:spPr>
                <a:solidFill>
                  <a:srgbClr val="9AFF00"/>
                </a:solidFill>
              </c:spPr>
            </c:marker>
          </c:dPt>
          <c:dPt>
            <c:idx val="57"/>
            <c:marker>
              <c:spPr>
                <a:solidFill>
                  <a:srgbClr val="98FF00"/>
                </a:solidFill>
              </c:spPr>
            </c:marker>
          </c:dPt>
          <c:dPt>
            <c:idx val="58"/>
            <c:marker>
              <c:spPr>
                <a:solidFill>
                  <a:srgbClr val="96FF00"/>
                </a:solidFill>
              </c:spPr>
            </c:marker>
          </c:dPt>
          <c:dPt>
            <c:idx val="59"/>
            <c:marker>
              <c:spPr>
                <a:solidFill>
                  <a:srgbClr val="95FF00"/>
                </a:solidFill>
              </c:spPr>
            </c:marker>
          </c:dPt>
          <c:dPt>
            <c:idx val="60"/>
            <c:marker>
              <c:spPr>
                <a:solidFill>
                  <a:srgbClr val="93FF00"/>
                </a:solidFill>
              </c:spPr>
            </c:marker>
          </c:dPt>
          <c:dPt>
            <c:idx val="61"/>
            <c:marker>
              <c:spPr>
                <a:solidFill>
                  <a:srgbClr val="91FF00"/>
                </a:solidFill>
              </c:spPr>
            </c:marker>
          </c:dPt>
          <c:dPt>
            <c:idx val="62"/>
            <c:marker>
              <c:spPr>
                <a:solidFill>
                  <a:srgbClr val="8FFF00"/>
                </a:solidFill>
              </c:spPr>
            </c:marker>
          </c:dPt>
          <c:dPt>
            <c:idx val="63"/>
            <c:marker>
              <c:spPr>
                <a:solidFill>
                  <a:srgbClr val="8DFF00"/>
                </a:solidFill>
              </c:spPr>
            </c:marker>
          </c:dPt>
          <c:dPt>
            <c:idx val="64"/>
            <c:marker>
              <c:spPr>
                <a:solidFill>
                  <a:srgbClr val="8CFF00"/>
                </a:solidFill>
              </c:spPr>
            </c:marker>
          </c:dPt>
          <c:dPt>
            <c:idx val="65"/>
            <c:marker>
              <c:spPr>
                <a:solidFill>
                  <a:srgbClr val="8AFF00"/>
                </a:solidFill>
              </c:spPr>
            </c:marker>
          </c:dPt>
          <c:dPt>
            <c:idx val="66"/>
            <c:marker>
              <c:spPr>
                <a:solidFill>
                  <a:srgbClr val="88FF00"/>
                </a:solidFill>
              </c:spPr>
            </c:marker>
          </c:dPt>
          <c:dPt>
            <c:idx val="67"/>
            <c:marker>
              <c:spPr>
                <a:solidFill>
                  <a:srgbClr val="86FF00"/>
                </a:solidFill>
              </c:spPr>
            </c:marker>
          </c:dPt>
          <c:dPt>
            <c:idx val="68"/>
            <c:marker>
              <c:spPr>
                <a:solidFill>
                  <a:srgbClr val="84FF00"/>
                </a:solidFill>
              </c:spPr>
            </c:marker>
          </c:dPt>
          <c:dPt>
            <c:idx val="69"/>
            <c:marker>
              <c:spPr>
                <a:solidFill>
                  <a:srgbClr val="83FF00"/>
                </a:solidFill>
              </c:spPr>
            </c:marker>
          </c:dPt>
          <c:dPt>
            <c:idx val="70"/>
            <c:marker>
              <c:spPr>
                <a:solidFill>
                  <a:srgbClr val="81FF00"/>
                </a:solidFill>
              </c:spPr>
            </c:marker>
          </c:dPt>
          <c:dPt>
            <c:idx val="71"/>
            <c:marker>
              <c:spPr>
                <a:solidFill>
                  <a:srgbClr val="7FFF00"/>
                </a:solidFill>
              </c:spPr>
            </c:marker>
          </c:dPt>
          <c:dPt>
            <c:idx val="72"/>
            <c:marker>
              <c:spPr>
                <a:solidFill>
                  <a:srgbClr val="7DFF00"/>
                </a:solidFill>
              </c:spPr>
            </c:marker>
          </c:dPt>
          <c:dPt>
            <c:idx val="73"/>
            <c:marker>
              <c:spPr>
                <a:solidFill>
                  <a:srgbClr val="7BFF00"/>
                </a:solidFill>
              </c:spPr>
            </c:marker>
          </c:dPt>
          <c:dPt>
            <c:idx val="74"/>
            <c:marker>
              <c:spPr>
                <a:solidFill>
                  <a:srgbClr val="7AFF00"/>
                </a:solidFill>
              </c:spPr>
            </c:marker>
          </c:dPt>
          <c:dPt>
            <c:idx val="75"/>
            <c:marker>
              <c:spPr>
                <a:solidFill>
                  <a:srgbClr val="78FF00"/>
                </a:solidFill>
              </c:spPr>
            </c:marker>
          </c:dPt>
          <c:dPt>
            <c:idx val="76"/>
            <c:marker>
              <c:spPr>
                <a:solidFill>
                  <a:srgbClr val="76FF00"/>
                </a:solidFill>
              </c:spPr>
            </c:marker>
          </c:dPt>
          <c:dPt>
            <c:idx val="77"/>
            <c:marker>
              <c:spPr>
                <a:solidFill>
                  <a:srgbClr val="74FF00"/>
                </a:solidFill>
              </c:spPr>
            </c:marker>
          </c:dPt>
          <c:dPt>
            <c:idx val="78"/>
            <c:marker>
              <c:spPr>
                <a:solidFill>
                  <a:srgbClr val="72FF00"/>
                </a:solidFill>
              </c:spPr>
            </c:marker>
          </c:dPt>
          <c:dPt>
            <c:idx val="79"/>
            <c:marker>
              <c:spPr>
                <a:solidFill>
                  <a:srgbClr val="71FF00"/>
                </a:solidFill>
              </c:spPr>
            </c:marker>
          </c:dPt>
          <c:dPt>
            <c:idx val="80"/>
            <c:marker>
              <c:spPr>
                <a:solidFill>
                  <a:srgbClr val="6FFF00"/>
                </a:solidFill>
              </c:spPr>
            </c:marker>
          </c:dPt>
          <c:dPt>
            <c:idx val="81"/>
            <c:marker>
              <c:spPr>
                <a:solidFill>
                  <a:srgbClr val="6DFF00"/>
                </a:solidFill>
              </c:spPr>
            </c:marker>
          </c:dPt>
          <c:dPt>
            <c:idx val="82"/>
            <c:marker>
              <c:spPr>
                <a:solidFill>
                  <a:srgbClr val="6BFF00"/>
                </a:solidFill>
              </c:spPr>
            </c:marker>
          </c:dPt>
          <c:dPt>
            <c:idx val="83"/>
            <c:marker>
              <c:spPr>
                <a:solidFill>
                  <a:srgbClr val="69FF00"/>
                </a:solidFill>
              </c:spPr>
            </c:marker>
          </c:dPt>
          <c:dPt>
            <c:idx val="84"/>
            <c:marker>
              <c:spPr>
                <a:solidFill>
                  <a:srgbClr val="68FF00"/>
                </a:solidFill>
              </c:spPr>
            </c:marker>
          </c:dPt>
          <c:dPt>
            <c:idx val="85"/>
            <c:marker>
              <c:spPr>
                <a:solidFill>
                  <a:srgbClr val="66FF00"/>
                </a:solidFill>
              </c:spPr>
            </c:marker>
          </c:dPt>
          <c:dPt>
            <c:idx val="86"/>
            <c:marker>
              <c:spPr>
                <a:solidFill>
                  <a:srgbClr val="64FF00"/>
                </a:solidFill>
              </c:spPr>
            </c:marker>
          </c:dPt>
          <c:dPt>
            <c:idx val="87"/>
            <c:marker>
              <c:spPr>
                <a:solidFill>
                  <a:srgbClr val="62FF00"/>
                </a:solidFill>
              </c:spPr>
            </c:marker>
          </c:dPt>
          <c:dPt>
            <c:idx val="88"/>
            <c:marker>
              <c:spPr>
                <a:solidFill>
                  <a:srgbClr val="60FF00"/>
                </a:solidFill>
              </c:spPr>
            </c:marker>
          </c:dPt>
          <c:dPt>
            <c:idx val="89"/>
            <c:marker>
              <c:spPr>
                <a:solidFill>
                  <a:srgbClr val="5FFF00"/>
                </a:solidFill>
              </c:spPr>
            </c:marker>
          </c:dPt>
          <c:dPt>
            <c:idx val="90"/>
            <c:marker>
              <c:spPr>
                <a:solidFill>
                  <a:srgbClr val="5DFF00"/>
                </a:solidFill>
              </c:spPr>
            </c:marker>
          </c:dPt>
          <c:dPt>
            <c:idx val="91"/>
            <c:marker>
              <c:spPr>
                <a:solidFill>
                  <a:srgbClr val="5BFF00"/>
                </a:solidFill>
              </c:spPr>
            </c:marker>
          </c:dPt>
          <c:dPt>
            <c:idx val="92"/>
            <c:marker>
              <c:spPr>
                <a:solidFill>
                  <a:srgbClr val="59FF00"/>
                </a:solidFill>
              </c:spPr>
            </c:marker>
          </c:dPt>
          <c:dPt>
            <c:idx val="93"/>
            <c:marker>
              <c:spPr>
                <a:solidFill>
                  <a:srgbClr val="57FF00"/>
                </a:solidFill>
              </c:spPr>
            </c:marker>
          </c:dPt>
          <c:dPt>
            <c:idx val="94"/>
            <c:marker>
              <c:spPr>
                <a:solidFill>
                  <a:srgbClr val="56FF00"/>
                </a:solidFill>
              </c:spPr>
            </c:marker>
          </c:dPt>
          <c:dPt>
            <c:idx val="95"/>
            <c:marker>
              <c:spPr>
                <a:solidFill>
                  <a:srgbClr val="54FF00"/>
                </a:solidFill>
              </c:spPr>
            </c:marker>
          </c:dPt>
          <c:dPt>
            <c:idx val="96"/>
            <c:marker>
              <c:spPr>
                <a:solidFill>
                  <a:srgbClr val="52FF00"/>
                </a:solidFill>
              </c:spPr>
            </c:marker>
          </c:dPt>
          <c:dPt>
            <c:idx val="97"/>
            <c:marker>
              <c:spPr>
                <a:solidFill>
                  <a:srgbClr val="50FF00"/>
                </a:solidFill>
              </c:spPr>
            </c:marker>
          </c:dPt>
          <c:dPt>
            <c:idx val="98"/>
            <c:marker>
              <c:spPr>
                <a:solidFill>
                  <a:srgbClr val="4FFF00"/>
                </a:solidFill>
              </c:spPr>
            </c:marker>
          </c:dPt>
          <c:dPt>
            <c:idx val="99"/>
            <c:marker>
              <c:spPr>
                <a:solidFill>
                  <a:srgbClr val="4DFF00"/>
                </a:solidFill>
              </c:spPr>
            </c:marker>
          </c:dPt>
          <c:dPt>
            <c:idx val="100"/>
            <c:marker>
              <c:spPr>
                <a:solidFill>
                  <a:srgbClr val="4BFF00"/>
                </a:solidFill>
              </c:spPr>
            </c:marker>
          </c:dPt>
          <c:dPt>
            <c:idx val="101"/>
            <c:marker>
              <c:spPr>
                <a:solidFill>
                  <a:srgbClr val="49FF00"/>
                </a:solidFill>
              </c:spPr>
            </c:marker>
          </c:dPt>
          <c:dPt>
            <c:idx val="102"/>
            <c:marker>
              <c:spPr>
                <a:solidFill>
                  <a:srgbClr val="47FF00"/>
                </a:solidFill>
              </c:spPr>
            </c:marker>
          </c:dPt>
          <c:dPt>
            <c:idx val="103"/>
            <c:marker>
              <c:spPr>
                <a:solidFill>
                  <a:srgbClr val="46FF00"/>
                </a:solidFill>
              </c:spPr>
            </c:marker>
          </c:dPt>
          <c:dPt>
            <c:idx val="104"/>
            <c:marker>
              <c:spPr>
                <a:solidFill>
                  <a:srgbClr val="44FF00"/>
                </a:solidFill>
              </c:spPr>
            </c:marker>
          </c:dPt>
          <c:dPt>
            <c:idx val="105"/>
            <c:marker>
              <c:spPr>
                <a:solidFill>
                  <a:srgbClr val="42FF00"/>
                </a:solidFill>
              </c:spPr>
            </c:marker>
          </c:dPt>
          <c:dPt>
            <c:idx val="106"/>
            <c:marker>
              <c:spPr>
                <a:solidFill>
                  <a:srgbClr val="40FF00"/>
                </a:solidFill>
              </c:spPr>
            </c:marker>
          </c:dPt>
          <c:dPt>
            <c:idx val="107"/>
            <c:marker>
              <c:spPr>
                <a:solidFill>
                  <a:srgbClr val="3EFF00"/>
                </a:solidFill>
              </c:spPr>
            </c:marker>
          </c:dPt>
          <c:dPt>
            <c:idx val="108"/>
            <c:marker>
              <c:spPr>
                <a:solidFill>
                  <a:srgbClr val="3DFF00"/>
                </a:solidFill>
              </c:spPr>
            </c:marker>
          </c:dPt>
          <c:dPt>
            <c:idx val="109"/>
            <c:marker>
              <c:spPr>
                <a:solidFill>
                  <a:srgbClr val="3BFF00"/>
                </a:solidFill>
              </c:spPr>
            </c:marker>
          </c:dPt>
          <c:dPt>
            <c:idx val="110"/>
            <c:marker>
              <c:spPr>
                <a:solidFill>
                  <a:srgbClr val="39FF00"/>
                </a:solidFill>
              </c:spPr>
            </c:marker>
          </c:dPt>
          <c:dPt>
            <c:idx val="111"/>
            <c:marker>
              <c:spPr>
                <a:solidFill>
                  <a:srgbClr val="37FF00"/>
                </a:solidFill>
              </c:spPr>
            </c:marker>
          </c:dPt>
          <c:dPt>
            <c:idx val="112"/>
            <c:marker>
              <c:spPr>
                <a:solidFill>
                  <a:srgbClr val="35FF00"/>
                </a:solidFill>
              </c:spPr>
            </c:marker>
          </c:dPt>
          <c:dPt>
            <c:idx val="113"/>
            <c:marker>
              <c:spPr>
                <a:solidFill>
                  <a:srgbClr val="34FF00"/>
                </a:solidFill>
              </c:spPr>
            </c:marker>
          </c:dPt>
          <c:dPt>
            <c:idx val="114"/>
            <c:marker>
              <c:spPr>
                <a:solidFill>
                  <a:srgbClr val="32FF00"/>
                </a:solidFill>
              </c:spPr>
            </c:marker>
          </c:dPt>
          <c:dPt>
            <c:idx val="115"/>
            <c:marker>
              <c:spPr>
                <a:solidFill>
                  <a:srgbClr val="30FF00"/>
                </a:solidFill>
              </c:spPr>
            </c:marker>
          </c:dPt>
          <c:dPt>
            <c:idx val="116"/>
            <c:marker>
              <c:spPr>
                <a:solidFill>
                  <a:srgbClr val="2EFF00"/>
                </a:solidFill>
              </c:spPr>
            </c:marker>
          </c:dPt>
          <c:dPt>
            <c:idx val="117"/>
            <c:marker>
              <c:spPr>
                <a:solidFill>
                  <a:srgbClr val="2CFF00"/>
                </a:solidFill>
              </c:spPr>
            </c:marker>
          </c:dPt>
          <c:dPt>
            <c:idx val="118"/>
            <c:marker>
              <c:spPr>
                <a:solidFill>
                  <a:srgbClr val="2BFF00"/>
                </a:solidFill>
              </c:spPr>
            </c:marker>
          </c:dPt>
          <c:dPt>
            <c:idx val="119"/>
            <c:marker>
              <c:spPr>
                <a:solidFill>
                  <a:srgbClr val="29FF00"/>
                </a:solidFill>
              </c:spPr>
            </c:marker>
          </c:dPt>
          <c:dPt>
            <c:idx val="120"/>
            <c:marker>
              <c:spPr>
                <a:solidFill>
                  <a:srgbClr val="27FF00"/>
                </a:solidFill>
              </c:spPr>
            </c:marker>
          </c:dPt>
          <c:dPt>
            <c:idx val="121"/>
            <c:marker>
              <c:spPr>
                <a:solidFill>
                  <a:srgbClr val="25FF00"/>
                </a:solidFill>
              </c:spPr>
            </c:marker>
          </c:dPt>
          <c:dPt>
            <c:idx val="122"/>
            <c:marker>
              <c:spPr>
                <a:solidFill>
                  <a:srgbClr val="23FF00"/>
                </a:solidFill>
              </c:spPr>
            </c:marker>
          </c:dPt>
          <c:dPt>
            <c:idx val="123"/>
            <c:marker>
              <c:spPr>
                <a:solidFill>
                  <a:srgbClr val="22FF00"/>
                </a:solidFill>
              </c:spPr>
            </c:marker>
          </c:dPt>
          <c:dPt>
            <c:idx val="124"/>
            <c:marker>
              <c:spPr>
                <a:solidFill>
                  <a:srgbClr val="20FF00"/>
                </a:solidFill>
              </c:spPr>
            </c:marker>
          </c:dPt>
          <c:dPt>
            <c:idx val="125"/>
            <c:marker>
              <c:spPr>
                <a:solidFill>
                  <a:srgbClr val="1EFF00"/>
                </a:solidFill>
              </c:spPr>
            </c:marker>
          </c:dPt>
          <c:dPt>
            <c:idx val="126"/>
            <c:marker>
              <c:spPr>
                <a:solidFill>
                  <a:srgbClr val="1CFF00"/>
                </a:solidFill>
              </c:spPr>
            </c:marker>
          </c:dPt>
          <c:dPt>
            <c:idx val="127"/>
            <c:marker>
              <c:spPr>
                <a:solidFill>
                  <a:srgbClr val="1AFF00"/>
                </a:solidFill>
              </c:spPr>
            </c:marker>
          </c:dPt>
          <c:dPt>
            <c:idx val="128"/>
            <c:marker>
              <c:spPr>
                <a:solidFill>
                  <a:srgbClr val="19FF00"/>
                </a:solidFill>
              </c:spPr>
            </c:marker>
          </c:dPt>
          <c:dPt>
            <c:idx val="129"/>
            <c:marker>
              <c:spPr>
                <a:solidFill>
                  <a:srgbClr val="17FF00"/>
                </a:solidFill>
              </c:spPr>
            </c:marker>
          </c:dPt>
          <c:dPt>
            <c:idx val="130"/>
            <c:marker>
              <c:spPr>
                <a:solidFill>
                  <a:srgbClr val="15FF00"/>
                </a:solidFill>
              </c:spPr>
            </c:marker>
          </c:dPt>
          <c:dPt>
            <c:idx val="131"/>
            <c:marker>
              <c:spPr>
                <a:solidFill>
                  <a:srgbClr val="13FF00"/>
                </a:solidFill>
              </c:spPr>
            </c:marker>
          </c:dPt>
          <c:dPt>
            <c:idx val="132"/>
            <c:marker>
              <c:spPr>
                <a:solidFill>
                  <a:srgbClr val="11FF00"/>
                </a:solidFill>
              </c:spPr>
            </c:marker>
          </c:dPt>
          <c:dPt>
            <c:idx val="133"/>
            <c:marker>
              <c:spPr>
                <a:solidFill>
                  <a:srgbClr val="10FF00"/>
                </a:solidFill>
              </c:spPr>
            </c:marker>
          </c:dPt>
          <c:dPt>
            <c:idx val="134"/>
            <c:marker>
              <c:spPr>
                <a:solidFill>
                  <a:srgbClr val="0EFF00"/>
                </a:solidFill>
              </c:spPr>
            </c:marker>
          </c:dPt>
          <c:dPt>
            <c:idx val="135"/>
            <c:marker>
              <c:spPr>
                <a:solidFill>
                  <a:srgbClr val="0CFF00"/>
                </a:solidFill>
              </c:spPr>
            </c:marker>
          </c:dPt>
          <c:dPt>
            <c:idx val="136"/>
            <c:marker>
              <c:spPr>
                <a:solidFill>
                  <a:srgbClr val="0AFF00"/>
                </a:solidFill>
              </c:spPr>
            </c:marker>
          </c:dPt>
          <c:dPt>
            <c:idx val="137"/>
            <c:marker>
              <c:spPr>
                <a:solidFill>
                  <a:srgbClr val="08FF00"/>
                </a:solidFill>
              </c:spPr>
            </c:marker>
          </c:dPt>
          <c:dPt>
            <c:idx val="138"/>
            <c:marker>
              <c:spPr>
                <a:solidFill>
                  <a:srgbClr val="07FF00"/>
                </a:solidFill>
              </c:spPr>
            </c:marker>
          </c:dPt>
          <c:dPt>
            <c:idx val="139"/>
            <c:marker>
              <c:spPr>
                <a:solidFill>
                  <a:srgbClr val="05FF00"/>
                </a:solidFill>
              </c:spPr>
            </c:marker>
          </c:dPt>
          <c:dPt>
            <c:idx val="140"/>
            <c:marker>
              <c:spPr>
                <a:solidFill>
                  <a:srgbClr val="03FF00"/>
                </a:solidFill>
              </c:spPr>
            </c:marker>
          </c:dPt>
          <c:dPt>
            <c:idx val="14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gráficos!$A$7:$A$148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xVal>
          <c:yVal>
            <c:numRef>
              <c:f>gráficos!$B$7:$B$148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5.0624</v>
      </c>
      <c r="E2">
        <v>19.75</v>
      </c>
      <c r="F2">
        <v>12.38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171.16</v>
      </c>
      <c r="Q2">
        <v>451.2</v>
      </c>
      <c r="R2">
        <v>180.13</v>
      </c>
      <c r="S2">
        <v>47.66</v>
      </c>
      <c r="T2">
        <v>59443.74</v>
      </c>
      <c r="U2">
        <v>0.26</v>
      </c>
      <c r="V2">
        <v>0.55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6.7635</v>
      </c>
      <c r="E3">
        <v>14.79</v>
      </c>
      <c r="F3">
        <v>10.25</v>
      </c>
      <c r="G3">
        <v>11.82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139.71</v>
      </c>
      <c r="Q3">
        <v>451.03</v>
      </c>
      <c r="R3">
        <v>111.43</v>
      </c>
      <c r="S3">
        <v>47.66</v>
      </c>
      <c r="T3">
        <v>25459.69</v>
      </c>
      <c r="U3">
        <v>0.43</v>
      </c>
      <c r="V3">
        <v>0.66</v>
      </c>
      <c r="W3">
        <v>0.22</v>
      </c>
      <c r="X3">
        <v>1.52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7.4881</v>
      </c>
      <c r="E4">
        <v>13.35</v>
      </c>
      <c r="F4">
        <v>9.59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129.11</v>
      </c>
      <c r="Q4">
        <v>451.11</v>
      </c>
      <c r="R4">
        <v>88.95</v>
      </c>
      <c r="S4">
        <v>47.66</v>
      </c>
      <c r="T4">
        <v>14317.76</v>
      </c>
      <c r="U4">
        <v>0.54</v>
      </c>
      <c r="V4">
        <v>0.7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7.7786</v>
      </c>
      <c r="E5">
        <v>12.86</v>
      </c>
      <c r="F5">
        <v>9.41</v>
      </c>
      <c r="G5">
        <v>23.51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124.73</v>
      </c>
      <c r="Q5">
        <v>451.05</v>
      </c>
      <c r="R5">
        <v>82.81999999999999</v>
      </c>
      <c r="S5">
        <v>47.66</v>
      </c>
      <c r="T5">
        <v>11295.02</v>
      </c>
      <c r="U5">
        <v>0.58</v>
      </c>
      <c r="V5">
        <v>0.72</v>
      </c>
      <c r="W5">
        <v>0.2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8.066000000000001</v>
      </c>
      <c r="E6">
        <v>12.4</v>
      </c>
      <c r="F6">
        <v>9.140000000000001</v>
      </c>
      <c r="G6">
        <v>28.87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119.34</v>
      </c>
      <c r="Q6">
        <v>450.98</v>
      </c>
      <c r="R6">
        <v>74.20999999999999</v>
      </c>
      <c r="S6">
        <v>47.66</v>
      </c>
      <c r="T6">
        <v>7012.53</v>
      </c>
      <c r="U6">
        <v>0.64</v>
      </c>
      <c r="V6">
        <v>0.74</v>
      </c>
      <c r="W6">
        <v>0.19</v>
      </c>
      <c r="X6">
        <v>0.42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8.131600000000001</v>
      </c>
      <c r="E7">
        <v>12.3</v>
      </c>
      <c r="F7">
        <v>9.16</v>
      </c>
      <c r="G7">
        <v>34.35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14</v>
      </c>
      <c r="N7">
        <v>42.2</v>
      </c>
      <c r="O7">
        <v>25218.93</v>
      </c>
      <c r="P7">
        <v>118.01</v>
      </c>
      <c r="Q7">
        <v>450.98</v>
      </c>
      <c r="R7">
        <v>74.86</v>
      </c>
      <c r="S7">
        <v>47.66</v>
      </c>
      <c r="T7">
        <v>7356.51</v>
      </c>
      <c r="U7">
        <v>0.64</v>
      </c>
      <c r="V7">
        <v>0.74</v>
      </c>
      <c r="W7">
        <v>0.19</v>
      </c>
      <c r="X7">
        <v>0.44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8.261200000000001</v>
      </c>
      <c r="E8">
        <v>12.1</v>
      </c>
      <c r="F8">
        <v>9.08</v>
      </c>
      <c r="G8">
        <v>41.92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115.68</v>
      </c>
      <c r="Q8">
        <v>450.94</v>
      </c>
      <c r="R8">
        <v>72.38</v>
      </c>
      <c r="S8">
        <v>47.66</v>
      </c>
      <c r="T8">
        <v>6131.73</v>
      </c>
      <c r="U8">
        <v>0.66</v>
      </c>
      <c r="V8">
        <v>0.74</v>
      </c>
      <c r="W8">
        <v>0.19</v>
      </c>
      <c r="X8">
        <v>0.36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8.3378</v>
      </c>
      <c r="E9">
        <v>11.99</v>
      </c>
      <c r="F9">
        <v>9.01</v>
      </c>
      <c r="G9">
        <v>45.05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112.4</v>
      </c>
      <c r="Q9">
        <v>450.95</v>
      </c>
      <c r="R9">
        <v>70.09999999999999</v>
      </c>
      <c r="S9">
        <v>47.66</v>
      </c>
      <c r="T9">
        <v>4993.18</v>
      </c>
      <c r="U9">
        <v>0.68</v>
      </c>
      <c r="V9">
        <v>0.75</v>
      </c>
      <c r="W9">
        <v>0.18</v>
      </c>
      <c r="X9">
        <v>0.29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8.422000000000001</v>
      </c>
      <c r="E10">
        <v>11.87</v>
      </c>
      <c r="F10">
        <v>8.970000000000001</v>
      </c>
      <c r="G10">
        <v>53.81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110.1</v>
      </c>
      <c r="Q10">
        <v>450.95</v>
      </c>
      <c r="R10">
        <v>68.58</v>
      </c>
      <c r="S10">
        <v>47.66</v>
      </c>
      <c r="T10">
        <v>4243.03</v>
      </c>
      <c r="U10">
        <v>0.6899999999999999</v>
      </c>
      <c r="V10">
        <v>0.75</v>
      </c>
      <c r="W10">
        <v>0.18</v>
      </c>
      <c r="X10">
        <v>0.25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8.464</v>
      </c>
      <c r="E11">
        <v>11.81</v>
      </c>
      <c r="F11">
        <v>8.949999999999999</v>
      </c>
      <c r="G11">
        <v>59.65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107.57</v>
      </c>
      <c r="Q11">
        <v>450.96</v>
      </c>
      <c r="R11">
        <v>67.95999999999999</v>
      </c>
      <c r="S11">
        <v>47.66</v>
      </c>
      <c r="T11">
        <v>3941.47</v>
      </c>
      <c r="U11">
        <v>0.7</v>
      </c>
      <c r="V11">
        <v>0.75</v>
      </c>
      <c r="W11">
        <v>0.18</v>
      </c>
      <c r="X11">
        <v>0.23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8.5022</v>
      </c>
      <c r="E12">
        <v>11.76</v>
      </c>
      <c r="F12">
        <v>8.93</v>
      </c>
      <c r="G12">
        <v>67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105.98</v>
      </c>
      <c r="Q12">
        <v>450.94</v>
      </c>
      <c r="R12">
        <v>67.59</v>
      </c>
      <c r="S12">
        <v>47.66</v>
      </c>
      <c r="T12">
        <v>3759.01</v>
      </c>
      <c r="U12">
        <v>0.71</v>
      </c>
      <c r="V12">
        <v>0.76</v>
      </c>
      <c r="W12">
        <v>0.18</v>
      </c>
      <c r="X12">
        <v>0.21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8.5006</v>
      </c>
      <c r="E13">
        <v>11.76</v>
      </c>
      <c r="F13">
        <v>8.94</v>
      </c>
      <c r="G13">
        <v>67.02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103.34</v>
      </c>
      <c r="Q13">
        <v>450.97</v>
      </c>
      <c r="R13">
        <v>67.78</v>
      </c>
      <c r="S13">
        <v>47.66</v>
      </c>
      <c r="T13">
        <v>3853.39</v>
      </c>
      <c r="U13">
        <v>0.7</v>
      </c>
      <c r="V13">
        <v>0.76</v>
      </c>
      <c r="W13">
        <v>0.17</v>
      </c>
      <c r="X13">
        <v>0.21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8.540900000000001</v>
      </c>
      <c r="E14">
        <v>11.71</v>
      </c>
      <c r="F14">
        <v>8.92</v>
      </c>
      <c r="G14">
        <v>76.45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101.99</v>
      </c>
      <c r="Q14">
        <v>450.94</v>
      </c>
      <c r="R14">
        <v>67.19</v>
      </c>
      <c r="S14">
        <v>47.66</v>
      </c>
      <c r="T14">
        <v>3565.99</v>
      </c>
      <c r="U14">
        <v>0.71</v>
      </c>
      <c r="V14">
        <v>0.76</v>
      </c>
      <c r="W14">
        <v>0.17</v>
      </c>
      <c r="X14">
        <v>0.2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8.6069</v>
      </c>
      <c r="E15">
        <v>11.62</v>
      </c>
      <c r="F15">
        <v>8.869999999999999</v>
      </c>
      <c r="G15">
        <v>88.69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97.72</v>
      </c>
      <c r="Q15">
        <v>450.94</v>
      </c>
      <c r="R15">
        <v>65.52</v>
      </c>
      <c r="S15">
        <v>47.66</v>
      </c>
      <c r="T15">
        <v>2733.03</v>
      </c>
      <c r="U15">
        <v>0.73</v>
      </c>
      <c r="V15">
        <v>0.76</v>
      </c>
      <c r="W15">
        <v>0.17</v>
      </c>
      <c r="X15">
        <v>0.15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8.6244</v>
      </c>
      <c r="E16">
        <v>11.6</v>
      </c>
      <c r="F16">
        <v>8.85</v>
      </c>
      <c r="G16">
        <v>88.45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96.45</v>
      </c>
      <c r="Q16">
        <v>450.94</v>
      </c>
      <c r="R16">
        <v>64.38</v>
      </c>
      <c r="S16">
        <v>47.66</v>
      </c>
      <c r="T16">
        <v>2166.61</v>
      </c>
      <c r="U16">
        <v>0.74</v>
      </c>
      <c r="V16">
        <v>0.76</v>
      </c>
      <c r="W16">
        <v>0.18</v>
      </c>
      <c r="X16">
        <v>0.12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8.626899999999999</v>
      </c>
      <c r="E17">
        <v>11.59</v>
      </c>
      <c r="F17">
        <v>8.84</v>
      </c>
      <c r="G17">
        <v>88.42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97.06</v>
      </c>
      <c r="Q17">
        <v>450.94</v>
      </c>
      <c r="R17">
        <v>64.23999999999999</v>
      </c>
      <c r="S17">
        <v>47.66</v>
      </c>
      <c r="T17">
        <v>2097.49</v>
      </c>
      <c r="U17">
        <v>0.74</v>
      </c>
      <c r="V17">
        <v>0.76</v>
      </c>
      <c r="W17">
        <v>0.18</v>
      </c>
      <c r="X17">
        <v>0.12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5.7692</v>
      </c>
      <c r="E2">
        <v>17.33</v>
      </c>
      <c r="F2">
        <v>11.69</v>
      </c>
      <c r="G2">
        <v>6.81</v>
      </c>
      <c r="H2">
        <v>0.11</v>
      </c>
      <c r="I2">
        <v>103</v>
      </c>
      <c r="J2">
        <v>159.12</v>
      </c>
      <c r="K2">
        <v>50.28</v>
      </c>
      <c r="L2">
        <v>1</v>
      </c>
      <c r="M2">
        <v>101</v>
      </c>
      <c r="N2">
        <v>27.84</v>
      </c>
      <c r="O2">
        <v>19859.16</v>
      </c>
      <c r="P2">
        <v>141.37</v>
      </c>
      <c r="Q2">
        <v>451.15</v>
      </c>
      <c r="R2">
        <v>157.33</v>
      </c>
      <c r="S2">
        <v>47.66</v>
      </c>
      <c r="T2">
        <v>48155.89</v>
      </c>
      <c r="U2">
        <v>0.3</v>
      </c>
      <c r="V2">
        <v>0.58</v>
      </c>
      <c r="W2">
        <v>0.33</v>
      </c>
      <c r="X2">
        <v>2.96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7.2718</v>
      </c>
      <c r="E3">
        <v>13.75</v>
      </c>
      <c r="F3">
        <v>10.01</v>
      </c>
      <c r="G3">
        <v>13.65</v>
      </c>
      <c r="H3">
        <v>0.22</v>
      </c>
      <c r="I3">
        <v>44</v>
      </c>
      <c r="J3">
        <v>160.54</v>
      </c>
      <c r="K3">
        <v>50.28</v>
      </c>
      <c r="L3">
        <v>2</v>
      </c>
      <c r="M3">
        <v>42</v>
      </c>
      <c r="N3">
        <v>28.26</v>
      </c>
      <c r="O3">
        <v>20034.4</v>
      </c>
      <c r="P3">
        <v>118.73</v>
      </c>
      <c r="Q3">
        <v>451.13</v>
      </c>
      <c r="R3">
        <v>102.92</v>
      </c>
      <c r="S3">
        <v>47.66</v>
      </c>
      <c r="T3">
        <v>21245.26</v>
      </c>
      <c r="U3">
        <v>0.46</v>
      </c>
      <c r="V3">
        <v>0.67</v>
      </c>
      <c r="W3">
        <v>0.23</v>
      </c>
      <c r="X3">
        <v>1.29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7.978</v>
      </c>
      <c r="E4">
        <v>12.53</v>
      </c>
      <c r="F4">
        <v>9.34</v>
      </c>
      <c r="G4">
        <v>20.76</v>
      </c>
      <c r="H4">
        <v>0.33</v>
      </c>
      <c r="I4">
        <v>27</v>
      </c>
      <c r="J4">
        <v>161.97</v>
      </c>
      <c r="K4">
        <v>50.28</v>
      </c>
      <c r="L4">
        <v>3</v>
      </c>
      <c r="M4">
        <v>25</v>
      </c>
      <c r="N4">
        <v>28.69</v>
      </c>
      <c r="O4">
        <v>20210.21</v>
      </c>
      <c r="P4">
        <v>108.3</v>
      </c>
      <c r="Q4">
        <v>451.02</v>
      </c>
      <c r="R4">
        <v>80.53</v>
      </c>
      <c r="S4">
        <v>47.66</v>
      </c>
      <c r="T4">
        <v>10136.95</v>
      </c>
      <c r="U4">
        <v>0.59</v>
      </c>
      <c r="V4">
        <v>0.72</v>
      </c>
      <c r="W4">
        <v>0.2</v>
      </c>
      <c r="X4">
        <v>0.62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8.1868</v>
      </c>
      <c r="E5">
        <v>12.21</v>
      </c>
      <c r="F5">
        <v>9.25</v>
      </c>
      <c r="G5">
        <v>27.74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105.16</v>
      </c>
      <c r="Q5">
        <v>450.95</v>
      </c>
      <c r="R5">
        <v>77.59999999999999</v>
      </c>
      <c r="S5">
        <v>47.66</v>
      </c>
      <c r="T5">
        <v>8703.26</v>
      </c>
      <c r="U5">
        <v>0.61</v>
      </c>
      <c r="V5">
        <v>0.73</v>
      </c>
      <c r="W5">
        <v>0.2</v>
      </c>
      <c r="X5">
        <v>0.52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8.334099999999999</v>
      </c>
      <c r="E6">
        <v>12</v>
      </c>
      <c r="F6">
        <v>9.16</v>
      </c>
      <c r="G6">
        <v>34.35</v>
      </c>
      <c r="H6">
        <v>0.54</v>
      </c>
      <c r="I6">
        <v>16</v>
      </c>
      <c r="J6">
        <v>164.83</v>
      </c>
      <c r="K6">
        <v>50.28</v>
      </c>
      <c r="L6">
        <v>5</v>
      </c>
      <c r="M6">
        <v>14</v>
      </c>
      <c r="N6">
        <v>29.55</v>
      </c>
      <c r="O6">
        <v>20563.61</v>
      </c>
      <c r="P6">
        <v>101.79</v>
      </c>
      <c r="Q6">
        <v>451.05</v>
      </c>
      <c r="R6">
        <v>74.8</v>
      </c>
      <c r="S6">
        <v>47.66</v>
      </c>
      <c r="T6">
        <v>7323.9</v>
      </c>
      <c r="U6">
        <v>0.64</v>
      </c>
      <c r="V6">
        <v>0.74</v>
      </c>
      <c r="W6">
        <v>0.19</v>
      </c>
      <c r="X6">
        <v>0.43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8.4579</v>
      </c>
      <c r="E7">
        <v>11.82</v>
      </c>
      <c r="F7">
        <v>9.08</v>
      </c>
      <c r="G7">
        <v>41.91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98.77</v>
      </c>
      <c r="Q7">
        <v>450.96</v>
      </c>
      <c r="R7">
        <v>72.25</v>
      </c>
      <c r="S7">
        <v>47.66</v>
      </c>
      <c r="T7">
        <v>6065.73</v>
      </c>
      <c r="U7">
        <v>0.66</v>
      </c>
      <c r="V7">
        <v>0.74</v>
      </c>
      <c r="W7">
        <v>0.19</v>
      </c>
      <c r="X7">
        <v>0.36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8.5359</v>
      </c>
      <c r="E8">
        <v>11.72</v>
      </c>
      <c r="F8">
        <v>9.039999999999999</v>
      </c>
      <c r="G8">
        <v>49.29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95.40000000000001</v>
      </c>
      <c r="Q8">
        <v>450.98</v>
      </c>
      <c r="R8">
        <v>71.05</v>
      </c>
      <c r="S8">
        <v>47.66</v>
      </c>
      <c r="T8">
        <v>5477.34</v>
      </c>
      <c r="U8">
        <v>0.67</v>
      </c>
      <c r="V8">
        <v>0.75</v>
      </c>
      <c r="W8">
        <v>0.18</v>
      </c>
      <c r="X8">
        <v>0.31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8.6044</v>
      </c>
      <c r="E9">
        <v>11.62</v>
      </c>
      <c r="F9">
        <v>8.98</v>
      </c>
      <c r="G9">
        <v>53.85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91.69</v>
      </c>
      <c r="Q9">
        <v>450.94</v>
      </c>
      <c r="R9">
        <v>68.92</v>
      </c>
      <c r="S9">
        <v>47.66</v>
      </c>
      <c r="T9">
        <v>4414.11</v>
      </c>
      <c r="U9">
        <v>0.6899999999999999</v>
      </c>
      <c r="V9">
        <v>0.75</v>
      </c>
      <c r="W9">
        <v>0.18</v>
      </c>
      <c r="X9">
        <v>0.25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8.6366</v>
      </c>
      <c r="E10">
        <v>11.58</v>
      </c>
      <c r="F10">
        <v>8.960000000000001</v>
      </c>
      <c r="G10">
        <v>59.76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89.05</v>
      </c>
      <c r="Q10">
        <v>450.96</v>
      </c>
      <c r="R10">
        <v>68.53</v>
      </c>
      <c r="S10">
        <v>47.66</v>
      </c>
      <c r="T10">
        <v>4227.32</v>
      </c>
      <c r="U10">
        <v>0.7</v>
      </c>
      <c r="V10">
        <v>0.75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8.6732</v>
      </c>
      <c r="E11">
        <v>11.53</v>
      </c>
      <c r="F11">
        <v>8.949999999999999</v>
      </c>
      <c r="G11">
        <v>67.11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85.62</v>
      </c>
      <c r="Q11">
        <v>450.97</v>
      </c>
      <c r="R11">
        <v>68.05</v>
      </c>
      <c r="S11">
        <v>47.66</v>
      </c>
      <c r="T11">
        <v>3991.72</v>
      </c>
      <c r="U11">
        <v>0.7</v>
      </c>
      <c r="V11">
        <v>0.75</v>
      </c>
      <c r="W11">
        <v>0.18</v>
      </c>
      <c r="X11">
        <v>0.23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8.7583</v>
      </c>
      <c r="E12">
        <v>11.42</v>
      </c>
      <c r="F12">
        <v>8.869999999999999</v>
      </c>
      <c r="G12">
        <v>76.01000000000001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84.47</v>
      </c>
      <c r="Q12">
        <v>450.98</v>
      </c>
      <c r="R12">
        <v>65.09</v>
      </c>
      <c r="S12">
        <v>47.66</v>
      </c>
      <c r="T12">
        <v>2515.42</v>
      </c>
      <c r="U12">
        <v>0.73</v>
      </c>
      <c r="V12">
        <v>0.76</v>
      </c>
      <c r="W12">
        <v>0.18</v>
      </c>
      <c r="X12">
        <v>0.15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7.7553</v>
      </c>
      <c r="E2">
        <v>12.89</v>
      </c>
      <c r="F2">
        <v>10.06</v>
      </c>
      <c r="G2">
        <v>10.97</v>
      </c>
      <c r="H2">
        <v>0.22</v>
      </c>
      <c r="I2">
        <v>55</v>
      </c>
      <c r="J2">
        <v>80.84</v>
      </c>
      <c r="K2">
        <v>35.1</v>
      </c>
      <c r="L2">
        <v>1</v>
      </c>
      <c r="M2">
        <v>53</v>
      </c>
      <c r="N2">
        <v>9.74</v>
      </c>
      <c r="O2">
        <v>10204.21</v>
      </c>
      <c r="P2">
        <v>74.66</v>
      </c>
      <c r="Q2">
        <v>451.09</v>
      </c>
      <c r="R2">
        <v>103.59</v>
      </c>
      <c r="S2">
        <v>47.66</v>
      </c>
      <c r="T2">
        <v>21526.28</v>
      </c>
      <c r="U2">
        <v>0.46</v>
      </c>
      <c r="V2">
        <v>0.67</v>
      </c>
      <c r="W2">
        <v>0.24</v>
      </c>
      <c r="X2">
        <v>1.33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8.4884</v>
      </c>
      <c r="E3">
        <v>11.78</v>
      </c>
      <c r="F3">
        <v>9.460000000000001</v>
      </c>
      <c r="G3">
        <v>22.7</v>
      </c>
      <c r="H3">
        <v>0.43</v>
      </c>
      <c r="I3">
        <v>25</v>
      </c>
      <c r="J3">
        <v>82.04000000000001</v>
      </c>
      <c r="K3">
        <v>35.1</v>
      </c>
      <c r="L3">
        <v>2</v>
      </c>
      <c r="M3">
        <v>23</v>
      </c>
      <c r="N3">
        <v>9.94</v>
      </c>
      <c r="O3">
        <v>10352.53</v>
      </c>
      <c r="P3">
        <v>64.78</v>
      </c>
      <c r="Q3">
        <v>451</v>
      </c>
      <c r="R3">
        <v>84.66</v>
      </c>
      <c r="S3">
        <v>47.66</v>
      </c>
      <c r="T3">
        <v>12208.7</v>
      </c>
      <c r="U3">
        <v>0.5600000000000001</v>
      </c>
      <c r="V3">
        <v>0.71</v>
      </c>
      <c r="W3">
        <v>0.21</v>
      </c>
      <c r="X3">
        <v>0.74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8.865</v>
      </c>
      <c r="E4">
        <v>11.28</v>
      </c>
      <c r="F4">
        <v>9.130000000000001</v>
      </c>
      <c r="G4">
        <v>36.52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7</v>
      </c>
      <c r="N4">
        <v>10.15</v>
      </c>
      <c r="O4">
        <v>10501.19</v>
      </c>
      <c r="P4">
        <v>57.21</v>
      </c>
      <c r="Q4">
        <v>450.95</v>
      </c>
      <c r="R4">
        <v>73.70999999999999</v>
      </c>
      <c r="S4">
        <v>47.66</v>
      </c>
      <c r="T4">
        <v>6782.66</v>
      </c>
      <c r="U4">
        <v>0.65</v>
      </c>
      <c r="V4">
        <v>0.74</v>
      </c>
      <c r="W4">
        <v>0.2</v>
      </c>
      <c r="X4">
        <v>0.41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8.8847</v>
      </c>
      <c r="E5">
        <v>11.26</v>
      </c>
      <c r="F5">
        <v>9.119999999999999</v>
      </c>
      <c r="G5">
        <v>39.1</v>
      </c>
      <c r="H5">
        <v>0.83</v>
      </c>
      <c r="I5">
        <v>14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56.69</v>
      </c>
      <c r="Q5">
        <v>451.1</v>
      </c>
      <c r="R5">
        <v>73.17</v>
      </c>
      <c r="S5">
        <v>47.66</v>
      </c>
      <c r="T5">
        <v>6519.83</v>
      </c>
      <c r="U5">
        <v>0.65</v>
      </c>
      <c r="V5">
        <v>0.74</v>
      </c>
      <c r="W5">
        <v>0.2</v>
      </c>
      <c r="X5">
        <v>0.4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6.9353</v>
      </c>
      <c r="E2">
        <v>14.42</v>
      </c>
      <c r="F2">
        <v>10.76</v>
      </c>
      <c r="G2">
        <v>8.84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99.01000000000001</v>
      </c>
      <c r="Q2">
        <v>451.17</v>
      </c>
      <c r="R2">
        <v>127.09</v>
      </c>
      <c r="S2">
        <v>47.66</v>
      </c>
      <c r="T2">
        <v>33186.63</v>
      </c>
      <c r="U2">
        <v>0.37</v>
      </c>
      <c r="V2">
        <v>0.63</v>
      </c>
      <c r="W2">
        <v>0.27</v>
      </c>
      <c r="X2">
        <v>2.04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8.0943</v>
      </c>
      <c r="E3">
        <v>12.35</v>
      </c>
      <c r="F3">
        <v>9.609999999999999</v>
      </c>
      <c r="G3">
        <v>18.01</v>
      </c>
      <c r="H3">
        <v>0.32</v>
      </c>
      <c r="I3">
        <v>32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84.81</v>
      </c>
      <c r="Q3">
        <v>450.96</v>
      </c>
      <c r="R3">
        <v>89.55</v>
      </c>
      <c r="S3">
        <v>47.66</v>
      </c>
      <c r="T3">
        <v>14619.61</v>
      </c>
      <c r="U3">
        <v>0.53</v>
      </c>
      <c r="V3">
        <v>0.7</v>
      </c>
      <c r="W3">
        <v>0.21</v>
      </c>
      <c r="X3">
        <v>0.89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8.515499999999999</v>
      </c>
      <c r="E4">
        <v>11.74</v>
      </c>
      <c r="F4">
        <v>9.26</v>
      </c>
      <c r="G4">
        <v>27.79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18</v>
      </c>
      <c r="N4">
        <v>15.31</v>
      </c>
      <c r="O4">
        <v>13795.21</v>
      </c>
      <c r="P4">
        <v>77.95999999999999</v>
      </c>
      <c r="Q4">
        <v>450.97</v>
      </c>
      <c r="R4">
        <v>78.2</v>
      </c>
      <c r="S4">
        <v>47.66</v>
      </c>
      <c r="T4">
        <v>9006.639999999999</v>
      </c>
      <c r="U4">
        <v>0.61</v>
      </c>
      <c r="V4">
        <v>0.73</v>
      </c>
      <c r="W4">
        <v>0.2</v>
      </c>
      <c r="X4">
        <v>0.54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8.7979</v>
      </c>
      <c r="E5">
        <v>11.37</v>
      </c>
      <c r="F5">
        <v>9.02</v>
      </c>
      <c r="G5">
        <v>38.65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71.51000000000001</v>
      </c>
      <c r="Q5">
        <v>450.94</v>
      </c>
      <c r="R5">
        <v>70.23999999999999</v>
      </c>
      <c r="S5">
        <v>47.66</v>
      </c>
      <c r="T5">
        <v>5057.31</v>
      </c>
      <c r="U5">
        <v>0.68</v>
      </c>
      <c r="V5">
        <v>0.75</v>
      </c>
      <c r="W5">
        <v>0.18</v>
      </c>
      <c r="X5">
        <v>0.3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8.853</v>
      </c>
      <c r="E6">
        <v>11.3</v>
      </c>
      <c r="F6">
        <v>9.02</v>
      </c>
      <c r="G6">
        <v>49.17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8</v>
      </c>
      <c r="N6">
        <v>15.86</v>
      </c>
      <c r="O6">
        <v>14110.24</v>
      </c>
      <c r="P6">
        <v>67.02</v>
      </c>
      <c r="Q6">
        <v>450.97</v>
      </c>
      <c r="R6">
        <v>70.17</v>
      </c>
      <c r="S6">
        <v>47.66</v>
      </c>
      <c r="T6">
        <v>5037.5</v>
      </c>
      <c r="U6">
        <v>0.68</v>
      </c>
      <c r="V6">
        <v>0.75</v>
      </c>
      <c r="W6">
        <v>0.18</v>
      </c>
      <c r="X6">
        <v>0.29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8.8561</v>
      </c>
      <c r="E7">
        <v>11.29</v>
      </c>
      <c r="F7">
        <v>9.01</v>
      </c>
      <c r="G7">
        <v>49.15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66.22</v>
      </c>
      <c r="Q7">
        <v>450.98</v>
      </c>
      <c r="R7">
        <v>69.61</v>
      </c>
      <c r="S7">
        <v>47.66</v>
      </c>
      <c r="T7">
        <v>4755.65</v>
      </c>
      <c r="U7">
        <v>0.68</v>
      </c>
      <c r="V7">
        <v>0.75</v>
      </c>
      <c r="W7">
        <v>0.19</v>
      </c>
      <c r="X7">
        <v>0.29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8.048299999999999</v>
      </c>
      <c r="E2">
        <v>12.42</v>
      </c>
      <c r="F2">
        <v>10.02</v>
      </c>
      <c r="G2">
        <v>13.66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59.7</v>
      </c>
      <c r="Q2">
        <v>451.01</v>
      </c>
      <c r="R2">
        <v>102.88</v>
      </c>
      <c r="S2">
        <v>47.66</v>
      </c>
      <c r="T2">
        <v>21225.89</v>
      </c>
      <c r="U2">
        <v>0.46</v>
      </c>
      <c r="V2">
        <v>0.67</v>
      </c>
      <c r="W2">
        <v>0.24</v>
      </c>
      <c r="X2">
        <v>1.29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8.8125</v>
      </c>
      <c r="E3">
        <v>11.35</v>
      </c>
      <c r="F3">
        <v>9.27</v>
      </c>
      <c r="G3">
        <v>27.82</v>
      </c>
      <c r="H3">
        <v>0.55</v>
      </c>
      <c r="I3">
        <v>20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48.49</v>
      </c>
      <c r="Q3">
        <v>451.14</v>
      </c>
      <c r="R3">
        <v>77.86</v>
      </c>
      <c r="S3">
        <v>47.66</v>
      </c>
      <c r="T3">
        <v>8835.9</v>
      </c>
      <c r="U3">
        <v>0.61</v>
      </c>
      <c r="V3">
        <v>0.73</v>
      </c>
      <c r="W3">
        <v>0.22</v>
      </c>
      <c r="X3">
        <v>0.55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8.822699999999999</v>
      </c>
      <c r="E4">
        <v>11.33</v>
      </c>
      <c r="F4">
        <v>9.26</v>
      </c>
      <c r="G4">
        <v>27.78</v>
      </c>
      <c r="H4">
        <v>0.8100000000000001</v>
      </c>
      <c r="I4">
        <v>20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48.99</v>
      </c>
      <c r="Q4">
        <v>451.14</v>
      </c>
      <c r="R4">
        <v>77.22</v>
      </c>
      <c r="S4">
        <v>47.66</v>
      </c>
      <c r="T4">
        <v>8515.01</v>
      </c>
      <c r="U4">
        <v>0.62</v>
      </c>
      <c r="V4">
        <v>0.73</v>
      </c>
      <c r="W4">
        <v>0.22</v>
      </c>
      <c r="X4">
        <v>0.54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5.569</v>
      </c>
      <c r="E2">
        <v>17.96</v>
      </c>
      <c r="F2">
        <v>11.89</v>
      </c>
      <c r="G2">
        <v>6.55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149.04</v>
      </c>
      <c r="Q2">
        <v>451.25</v>
      </c>
      <c r="R2">
        <v>164.16</v>
      </c>
      <c r="S2">
        <v>47.66</v>
      </c>
      <c r="T2">
        <v>51541.29</v>
      </c>
      <c r="U2">
        <v>0.29</v>
      </c>
      <c r="V2">
        <v>0.57</v>
      </c>
      <c r="W2">
        <v>0.33</v>
      </c>
      <c r="X2">
        <v>3.16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7.1257</v>
      </c>
      <c r="E3">
        <v>14.03</v>
      </c>
      <c r="F3">
        <v>10.1</v>
      </c>
      <c r="G3">
        <v>13.18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124.3</v>
      </c>
      <c r="Q3">
        <v>451.14</v>
      </c>
      <c r="R3">
        <v>106.02</v>
      </c>
      <c r="S3">
        <v>47.66</v>
      </c>
      <c r="T3">
        <v>22785.88</v>
      </c>
      <c r="U3">
        <v>0.45</v>
      </c>
      <c r="V3">
        <v>0.67</v>
      </c>
      <c r="W3">
        <v>0.23</v>
      </c>
      <c r="X3">
        <v>1.38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7.7981</v>
      </c>
      <c r="E4">
        <v>12.82</v>
      </c>
      <c r="F4">
        <v>9.470000000000001</v>
      </c>
      <c r="G4">
        <v>19.59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27</v>
      </c>
      <c r="N4">
        <v>31.4</v>
      </c>
      <c r="O4">
        <v>21297.94</v>
      </c>
      <c r="P4">
        <v>114.37</v>
      </c>
      <c r="Q4">
        <v>451.02</v>
      </c>
      <c r="R4">
        <v>84.56999999999999</v>
      </c>
      <c r="S4">
        <v>47.66</v>
      </c>
      <c r="T4">
        <v>12142.53</v>
      </c>
      <c r="U4">
        <v>0.5600000000000001</v>
      </c>
      <c r="V4">
        <v>0.71</v>
      </c>
      <c r="W4">
        <v>0.21</v>
      </c>
      <c r="X4">
        <v>0.75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8.0806</v>
      </c>
      <c r="E5">
        <v>12.38</v>
      </c>
      <c r="F5">
        <v>9.289999999999999</v>
      </c>
      <c r="G5">
        <v>26.55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110.14</v>
      </c>
      <c r="Q5">
        <v>450.96</v>
      </c>
      <c r="R5">
        <v>79.12</v>
      </c>
      <c r="S5">
        <v>47.66</v>
      </c>
      <c r="T5">
        <v>9459.809999999999</v>
      </c>
      <c r="U5">
        <v>0.6</v>
      </c>
      <c r="V5">
        <v>0.73</v>
      </c>
      <c r="W5">
        <v>0.2</v>
      </c>
      <c r="X5">
        <v>0.57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8.242900000000001</v>
      </c>
      <c r="E6">
        <v>12.13</v>
      </c>
      <c r="F6">
        <v>9.18</v>
      </c>
      <c r="G6">
        <v>32.41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106.87</v>
      </c>
      <c r="Q6">
        <v>450.98</v>
      </c>
      <c r="R6">
        <v>75.64</v>
      </c>
      <c r="S6">
        <v>47.66</v>
      </c>
      <c r="T6">
        <v>7738.9</v>
      </c>
      <c r="U6">
        <v>0.63</v>
      </c>
      <c r="V6">
        <v>0.74</v>
      </c>
      <c r="W6">
        <v>0.19</v>
      </c>
      <c r="X6">
        <v>0.46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8.327400000000001</v>
      </c>
      <c r="E7">
        <v>12.01</v>
      </c>
      <c r="F7">
        <v>9.16</v>
      </c>
      <c r="G7">
        <v>39.26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12</v>
      </c>
      <c r="N7">
        <v>32.79</v>
      </c>
      <c r="O7">
        <v>21840.16</v>
      </c>
      <c r="P7">
        <v>104.62</v>
      </c>
      <c r="Q7">
        <v>450.97</v>
      </c>
      <c r="R7">
        <v>75.41</v>
      </c>
      <c r="S7">
        <v>47.66</v>
      </c>
      <c r="T7">
        <v>7640.04</v>
      </c>
      <c r="U7">
        <v>0.63</v>
      </c>
      <c r="V7">
        <v>0.74</v>
      </c>
      <c r="W7">
        <v>0.18</v>
      </c>
      <c r="X7">
        <v>0.44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8.499000000000001</v>
      </c>
      <c r="E8">
        <v>11.77</v>
      </c>
      <c r="F8">
        <v>8.99</v>
      </c>
      <c r="G8">
        <v>44.93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100.01</v>
      </c>
      <c r="Q8">
        <v>450.94</v>
      </c>
      <c r="R8">
        <v>69.16</v>
      </c>
      <c r="S8">
        <v>47.66</v>
      </c>
      <c r="T8">
        <v>4527.31</v>
      </c>
      <c r="U8">
        <v>0.6899999999999999</v>
      </c>
      <c r="V8">
        <v>0.75</v>
      </c>
      <c r="W8">
        <v>0.18</v>
      </c>
      <c r="X8">
        <v>0.27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8.565899999999999</v>
      </c>
      <c r="E9">
        <v>11.67</v>
      </c>
      <c r="F9">
        <v>8.960000000000001</v>
      </c>
      <c r="G9">
        <v>53.78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97.34999999999999</v>
      </c>
      <c r="Q9">
        <v>450.96</v>
      </c>
      <c r="R9">
        <v>68.34</v>
      </c>
      <c r="S9">
        <v>47.66</v>
      </c>
      <c r="T9">
        <v>4126.61</v>
      </c>
      <c r="U9">
        <v>0.7</v>
      </c>
      <c r="V9">
        <v>0.75</v>
      </c>
      <c r="W9">
        <v>0.18</v>
      </c>
      <c r="X9">
        <v>0.24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8.605399999999999</v>
      </c>
      <c r="E10">
        <v>11.62</v>
      </c>
      <c r="F10">
        <v>8.94</v>
      </c>
      <c r="G10">
        <v>59.62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95.05</v>
      </c>
      <c r="Q10">
        <v>450.94</v>
      </c>
      <c r="R10">
        <v>67.8</v>
      </c>
      <c r="S10">
        <v>47.66</v>
      </c>
      <c r="T10">
        <v>3862.01</v>
      </c>
      <c r="U10">
        <v>0.7</v>
      </c>
      <c r="V10">
        <v>0.76</v>
      </c>
      <c r="W10">
        <v>0.18</v>
      </c>
      <c r="X10">
        <v>0.22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8.6493</v>
      </c>
      <c r="E11">
        <v>11.56</v>
      </c>
      <c r="F11">
        <v>8.92</v>
      </c>
      <c r="G11">
        <v>66.89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91.36</v>
      </c>
      <c r="Q11">
        <v>450.97</v>
      </c>
      <c r="R11">
        <v>66.95</v>
      </c>
      <c r="S11">
        <v>47.66</v>
      </c>
      <c r="T11">
        <v>3441.02</v>
      </c>
      <c r="U11">
        <v>0.71</v>
      </c>
      <c r="V11">
        <v>0.76</v>
      </c>
      <c r="W11">
        <v>0.18</v>
      </c>
      <c r="X11">
        <v>0.2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8.7135</v>
      </c>
      <c r="E12">
        <v>11.48</v>
      </c>
      <c r="F12">
        <v>8.869999999999999</v>
      </c>
      <c r="G12">
        <v>76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88.36</v>
      </c>
      <c r="Q12">
        <v>450.94</v>
      </c>
      <c r="R12">
        <v>65.25</v>
      </c>
      <c r="S12">
        <v>47.66</v>
      </c>
      <c r="T12">
        <v>2595.51</v>
      </c>
      <c r="U12">
        <v>0.73</v>
      </c>
      <c r="V12">
        <v>0.76</v>
      </c>
      <c r="W12">
        <v>0.18</v>
      </c>
      <c r="X12">
        <v>0.14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8.670500000000001</v>
      </c>
      <c r="E13">
        <v>11.53</v>
      </c>
      <c r="F13">
        <v>8.92</v>
      </c>
      <c r="G13">
        <v>76.48999999999999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87.83</v>
      </c>
      <c r="Q13">
        <v>451.05</v>
      </c>
      <c r="R13">
        <v>67.04000000000001</v>
      </c>
      <c r="S13">
        <v>47.66</v>
      </c>
      <c r="T13">
        <v>3489.63</v>
      </c>
      <c r="U13">
        <v>0.71</v>
      </c>
      <c r="V13">
        <v>0.76</v>
      </c>
      <c r="W13">
        <v>0.18</v>
      </c>
      <c r="X13">
        <v>0.2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8.392799999999999</v>
      </c>
      <c r="E2">
        <v>11.92</v>
      </c>
      <c r="F2">
        <v>9.73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48.56</v>
      </c>
      <c r="Q2">
        <v>450.96</v>
      </c>
      <c r="R2">
        <v>93.39</v>
      </c>
      <c r="S2">
        <v>47.66</v>
      </c>
      <c r="T2">
        <v>16520.7</v>
      </c>
      <c r="U2">
        <v>0.51</v>
      </c>
      <c r="V2">
        <v>0.6899999999999999</v>
      </c>
      <c r="W2">
        <v>0.22</v>
      </c>
      <c r="X2">
        <v>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8.747400000000001</v>
      </c>
      <c r="E3">
        <v>11.43</v>
      </c>
      <c r="F3">
        <v>9.390000000000001</v>
      </c>
      <c r="G3">
        <v>23.48</v>
      </c>
      <c r="H3">
        <v>0.66</v>
      </c>
      <c r="I3">
        <v>24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43.68</v>
      </c>
      <c r="Q3">
        <v>451.13</v>
      </c>
      <c r="R3">
        <v>81.44</v>
      </c>
      <c r="S3">
        <v>47.66</v>
      </c>
      <c r="T3">
        <v>10603.72</v>
      </c>
      <c r="U3">
        <v>0.59</v>
      </c>
      <c r="V3">
        <v>0.72</v>
      </c>
      <c r="W3">
        <v>0.23</v>
      </c>
      <c r="X3">
        <v>0.67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6.3268</v>
      </c>
      <c r="E2">
        <v>15.81</v>
      </c>
      <c r="F2">
        <v>11.23</v>
      </c>
      <c r="G2">
        <v>7.66</v>
      </c>
      <c r="H2">
        <v>0.13</v>
      </c>
      <c r="I2">
        <v>88</v>
      </c>
      <c r="J2">
        <v>133.21</v>
      </c>
      <c r="K2">
        <v>46.47</v>
      </c>
      <c r="L2">
        <v>1</v>
      </c>
      <c r="M2">
        <v>86</v>
      </c>
      <c r="N2">
        <v>20.75</v>
      </c>
      <c r="O2">
        <v>16663.42</v>
      </c>
      <c r="P2">
        <v>120.32</v>
      </c>
      <c r="Q2">
        <v>451.13</v>
      </c>
      <c r="R2">
        <v>142.34</v>
      </c>
      <c r="S2">
        <v>47.66</v>
      </c>
      <c r="T2">
        <v>40733.83</v>
      </c>
      <c r="U2">
        <v>0.33</v>
      </c>
      <c r="V2">
        <v>0.6</v>
      </c>
      <c r="W2">
        <v>0.3</v>
      </c>
      <c r="X2">
        <v>2.5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7.6872</v>
      </c>
      <c r="E3">
        <v>13.01</v>
      </c>
      <c r="F3">
        <v>9.789999999999999</v>
      </c>
      <c r="G3">
        <v>15.46</v>
      </c>
      <c r="H3">
        <v>0.26</v>
      </c>
      <c r="I3">
        <v>38</v>
      </c>
      <c r="J3">
        <v>134.55</v>
      </c>
      <c r="K3">
        <v>46.47</v>
      </c>
      <c r="L3">
        <v>2</v>
      </c>
      <c r="M3">
        <v>36</v>
      </c>
      <c r="N3">
        <v>21.09</v>
      </c>
      <c r="O3">
        <v>16828.84</v>
      </c>
      <c r="P3">
        <v>102.13</v>
      </c>
      <c r="Q3">
        <v>451.17</v>
      </c>
      <c r="R3">
        <v>95.65000000000001</v>
      </c>
      <c r="S3">
        <v>47.66</v>
      </c>
      <c r="T3">
        <v>17642.01</v>
      </c>
      <c r="U3">
        <v>0.5</v>
      </c>
      <c r="V3">
        <v>0.6899999999999999</v>
      </c>
      <c r="W3">
        <v>0.22</v>
      </c>
      <c r="X3">
        <v>1.07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8.164199999999999</v>
      </c>
      <c r="E4">
        <v>12.25</v>
      </c>
      <c r="F4">
        <v>9.41</v>
      </c>
      <c r="G4">
        <v>23.54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95.23999999999999</v>
      </c>
      <c r="Q4">
        <v>450.95</v>
      </c>
      <c r="R4">
        <v>83.31999999999999</v>
      </c>
      <c r="S4">
        <v>47.66</v>
      </c>
      <c r="T4">
        <v>11543.46</v>
      </c>
      <c r="U4">
        <v>0.57</v>
      </c>
      <c r="V4">
        <v>0.72</v>
      </c>
      <c r="W4">
        <v>0.2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8.375400000000001</v>
      </c>
      <c r="E5">
        <v>11.94</v>
      </c>
      <c r="F5">
        <v>9.27</v>
      </c>
      <c r="G5">
        <v>30.9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16</v>
      </c>
      <c r="N5">
        <v>21.78</v>
      </c>
      <c r="O5">
        <v>17160.92</v>
      </c>
      <c r="P5">
        <v>90.88</v>
      </c>
      <c r="Q5">
        <v>451.09</v>
      </c>
      <c r="R5">
        <v>78.89</v>
      </c>
      <c r="S5">
        <v>47.66</v>
      </c>
      <c r="T5">
        <v>9358.379999999999</v>
      </c>
      <c r="U5">
        <v>0.6</v>
      </c>
      <c r="V5">
        <v>0.73</v>
      </c>
      <c r="W5">
        <v>0.19</v>
      </c>
      <c r="X5">
        <v>0.55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8.5169</v>
      </c>
      <c r="E6">
        <v>11.74</v>
      </c>
      <c r="F6">
        <v>9.18</v>
      </c>
      <c r="G6">
        <v>39.34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87.19</v>
      </c>
      <c r="Q6">
        <v>450.94</v>
      </c>
      <c r="R6">
        <v>75.94</v>
      </c>
      <c r="S6">
        <v>47.66</v>
      </c>
      <c r="T6">
        <v>7903.28</v>
      </c>
      <c r="U6">
        <v>0.63</v>
      </c>
      <c r="V6">
        <v>0.74</v>
      </c>
      <c r="W6">
        <v>0.18</v>
      </c>
      <c r="X6">
        <v>0.46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8.688499999999999</v>
      </c>
      <c r="E7">
        <v>11.51</v>
      </c>
      <c r="F7">
        <v>9.029999999999999</v>
      </c>
      <c r="G7">
        <v>49.25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81.93000000000001</v>
      </c>
      <c r="Q7">
        <v>450.95</v>
      </c>
      <c r="R7">
        <v>70.84999999999999</v>
      </c>
      <c r="S7">
        <v>47.66</v>
      </c>
      <c r="T7">
        <v>5373.14</v>
      </c>
      <c r="U7">
        <v>0.67</v>
      </c>
      <c r="V7">
        <v>0.75</v>
      </c>
      <c r="W7">
        <v>0.18</v>
      </c>
      <c r="X7">
        <v>0.31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8.789300000000001</v>
      </c>
      <c r="E8">
        <v>11.38</v>
      </c>
      <c r="F8">
        <v>8.949999999999999</v>
      </c>
      <c r="G8">
        <v>59.68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77.08</v>
      </c>
      <c r="Q8">
        <v>451</v>
      </c>
      <c r="R8">
        <v>68.09999999999999</v>
      </c>
      <c r="S8">
        <v>47.66</v>
      </c>
      <c r="T8">
        <v>4010.23</v>
      </c>
      <c r="U8">
        <v>0.7</v>
      </c>
      <c r="V8">
        <v>0.75</v>
      </c>
      <c r="W8">
        <v>0.18</v>
      </c>
      <c r="X8">
        <v>0.23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8.8498</v>
      </c>
      <c r="E9">
        <v>11.3</v>
      </c>
      <c r="F9">
        <v>8.9</v>
      </c>
      <c r="G9">
        <v>66.76000000000001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74.67</v>
      </c>
      <c r="Q9">
        <v>450.98</v>
      </c>
      <c r="R9">
        <v>66.25</v>
      </c>
      <c r="S9">
        <v>47.66</v>
      </c>
      <c r="T9">
        <v>3090.21</v>
      </c>
      <c r="U9">
        <v>0.72</v>
      </c>
      <c r="V9">
        <v>0.76</v>
      </c>
      <c r="W9">
        <v>0.18</v>
      </c>
      <c r="X9">
        <v>0.18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8.848699999999999</v>
      </c>
      <c r="E10">
        <v>11.3</v>
      </c>
      <c r="F10">
        <v>8.9</v>
      </c>
      <c r="G10">
        <v>66.77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75.37</v>
      </c>
      <c r="Q10">
        <v>450.98</v>
      </c>
      <c r="R10">
        <v>66.25</v>
      </c>
      <c r="S10">
        <v>47.66</v>
      </c>
      <c r="T10">
        <v>3088.91</v>
      </c>
      <c r="U10">
        <v>0.72</v>
      </c>
      <c r="V10">
        <v>0.76</v>
      </c>
      <c r="W10">
        <v>0.18</v>
      </c>
      <c r="X10">
        <v>0.18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5.9553</v>
      </c>
      <c r="E2">
        <v>16.79</v>
      </c>
      <c r="F2">
        <v>11.52</v>
      </c>
      <c r="G2">
        <v>7.05</v>
      </c>
      <c r="H2">
        <v>0.12</v>
      </c>
      <c r="I2">
        <v>98</v>
      </c>
      <c r="J2">
        <v>150.44</v>
      </c>
      <c r="K2">
        <v>49.1</v>
      </c>
      <c r="L2">
        <v>1</v>
      </c>
      <c r="M2">
        <v>96</v>
      </c>
      <c r="N2">
        <v>25.34</v>
      </c>
      <c r="O2">
        <v>18787.76</v>
      </c>
      <c r="P2">
        <v>134.1</v>
      </c>
      <c r="Q2">
        <v>451.27</v>
      </c>
      <c r="R2">
        <v>151.87</v>
      </c>
      <c r="S2">
        <v>47.66</v>
      </c>
      <c r="T2">
        <v>45447.91</v>
      </c>
      <c r="U2">
        <v>0.31</v>
      </c>
      <c r="V2">
        <v>0.59</v>
      </c>
      <c r="W2">
        <v>0.32</v>
      </c>
      <c r="X2">
        <v>2.79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7.4117</v>
      </c>
      <c r="E3">
        <v>13.49</v>
      </c>
      <c r="F3">
        <v>9.93</v>
      </c>
      <c r="G3">
        <v>14.19</v>
      </c>
      <c r="H3">
        <v>0.23</v>
      </c>
      <c r="I3">
        <v>42</v>
      </c>
      <c r="J3">
        <v>151.83</v>
      </c>
      <c r="K3">
        <v>49.1</v>
      </c>
      <c r="L3">
        <v>2</v>
      </c>
      <c r="M3">
        <v>40</v>
      </c>
      <c r="N3">
        <v>25.73</v>
      </c>
      <c r="O3">
        <v>18959.54</v>
      </c>
      <c r="P3">
        <v>113.16</v>
      </c>
      <c r="Q3">
        <v>450.99</v>
      </c>
      <c r="R3">
        <v>100.27</v>
      </c>
      <c r="S3">
        <v>47.66</v>
      </c>
      <c r="T3">
        <v>19932.28</v>
      </c>
      <c r="U3">
        <v>0.48</v>
      </c>
      <c r="V3">
        <v>0.68</v>
      </c>
      <c r="W3">
        <v>0.23</v>
      </c>
      <c r="X3">
        <v>1.21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7.966</v>
      </c>
      <c r="E4">
        <v>12.55</v>
      </c>
      <c r="F4">
        <v>9.449999999999999</v>
      </c>
      <c r="G4">
        <v>21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105.22</v>
      </c>
      <c r="Q4">
        <v>450.97</v>
      </c>
      <c r="R4">
        <v>84.83</v>
      </c>
      <c r="S4">
        <v>47.66</v>
      </c>
      <c r="T4">
        <v>12286.4</v>
      </c>
      <c r="U4">
        <v>0.5600000000000001</v>
      </c>
      <c r="V4">
        <v>0.71</v>
      </c>
      <c r="W4">
        <v>0.19</v>
      </c>
      <c r="X4">
        <v>0.73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8.2873</v>
      </c>
      <c r="E5">
        <v>12.07</v>
      </c>
      <c r="F5">
        <v>9.210000000000001</v>
      </c>
      <c r="G5">
        <v>29.08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100.1</v>
      </c>
      <c r="Q5">
        <v>450.96</v>
      </c>
      <c r="R5">
        <v>76.41</v>
      </c>
      <c r="S5">
        <v>47.66</v>
      </c>
      <c r="T5">
        <v>8115.28</v>
      </c>
      <c r="U5">
        <v>0.62</v>
      </c>
      <c r="V5">
        <v>0.73</v>
      </c>
      <c r="W5">
        <v>0.2</v>
      </c>
      <c r="X5">
        <v>0.49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8.442600000000001</v>
      </c>
      <c r="E6">
        <v>11.84</v>
      </c>
      <c r="F6">
        <v>9.109999999999999</v>
      </c>
      <c r="G6">
        <v>36.44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96.37</v>
      </c>
      <c r="Q6">
        <v>451.04</v>
      </c>
      <c r="R6">
        <v>73.23999999999999</v>
      </c>
      <c r="S6">
        <v>47.66</v>
      </c>
      <c r="T6">
        <v>6548.75</v>
      </c>
      <c r="U6">
        <v>0.65</v>
      </c>
      <c r="V6">
        <v>0.74</v>
      </c>
      <c r="W6">
        <v>0.19</v>
      </c>
      <c r="X6">
        <v>0.39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8.505000000000001</v>
      </c>
      <c r="E7">
        <v>11.76</v>
      </c>
      <c r="F7">
        <v>9.08</v>
      </c>
      <c r="G7">
        <v>41.93</v>
      </c>
      <c r="H7">
        <v>0.67</v>
      </c>
      <c r="I7">
        <v>13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93.31999999999999</v>
      </c>
      <c r="Q7">
        <v>450.97</v>
      </c>
      <c r="R7">
        <v>72.33</v>
      </c>
      <c r="S7">
        <v>47.66</v>
      </c>
      <c r="T7">
        <v>6105.07</v>
      </c>
      <c r="U7">
        <v>0.66</v>
      </c>
      <c r="V7">
        <v>0.74</v>
      </c>
      <c r="W7">
        <v>0.19</v>
      </c>
      <c r="X7">
        <v>0.36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8.612</v>
      </c>
      <c r="E8">
        <v>11.61</v>
      </c>
      <c r="F8">
        <v>9</v>
      </c>
      <c r="G8">
        <v>49.09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89.84</v>
      </c>
      <c r="Q8">
        <v>450.95</v>
      </c>
      <c r="R8">
        <v>69.65000000000001</v>
      </c>
      <c r="S8">
        <v>47.66</v>
      </c>
      <c r="T8">
        <v>4774.46</v>
      </c>
      <c r="U8">
        <v>0.68</v>
      </c>
      <c r="V8">
        <v>0.75</v>
      </c>
      <c r="W8">
        <v>0.18</v>
      </c>
      <c r="X8">
        <v>0.28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8.7003</v>
      </c>
      <c r="E9">
        <v>11.49</v>
      </c>
      <c r="F9">
        <v>8.94</v>
      </c>
      <c r="G9">
        <v>59.62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85.84</v>
      </c>
      <c r="Q9">
        <v>450.94</v>
      </c>
      <c r="R9">
        <v>67.84</v>
      </c>
      <c r="S9">
        <v>47.66</v>
      </c>
      <c r="T9">
        <v>3878.88</v>
      </c>
      <c r="U9">
        <v>0.7</v>
      </c>
      <c r="V9">
        <v>0.76</v>
      </c>
      <c r="W9">
        <v>0.18</v>
      </c>
      <c r="X9">
        <v>0.22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8.7423</v>
      </c>
      <c r="E10">
        <v>11.44</v>
      </c>
      <c r="F10">
        <v>8.92</v>
      </c>
      <c r="G10">
        <v>66.88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82.27</v>
      </c>
      <c r="Q10">
        <v>450.97</v>
      </c>
      <c r="R10">
        <v>66.98</v>
      </c>
      <c r="S10">
        <v>47.66</v>
      </c>
      <c r="T10">
        <v>3454.93</v>
      </c>
      <c r="U10">
        <v>0.71</v>
      </c>
      <c r="V10">
        <v>0.76</v>
      </c>
      <c r="W10">
        <v>0.18</v>
      </c>
      <c r="X10">
        <v>0.2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8.7493</v>
      </c>
      <c r="E11">
        <v>11.43</v>
      </c>
      <c r="F11">
        <v>8.91</v>
      </c>
      <c r="G11">
        <v>66.81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80.38</v>
      </c>
      <c r="Q11">
        <v>450.94</v>
      </c>
      <c r="R11">
        <v>66.48999999999999</v>
      </c>
      <c r="S11">
        <v>47.66</v>
      </c>
      <c r="T11">
        <v>3207.59</v>
      </c>
      <c r="U11">
        <v>0.72</v>
      </c>
      <c r="V11">
        <v>0.76</v>
      </c>
      <c r="W11">
        <v>0.18</v>
      </c>
      <c r="X11">
        <v>0.19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8.7483</v>
      </c>
      <c r="E12">
        <v>11.43</v>
      </c>
      <c r="F12">
        <v>8.91</v>
      </c>
      <c r="G12">
        <v>66.83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81.05</v>
      </c>
      <c r="Q12">
        <v>450.94</v>
      </c>
      <c r="R12">
        <v>66.48</v>
      </c>
      <c r="S12">
        <v>47.66</v>
      </c>
      <c r="T12">
        <v>3203.16</v>
      </c>
      <c r="U12">
        <v>0.72</v>
      </c>
      <c r="V12">
        <v>0.76</v>
      </c>
      <c r="W12">
        <v>0.18</v>
      </c>
      <c r="X12">
        <v>0.19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5.2406</v>
      </c>
      <c r="E2">
        <v>19.08</v>
      </c>
      <c r="F2">
        <v>12.18</v>
      </c>
      <c r="G2">
        <v>6.14</v>
      </c>
      <c r="H2">
        <v>0.1</v>
      </c>
      <c r="I2">
        <v>119</v>
      </c>
      <c r="J2">
        <v>185.69</v>
      </c>
      <c r="K2">
        <v>53.44</v>
      </c>
      <c r="L2">
        <v>1</v>
      </c>
      <c r="M2">
        <v>117</v>
      </c>
      <c r="N2">
        <v>36.26</v>
      </c>
      <c r="O2">
        <v>23136.14</v>
      </c>
      <c r="P2">
        <v>163.29</v>
      </c>
      <c r="Q2">
        <v>451.36</v>
      </c>
      <c r="R2">
        <v>173.54</v>
      </c>
      <c r="S2">
        <v>47.66</v>
      </c>
      <c r="T2">
        <v>56181.06</v>
      </c>
      <c r="U2">
        <v>0.27</v>
      </c>
      <c r="V2">
        <v>0.55</v>
      </c>
      <c r="W2">
        <v>0.35</v>
      </c>
      <c r="X2">
        <v>3.46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6.7427</v>
      </c>
      <c r="E3">
        <v>14.83</v>
      </c>
      <c r="F3">
        <v>10.46</v>
      </c>
      <c r="G3">
        <v>12.31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138.21</v>
      </c>
      <c r="Q3">
        <v>451.16</v>
      </c>
      <c r="R3">
        <v>119.42</v>
      </c>
      <c r="S3">
        <v>47.66</v>
      </c>
      <c r="T3">
        <v>29462.46</v>
      </c>
      <c r="U3">
        <v>0.4</v>
      </c>
      <c r="V3">
        <v>0.65</v>
      </c>
      <c r="W3">
        <v>0.21</v>
      </c>
      <c r="X3">
        <v>1.74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7.5812</v>
      </c>
      <c r="E4">
        <v>13.19</v>
      </c>
      <c r="F4">
        <v>9.57</v>
      </c>
      <c r="G4">
        <v>18.52</v>
      </c>
      <c r="H4">
        <v>0.28</v>
      </c>
      <c r="I4">
        <v>31</v>
      </c>
      <c r="J4">
        <v>188.73</v>
      </c>
      <c r="K4">
        <v>53.44</v>
      </c>
      <c r="L4">
        <v>3</v>
      </c>
      <c r="M4">
        <v>29</v>
      </c>
      <c r="N4">
        <v>37.29</v>
      </c>
      <c r="O4">
        <v>23510.33</v>
      </c>
      <c r="P4">
        <v>124.34</v>
      </c>
      <c r="Q4">
        <v>450.99</v>
      </c>
      <c r="R4">
        <v>88.03</v>
      </c>
      <c r="S4">
        <v>47.66</v>
      </c>
      <c r="T4">
        <v>13864.34</v>
      </c>
      <c r="U4">
        <v>0.54</v>
      </c>
      <c r="V4">
        <v>0.71</v>
      </c>
      <c r="W4">
        <v>0.22</v>
      </c>
      <c r="X4">
        <v>0.84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7.8852</v>
      </c>
      <c r="E5">
        <v>12.68</v>
      </c>
      <c r="F5">
        <v>9.359999999999999</v>
      </c>
      <c r="G5">
        <v>24.41</v>
      </c>
      <c r="H5">
        <v>0.37</v>
      </c>
      <c r="I5">
        <v>23</v>
      </c>
      <c r="J5">
        <v>190.25</v>
      </c>
      <c r="K5">
        <v>53.44</v>
      </c>
      <c r="L5">
        <v>4</v>
      </c>
      <c r="M5">
        <v>21</v>
      </c>
      <c r="N5">
        <v>37.82</v>
      </c>
      <c r="O5">
        <v>23698.48</v>
      </c>
      <c r="P5">
        <v>119.92</v>
      </c>
      <c r="Q5">
        <v>451.18</v>
      </c>
      <c r="R5">
        <v>81.36</v>
      </c>
      <c r="S5">
        <v>47.66</v>
      </c>
      <c r="T5">
        <v>10569.89</v>
      </c>
      <c r="U5">
        <v>0.59</v>
      </c>
      <c r="V5">
        <v>0.72</v>
      </c>
      <c r="W5">
        <v>0.2</v>
      </c>
      <c r="X5">
        <v>0.63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8.085699999999999</v>
      </c>
      <c r="E6">
        <v>12.37</v>
      </c>
      <c r="F6">
        <v>9.23</v>
      </c>
      <c r="G6">
        <v>30.76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116.38</v>
      </c>
      <c r="Q6">
        <v>450.95</v>
      </c>
      <c r="R6">
        <v>77.59</v>
      </c>
      <c r="S6">
        <v>47.66</v>
      </c>
      <c r="T6">
        <v>8708.35</v>
      </c>
      <c r="U6">
        <v>0.61</v>
      </c>
      <c r="V6">
        <v>0.73</v>
      </c>
      <c r="W6">
        <v>0.18</v>
      </c>
      <c r="X6">
        <v>0.51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8.2363</v>
      </c>
      <c r="E7">
        <v>12.14</v>
      </c>
      <c r="F7">
        <v>9.109999999999999</v>
      </c>
      <c r="G7">
        <v>36.46</v>
      </c>
      <c r="H7">
        <v>0.55</v>
      </c>
      <c r="I7">
        <v>15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113.05</v>
      </c>
      <c r="Q7">
        <v>450.96</v>
      </c>
      <c r="R7">
        <v>73.38</v>
      </c>
      <c r="S7">
        <v>47.66</v>
      </c>
      <c r="T7">
        <v>6621.3</v>
      </c>
      <c r="U7">
        <v>0.65</v>
      </c>
      <c r="V7">
        <v>0.74</v>
      </c>
      <c r="W7">
        <v>0.19</v>
      </c>
      <c r="X7">
        <v>0.39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8.3139</v>
      </c>
      <c r="E8">
        <v>12.03</v>
      </c>
      <c r="F8">
        <v>9.08</v>
      </c>
      <c r="G8">
        <v>41.89</v>
      </c>
      <c r="H8">
        <v>0.64</v>
      </c>
      <c r="I8">
        <v>13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110.73</v>
      </c>
      <c r="Q8">
        <v>450.98</v>
      </c>
      <c r="R8">
        <v>72.20999999999999</v>
      </c>
      <c r="S8">
        <v>47.66</v>
      </c>
      <c r="T8">
        <v>6042.91</v>
      </c>
      <c r="U8">
        <v>0.66</v>
      </c>
      <c r="V8">
        <v>0.74</v>
      </c>
      <c r="W8">
        <v>0.18</v>
      </c>
      <c r="X8">
        <v>0.35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8.4053</v>
      </c>
      <c r="E9">
        <v>11.9</v>
      </c>
      <c r="F9">
        <v>9.02</v>
      </c>
      <c r="G9">
        <v>49.2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108</v>
      </c>
      <c r="Q9">
        <v>450.95</v>
      </c>
      <c r="R9">
        <v>70.28</v>
      </c>
      <c r="S9">
        <v>47.66</v>
      </c>
      <c r="T9">
        <v>5088.17</v>
      </c>
      <c r="U9">
        <v>0.68</v>
      </c>
      <c r="V9">
        <v>0.75</v>
      </c>
      <c r="W9">
        <v>0.18</v>
      </c>
      <c r="X9">
        <v>0.3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8.4594</v>
      </c>
      <c r="E10">
        <v>11.82</v>
      </c>
      <c r="F10">
        <v>8.98</v>
      </c>
      <c r="G10">
        <v>53.88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105.36</v>
      </c>
      <c r="Q10">
        <v>450.94</v>
      </c>
      <c r="R10">
        <v>69.29000000000001</v>
      </c>
      <c r="S10">
        <v>47.66</v>
      </c>
      <c r="T10">
        <v>4599.65</v>
      </c>
      <c r="U10">
        <v>0.6899999999999999</v>
      </c>
      <c r="V10">
        <v>0.75</v>
      </c>
      <c r="W10">
        <v>0.17</v>
      </c>
      <c r="X10">
        <v>0.26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8.534000000000001</v>
      </c>
      <c r="E11">
        <v>11.72</v>
      </c>
      <c r="F11">
        <v>8.91</v>
      </c>
      <c r="G11">
        <v>59.43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102.63</v>
      </c>
      <c r="Q11">
        <v>451.02</v>
      </c>
      <c r="R11">
        <v>66.81999999999999</v>
      </c>
      <c r="S11">
        <v>47.66</v>
      </c>
      <c r="T11">
        <v>3368.33</v>
      </c>
      <c r="U11">
        <v>0.71</v>
      </c>
      <c r="V11">
        <v>0.76</v>
      </c>
      <c r="W11">
        <v>0.18</v>
      </c>
      <c r="X11">
        <v>0.19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8.5608</v>
      </c>
      <c r="E12">
        <v>11.68</v>
      </c>
      <c r="F12">
        <v>8.91</v>
      </c>
      <c r="G12">
        <v>66.86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100.18</v>
      </c>
      <c r="Q12">
        <v>450.94</v>
      </c>
      <c r="R12">
        <v>66.87</v>
      </c>
      <c r="S12">
        <v>47.66</v>
      </c>
      <c r="T12">
        <v>3397.71</v>
      </c>
      <c r="U12">
        <v>0.71</v>
      </c>
      <c r="V12">
        <v>0.76</v>
      </c>
      <c r="W12">
        <v>0.18</v>
      </c>
      <c r="X12">
        <v>0.19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8.6151</v>
      </c>
      <c r="E13">
        <v>11.61</v>
      </c>
      <c r="F13">
        <v>8.880000000000001</v>
      </c>
      <c r="G13">
        <v>76.09999999999999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97.42</v>
      </c>
      <c r="Q13">
        <v>450.98</v>
      </c>
      <c r="R13">
        <v>65.63</v>
      </c>
      <c r="S13">
        <v>47.66</v>
      </c>
      <c r="T13">
        <v>2786.31</v>
      </c>
      <c r="U13">
        <v>0.73</v>
      </c>
      <c r="V13">
        <v>0.76</v>
      </c>
      <c r="W13">
        <v>0.18</v>
      </c>
      <c r="X13">
        <v>0.16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8.616199999999999</v>
      </c>
      <c r="E14">
        <v>11.61</v>
      </c>
      <c r="F14">
        <v>8.880000000000001</v>
      </c>
      <c r="G14">
        <v>76.09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94.64</v>
      </c>
      <c r="Q14">
        <v>450.94</v>
      </c>
      <c r="R14">
        <v>65.56999999999999</v>
      </c>
      <c r="S14">
        <v>47.66</v>
      </c>
      <c r="T14">
        <v>2753.89</v>
      </c>
      <c r="U14">
        <v>0.73</v>
      </c>
      <c r="V14">
        <v>0.76</v>
      </c>
      <c r="W14">
        <v>0.18</v>
      </c>
      <c r="X14">
        <v>0.15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8.638500000000001</v>
      </c>
      <c r="E15">
        <v>11.58</v>
      </c>
      <c r="F15">
        <v>8.880000000000001</v>
      </c>
      <c r="G15">
        <v>88.84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93.23999999999999</v>
      </c>
      <c r="Q15">
        <v>451</v>
      </c>
      <c r="R15">
        <v>65.81</v>
      </c>
      <c r="S15">
        <v>47.66</v>
      </c>
      <c r="T15">
        <v>2877.69</v>
      </c>
      <c r="U15">
        <v>0.72</v>
      </c>
      <c r="V15">
        <v>0.76</v>
      </c>
      <c r="W15">
        <v>0.18</v>
      </c>
      <c r="X15">
        <v>0.16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8.638500000000001</v>
      </c>
      <c r="E16">
        <v>11.58</v>
      </c>
      <c r="F16">
        <v>8.880000000000001</v>
      </c>
      <c r="G16">
        <v>88.84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94.03</v>
      </c>
      <c r="Q16">
        <v>451</v>
      </c>
      <c r="R16">
        <v>65.76000000000001</v>
      </c>
      <c r="S16">
        <v>47.66</v>
      </c>
      <c r="T16">
        <v>2855.11</v>
      </c>
      <c r="U16">
        <v>0.72</v>
      </c>
      <c r="V16">
        <v>0.76</v>
      </c>
      <c r="W16">
        <v>0.18</v>
      </c>
      <c r="X16">
        <v>0.16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6.7287</v>
      </c>
      <c r="E2">
        <v>14.86</v>
      </c>
      <c r="F2">
        <v>10.91</v>
      </c>
      <c r="G2">
        <v>8.4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106.17</v>
      </c>
      <c r="Q2">
        <v>451.1</v>
      </c>
      <c r="R2">
        <v>132.11</v>
      </c>
      <c r="S2">
        <v>47.66</v>
      </c>
      <c r="T2">
        <v>35667.91</v>
      </c>
      <c r="U2">
        <v>0.36</v>
      </c>
      <c r="V2">
        <v>0.62</v>
      </c>
      <c r="W2">
        <v>0.28</v>
      </c>
      <c r="X2">
        <v>2.19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7.956</v>
      </c>
      <c r="E3">
        <v>12.57</v>
      </c>
      <c r="F3">
        <v>9.67</v>
      </c>
      <c r="G3">
        <v>17.07</v>
      </c>
      <c r="H3">
        <v>0.3</v>
      </c>
      <c r="I3">
        <v>34</v>
      </c>
      <c r="J3">
        <v>117.34</v>
      </c>
      <c r="K3">
        <v>43.4</v>
      </c>
      <c r="L3">
        <v>2</v>
      </c>
      <c r="M3">
        <v>32</v>
      </c>
      <c r="N3">
        <v>16.94</v>
      </c>
      <c r="O3">
        <v>14705.49</v>
      </c>
      <c r="P3">
        <v>90.81</v>
      </c>
      <c r="Q3">
        <v>451.06</v>
      </c>
      <c r="R3">
        <v>91.59999999999999</v>
      </c>
      <c r="S3">
        <v>47.66</v>
      </c>
      <c r="T3">
        <v>15637.25</v>
      </c>
      <c r="U3">
        <v>0.52</v>
      </c>
      <c r="V3">
        <v>0.7</v>
      </c>
      <c r="W3">
        <v>0.22</v>
      </c>
      <c r="X3">
        <v>0.95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8.4201</v>
      </c>
      <c r="E4">
        <v>11.88</v>
      </c>
      <c r="F4">
        <v>9.289999999999999</v>
      </c>
      <c r="G4">
        <v>26.54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83.77</v>
      </c>
      <c r="Q4">
        <v>450.97</v>
      </c>
      <c r="R4">
        <v>79.14</v>
      </c>
      <c r="S4">
        <v>47.66</v>
      </c>
      <c r="T4">
        <v>9468.73</v>
      </c>
      <c r="U4">
        <v>0.6</v>
      </c>
      <c r="V4">
        <v>0.73</v>
      </c>
      <c r="W4">
        <v>0.2</v>
      </c>
      <c r="X4">
        <v>0.57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8.605600000000001</v>
      </c>
      <c r="E5">
        <v>11.62</v>
      </c>
      <c r="F5">
        <v>9.15</v>
      </c>
      <c r="G5">
        <v>34.33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14</v>
      </c>
      <c r="N5">
        <v>17.53</v>
      </c>
      <c r="O5">
        <v>15025.44</v>
      </c>
      <c r="P5">
        <v>78.91</v>
      </c>
      <c r="Q5">
        <v>450.94</v>
      </c>
      <c r="R5">
        <v>74.62</v>
      </c>
      <c r="S5">
        <v>47.66</v>
      </c>
      <c r="T5">
        <v>7236.52</v>
      </c>
      <c r="U5">
        <v>0.64</v>
      </c>
      <c r="V5">
        <v>0.74</v>
      </c>
      <c r="W5">
        <v>0.19</v>
      </c>
      <c r="X5">
        <v>0.43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8.7807</v>
      </c>
      <c r="E6">
        <v>11.39</v>
      </c>
      <c r="F6">
        <v>9.02</v>
      </c>
      <c r="G6">
        <v>45.09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74.03</v>
      </c>
      <c r="Q6">
        <v>451.13</v>
      </c>
      <c r="R6">
        <v>70.2</v>
      </c>
      <c r="S6">
        <v>47.66</v>
      </c>
      <c r="T6">
        <v>5042.91</v>
      </c>
      <c r="U6">
        <v>0.68</v>
      </c>
      <c r="V6">
        <v>0.75</v>
      </c>
      <c r="W6">
        <v>0.18</v>
      </c>
      <c r="X6">
        <v>0.29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8.870900000000001</v>
      </c>
      <c r="E7">
        <v>11.27</v>
      </c>
      <c r="F7">
        <v>8.949999999999999</v>
      </c>
      <c r="G7">
        <v>53.7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2</v>
      </c>
      <c r="N7">
        <v>18.14</v>
      </c>
      <c r="O7">
        <v>15347.16</v>
      </c>
      <c r="P7">
        <v>69.7</v>
      </c>
      <c r="Q7">
        <v>451.01</v>
      </c>
      <c r="R7">
        <v>67.62</v>
      </c>
      <c r="S7">
        <v>47.66</v>
      </c>
      <c r="T7">
        <v>3766.64</v>
      </c>
      <c r="U7">
        <v>0.7</v>
      </c>
      <c r="V7">
        <v>0.75</v>
      </c>
      <c r="W7">
        <v>0.19</v>
      </c>
      <c r="X7">
        <v>0.23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8.8764</v>
      </c>
      <c r="E8">
        <v>11.27</v>
      </c>
      <c r="F8">
        <v>8.94</v>
      </c>
      <c r="G8">
        <v>53.66</v>
      </c>
      <c r="H8">
        <v>1</v>
      </c>
      <c r="I8">
        <v>10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69.65000000000001</v>
      </c>
      <c r="Q8">
        <v>451.08</v>
      </c>
      <c r="R8">
        <v>67.38</v>
      </c>
      <c r="S8">
        <v>47.66</v>
      </c>
      <c r="T8">
        <v>3647.39</v>
      </c>
      <c r="U8">
        <v>0.71</v>
      </c>
      <c r="V8">
        <v>0.76</v>
      </c>
      <c r="W8">
        <v>0.19</v>
      </c>
      <c r="X8">
        <v>0.22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7.4462</v>
      </c>
      <c r="E2">
        <v>13.43</v>
      </c>
      <c r="F2">
        <v>10.34</v>
      </c>
      <c r="G2">
        <v>10.17</v>
      </c>
      <c r="H2">
        <v>0.2</v>
      </c>
      <c r="I2">
        <v>61</v>
      </c>
      <c r="J2">
        <v>89.87</v>
      </c>
      <c r="K2">
        <v>37.55</v>
      </c>
      <c r="L2">
        <v>1</v>
      </c>
      <c r="M2">
        <v>59</v>
      </c>
      <c r="N2">
        <v>11.32</v>
      </c>
      <c r="O2">
        <v>11317.98</v>
      </c>
      <c r="P2">
        <v>83.31999999999999</v>
      </c>
      <c r="Q2">
        <v>451.1</v>
      </c>
      <c r="R2">
        <v>112.54</v>
      </c>
      <c r="S2">
        <v>47.66</v>
      </c>
      <c r="T2">
        <v>25967.71</v>
      </c>
      <c r="U2">
        <v>0.42</v>
      </c>
      <c r="V2">
        <v>0.65</v>
      </c>
      <c r="W2">
        <v>0.27</v>
      </c>
      <c r="X2">
        <v>1.61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8.4521</v>
      </c>
      <c r="E3">
        <v>11.83</v>
      </c>
      <c r="F3">
        <v>9.380000000000001</v>
      </c>
      <c r="G3">
        <v>20.85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25</v>
      </c>
      <c r="N3">
        <v>11.54</v>
      </c>
      <c r="O3">
        <v>11468.97</v>
      </c>
      <c r="P3">
        <v>71.31</v>
      </c>
      <c r="Q3">
        <v>451.02</v>
      </c>
      <c r="R3">
        <v>82.09</v>
      </c>
      <c r="S3">
        <v>47.66</v>
      </c>
      <c r="T3">
        <v>10917.47</v>
      </c>
      <c r="U3">
        <v>0.58</v>
      </c>
      <c r="V3">
        <v>0.72</v>
      </c>
      <c r="W3">
        <v>0.2</v>
      </c>
      <c r="X3">
        <v>0.66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8.704499999999999</v>
      </c>
      <c r="E4">
        <v>11.49</v>
      </c>
      <c r="F4">
        <v>9.23</v>
      </c>
      <c r="G4">
        <v>32.57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65.25</v>
      </c>
      <c r="Q4">
        <v>451.02</v>
      </c>
      <c r="R4">
        <v>77.13</v>
      </c>
      <c r="S4">
        <v>47.66</v>
      </c>
      <c r="T4">
        <v>8484.23</v>
      </c>
      <c r="U4">
        <v>0.62</v>
      </c>
      <c r="V4">
        <v>0.73</v>
      </c>
      <c r="W4">
        <v>0.19</v>
      </c>
      <c r="X4">
        <v>0.5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8.8843</v>
      </c>
      <c r="E5">
        <v>11.26</v>
      </c>
      <c r="F5">
        <v>9.07</v>
      </c>
      <c r="G5">
        <v>41.86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60.11</v>
      </c>
      <c r="Q5">
        <v>451.07</v>
      </c>
      <c r="R5">
        <v>71.48</v>
      </c>
      <c r="S5">
        <v>47.66</v>
      </c>
      <c r="T5">
        <v>5680.28</v>
      </c>
      <c r="U5">
        <v>0.67</v>
      </c>
      <c r="V5">
        <v>0.74</v>
      </c>
      <c r="W5">
        <v>0.2</v>
      </c>
      <c r="X5">
        <v>0.35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8.890599999999999</v>
      </c>
      <c r="E6">
        <v>11.25</v>
      </c>
      <c r="F6">
        <v>9.06</v>
      </c>
      <c r="G6">
        <v>41.83</v>
      </c>
      <c r="H6">
        <v>0.93</v>
      </c>
      <c r="I6">
        <v>13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60.68</v>
      </c>
      <c r="Q6">
        <v>451.07</v>
      </c>
      <c r="R6">
        <v>71.16</v>
      </c>
      <c r="S6">
        <v>47.66</v>
      </c>
      <c r="T6">
        <v>5519.43</v>
      </c>
      <c r="U6">
        <v>0.67</v>
      </c>
      <c r="V6">
        <v>0.75</v>
      </c>
      <c r="W6">
        <v>0.2</v>
      </c>
      <c r="X6">
        <v>0.34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5.0624</v>
      </c>
      <c r="E2">
        <v>19.75</v>
      </c>
      <c r="F2">
        <v>12.38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171.16</v>
      </c>
      <c r="Q2">
        <v>451.2</v>
      </c>
      <c r="R2">
        <v>180.13</v>
      </c>
      <c r="S2">
        <v>47.66</v>
      </c>
      <c r="T2">
        <v>59443.74</v>
      </c>
      <c r="U2">
        <v>0.26</v>
      </c>
      <c r="V2">
        <v>0.55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6.7635</v>
      </c>
      <c r="E3">
        <v>14.79</v>
      </c>
      <c r="F3">
        <v>10.25</v>
      </c>
      <c r="G3">
        <v>11.82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139.71</v>
      </c>
      <c r="Q3">
        <v>451.03</v>
      </c>
      <c r="R3">
        <v>111.43</v>
      </c>
      <c r="S3">
        <v>47.66</v>
      </c>
      <c r="T3">
        <v>25459.69</v>
      </c>
      <c r="U3">
        <v>0.43</v>
      </c>
      <c r="V3">
        <v>0.66</v>
      </c>
      <c r="W3">
        <v>0.22</v>
      </c>
      <c r="X3">
        <v>1.52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7.4881</v>
      </c>
      <c r="E4">
        <v>13.35</v>
      </c>
      <c r="F4">
        <v>9.59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129.11</v>
      </c>
      <c r="Q4">
        <v>451.11</v>
      </c>
      <c r="R4">
        <v>88.95</v>
      </c>
      <c r="S4">
        <v>47.66</v>
      </c>
      <c r="T4">
        <v>14317.76</v>
      </c>
      <c r="U4">
        <v>0.54</v>
      </c>
      <c r="V4">
        <v>0.7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7.7786</v>
      </c>
      <c r="E5">
        <v>12.86</v>
      </c>
      <c r="F5">
        <v>9.41</v>
      </c>
      <c r="G5">
        <v>23.51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124.73</v>
      </c>
      <c r="Q5">
        <v>451.05</v>
      </c>
      <c r="R5">
        <v>82.81999999999999</v>
      </c>
      <c r="S5">
        <v>47.66</v>
      </c>
      <c r="T5">
        <v>11295.02</v>
      </c>
      <c r="U5">
        <v>0.58</v>
      </c>
      <c r="V5">
        <v>0.72</v>
      </c>
      <c r="W5">
        <v>0.2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8.066000000000001</v>
      </c>
      <c r="E6">
        <v>12.4</v>
      </c>
      <c r="F6">
        <v>9.140000000000001</v>
      </c>
      <c r="G6">
        <v>28.87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119.34</v>
      </c>
      <c r="Q6">
        <v>450.98</v>
      </c>
      <c r="R6">
        <v>74.20999999999999</v>
      </c>
      <c r="S6">
        <v>47.66</v>
      </c>
      <c r="T6">
        <v>7012.53</v>
      </c>
      <c r="U6">
        <v>0.64</v>
      </c>
      <c r="V6">
        <v>0.74</v>
      </c>
      <c r="W6">
        <v>0.19</v>
      </c>
      <c r="X6">
        <v>0.42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8.131600000000001</v>
      </c>
      <c r="E7">
        <v>12.3</v>
      </c>
      <c r="F7">
        <v>9.16</v>
      </c>
      <c r="G7">
        <v>34.35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14</v>
      </c>
      <c r="N7">
        <v>42.2</v>
      </c>
      <c r="O7">
        <v>25218.93</v>
      </c>
      <c r="P7">
        <v>118.01</v>
      </c>
      <c r="Q7">
        <v>450.98</v>
      </c>
      <c r="R7">
        <v>74.86</v>
      </c>
      <c r="S7">
        <v>47.66</v>
      </c>
      <c r="T7">
        <v>7356.51</v>
      </c>
      <c r="U7">
        <v>0.64</v>
      </c>
      <c r="V7">
        <v>0.74</v>
      </c>
      <c r="W7">
        <v>0.19</v>
      </c>
      <c r="X7">
        <v>0.44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8.261200000000001</v>
      </c>
      <c r="E8">
        <v>12.1</v>
      </c>
      <c r="F8">
        <v>9.08</v>
      </c>
      <c r="G8">
        <v>41.92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115.68</v>
      </c>
      <c r="Q8">
        <v>450.94</v>
      </c>
      <c r="R8">
        <v>72.38</v>
      </c>
      <c r="S8">
        <v>47.66</v>
      </c>
      <c r="T8">
        <v>6131.73</v>
      </c>
      <c r="U8">
        <v>0.66</v>
      </c>
      <c r="V8">
        <v>0.74</v>
      </c>
      <c r="W8">
        <v>0.19</v>
      </c>
      <c r="X8">
        <v>0.36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8.3378</v>
      </c>
      <c r="E9">
        <v>11.99</v>
      </c>
      <c r="F9">
        <v>9.01</v>
      </c>
      <c r="G9">
        <v>45.05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112.4</v>
      </c>
      <c r="Q9">
        <v>450.95</v>
      </c>
      <c r="R9">
        <v>70.09999999999999</v>
      </c>
      <c r="S9">
        <v>47.66</v>
      </c>
      <c r="T9">
        <v>4993.18</v>
      </c>
      <c r="U9">
        <v>0.68</v>
      </c>
      <c r="V9">
        <v>0.75</v>
      </c>
      <c r="W9">
        <v>0.18</v>
      </c>
      <c r="X9">
        <v>0.29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8.422000000000001</v>
      </c>
      <c r="E10">
        <v>11.87</v>
      </c>
      <c r="F10">
        <v>8.970000000000001</v>
      </c>
      <c r="G10">
        <v>53.81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110.1</v>
      </c>
      <c r="Q10">
        <v>450.95</v>
      </c>
      <c r="R10">
        <v>68.58</v>
      </c>
      <c r="S10">
        <v>47.66</v>
      </c>
      <c r="T10">
        <v>4243.03</v>
      </c>
      <c r="U10">
        <v>0.6899999999999999</v>
      </c>
      <c r="V10">
        <v>0.75</v>
      </c>
      <c r="W10">
        <v>0.18</v>
      </c>
      <c r="X10">
        <v>0.25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8.464</v>
      </c>
      <c r="E11">
        <v>11.81</v>
      </c>
      <c r="F11">
        <v>8.949999999999999</v>
      </c>
      <c r="G11">
        <v>59.65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107.57</v>
      </c>
      <c r="Q11">
        <v>450.96</v>
      </c>
      <c r="R11">
        <v>67.95999999999999</v>
      </c>
      <c r="S11">
        <v>47.66</v>
      </c>
      <c r="T11">
        <v>3941.47</v>
      </c>
      <c r="U11">
        <v>0.7</v>
      </c>
      <c r="V11">
        <v>0.75</v>
      </c>
      <c r="W11">
        <v>0.18</v>
      </c>
      <c r="X11">
        <v>0.23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8.5022</v>
      </c>
      <c r="E12">
        <v>11.76</v>
      </c>
      <c r="F12">
        <v>8.93</v>
      </c>
      <c r="G12">
        <v>67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105.98</v>
      </c>
      <c r="Q12">
        <v>450.94</v>
      </c>
      <c r="R12">
        <v>67.59</v>
      </c>
      <c r="S12">
        <v>47.66</v>
      </c>
      <c r="T12">
        <v>3759.01</v>
      </c>
      <c r="U12">
        <v>0.71</v>
      </c>
      <c r="V12">
        <v>0.76</v>
      </c>
      <c r="W12">
        <v>0.18</v>
      </c>
      <c r="X12">
        <v>0.21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8.5006</v>
      </c>
      <c r="E13">
        <v>11.76</v>
      </c>
      <c r="F13">
        <v>8.94</v>
      </c>
      <c r="G13">
        <v>67.02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103.34</v>
      </c>
      <c r="Q13">
        <v>450.97</v>
      </c>
      <c r="R13">
        <v>67.78</v>
      </c>
      <c r="S13">
        <v>47.66</v>
      </c>
      <c r="T13">
        <v>3853.39</v>
      </c>
      <c r="U13">
        <v>0.7</v>
      </c>
      <c r="V13">
        <v>0.76</v>
      </c>
      <c r="W13">
        <v>0.17</v>
      </c>
      <c r="X13">
        <v>0.21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8.540900000000001</v>
      </c>
      <c r="E14">
        <v>11.71</v>
      </c>
      <c r="F14">
        <v>8.92</v>
      </c>
      <c r="G14">
        <v>76.45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101.99</v>
      </c>
      <c r="Q14">
        <v>450.94</v>
      </c>
      <c r="R14">
        <v>67.19</v>
      </c>
      <c r="S14">
        <v>47.66</v>
      </c>
      <c r="T14">
        <v>3565.99</v>
      </c>
      <c r="U14">
        <v>0.71</v>
      </c>
      <c r="V14">
        <v>0.76</v>
      </c>
      <c r="W14">
        <v>0.17</v>
      </c>
      <c r="X14">
        <v>0.2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8.6069</v>
      </c>
      <c r="E15">
        <v>11.62</v>
      </c>
      <c r="F15">
        <v>8.869999999999999</v>
      </c>
      <c r="G15">
        <v>88.69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97.72</v>
      </c>
      <c r="Q15">
        <v>450.94</v>
      </c>
      <c r="R15">
        <v>65.52</v>
      </c>
      <c r="S15">
        <v>47.66</v>
      </c>
      <c r="T15">
        <v>2733.03</v>
      </c>
      <c r="U15">
        <v>0.73</v>
      </c>
      <c r="V15">
        <v>0.76</v>
      </c>
      <c r="W15">
        <v>0.17</v>
      </c>
      <c r="X15">
        <v>0.15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8.6244</v>
      </c>
      <c r="E16">
        <v>11.6</v>
      </c>
      <c r="F16">
        <v>8.85</v>
      </c>
      <c r="G16">
        <v>88.45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96.45</v>
      </c>
      <c r="Q16">
        <v>450.94</v>
      </c>
      <c r="R16">
        <v>64.38</v>
      </c>
      <c r="S16">
        <v>47.66</v>
      </c>
      <c r="T16">
        <v>2166.61</v>
      </c>
      <c r="U16">
        <v>0.74</v>
      </c>
      <c r="V16">
        <v>0.76</v>
      </c>
      <c r="W16">
        <v>0.18</v>
      </c>
      <c r="X16">
        <v>0.12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8.626899999999999</v>
      </c>
      <c r="E17">
        <v>11.59</v>
      </c>
      <c r="F17">
        <v>8.84</v>
      </c>
      <c r="G17">
        <v>88.42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97.06</v>
      </c>
      <c r="Q17">
        <v>450.94</v>
      </c>
      <c r="R17">
        <v>64.23999999999999</v>
      </c>
      <c r="S17">
        <v>47.66</v>
      </c>
      <c r="T17">
        <v>2097.49</v>
      </c>
      <c r="U17">
        <v>0.74</v>
      </c>
      <c r="V17">
        <v>0.76</v>
      </c>
      <c r="W17">
        <v>0.18</v>
      </c>
      <c r="X17">
        <v>0.12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7.4462</v>
      </c>
      <c r="E18">
        <v>13.43</v>
      </c>
      <c r="F18">
        <v>10.34</v>
      </c>
      <c r="G18">
        <v>10.17</v>
      </c>
      <c r="H18">
        <v>0.2</v>
      </c>
      <c r="I18">
        <v>61</v>
      </c>
      <c r="J18">
        <v>89.87</v>
      </c>
      <c r="K18">
        <v>37.55</v>
      </c>
      <c r="L18">
        <v>1</v>
      </c>
      <c r="M18">
        <v>59</v>
      </c>
      <c r="N18">
        <v>11.32</v>
      </c>
      <c r="O18">
        <v>11317.98</v>
      </c>
      <c r="P18">
        <v>83.31999999999999</v>
      </c>
      <c r="Q18">
        <v>451.1</v>
      </c>
      <c r="R18">
        <v>112.54</v>
      </c>
      <c r="S18">
        <v>47.66</v>
      </c>
      <c r="T18">
        <v>25967.71</v>
      </c>
      <c r="U18">
        <v>0.42</v>
      </c>
      <c r="V18">
        <v>0.65</v>
      </c>
      <c r="W18">
        <v>0.27</v>
      </c>
      <c r="X18">
        <v>1.61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8.4521</v>
      </c>
      <c r="E19">
        <v>11.83</v>
      </c>
      <c r="F19">
        <v>9.380000000000001</v>
      </c>
      <c r="G19">
        <v>20.85</v>
      </c>
      <c r="H19">
        <v>0.39</v>
      </c>
      <c r="I19">
        <v>27</v>
      </c>
      <c r="J19">
        <v>91.09999999999999</v>
      </c>
      <c r="K19">
        <v>37.55</v>
      </c>
      <c r="L19">
        <v>2</v>
      </c>
      <c r="M19">
        <v>25</v>
      </c>
      <c r="N19">
        <v>11.54</v>
      </c>
      <c r="O19">
        <v>11468.97</v>
      </c>
      <c r="P19">
        <v>71.31</v>
      </c>
      <c r="Q19">
        <v>451.02</v>
      </c>
      <c r="R19">
        <v>82.09</v>
      </c>
      <c r="S19">
        <v>47.66</v>
      </c>
      <c r="T19">
        <v>10917.47</v>
      </c>
      <c r="U19">
        <v>0.58</v>
      </c>
      <c r="V19">
        <v>0.72</v>
      </c>
      <c r="W19">
        <v>0.2</v>
      </c>
      <c r="X19">
        <v>0.66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8.704499999999999</v>
      </c>
      <c r="E20">
        <v>11.49</v>
      </c>
      <c r="F20">
        <v>9.23</v>
      </c>
      <c r="G20">
        <v>32.57</v>
      </c>
      <c r="H20">
        <v>0.57</v>
      </c>
      <c r="I20">
        <v>17</v>
      </c>
      <c r="J20">
        <v>92.31999999999999</v>
      </c>
      <c r="K20">
        <v>37.55</v>
      </c>
      <c r="L20">
        <v>3</v>
      </c>
      <c r="M20">
        <v>15</v>
      </c>
      <c r="N20">
        <v>11.77</v>
      </c>
      <c r="O20">
        <v>11620.34</v>
      </c>
      <c r="P20">
        <v>65.25</v>
      </c>
      <c r="Q20">
        <v>451.02</v>
      </c>
      <c r="R20">
        <v>77.13</v>
      </c>
      <c r="S20">
        <v>47.66</v>
      </c>
      <c r="T20">
        <v>8484.23</v>
      </c>
      <c r="U20">
        <v>0.62</v>
      </c>
      <c r="V20">
        <v>0.73</v>
      </c>
      <c r="W20">
        <v>0.19</v>
      </c>
      <c r="X20">
        <v>0.5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8.8843</v>
      </c>
      <c r="E21">
        <v>11.26</v>
      </c>
      <c r="F21">
        <v>9.07</v>
      </c>
      <c r="G21">
        <v>41.86</v>
      </c>
      <c r="H21">
        <v>0.75</v>
      </c>
      <c r="I21">
        <v>13</v>
      </c>
      <c r="J21">
        <v>93.55</v>
      </c>
      <c r="K21">
        <v>37.55</v>
      </c>
      <c r="L21">
        <v>4</v>
      </c>
      <c r="M21">
        <v>1</v>
      </c>
      <c r="N21">
        <v>12</v>
      </c>
      <c r="O21">
        <v>11772.07</v>
      </c>
      <c r="P21">
        <v>60.11</v>
      </c>
      <c r="Q21">
        <v>451.07</v>
      </c>
      <c r="R21">
        <v>71.48</v>
      </c>
      <c r="S21">
        <v>47.66</v>
      </c>
      <c r="T21">
        <v>5680.28</v>
      </c>
      <c r="U21">
        <v>0.67</v>
      </c>
      <c r="V21">
        <v>0.74</v>
      </c>
      <c r="W21">
        <v>0.2</v>
      </c>
      <c r="X21">
        <v>0.35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8.890599999999999</v>
      </c>
      <c r="E22">
        <v>11.25</v>
      </c>
      <c r="F22">
        <v>9.06</v>
      </c>
      <c r="G22">
        <v>41.83</v>
      </c>
      <c r="H22">
        <v>0.93</v>
      </c>
      <c r="I22">
        <v>13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60.68</v>
      </c>
      <c r="Q22">
        <v>451.07</v>
      </c>
      <c r="R22">
        <v>71.16</v>
      </c>
      <c r="S22">
        <v>47.66</v>
      </c>
      <c r="T22">
        <v>5519.43</v>
      </c>
      <c r="U22">
        <v>0.67</v>
      </c>
      <c r="V22">
        <v>0.75</v>
      </c>
      <c r="W22">
        <v>0.2</v>
      </c>
      <c r="X22">
        <v>0.34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7.6966</v>
      </c>
      <c r="E23">
        <v>12.99</v>
      </c>
      <c r="F23">
        <v>10.34</v>
      </c>
      <c r="G23">
        <v>11.93</v>
      </c>
      <c r="H23">
        <v>0.24</v>
      </c>
      <c r="I23">
        <v>52</v>
      </c>
      <c r="J23">
        <v>71.52</v>
      </c>
      <c r="K23">
        <v>32.27</v>
      </c>
      <c r="L23">
        <v>1</v>
      </c>
      <c r="M23">
        <v>50</v>
      </c>
      <c r="N23">
        <v>8.25</v>
      </c>
      <c r="O23">
        <v>9054.6</v>
      </c>
      <c r="P23">
        <v>69.70999999999999</v>
      </c>
      <c r="Q23">
        <v>451.1</v>
      </c>
      <c r="R23">
        <v>114.84</v>
      </c>
      <c r="S23">
        <v>47.66</v>
      </c>
      <c r="T23">
        <v>27166.98</v>
      </c>
      <c r="U23">
        <v>0.41</v>
      </c>
      <c r="V23">
        <v>0.65</v>
      </c>
      <c r="W23">
        <v>0.22</v>
      </c>
      <c r="X23">
        <v>1.62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8.6793</v>
      </c>
      <c r="E24">
        <v>11.52</v>
      </c>
      <c r="F24">
        <v>9.34</v>
      </c>
      <c r="G24">
        <v>25.46</v>
      </c>
      <c r="H24">
        <v>0.48</v>
      </c>
      <c r="I24">
        <v>22</v>
      </c>
      <c r="J24">
        <v>72.7</v>
      </c>
      <c r="K24">
        <v>32.27</v>
      </c>
      <c r="L24">
        <v>2</v>
      </c>
      <c r="M24">
        <v>20</v>
      </c>
      <c r="N24">
        <v>8.43</v>
      </c>
      <c r="O24">
        <v>9200.25</v>
      </c>
      <c r="P24">
        <v>56.79</v>
      </c>
      <c r="Q24">
        <v>450.95</v>
      </c>
      <c r="R24">
        <v>80.59</v>
      </c>
      <c r="S24">
        <v>47.66</v>
      </c>
      <c r="T24">
        <v>10191.03</v>
      </c>
      <c r="U24">
        <v>0.59</v>
      </c>
      <c r="V24">
        <v>0.72</v>
      </c>
      <c r="W24">
        <v>0.2</v>
      </c>
      <c r="X24">
        <v>0.61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8.8786</v>
      </c>
      <c r="E25">
        <v>11.26</v>
      </c>
      <c r="F25">
        <v>9.15</v>
      </c>
      <c r="G25">
        <v>32.31</v>
      </c>
      <c r="H25">
        <v>0.71</v>
      </c>
      <c r="I25">
        <v>17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52.51</v>
      </c>
      <c r="Q25">
        <v>451.12</v>
      </c>
      <c r="R25">
        <v>74.04000000000001</v>
      </c>
      <c r="S25">
        <v>47.66</v>
      </c>
      <c r="T25">
        <v>6937.65</v>
      </c>
      <c r="U25">
        <v>0.64</v>
      </c>
      <c r="V25">
        <v>0.74</v>
      </c>
      <c r="W25">
        <v>0.21</v>
      </c>
      <c r="X25">
        <v>0.43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8.594099999999999</v>
      </c>
      <c r="E26">
        <v>11.64</v>
      </c>
      <c r="F26">
        <v>9.58</v>
      </c>
      <c r="G26">
        <v>17.97</v>
      </c>
      <c r="H26">
        <v>0.43</v>
      </c>
      <c r="I26">
        <v>32</v>
      </c>
      <c r="J26">
        <v>39.78</v>
      </c>
      <c r="K26">
        <v>19.54</v>
      </c>
      <c r="L26">
        <v>1</v>
      </c>
      <c r="M26">
        <v>2</v>
      </c>
      <c r="N26">
        <v>4.24</v>
      </c>
      <c r="O26">
        <v>5140</v>
      </c>
      <c r="P26">
        <v>37.04</v>
      </c>
      <c r="Q26">
        <v>451.36</v>
      </c>
      <c r="R26">
        <v>87.25</v>
      </c>
      <c r="S26">
        <v>47.66</v>
      </c>
      <c r="T26">
        <v>13468.72</v>
      </c>
      <c r="U26">
        <v>0.55</v>
      </c>
      <c r="V26">
        <v>0.71</v>
      </c>
      <c r="W26">
        <v>0.25</v>
      </c>
      <c r="X26">
        <v>0.86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8.5974</v>
      </c>
      <c r="E27">
        <v>11.63</v>
      </c>
      <c r="F27">
        <v>9.58</v>
      </c>
      <c r="G27">
        <v>17.96</v>
      </c>
      <c r="H27">
        <v>0.84</v>
      </c>
      <c r="I27">
        <v>32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38</v>
      </c>
      <c r="Q27">
        <v>451.43</v>
      </c>
      <c r="R27">
        <v>86.88</v>
      </c>
      <c r="S27">
        <v>47.66</v>
      </c>
      <c r="T27">
        <v>13283.39</v>
      </c>
      <c r="U27">
        <v>0.55</v>
      </c>
      <c r="V27">
        <v>0.71</v>
      </c>
      <c r="W27">
        <v>0.26</v>
      </c>
      <c r="X27">
        <v>0.85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6.1337</v>
      </c>
      <c r="E28">
        <v>16.3</v>
      </c>
      <c r="F28">
        <v>11.39</v>
      </c>
      <c r="G28">
        <v>7.35</v>
      </c>
      <c r="H28">
        <v>0.12</v>
      </c>
      <c r="I28">
        <v>93</v>
      </c>
      <c r="J28">
        <v>141.81</v>
      </c>
      <c r="K28">
        <v>47.83</v>
      </c>
      <c r="L28">
        <v>1</v>
      </c>
      <c r="M28">
        <v>91</v>
      </c>
      <c r="N28">
        <v>22.98</v>
      </c>
      <c r="O28">
        <v>17723.39</v>
      </c>
      <c r="P28">
        <v>127.36</v>
      </c>
      <c r="Q28">
        <v>451.24</v>
      </c>
      <c r="R28">
        <v>147.45</v>
      </c>
      <c r="S28">
        <v>47.66</v>
      </c>
      <c r="T28">
        <v>43267.26</v>
      </c>
      <c r="U28">
        <v>0.32</v>
      </c>
      <c r="V28">
        <v>0.59</v>
      </c>
      <c r="W28">
        <v>0.31</v>
      </c>
      <c r="X28">
        <v>2.66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7.5464</v>
      </c>
      <c r="E29">
        <v>13.25</v>
      </c>
      <c r="F29">
        <v>9.869999999999999</v>
      </c>
      <c r="G29">
        <v>14.8</v>
      </c>
      <c r="H29">
        <v>0.25</v>
      </c>
      <c r="I29">
        <v>40</v>
      </c>
      <c r="J29">
        <v>143.17</v>
      </c>
      <c r="K29">
        <v>47.83</v>
      </c>
      <c r="L29">
        <v>2</v>
      </c>
      <c r="M29">
        <v>38</v>
      </c>
      <c r="N29">
        <v>23.34</v>
      </c>
      <c r="O29">
        <v>17891.86</v>
      </c>
      <c r="P29">
        <v>107.63</v>
      </c>
      <c r="Q29">
        <v>450.95</v>
      </c>
      <c r="R29">
        <v>98.13</v>
      </c>
      <c r="S29">
        <v>47.66</v>
      </c>
      <c r="T29">
        <v>18868.29</v>
      </c>
      <c r="U29">
        <v>0.49</v>
      </c>
      <c r="V29">
        <v>0.68</v>
      </c>
      <c r="W29">
        <v>0.23</v>
      </c>
      <c r="X29">
        <v>1.14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7.9641</v>
      </c>
      <c r="E30">
        <v>12.56</v>
      </c>
      <c r="F30">
        <v>9.58</v>
      </c>
      <c r="G30">
        <v>22.1</v>
      </c>
      <c r="H30">
        <v>0.37</v>
      </c>
      <c r="I30">
        <v>26</v>
      </c>
      <c r="J30">
        <v>144.54</v>
      </c>
      <c r="K30">
        <v>47.83</v>
      </c>
      <c r="L30">
        <v>3</v>
      </c>
      <c r="M30">
        <v>24</v>
      </c>
      <c r="N30">
        <v>23.71</v>
      </c>
      <c r="O30">
        <v>18060.85</v>
      </c>
      <c r="P30">
        <v>101.95</v>
      </c>
      <c r="Q30">
        <v>451.04</v>
      </c>
      <c r="R30">
        <v>89.2</v>
      </c>
      <c r="S30">
        <v>47.66</v>
      </c>
      <c r="T30">
        <v>14473.38</v>
      </c>
      <c r="U30">
        <v>0.53</v>
      </c>
      <c r="V30">
        <v>0.71</v>
      </c>
      <c r="W30">
        <v>0.2</v>
      </c>
      <c r="X30">
        <v>0.85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8.422000000000001</v>
      </c>
      <c r="E31">
        <v>11.87</v>
      </c>
      <c r="F31">
        <v>9.130000000000001</v>
      </c>
      <c r="G31">
        <v>30.42</v>
      </c>
      <c r="H31">
        <v>0.49</v>
      </c>
      <c r="I31">
        <v>18</v>
      </c>
      <c r="J31">
        <v>145.92</v>
      </c>
      <c r="K31">
        <v>47.83</v>
      </c>
      <c r="L31">
        <v>4</v>
      </c>
      <c r="M31">
        <v>16</v>
      </c>
      <c r="N31">
        <v>24.09</v>
      </c>
      <c r="O31">
        <v>18230.35</v>
      </c>
      <c r="P31">
        <v>94.09</v>
      </c>
      <c r="Q31">
        <v>450.95</v>
      </c>
      <c r="R31">
        <v>73.68000000000001</v>
      </c>
      <c r="S31">
        <v>47.66</v>
      </c>
      <c r="T31">
        <v>6756.05</v>
      </c>
      <c r="U31">
        <v>0.65</v>
      </c>
      <c r="V31">
        <v>0.74</v>
      </c>
      <c r="W31">
        <v>0.19</v>
      </c>
      <c r="X31">
        <v>0.4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8.575100000000001</v>
      </c>
      <c r="E32">
        <v>11.66</v>
      </c>
      <c r="F32">
        <v>9.029999999999999</v>
      </c>
      <c r="G32">
        <v>38.7</v>
      </c>
      <c r="H32">
        <v>0.6</v>
      </c>
      <c r="I32">
        <v>14</v>
      </c>
      <c r="J32">
        <v>147.3</v>
      </c>
      <c r="K32">
        <v>47.83</v>
      </c>
      <c r="L32">
        <v>5</v>
      </c>
      <c r="M32">
        <v>12</v>
      </c>
      <c r="N32">
        <v>24.47</v>
      </c>
      <c r="O32">
        <v>18400.38</v>
      </c>
      <c r="P32">
        <v>90.23999999999999</v>
      </c>
      <c r="Q32">
        <v>451.01</v>
      </c>
      <c r="R32">
        <v>70.33</v>
      </c>
      <c r="S32">
        <v>47.66</v>
      </c>
      <c r="T32">
        <v>5098.46</v>
      </c>
      <c r="U32">
        <v>0.68</v>
      </c>
      <c r="V32">
        <v>0.75</v>
      </c>
      <c r="W32">
        <v>0.19</v>
      </c>
      <c r="X32">
        <v>0.31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8.635999999999999</v>
      </c>
      <c r="E33">
        <v>11.58</v>
      </c>
      <c r="F33">
        <v>9</v>
      </c>
      <c r="G33">
        <v>45.02</v>
      </c>
      <c r="H33">
        <v>0.71</v>
      </c>
      <c r="I33">
        <v>12</v>
      </c>
      <c r="J33">
        <v>148.68</v>
      </c>
      <c r="K33">
        <v>47.83</v>
      </c>
      <c r="L33">
        <v>6</v>
      </c>
      <c r="M33">
        <v>10</v>
      </c>
      <c r="N33">
        <v>24.85</v>
      </c>
      <c r="O33">
        <v>18570.94</v>
      </c>
      <c r="P33">
        <v>87.31</v>
      </c>
      <c r="Q33">
        <v>450.98</v>
      </c>
      <c r="R33">
        <v>69.61</v>
      </c>
      <c r="S33">
        <v>47.66</v>
      </c>
      <c r="T33">
        <v>4750.66</v>
      </c>
      <c r="U33">
        <v>0.68</v>
      </c>
      <c r="V33">
        <v>0.75</v>
      </c>
      <c r="W33">
        <v>0.19</v>
      </c>
      <c r="X33">
        <v>0.28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8.73</v>
      </c>
      <c r="E34">
        <v>11.45</v>
      </c>
      <c r="F34">
        <v>8.94</v>
      </c>
      <c r="G34">
        <v>53.62</v>
      </c>
      <c r="H34">
        <v>0.83</v>
      </c>
      <c r="I34">
        <v>10</v>
      </c>
      <c r="J34">
        <v>150.07</v>
      </c>
      <c r="K34">
        <v>47.83</v>
      </c>
      <c r="L34">
        <v>7</v>
      </c>
      <c r="M34">
        <v>8</v>
      </c>
      <c r="N34">
        <v>25.24</v>
      </c>
      <c r="O34">
        <v>18742.03</v>
      </c>
      <c r="P34">
        <v>83.48999999999999</v>
      </c>
      <c r="Q34">
        <v>450.95</v>
      </c>
      <c r="R34">
        <v>67.58</v>
      </c>
      <c r="S34">
        <v>47.66</v>
      </c>
      <c r="T34">
        <v>3745.13</v>
      </c>
      <c r="U34">
        <v>0.71</v>
      </c>
      <c r="V34">
        <v>0.76</v>
      </c>
      <c r="W34">
        <v>0.18</v>
      </c>
      <c r="X34">
        <v>0.22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8.7362</v>
      </c>
      <c r="E35">
        <v>11.45</v>
      </c>
      <c r="F35">
        <v>8.960000000000001</v>
      </c>
      <c r="G35">
        <v>59.72</v>
      </c>
      <c r="H35">
        <v>0.9399999999999999</v>
      </c>
      <c r="I35">
        <v>9</v>
      </c>
      <c r="J35">
        <v>151.46</v>
      </c>
      <c r="K35">
        <v>47.83</v>
      </c>
      <c r="L35">
        <v>8</v>
      </c>
      <c r="M35">
        <v>7</v>
      </c>
      <c r="N35">
        <v>25.63</v>
      </c>
      <c r="O35">
        <v>18913.66</v>
      </c>
      <c r="P35">
        <v>80.37</v>
      </c>
      <c r="Q35">
        <v>450.95</v>
      </c>
      <c r="R35">
        <v>68.52</v>
      </c>
      <c r="S35">
        <v>47.66</v>
      </c>
      <c r="T35">
        <v>4219.92</v>
      </c>
      <c r="U35">
        <v>0.7</v>
      </c>
      <c r="V35">
        <v>0.75</v>
      </c>
      <c r="W35">
        <v>0.17</v>
      </c>
      <c r="X35">
        <v>0.24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8.764200000000001</v>
      </c>
      <c r="E36">
        <v>11.41</v>
      </c>
      <c r="F36">
        <v>8.949999999999999</v>
      </c>
      <c r="G36">
        <v>67.13</v>
      </c>
      <c r="H36">
        <v>1.04</v>
      </c>
      <c r="I36">
        <v>8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78.86</v>
      </c>
      <c r="Q36">
        <v>451.01</v>
      </c>
      <c r="R36">
        <v>67.93000000000001</v>
      </c>
      <c r="S36">
        <v>47.66</v>
      </c>
      <c r="T36">
        <v>3931.07</v>
      </c>
      <c r="U36">
        <v>0.7</v>
      </c>
      <c r="V36">
        <v>0.75</v>
      </c>
      <c r="W36">
        <v>0.18</v>
      </c>
      <c r="X36">
        <v>0.23</v>
      </c>
      <c r="Y36">
        <v>2</v>
      </c>
      <c r="Z36">
        <v>10</v>
      </c>
    </row>
    <row r="37" spans="1:26">
      <c r="A37">
        <v>0</v>
      </c>
      <c r="B37">
        <v>90</v>
      </c>
      <c r="C37" t="s">
        <v>26</v>
      </c>
      <c r="D37">
        <v>5.3999</v>
      </c>
      <c r="E37">
        <v>18.52</v>
      </c>
      <c r="F37">
        <v>12.04</v>
      </c>
      <c r="G37">
        <v>6.34</v>
      </c>
      <c r="H37">
        <v>0.1</v>
      </c>
      <c r="I37">
        <v>114</v>
      </c>
      <c r="J37">
        <v>176.73</v>
      </c>
      <c r="K37">
        <v>52.44</v>
      </c>
      <c r="L37">
        <v>1</v>
      </c>
      <c r="M37">
        <v>112</v>
      </c>
      <c r="N37">
        <v>33.29</v>
      </c>
      <c r="O37">
        <v>22031.19</v>
      </c>
      <c r="P37">
        <v>156.25</v>
      </c>
      <c r="Q37">
        <v>451.24</v>
      </c>
      <c r="R37">
        <v>168.87</v>
      </c>
      <c r="S37">
        <v>47.66</v>
      </c>
      <c r="T37">
        <v>53869.05</v>
      </c>
      <c r="U37">
        <v>0.28</v>
      </c>
      <c r="V37">
        <v>0.5600000000000001</v>
      </c>
      <c r="W37">
        <v>0.35</v>
      </c>
      <c r="X37">
        <v>3.32</v>
      </c>
      <c r="Y37">
        <v>2</v>
      </c>
      <c r="Z37">
        <v>10</v>
      </c>
    </row>
    <row r="38" spans="1:26">
      <c r="A38">
        <v>1</v>
      </c>
      <c r="B38">
        <v>90</v>
      </c>
      <c r="C38" t="s">
        <v>26</v>
      </c>
      <c r="D38">
        <v>6.8785</v>
      </c>
      <c r="E38">
        <v>14.54</v>
      </c>
      <c r="F38">
        <v>10.38</v>
      </c>
      <c r="G38">
        <v>12.7</v>
      </c>
      <c r="H38">
        <v>0.2</v>
      </c>
      <c r="I38">
        <v>49</v>
      </c>
      <c r="J38">
        <v>178.21</v>
      </c>
      <c r="K38">
        <v>52.44</v>
      </c>
      <c r="L38">
        <v>2</v>
      </c>
      <c r="M38">
        <v>47</v>
      </c>
      <c r="N38">
        <v>33.77</v>
      </c>
      <c r="O38">
        <v>22213.89</v>
      </c>
      <c r="P38">
        <v>132.41</v>
      </c>
      <c r="Q38">
        <v>451.16</v>
      </c>
      <c r="R38">
        <v>115.95</v>
      </c>
      <c r="S38">
        <v>47.66</v>
      </c>
      <c r="T38">
        <v>27736.5</v>
      </c>
      <c r="U38">
        <v>0.41</v>
      </c>
      <c r="V38">
        <v>0.65</v>
      </c>
      <c r="W38">
        <v>0.23</v>
      </c>
      <c r="X38">
        <v>1.65</v>
      </c>
      <c r="Y38">
        <v>2</v>
      </c>
      <c r="Z38">
        <v>10</v>
      </c>
    </row>
    <row r="39" spans="1:26">
      <c r="A39">
        <v>2</v>
      </c>
      <c r="B39">
        <v>90</v>
      </c>
      <c r="C39" t="s">
        <v>26</v>
      </c>
      <c r="D39">
        <v>7.6836</v>
      </c>
      <c r="E39">
        <v>13.01</v>
      </c>
      <c r="F39">
        <v>9.529999999999999</v>
      </c>
      <c r="G39">
        <v>19.05</v>
      </c>
      <c r="H39">
        <v>0.3</v>
      </c>
      <c r="I39">
        <v>30</v>
      </c>
      <c r="J39">
        <v>179.7</v>
      </c>
      <c r="K39">
        <v>52.44</v>
      </c>
      <c r="L39">
        <v>3</v>
      </c>
      <c r="M39">
        <v>28</v>
      </c>
      <c r="N39">
        <v>34.26</v>
      </c>
      <c r="O39">
        <v>22397.24</v>
      </c>
      <c r="P39">
        <v>119.57</v>
      </c>
      <c r="Q39">
        <v>450.98</v>
      </c>
      <c r="R39">
        <v>86.79000000000001</v>
      </c>
      <c r="S39">
        <v>47.66</v>
      </c>
      <c r="T39">
        <v>13250.9</v>
      </c>
      <c r="U39">
        <v>0.55</v>
      </c>
      <c r="V39">
        <v>0.71</v>
      </c>
      <c r="W39">
        <v>0.21</v>
      </c>
      <c r="X39">
        <v>0.8</v>
      </c>
      <c r="Y39">
        <v>2</v>
      </c>
      <c r="Z39">
        <v>10</v>
      </c>
    </row>
    <row r="40" spans="1:26">
      <c r="A40">
        <v>3</v>
      </c>
      <c r="B40">
        <v>90</v>
      </c>
      <c r="C40" t="s">
        <v>26</v>
      </c>
      <c r="D40">
        <v>7.9796</v>
      </c>
      <c r="E40">
        <v>12.53</v>
      </c>
      <c r="F40">
        <v>9.33</v>
      </c>
      <c r="G40">
        <v>25.44</v>
      </c>
      <c r="H40">
        <v>0.39</v>
      </c>
      <c r="I40">
        <v>22</v>
      </c>
      <c r="J40">
        <v>181.19</v>
      </c>
      <c r="K40">
        <v>52.44</v>
      </c>
      <c r="L40">
        <v>4</v>
      </c>
      <c r="M40">
        <v>20</v>
      </c>
      <c r="N40">
        <v>34.75</v>
      </c>
      <c r="O40">
        <v>22581.25</v>
      </c>
      <c r="P40">
        <v>115.15</v>
      </c>
      <c r="Q40">
        <v>451.05</v>
      </c>
      <c r="R40">
        <v>80.38</v>
      </c>
      <c r="S40">
        <v>47.66</v>
      </c>
      <c r="T40">
        <v>10086.97</v>
      </c>
      <c r="U40">
        <v>0.59</v>
      </c>
      <c r="V40">
        <v>0.72</v>
      </c>
      <c r="W40">
        <v>0.2</v>
      </c>
      <c r="X40">
        <v>0.61</v>
      </c>
      <c r="Y40">
        <v>2</v>
      </c>
      <c r="Z40">
        <v>10</v>
      </c>
    </row>
    <row r="41" spans="1:26">
      <c r="A41">
        <v>4</v>
      </c>
      <c r="B41">
        <v>90</v>
      </c>
      <c r="C41" t="s">
        <v>26</v>
      </c>
      <c r="D41">
        <v>8.173500000000001</v>
      </c>
      <c r="E41">
        <v>12.23</v>
      </c>
      <c r="F41">
        <v>9.210000000000001</v>
      </c>
      <c r="G41">
        <v>32.5</v>
      </c>
      <c r="H41">
        <v>0.49</v>
      </c>
      <c r="I41">
        <v>17</v>
      </c>
      <c r="J41">
        <v>182.69</v>
      </c>
      <c r="K41">
        <v>52.44</v>
      </c>
      <c r="L41">
        <v>5</v>
      </c>
      <c r="M41">
        <v>15</v>
      </c>
      <c r="N41">
        <v>35.25</v>
      </c>
      <c r="O41">
        <v>22766.06</v>
      </c>
      <c r="P41">
        <v>111.58</v>
      </c>
      <c r="Q41">
        <v>450.99</v>
      </c>
      <c r="R41">
        <v>76.51000000000001</v>
      </c>
      <c r="S41">
        <v>47.66</v>
      </c>
      <c r="T41">
        <v>8175.31</v>
      </c>
      <c r="U41">
        <v>0.62</v>
      </c>
      <c r="V41">
        <v>0.73</v>
      </c>
      <c r="W41">
        <v>0.19</v>
      </c>
      <c r="X41">
        <v>0.49</v>
      </c>
      <c r="Y41">
        <v>2</v>
      </c>
      <c r="Z41">
        <v>10</v>
      </c>
    </row>
    <row r="42" spans="1:26">
      <c r="A42">
        <v>5</v>
      </c>
      <c r="B42">
        <v>90</v>
      </c>
      <c r="C42" t="s">
        <v>26</v>
      </c>
      <c r="D42">
        <v>8.3775</v>
      </c>
      <c r="E42">
        <v>11.94</v>
      </c>
      <c r="F42">
        <v>9.02</v>
      </c>
      <c r="G42">
        <v>38.65</v>
      </c>
      <c r="H42">
        <v>0.58</v>
      </c>
      <c r="I42">
        <v>14</v>
      </c>
      <c r="J42">
        <v>184.19</v>
      </c>
      <c r="K42">
        <v>52.44</v>
      </c>
      <c r="L42">
        <v>6</v>
      </c>
      <c r="M42">
        <v>12</v>
      </c>
      <c r="N42">
        <v>35.75</v>
      </c>
      <c r="O42">
        <v>22951.43</v>
      </c>
      <c r="P42">
        <v>107.03</v>
      </c>
      <c r="Q42">
        <v>451</v>
      </c>
      <c r="R42">
        <v>70.11</v>
      </c>
      <c r="S42">
        <v>47.66</v>
      </c>
      <c r="T42">
        <v>4989.01</v>
      </c>
      <c r="U42">
        <v>0.68</v>
      </c>
      <c r="V42">
        <v>0.75</v>
      </c>
      <c r="W42">
        <v>0.18</v>
      </c>
      <c r="X42">
        <v>0.3</v>
      </c>
      <c r="Y42">
        <v>2</v>
      </c>
      <c r="Z42">
        <v>10</v>
      </c>
    </row>
    <row r="43" spans="1:26">
      <c r="A43">
        <v>6</v>
      </c>
      <c r="B43">
        <v>90</v>
      </c>
      <c r="C43" t="s">
        <v>26</v>
      </c>
      <c r="D43">
        <v>8.424200000000001</v>
      </c>
      <c r="E43">
        <v>11.87</v>
      </c>
      <c r="F43">
        <v>9.02</v>
      </c>
      <c r="G43">
        <v>45.12</v>
      </c>
      <c r="H43">
        <v>0.67</v>
      </c>
      <c r="I43">
        <v>12</v>
      </c>
      <c r="J43">
        <v>185.7</v>
      </c>
      <c r="K43">
        <v>52.44</v>
      </c>
      <c r="L43">
        <v>7</v>
      </c>
      <c r="M43">
        <v>10</v>
      </c>
      <c r="N43">
        <v>36.26</v>
      </c>
      <c r="O43">
        <v>23137.49</v>
      </c>
      <c r="P43">
        <v>105.06</v>
      </c>
      <c r="Q43">
        <v>451</v>
      </c>
      <c r="R43">
        <v>70.37</v>
      </c>
      <c r="S43">
        <v>47.66</v>
      </c>
      <c r="T43">
        <v>5128.19</v>
      </c>
      <c r="U43">
        <v>0.68</v>
      </c>
      <c r="V43">
        <v>0.75</v>
      </c>
      <c r="W43">
        <v>0.18</v>
      </c>
      <c r="X43">
        <v>0.3</v>
      </c>
      <c r="Y43">
        <v>2</v>
      </c>
      <c r="Z43">
        <v>10</v>
      </c>
    </row>
    <row r="44" spans="1:26">
      <c r="A44">
        <v>7</v>
      </c>
      <c r="B44">
        <v>90</v>
      </c>
      <c r="C44" t="s">
        <v>26</v>
      </c>
      <c r="D44">
        <v>8.4648</v>
      </c>
      <c r="E44">
        <v>11.81</v>
      </c>
      <c r="F44">
        <v>9</v>
      </c>
      <c r="G44">
        <v>49.1</v>
      </c>
      <c r="H44">
        <v>0.76</v>
      </c>
      <c r="I44">
        <v>11</v>
      </c>
      <c r="J44">
        <v>187.22</v>
      </c>
      <c r="K44">
        <v>52.44</v>
      </c>
      <c r="L44">
        <v>8</v>
      </c>
      <c r="M44">
        <v>9</v>
      </c>
      <c r="N44">
        <v>36.78</v>
      </c>
      <c r="O44">
        <v>23324.24</v>
      </c>
      <c r="P44">
        <v>102.72</v>
      </c>
      <c r="Q44">
        <v>450.94</v>
      </c>
      <c r="R44">
        <v>69.81</v>
      </c>
      <c r="S44">
        <v>47.66</v>
      </c>
      <c r="T44">
        <v>4854.45</v>
      </c>
      <c r="U44">
        <v>0.68</v>
      </c>
      <c r="V44">
        <v>0.75</v>
      </c>
      <c r="W44">
        <v>0.18</v>
      </c>
      <c r="X44">
        <v>0.28</v>
      </c>
      <c r="Y44">
        <v>2</v>
      </c>
      <c r="Z44">
        <v>10</v>
      </c>
    </row>
    <row r="45" spans="1:26">
      <c r="A45">
        <v>8</v>
      </c>
      <c r="B45">
        <v>90</v>
      </c>
      <c r="C45" t="s">
        <v>26</v>
      </c>
      <c r="D45">
        <v>8.5472</v>
      </c>
      <c r="E45">
        <v>11.7</v>
      </c>
      <c r="F45">
        <v>8.960000000000001</v>
      </c>
      <c r="G45">
        <v>59.73</v>
      </c>
      <c r="H45">
        <v>0.85</v>
      </c>
      <c r="I45">
        <v>9</v>
      </c>
      <c r="J45">
        <v>188.74</v>
      </c>
      <c r="K45">
        <v>52.44</v>
      </c>
      <c r="L45">
        <v>9</v>
      </c>
      <c r="M45">
        <v>7</v>
      </c>
      <c r="N45">
        <v>37.3</v>
      </c>
      <c r="O45">
        <v>23511.69</v>
      </c>
      <c r="P45">
        <v>99.72</v>
      </c>
      <c r="Q45">
        <v>450.96</v>
      </c>
      <c r="R45">
        <v>68.36</v>
      </c>
      <c r="S45">
        <v>47.66</v>
      </c>
      <c r="T45">
        <v>4137.77</v>
      </c>
      <c r="U45">
        <v>0.7</v>
      </c>
      <c r="V45">
        <v>0.75</v>
      </c>
      <c r="W45">
        <v>0.18</v>
      </c>
      <c r="X45">
        <v>0.24</v>
      </c>
      <c r="Y45">
        <v>2</v>
      </c>
      <c r="Z45">
        <v>10</v>
      </c>
    </row>
    <row r="46" spans="1:26">
      <c r="A46">
        <v>9</v>
      </c>
      <c r="B46">
        <v>90</v>
      </c>
      <c r="C46" t="s">
        <v>26</v>
      </c>
      <c r="D46">
        <v>8.6005</v>
      </c>
      <c r="E46">
        <v>11.63</v>
      </c>
      <c r="F46">
        <v>8.92</v>
      </c>
      <c r="G46">
        <v>66.92</v>
      </c>
      <c r="H46">
        <v>0.93</v>
      </c>
      <c r="I46">
        <v>8</v>
      </c>
      <c r="J46">
        <v>190.26</v>
      </c>
      <c r="K46">
        <v>52.44</v>
      </c>
      <c r="L46">
        <v>10</v>
      </c>
      <c r="M46">
        <v>6</v>
      </c>
      <c r="N46">
        <v>37.82</v>
      </c>
      <c r="O46">
        <v>23699.85</v>
      </c>
      <c r="P46">
        <v>97.2</v>
      </c>
      <c r="Q46">
        <v>450.95</v>
      </c>
      <c r="R46">
        <v>67.23</v>
      </c>
      <c r="S46">
        <v>47.66</v>
      </c>
      <c r="T46">
        <v>3577.79</v>
      </c>
      <c r="U46">
        <v>0.71</v>
      </c>
      <c r="V46">
        <v>0.76</v>
      </c>
      <c r="W46">
        <v>0.17</v>
      </c>
      <c r="X46">
        <v>0.2</v>
      </c>
      <c r="Y46">
        <v>2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8.584899999999999</v>
      </c>
      <c r="E47">
        <v>11.65</v>
      </c>
      <c r="F47">
        <v>8.94</v>
      </c>
      <c r="G47">
        <v>67.08</v>
      </c>
      <c r="H47">
        <v>1.02</v>
      </c>
      <c r="I47">
        <v>8</v>
      </c>
      <c r="J47">
        <v>191.79</v>
      </c>
      <c r="K47">
        <v>52.44</v>
      </c>
      <c r="L47">
        <v>11</v>
      </c>
      <c r="M47">
        <v>6</v>
      </c>
      <c r="N47">
        <v>38.35</v>
      </c>
      <c r="O47">
        <v>23888.73</v>
      </c>
      <c r="P47">
        <v>94.52</v>
      </c>
      <c r="Q47">
        <v>450.94</v>
      </c>
      <c r="R47">
        <v>68.02</v>
      </c>
      <c r="S47">
        <v>47.66</v>
      </c>
      <c r="T47">
        <v>3977.14</v>
      </c>
      <c r="U47">
        <v>0.7</v>
      </c>
      <c r="V47">
        <v>0.76</v>
      </c>
      <c r="W47">
        <v>0.17</v>
      </c>
      <c r="X47">
        <v>0.22</v>
      </c>
      <c r="Y47">
        <v>2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8.648899999999999</v>
      </c>
      <c r="E48">
        <v>11.56</v>
      </c>
      <c r="F48">
        <v>8.890000000000001</v>
      </c>
      <c r="G48">
        <v>76.22</v>
      </c>
      <c r="H48">
        <v>1.1</v>
      </c>
      <c r="I48">
        <v>7</v>
      </c>
      <c r="J48">
        <v>193.33</v>
      </c>
      <c r="K48">
        <v>52.44</v>
      </c>
      <c r="L48">
        <v>12</v>
      </c>
      <c r="M48">
        <v>4</v>
      </c>
      <c r="N48">
        <v>38.89</v>
      </c>
      <c r="O48">
        <v>24078.33</v>
      </c>
      <c r="P48">
        <v>92.02</v>
      </c>
      <c r="Q48">
        <v>451.02</v>
      </c>
      <c r="R48">
        <v>66.19</v>
      </c>
      <c r="S48">
        <v>47.66</v>
      </c>
      <c r="T48">
        <v>3065.12</v>
      </c>
      <c r="U48">
        <v>0.72</v>
      </c>
      <c r="V48">
        <v>0.76</v>
      </c>
      <c r="W48">
        <v>0.17</v>
      </c>
      <c r="X48">
        <v>0.17</v>
      </c>
      <c r="Y48">
        <v>2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8.6412</v>
      </c>
      <c r="E49">
        <v>11.57</v>
      </c>
      <c r="F49">
        <v>8.9</v>
      </c>
      <c r="G49">
        <v>76.31</v>
      </c>
      <c r="H49">
        <v>1.18</v>
      </c>
      <c r="I49">
        <v>7</v>
      </c>
      <c r="J49">
        <v>194.88</v>
      </c>
      <c r="K49">
        <v>52.44</v>
      </c>
      <c r="L49">
        <v>13</v>
      </c>
      <c r="M49">
        <v>2</v>
      </c>
      <c r="N49">
        <v>39.43</v>
      </c>
      <c r="O49">
        <v>24268.67</v>
      </c>
      <c r="P49">
        <v>89.67</v>
      </c>
      <c r="Q49">
        <v>450.97</v>
      </c>
      <c r="R49">
        <v>66.42</v>
      </c>
      <c r="S49">
        <v>47.66</v>
      </c>
      <c r="T49">
        <v>3181.91</v>
      </c>
      <c r="U49">
        <v>0.72</v>
      </c>
      <c r="V49">
        <v>0.76</v>
      </c>
      <c r="W49">
        <v>0.18</v>
      </c>
      <c r="X49">
        <v>0.18</v>
      </c>
      <c r="Y49">
        <v>2</v>
      </c>
      <c r="Z49">
        <v>10</v>
      </c>
    </row>
    <row r="50" spans="1:26">
      <c r="A50">
        <v>13</v>
      </c>
      <c r="B50">
        <v>90</v>
      </c>
      <c r="C50" t="s">
        <v>26</v>
      </c>
      <c r="D50">
        <v>8.645099999999999</v>
      </c>
      <c r="E50">
        <v>11.57</v>
      </c>
      <c r="F50">
        <v>8.9</v>
      </c>
      <c r="G50">
        <v>76.27</v>
      </c>
      <c r="H50">
        <v>1.27</v>
      </c>
      <c r="I50">
        <v>7</v>
      </c>
      <c r="J50">
        <v>196.42</v>
      </c>
      <c r="K50">
        <v>52.44</v>
      </c>
      <c r="L50">
        <v>14</v>
      </c>
      <c r="M50">
        <v>0</v>
      </c>
      <c r="N50">
        <v>39.98</v>
      </c>
      <c r="O50">
        <v>24459.75</v>
      </c>
      <c r="P50">
        <v>89.83</v>
      </c>
      <c r="Q50">
        <v>450.95</v>
      </c>
      <c r="R50">
        <v>66.09999999999999</v>
      </c>
      <c r="S50">
        <v>47.66</v>
      </c>
      <c r="T50">
        <v>3021.88</v>
      </c>
      <c r="U50">
        <v>0.72</v>
      </c>
      <c r="V50">
        <v>0.76</v>
      </c>
      <c r="W50">
        <v>0.18</v>
      </c>
      <c r="X50">
        <v>0.18</v>
      </c>
      <c r="Y50">
        <v>2</v>
      </c>
      <c r="Z50">
        <v>10</v>
      </c>
    </row>
    <row r="51" spans="1:26">
      <c r="A51">
        <v>0</v>
      </c>
      <c r="B51">
        <v>10</v>
      </c>
      <c r="C51" t="s">
        <v>26</v>
      </c>
      <c r="D51">
        <v>8.160500000000001</v>
      </c>
      <c r="E51">
        <v>12.25</v>
      </c>
      <c r="F51">
        <v>10.08</v>
      </c>
      <c r="G51">
        <v>12.87</v>
      </c>
      <c r="H51">
        <v>0.64</v>
      </c>
      <c r="I51">
        <v>47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29.12</v>
      </c>
      <c r="Q51">
        <v>451.24</v>
      </c>
      <c r="R51">
        <v>103.14</v>
      </c>
      <c r="S51">
        <v>47.66</v>
      </c>
      <c r="T51">
        <v>21341.15</v>
      </c>
      <c r="U51">
        <v>0.46</v>
      </c>
      <c r="V51">
        <v>0.67</v>
      </c>
      <c r="W51">
        <v>0.3</v>
      </c>
      <c r="X51">
        <v>1.36</v>
      </c>
      <c r="Y51">
        <v>2</v>
      </c>
      <c r="Z51">
        <v>10</v>
      </c>
    </row>
    <row r="52" spans="1:26">
      <c r="A52">
        <v>0</v>
      </c>
      <c r="B52">
        <v>45</v>
      </c>
      <c r="C52" t="s">
        <v>26</v>
      </c>
      <c r="D52">
        <v>7.1747</v>
      </c>
      <c r="E52">
        <v>13.94</v>
      </c>
      <c r="F52">
        <v>10.57</v>
      </c>
      <c r="G52">
        <v>9.470000000000001</v>
      </c>
      <c r="H52">
        <v>0.18</v>
      </c>
      <c r="I52">
        <v>67</v>
      </c>
      <c r="J52">
        <v>98.70999999999999</v>
      </c>
      <c r="K52">
        <v>39.72</v>
      </c>
      <c r="L52">
        <v>1</v>
      </c>
      <c r="M52">
        <v>65</v>
      </c>
      <c r="N52">
        <v>12.99</v>
      </c>
      <c r="O52">
        <v>12407.75</v>
      </c>
      <c r="P52">
        <v>91.48</v>
      </c>
      <c r="Q52">
        <v>451.08</v>
      </c>
      <c r="R52">
        <v>120.74</v>
      </c>
      <c r="S52">
        <v>47.66</v>
      </c>
      <c r="T52">
        <v>30041.86</v>
      </c>
      <c r="U52">
        <v>0.39</v>
      </c>
      <c r="V52">
        <v>0.64</v>
      </c>
      <c r="W52">
        <v>0.27</v>
      </c>
      <c r="X52">
        <v>1.85</v>
      </c>
      <c r="Y52">
        <v>2</v>
      </c>
      <c r="Z52">
        <v>10</v>
      </c>
    </row>
    <row r="53" spans="1:26">
      <c r="A53">
        <v>1</v>
      </c>
      <c r="B53">
        <v>45</v>
      </c>
      <c r="C53" t="s">
        <v>26</v>
      </c>
      <c r="D53">
        <v>8.291499999999999</v>
      </c>
      <c r="E53">
        <v>12.06</v>
      </c>
      <c r="F53">
        <v>9.48</v>
      </c>
      <c r="G53">
        <v>19.61</v>
      </c>
      <c r="H53">
        <v>0.35</v>
      </c>
      <c r="I53">
        <v>29</v>
      </c>
      <c r="J53">
        <v>99.95</v>
      </c>
      <c r="K53">
        <v>39.72</v>
      </c>
      <c r="L53">
        <v>2</v>
      </c>
      <c r="M53">
        <v>27</v>
      </c>
      <c r="N53">
        <v>13.24</v>
      </c>
      <c r="O53">
        <v>12561.45</v>
      </c>
      <c r="P53">
        <v>77.97</v>
      </c>
      <c r="Q53">
        <v>451.21</v>
      </c>
      <c r="R53">
        <v>84.92</v>
      </c>
      <c r="S53">
        <v>47.66</v>
      </c>
      <c r="T53">
        <v>12322.46</v>
      </c>
      <c r="U53">
        <v>0.5600000000000001</v>
      </c>
      <c r="V53">
        <v>0.71</v>
      </c>
      <c r="W53">
        <v>0.21</v>
      </c>
      <c r="X53">
        <v>0.75</v>
      </c>
      <c r="Y53">
        <v>2</v>
      </c>
      <c r="Z53">
        <v>10</v>
      </c>
    </row>
    <row r="54" spans="1:26">
      <c r="A54">
        <v>2</v>
      </c>
      <c r="B54">
        <v>45</v>
      </c>
      <c r="C54" t="s">
        <v>26</v>
      </c>
      <c r="D54">
        <v>8.701700000000001</v>
      </c>
      <c r="E54">
        <v>11.49</v>
      </c>
      <c r="F54">
        <v>9.130000000000001</v>
      </c>
      <c r="G54">
        <v>30.45</v>
      </c>
      <c r="H54">
        <v>0.52</v>
      </c>
      <c r="I54">
        <v>18</v>
      </c>
      <c r="J54">
        <v>101.2</v>
      </c>
      <c r="K54">
        <v>39.72</v>
      </c>
      <c r="L54">
        <v>3</v>
      </c>
      <c r="M54">
        <v>16</v>
      </c>
      <c r="N54">
        <v>13.49</v>
      </c>
      <c r="O54">
        <v>12715.54</v>
      </c>
      <c r="P54">
        <v>70.63</v>
      </c>
      <c r="Q54">
        <v>450.96</v>
      </c>
      <c r="R54">
        <v>74.01000000000001</v>
      </c>
      <c r="S54">
        <v>47.66</v>
      </c>
      <c r="T54">
        <v>6917.83</v>
      </c>
      <c r="U54">
        <v>0.64</v>
      </c>
      <c r="V54">
        <v>0.74</v>
      </c>
      <c r="W54">
        <v>0.19</v>
      </c>
      <c r="X54">
        <v>0.41</v>
      </c>
      <c r="Y54">
        <v>2</v>
      </c>
      <c r="Z54">
        <v>10</v>
      </c>
    </row>
    <row r="55" spans="1:26">
      <c r="A55">
        <v>3</v>
      </c>
      <c r="B55">
        <v>45</v>
      </c>
      <c r="C55" t="s">
        <v>26</v>
      </c>
      <c r="D55">
        <v>8.8155</v>
      </c>
      <c r="E55">
        <v>11.34</v>
      </c>
      <c r="F55">
        <v>9.09</v>
      </c>
      <c r="G55">
        <v>41.95</v>
      </c>
      <c r="H55">
        <v>0.6899999999999999</v>
      </c>
      <c r="I55">
        <v>13</v>
      </c>
      <c r="J55">
        <v>102.45</v>
      </c>
      <c r="K55">
        <v>39.72</v>
      </c>
      <c r="L55">
        <v>4</v>
      </c>
      <c r="M55">
        <v>11</v>
      </c>
      <c r="N55">
        <v>13.74</v>
      </c>
      <c r="O55">
        <v>12870.03</v>
      </c>
      <c r="P55">
        <v>66.25</v>
      </c>
      <c r="Q55">
        <v>450.96</v>
      </c>
      <c r="R55">
        <v>72.65000000000001</v>
      </c>
      <c r="S55">
        <v>47.66</v>
      </c>
      <c r="T55">
        <v>6266.89</v>
      </c>
      <c r="U55">
        <v>0.66</v>
      </c>
      <c r="V55">
        <v>0.74</v>
      </c>
      <c r="W55">
        <v>0.18</v>
      </c>
      <c r="X55">
        <v>0.37</v>
      </c>
      <c r="Y55">
        <v>2</v>
      </c>
      <c r="Z55">
        <v>10</v>
      </c>
    </row>
    <row r="56" spans="1:26">
      <c r="A56">
        <v>4</v>
      </c>
      <c r="B56">
        <v>45</v>
      </c>
      <c r="C56" t="s">
        <v>26</v>
      </c>
      <c r="D56">
        <v>8.858499999999999</v>
      </c>
      <c r="E56">
        <v>11.29</v>
      </c>
      <c r="F56">
        <v>9.050000000000001</v>
      </c>
      <c r="G56">
        <v>45.27</v>
      </c>
      <c r="H56">
        <v>0.85</v>
      </c>
      <c r="I56">
        <v>12</v>
      </c>
      <c r="J56">
        <v>103.71</v>
      </c>
      <c r="K56">
        <v>39.72</v>
      </c>
      <c r="L56">
        <v>5</v>
      </c>
      <c r="M56">
        <v>0</v>
      </c>
      <c r="N56">
        <v>14</v>
      </c>
      <c r="O56">
        <v>13024.91</v>
      </c>
      <c r="P56">
        <v>63.09</v>
      </c>
      <c r="Q56">
        <v>450.97</v>
      </c>
      <c r="R56">
        <v>70.91</v>
      </c>
      <c r="S56">
        <v>47.66</v>
      </c>
      <c r="T56">
        <v>5397.7</v>
      </c>
      <c r="U56">
        <v>0.67</v>
      </c>
      <c r="V56">
        <v>0.75</v>
      </c>
      <c r="W56">
        <v>0.2</v>
      </c>
      <c r="X56">
        <v>0.33</v>
      </c>
      <c r="Y56">
        <v>2</v>
      </c>
      <c r="Z56">
        <v>10</v>
      </c>
    </row>
    <row r="57" spans="1:26">
      <c r="A57">
        <v>0</v>
      </c>
      <c r="B57">
        <v>60</v>
      </c>
      <c r="C57" t="s">
        <v>26</v>
      </c>
      <c r="D57">
        <v>6.526</v>
      </c>
      <c r="E57">
        <v>15.32</v>
      </c>
      <c r="F57">
        <v>11.07</v>
      </c>
      <c r="G57">
        <v>8</v>
      </c>
      <c r="H57">
        <v>0.14</v>
      </c>
      <c r="I57">
        <v>83</v>
      </c>
      <c r="J57">
        <v>124.63</v>
      </c>
      <c r="K57">
        <v>45</v>
      </c>
      <c r="L57">
        <v>1</v>
      </c>
      <c r="M57">
        <v>81</v>
      </c>
      <c r="N57">
        <v>18.64</v>
      </c>
      <c r="O57">
        <v>15605.44</v>
      </c>
      <c r="P57">
        <v>113.22</v>
      </c>
      <c r="Q57">
        <v>451.19</v>
      </c>
      <c r="R57">
        <v>137.34</v>
      </c>
      <c r="S57">
        <v>47.66</v>
      </c>
      <c r="T57">
        <v>38261.68</v>
      </c>
      <c r="U57">
        <v>0.35</v>
      </c>
      <c r="V57">
        <v>0.61</v>
      </c>
      <c r="W57">
        <v>0.29</v>
      </c>
      <c r="X57">
        <v>2.35</v>
      </c>
      <c r="Y57">
        <v>2</v>
      </c>
      <c r="Z57">
        <v>10</v>
      </c>
    </row>
    <row r="58" spans="1:26">
      <c r="A58">
        <v>1</v>
      </c>
      <c r="B58">
        <v>60</v>
      </c>
      <c r="C58" t="s">
        <v>26</v>
      </c>
      <c r="D58">
        <v>7.8206</v>
      </c>
      <c r="E58">
        <v>12.79</v>
      </c>
      <c r="F58">
        <v>9.73</v>
      </c>
      <c r="G58">
        <v>16.22</v>
      </c>
      <c r="H58">
        <v>0.28</v>
      </c>
      <c r="I58">
        <v>36</v>
      </c>
      <c r="J58">
        <v>125.95</v>
      </c>
      <c r="K58">
        <v>45</v>
      </c>
      <c r="L58">
        <v>2</v>
      </c>
      <c r="M58">
        <v>34</v>
      </c>
      <c r="N58">
        <v>18.95</v>
      </c>
      <c r="O58">
        <v>15767.7</v>
      </c>
      <c r="P58">
        <v>96.58</v>
      </c>
      <c r="Q58">
        <v>451.12</v>
      </c>
      <c r="R58">
        <v>93.61</v>
      </c>
      <c r="S58">
        <v>47.66</v>
      </c>
      <c r="T58">
        <v>16628.49</v>
      </c>
      <c r="U58">
        <v>0.51</v>
      </c>
      <c r="V58">
        <v>0.6899999999999999</v>
      </c>
      <c r="W58">
        <v>0.22</v>
      </c>
      <c r="X58">
        <v>1.01</v>
      </c>
      <c r="Y58">
        <v>2</v>
      </c>
      <c r="Z58">
        <v>10</v>
      </c>
    </row>
    <row r="59" spans="1:26">
      <c r="A59">
        <v>2</v>
      </c>
      <c r="B59">
        <v>60</v>
      </c>
      <c r="C59" t="s">
        <v>26</v>
      </c>
      <c r="D59">
        <v>8.2781</v>
      </c>
      <c r="E59">
        <v>12.08</v>
      </c>
      <c r="F59">
        <v>9.359999999999999</v>
      </c>
      <c r="G59">
        <v>24.42</v>
      </c>
      <c r="H59">
        <v>0.42</v>
      </c>
      <c r="I59">
        <v>23</v>
      </c>
      <c r="J59">
        <v>127.27</v>
      </c>
      <c r="K59">
        <v>45</v>
      </c>
      <c r="L59">
        <v>3</v>
      </c>
      <c r="M59">
        <v>21</v>
      </c>
      <c r="N59">
        <v>19.27</v>
      </c>
      <c r="O59">
        <v>15930.42</v>
      </c>
      <c r="P59">
        <v>89.86</v>
      </c>
      <c r="Q59">
        <v>450.97</v>
      </c>
      <c r="R59">
        <v>81.44</v>
      </c>
      <c r="S59">
        <v>47.66</v>
      </c>
      <c r="T59">
        <v>10608.31</v>
      </c>
      <c r="U59">
        <v>0.59</v>
      </c>
      <c r="V59">
        <v>0.72</v>
      </c>
      <c r="W59">
        <v>0.2</v>
      </c>
      <c r="X59">
        <v>0.64</v>
      </c>
      <c r="Y59">
        <v>2</v>
      </c>
      <c r="Z59">
        <v>10</v>
      </c>
    </row>
    <row r="60" spans="1:26">
      <c r="A60">
        <v>3</v>
      </c>
      <c r="B60">
        <v>60</v>
      </c>
      <c r="C60" t="s">
        <v>26</v>
      </c>
      <c r="D60">
        <v>8.5016</v>
      </c>
      <c r="E60">
        <v>11.76</v>
      </c>
      <c r="F60">
        <v>9.199999999999999</v>
      </c>
      <c r="G60">
        <v>32.46</v>
      </c>
      <c r="H60">
        <v>0.55</v>
      </c>
      <c r="I60">
        <v>17</v>
      </c>
      <c r="J60">
        <v>128.59</v>
      </c>
      <c r="K60">
        <v>45</v>
      </c>
      <c r="L60">
        <v>4</v>
      </c>
      <c r="M60">
        <v>15</v>
      </c>
      <c r="N60">
        <v>19.59</v>
      </c>
      <c r="O60">
        <v>16093.6</v>
      </c>
      <c r="P60">
        <v>85.15000000000001</v>
      </c>
      <c r="Q60">
        <v>451.04</v>
      </c>
      <c r="R60">
        <v>76.16</v>
      </c>
      <c r="S60">
        <v>47.66</v>
      </c>
      <c r="T60">
        <v>7998.39</v>
      </c>
      <c r="U60">
        <v>0.63</v>
      </c>
      <c r="V60">
        <v>0.73</v>
      </c>
      <c r="W60">
        <v>0.19</v>
      </c>
      <c r="X60">
        <v>0.47</v>
      </c>
      <c r="Y60">
        <v>2</v>
      </c>
      <c r="Z60">
        <v>10</v>
      </c>
    </row>
    <row r="61" spans="1:26">
      <c r="A61">
        <v>4</v>
      </c>
      <c r="B61">
        <v>60</v>
      </c>
      <c r="C61" t="s">
        <v>26</v>
      </c>
      <c r="D61">
        <v>8.6753</v>
      </c>
      <c r="E61">
        <v>11.53</v>
      </c>
      <c r="F61">
        <v>9.06</v>
      </c>
      <c r="G61">
        <v>41.83</v>
      </c>
      <c r="H61">
        <v>0.68</v>
      </c>
      <c r="I61">
        <v>13</v>
      </c>
      <c r="J61">
        <v>129.92</v>
      </c>
      <c r="K61">
        <v>45</v>
      </c>
      <c r="L61">
        <v>5</v>
      </c>
      <c r="M61">
        <v>11</v>
      </c>
      <c r="N61">
        <v>19.92</v>
      </c>
      <c r="O61">
        <v>16257.24</v>
      </c>
      <c r="P61">
        <v>80.2</v>
      </c>
      <c r="Q61">
        <v>451.01</v>
      </c>
      <c r="R61">
        <v>71.75</v>
      </c>
      <c r="S61">
        <v>47.66</v>
      </c>
      <c r="T61">
        <v>5813.12</v>
      </c>
      <c r="U61">
        <v>0.66</v>
      </c>
      <c r="V61">
        <v>0.75</v>
      </c>
      <c r="W61">
        <v>0.18</v>
      </c>
      <c r="X61">
        <v>0.34</v>
      </c>
      <c r="Y61">
        <v>2</v>
      </c>
      <c r="Z61">
        <v>10</v>
      </c>
    </row>
    <row r="62" spans="1:26">
      <c r="A62">
        <v>5</v>
      </c>
      <c r="B62">
        <v>60</v>
      </c>
      <c r="C62" t="s">
        <v>26</v>
      </c>
      <c r="D62">
        <v>8.802</v>
      </c>
      <c r="E62">
        <v>11.36</v>
      </c>
      <c r="F62">
        <v>8.970000000000001</v>
      </c>
      <c r="G62">
        <v>53.84</v>
      </c>
      <c r="H62">
        <v>0.8100000000000001</v>
      </c>
      <c r="I62">
        <v>10</v>
      </c>
      <c r="J62">
        <v>131.25</v>
      </c>
      <c r="K62">
        <v>45</v>
      </c>
      <c r="L62">
        <v>6</v>
      </c>
      <c r="M62">
        <v>8</v>
      </c>
      <c r="N62">
        <v>20.25</v>
      </c>
      <c r="O62">
        <v>16421.36</v>
      </c>
      <c r="P62">
        <v>75.3</v>
      </c>
      <c r="Q62">
        <v>450.94</v>
      </c>
      <c r="R62">
        <v>68.8</v>
      </c>
      <c r="S62">
        <v>47.66</v>
      </c>
      <c r="T62">
        <v>4356.99</v>
      </c>
      <c r="U62">
        <v>0.6899999999999999</v>
      </c>
      <c r="V62">
        <v>0.75</v>
      </c>
      <c r="W62">
        <v>0.18</v>
      </c>
      <c r="X62">
        <v>0.25</v>
      </c>
      <c r="Y62">
        <v>2</v>
      </c>
      <c r="Z62">
        <v>10</v>
      </c>
    </row>
    <row r="63" spans="1:26">
      <c r="A63">
        <v>6</v>
      </c>
      <c r="B63">
        <v>60</v>
      </c>
      <c r="C63" t="s">
        <v>26</v>
      </c>
      <c r="D63">
        <v>8.8393</v>
      </c>
      <c r="E63">
        <v>11.31</v>
      </c>
      <c r="F63">
        <v>8.949999999999999</v>
      </c>
      <c r="G63">
        <v>59.67</v>
      </c>
      <c r="H63">
        <v>0.93</v>
      </c>
      <c r="I63">
        <v>9</v>
      </c>
      <c r="J63">
        <v>132.58</v>
      </c>
      <c r="K63">
        <v>45</v>
      </c>
      <c r="L63">
        <v>7</v>
      </c>
      <c r="M63">
        <v>0</v>
      </c>
      <c r="N63">
        <v>20.59</v>
      </c>
      <c r="O63">
        <v>16585.95</v>
      </c>
      <c r="P63">
        <v>72.17</v>
      </c>
      <c r="Q63">
        <v>450.94</v>
      </c>
      <c r="R63">
        <v>67.78</v>
      </c>
      <c r="S63">
        <v>47.66</v>
      </c>
      <c r="T63">
        <v>3850.19</v>
      </c>
      <c r="U63">
        <v>0.7</v>
      </c>
      <c r="V63">
        <v>0.75</v>
      </c>
      <c r="W63">
        <v>0.19</v>
      </c>
      <c r="X63">
        <v>0.23</v>
      </c>
      <c r="Y63">
        <v>2</v>
      </c>
      <c r="Z63">
        <v>10</v>
      </c>
    </row>
    <row r="64" spans="1:26">
      <c r="A64">
        <v>0</v>
      </c>
      <c r="B64">
        <v>80</v>
      </c>
      <c r="C64" t="s">
        <v>26</v>
      </c>
      <c r="D64">
        <v>5.7692</v>
      </c>
      <c r="E64">
        <v>17.33</v>
      </c>
      <c r="F64">
        <v>11.69</v>
      </c>
      <c r="G64">
        <v>6.81</v>
      </c>
      <c r="H64">
        <v>0.11</v>
      </c>
      <c r="I64">
        <v>103</v>
      </c>
      <c r="J64">
        <v>159.12</v>
      </c>
      <c r="K64">
        <v>50.28</v>
      </c>
      <c r="L64">
        <v>1</v>
      </c>
      <c r="M64">
        <v>101</v>
      </c>
      <c r="N64">
        <v>27.84</v>
      </c>
      <c r="O64">
        <v>19859.16</v>
      </c>
      <c r="P64">
        <v>141.37</v>
      </c>
      <c r="Q64">
        <v>451.15</v>
      </c>
      <c r="R64">
        <v>157.33</v>
      </c>
      <c r="S64">
        <v>47.66</v>
      </c>
      <c r="T64">
        <v>48155.89</v>
      </c>
      <c r="U64">
        <v>0.3</v>
      </c>
      <c r="V64">
        <v>0.58</v>
      </c>
      <c r="W64">
        <v>0.33</v>
      </c>
      <c r="X64">
        <v>2.96</v>
      </c>
      <c r="Y64">
        <v>2</v>
      </c>
      <c r="Z64">
        <v>10</v>
      </c>
    </row>
    <row r="65" spans="1:26">
      <c r="A65">
        <v>1</v>
      </c>
      <c r="B65">
        <v>80</v>
      </c>
      <c r="C65" t="s">
        <v>26</v>
      </c>
      <c r="D65">
        <v>7.2718</v>
      </c>
      <c r="E65">
        <v>13.75</v>
      </c>
      <c r="F65">
        <v>10.01</v>
      </c>
      <c r="G65">
        <v>13.65</v>
      </c>
      <c r="H65">
        <v>0.22</v>
      </c>
      <c r="I65">
        <v>44</v>
      </c>
      <c r="J65">
        <v>160.54</v>
      </c>
      <c r="K65">
        <v>50.28</v>
      </c>
      <c r="L65">
        <v>2</v>
      </c>
      <c r="M65">
        <v>42</v>
      </c>
      <c r="N65">
        <v>28.26</v>
      </c>
      <c r="O65">
        <v>20034.4</v>
      </c>
      <c r="P65">
        <v>118.73</v>
      </c>
      <c r="Q65">
        <v>451.13</v>
      </c>
      <c r="R65">
        <v>102.92</v>
      </c>
      <c r="S65">
        <v>47.66</v>
      </c>
      <c r="T65">
        <v>21245.26</v>
      </c>
      <c r="U65">
        <v>0.46</v>
      </c>
      <c r="V65">
        <v>0.67</v>
      </c>
      <c r="W65">
        <v>0.23</v>
      </c>
      <c r="X65">
        <v>1.29</v>
      </c>
      <c r="Y65">
        <v>2</v>
      </c>
      <c r="Z65">
        <v>10</v>
      </c>
    </row>
    <row r="66" spans="1:26">
      <c r="A66">
        <v>2</v>
      </c>
      <c r="B66">
        <v>80</v>
      </c>
      <c r="C66" t="s">
        <v>26</v>
      </c>
      <c r="D66">
        <v>7.978</v>
      </c>
      <c r="E66">
        <v>12.53</v>
      </c>
      <c r="F66">
        <v>9.34</v>
      </c>
      <c r="G66">
        <v>20.76</v>
      </c>
      <c r="H66">
        <v>0.33</v>
      </c>
      <c r="I66">
        <v>27</v>
      </c>
      <c r="J66">
        <v>161.97</v>
      </c>
      <c r="K66">
        <v>50.28</v>
      </c>
      <c r="L66">
        <v>3</v>
      </c>
      <c r="M66">
        <v>25</v>
      </c>
      <c r="N66">
        <v>28.69</v>
      </c>
      <c r="O66">
        <v>20210.21</v>
      </c>
      <c r="P66">
        <v>108.3</v>
      </c>
      <c r="Q66">
        <v>451.02</v>
      </c>
      <c r="R66">
        <v>80.53</v>
      </c>
      <c r="S66">
        <v>47.66</v>
      </c>
      <c r="T66">
        <v>10136.95</v>
      </c>
      <c r="U66">
        <v>0.59</v>
      </c>
      <c r="V66">
        <v>0.72</v>
      </c>
      <c r="W66">
        <v>0.2</v>
      </c>
      <c r="X66">
        <v>0.62</v>
      </c>
      <c r="Y66">
        <v>2</v>
      </c>
      <c r="Z66">
        <v>10</v>
      </c>
    </row>
    <row r="67" spans="1:26">
      <c r="A67">
        <v>3</v>
      </c>
      <c r="B67">
        <v>80</v>
      </c>
      <c r="C67" t="s">
        <v>26</v>
      </c>
      <c r="D67">
        <v>8.1868</v>
      </c>
      <c r="E67">
        <v>12.21</v>
      </c>
      <c r="F67">
        <v>9.25</v>
      </c>
      <c r="G67">
        <v>27.74</v>
      </c>
      <c r="H67">
        <v>0.43</v>
      </c>
      <c r="I67">
        <v>20</v>
      </c>
      <c r="J67">
        <v>163.4</v>
      </c>
      <c r="K67">
        <v>50.28</v>
      </c>
      <c r="L67">
        <v>4</v>
      </c>
      <c r="M67">
        <v>18</v>
      </c>
      <c r="N67">
        <v>29.12</v>
      </c>
      <c r="O67">
        <v>20386.62</v>
      </c>
      <c r="P67">
        <v>105.16</v>
      </c>
      <c r="Q67">
        <v>450.95</v>
      </c>
      <c r="R67">
        <v>77.59999999999999</v>
      </c>
      <c r="S67">
        <v>47.66</v>
      </c>
      <c r="T67">
        <v>8703.26</v>
      </c>
      <c r="U67">
        <v>0.61</v>
      </c>
      <c r="V67">
        <v>0.73</v>
      </c>
      <c r="W67">
        <v>0.2</v>
      </c>
      <c r="X67">
        <v>0.52</v>
      </c>
      <c r="Y67">
        <v>2</v>
      </c>
      <c r="Z67">
        <v>10</v>
      </c>
    </row>
    <row r="68" spans="1:26">
      <c r="A68">
        <v>4</v>
      </c>
      <c r="B68">
        <v>80</v>
      </c>
      <c r="C68" t="s">
        <v>26</v>
      </c>
      <c r="D68">
        <v>8.334099999999999</v>
      </c>
      <c r="E68">
        <v>12</v>
      </c>
      <c r="F68">
        <v>9.16</v>
      </c>
      <c r="G68">
        <v>34.35</v>
      </c>
      <c r="H68">
        <v>0.54</v>
      </c>
      <c r="I68">
        <v>16</v>
      </c>
      <c r="J68">
        <v>164.83</v>
      </c>
      <c r="K68">
        <v>50.28</v>
      </c>
      <c r="L68">
        <v>5</v>
      </c>
      <c r="M68">
        <v>14</v>
      </c>
      <c r="N68">
        <v>29.55</v>
      </c>
      <c r="O68">
        <v>20563.61</v>
      </c>
      <c r="P68">
        <v>101.79</v>
      </c>
      <c r="Q68">
        <v>451.05</v>
      </c>
      <c r="R68">
        <v>74.8</v>
      </c>
      <c r="S68">
        <v>47.66</v>
      </c>
      <c r="T68">
        <v>7323.9</v>
      </c>
      <c r="U68">
        <v>0.64</v>
      </c>
      <c r="V68">
        <v>0.74</v>
      </c>
      <c r="W68">
        <v>0.19</v>
      </c>
      <c r="X68">
        <v>0.43</v>
      </c>
      <c r="Y68">
        <v>2</v>
      </c>
      <c r="Z68">
        <v>10</v>
      </c>
    </row>
    <row r="69" spans="1:26">
      <c r="A69">
        <v>5</v>
      </c>
      <c r="B69">
        <v>80</v>
      </c>
      <c r="C69" t="s">
        <v>26</v>
      </c>
      <c r="D69">
        <v>8.4579</v>
      </c>
      <c r="E69">
        <v>11.82</v>
      </c>
      <c r="F69">
        <v>9.08</v>
      </c>
      <c r="G69">
        <v>41.91</v>
      </c>
      <c r="H69">
        <v>0.64</v>
      </c>
      <c r="I69">
        <v>13</v>
      </c>
      <c r="J69">
        <v>166.27</v>
      </c>
      <c r="K69">
        <v>50.28</v>
      </c>
      <c r="L69">
        <v>6</v>
      </c>
      <c r="M69">
        <v>11</v>
      </c>
      <c r="N69">
        <v>29.99</v>
      </c>
      <c r="O69">
        <v>20741.2</v>
      </c>
      <c r="P69">
        <v>98.77</v>
      </c>
      <c r="Q69">
        <v>450.96</v>
      </c>
      <c r="R69">
        <v>72.25</v>
      </c>
      <c r="S69">
        <v>47.66</v>
      </c>
      <c r="T69">
        <v>6065.73</v>
      </c>
      <c r="U69">
        <v>0.66</v>
      </c>
      <c r="V69">
        <v>0.74</v>
      </c>
      <c r="W69">
        <v>0.19</v>
      </c>
      <c r="X69">
        <v>0.36</v>
      </c>
      <c r="Y69">
        <v>2</v>
      </c>
      <c r="Z69">
        <v>10</v>
      </c>
    </row>
    <row r="70" spans="1:26">
      <c r="A70">
        <v>6</v>
      </c>
      <c r="B70">
        <v>80</v>
      </c>
      <c r="C70" t="s">
        <v>26</v>
      </c>
      <c r="D70">
        <v>8.5359</v>
      </c>
      <c r="E70">
        <v>11.72</v>
      </c>
      <c r="F70">
        <v>9.039999999999999</v>
      </c>
      <c r="G70">
        <v>49.29</v>
      </c>
      <c r="H70">
        <v>0.74</v>
      </c>
      <c r="I70">
        <v>11</v>
      </c>
      <c r="J70">
        <v>167.72</v>
      </c>
      <c r="K70">
        <v>50.28</v>
      </c>
      <c r="L70">
        <v>7</v>
      </c>
      <c r="M70">
        <v>9</v>
      </c>
      <c r="N70">
        <v>30.44</v>
      </c>
      <c r="O70">
        <v>20919.39</v>
      </c>
      <c r="P70">
        <v>95.40000000000001</v>
      </c>
      <c r="Q70">
        <v>450.98</v>
      </c>
      <c r="R70">
        <v>71.05</v>
      </c>
      <c r="S70">
        <v>47.66</v>
      </c>
      <c r="T70">
        <v>5477.34</v>
      </c>
      <c r="U70">
        <v>0.67</v>
      </c>
      <c r="V70">
        <v>0.75</v>
      </c>
      <c r="W70">
        <v>0.18</v>
      </c>
      <c r="X70">
        <v>0.31</v>
      </c>
      <c r="Y70">
        <v>2</v>
      </c>
      <c r="Z70">
        <v>10</v>
      </c>
    </row>
    <row r="71" spans="1:26">
      <c r="A71">
        <v>7</v>
      </c>
      <c r="B71">
        <v>80</v>
      </c>
      <c r="C71" t="s">
        <v>26</v>
      </c>
      <c r="D71">
        <v>8.6044</v>
      </c>
      <c r="E71">
        <v>11.62</v>
      </c>
      <c r="F71">
        <v>8.98</v>
      </c>
      <c r="G71">
        <v>53.85</v>
      </c>
      <c r="H71">
        <v>0.84</v>
      </c>
      <c r="I71">
        <v>10</v>
      </c>
      <c r="J71">
        <v>169.17</v>
      </c>
      <c r="K71">
        <v>50.28</v>
      </c>
      <c r="L71">
        <v>8</v>
      </c>
      <c r="M71">
        <v>8</v>
      </c>
      <c r="N71">
        <v>30.89</v>
      </c>
      <c r="O71">
        <v>21098.19</v>
      </c>
      <c r="P71">
        <v>91.69</v>
      </c>
      <c r="Q71">
        <v>450.94</v>
      </c>
      <c r="R71">
        <v>68.92</v>
      </c>
      <c r="S71">
        <v>47.66</v>
      </c>
      <c r="T71">
        <v>4414.11</v>
      </c>
      <c r="U71">
        <v>0.6899999999999999</v>
      </c>
      <c r="V71">
        <v>0.75</v>
      </c>
      <c r="W71">
        <v>0.18</v>
      </c>
      <c r="X71">
        <v>0.25</v>
      </c>
      <c r="Y71">
        <v>2</v>
      </c>
      <c r="Z71">
        <v>10</v>
      </c>
    </row>
    <row r="72" spans="1:26">
      <c r="A72">
        <v>8</v>
      </c>
      <c r="B72">
        <v>80</v>
      </c>
      <c r="C72" t="s">
        <v>26</v>
      </c>
      <c r="D72">
        <v>8.6366</v>
      </c>
      <c r="E72">
        <v>11.58</v>
      </c>
      <c r="F72">
        <v>8.960000000000001</v>
      </c>
      <c r="G72">
        <v>59.76</v>
      </c>
      <c r="H72">
        <v>0.9399999999999999</v>
      </c>
      <c r="I72">
        <v>9</v>
      </c>
      <c r="J72">
        <v>170.62</v>
      </c>
      <c r="K72">
        <v>50.28</v>
      </c>
      <c r="L72">
        <v>9</v>
      </c>
      <c r="M72">
        <v>7</v>
      </c>
      <c r="N72">
        <v>31.34</v>
      </c>
      <c r="O72">
        <v>21277.6</v>
      </c>
      <c r="P72">
        <v>89.05</v>
      </c>
      <c r="Q72">
        <v>450.96</v>
      </c>
      <c r="R72">
        <v>68.53</v>
      </c>
      <c r="S72">
        <v>47.66</v>
      </c>
      <c r="T72">
        <v>4227.32</v>
      </c>
      <c r="U72">
        <v>0.7</v>
      </c>
      <c r="V72">
        <v>0.75</v>
      </c>
      <c r="W72">
        <v>0.18</v>
      </c>
      <c r="X72">
        <v>0.24</v>
      </c>
      <c r="Y72">
        <v>2</v>
      </c>
      <c r="Z72">
        <v>10</v>
      </c>
    </row>
    <row r="73" spans="1:26">
      <c r="A73">
        <v>9</v>
      </c>
      <c r="B73">
        <v>80</v>
      </c>
      <c r="C73" t="s">
        <v>26</v>
      </c>
      <c r="D73">
        <v>8.6732</v>
      </c>
      <c r="E73">
        <v>11.53</v>
      </c>
      <c r="F73">
        <v>8.949999999999999</v>
      </c>
      <c r="G73">
        <v>67.11</v>
      </c>
      <c r="H73">
        <v>1.03</v>
      </c>
      <c r="I73">
        <v>8</v>
      </c>
      <c r="J73">
        <v>172.08</v>
      </c>
      <c r="K73">
        <v>50.28</v>
      </c>
      <c r="L73">
        <v>10</v>
      </c>
      <c r="M73">
        <v>6</v>
      </c>
      <c r="N73">
        <v>31.8</v>
      </c>
      <c r="O73">
        <v>21457.64</v>
      </c>
      <c r="P73">
        <v>85.62</v>
      </c>
      <c r="Q73">
        <v>450.97</v>
      </c>
      <c r="R73">
        <v>68.05</v>
      </c>
      <c r="S73">
        <v>47.66</v>
      </c>
      <c r="T73">
        <v>3991.72</v>
      </c>
      <c r="U73">
        <v>0.7</v>
      </c>
      <c r="V73">
        <v>0.75</v>
      </c>
      <c r="W73">
        <v>0.18</v>
      </c>
      <c r="X73">
        <v>0.23</v>
      </c>
      <c r="Y73">
        <v>2</v>
      </c>
      <c r="Z73">
        <v>10</v>
      </c>
    </row>
    <row r="74" spans="1:26">
      <c r="A74">
        <v>10</v>
      </c>
      <c r="B74">
        <v>80</v>
      </c>
      <c r="C74" t="s">
        <v>26</v>
      </c>
      <c r="D74">
        <v>8.7583</v>
      </c>
      <c r="E74">
        <v>11.42</v>
      </c>
      <c r="F74">
        <v>8.869999999999999</v>
      </c>
      <c r="G74">
        <v>76.01000000000001</v>
      </c>
      <c r="H74">
        <v>1.12</v>
      </c>
      <c r="I74">
        <v>7</v>
      </c>
      <c r="J74">
        <v>173.55</v>
      </c>
      <c r="K74">
        <v>50.28</v>
      </c>
      <c r="L74">
        <v>11</v>
      </c>
      <c r="M74">
        <v>0</v>
      </c>
      <c r="N74">
        <v>32.27</v>
      </c>
      <c r="O74">
        <v>21638.31</v>
      </c>
      <c r="P74">
        <v>84.47</v>
      </c>
      <c r="Q74">
        <v>450.98</v>
      </c>
      <c r="R74">
        <v>65.09</v>
      </c>
      <c r="S74">
        <v>47.66</v>
      </c>
      <c r="T74">
        <v>2515.42</v>
      </c>
      <c r="U74">
        <v>0.73</v>
      </c>
      <c r="V74">
        <v>0.76</v>
      </c>
      <c r="W74">
        <v>0.18</v>
      </c>
      <c r="X74">
        <v>0.15</v>
      </c>
      <c r="Y74">
        <v>2</v>
      </c>
      <c r="Z74">
        <v>10</v>
      </c>
    </row>
    <row r="75" spans="1:26">
      <c r="A75">
        <v>0</v>
      </c>
      <c r="B75">
        <v>35</v>
      </c>
      <c r="C75" t="s">
        <v>26</v>
      </c>
      <c r="D75">
        <v>7.7553</v>
      </c>
      <c r="E75">
        <v>12.89</v>
      </c>
      <c r="F75">
        <v>10.06</v>
      </c>
      <c r="G75">
        <v>10.97</v>
      </c>
      <c r="H75">
        <v>0.22</v>
      </c>
      <c r="I75">
        <v>55</v>
      </c>
      <c r="J75">
        <v>80.84</v>
      </c>
      <c r="K75">
        <v>35.1</v>
      </c>
      <c r="L75">
        <v>1</v>
      </c>
      <c r="M75">
        <v>53</v>
      </c>
      <c r="N75">
        <v>9.74</v>
      </c>
      <c r="O75">
        <v>10204.21</v>
      </c>
      <c r="P75">
        <v>74.66</v>
      </c>
      <c r="Q75">
        <v>451.09</v>
      </c>
      <c r="R75">
        <v>103.59</v>
      </c>
      <c r="S75">
        <v>47.66</v>
      </c>
      <c r="T75">
        <v>21526.28</v>
      </c>
      <c r="U75">
        <v>0.46</v>
      </c>
      <c r="V75">
        <v>0.67</v>
      </c>
      <c r="W75">
        <v>0.24</v>
      </c>
      <c r="X75">
        <v>1.33</v>
      </c>
      <c r="Y75">
        <v>2</v>
      </c>
      <c r="Z75">
        <v>10</v>
      </c>
    </row>
    <row r="76" spans="1:26">
      <c r="A76">
        <v>1</v>
      </c>
      <c r="B76">
        <v>35</v>
      </c>
      <c r="C76" t="s">
        <v>26</v>
      </c>
      <c r="D76">
        <v>8.4884</v>
      </c>
      <c r="E76">
        <v>11.78</v>
      </c>
      <c r="F76">
        <v>9.460000000000001</v>
      </c>
      <c r="G76">
        <v>22.7</v>
      </c>
      <c r="H76">
        <v>0.43</v>
      </c>
      <c r="I76">
        <v>25</v>
      </c>
      <c r="J76">
        <v>82.04000000000001</v>
      </c>
      <c r="K76">
        <v>35.1</v>
      </c>
      <c r="L76">
        <v>2</v>
      </c>
      <c r="M76">
        <v>23</v>
      </c>
      <c r="N76">
        <v>9.94</v>
      </c>
      <c r="O76">
        <v>10352.53</v>
      </c>
      <c r="P76">
        <v>64.78</v>
      </c>
      <c r="Q76">
        <v>451</v>
      </c>
      <c r="R76">
        <v>84.66</v>
      </c>
      <c r="S76">
        <v>47.66</v>
      </c>
      <c r="T76">
        <v>12208.7</v>
      </c>
      <c r="U76">
        <v>0.5600000000000001</v>
      </c>
      <c r="V76">
        <v>0.71</v>
      </c>
      <c r="W76">
        <v>0.21</v>
      </c>
      <c r="X76">
        <v>0.74</v>
      </c>
      <c r="Y76">
        <v>2</v>
      </c>
      <c r="Z76">
        <v>10</v>
      </c>
    </row>
    <row r="77" spans="1:26">
      <c r="A77">
        <v>2</v>
      </c>
      <c r="B77">
        <v>35</v>
      </c>
      <c r="C77" t="s">
        <v>26</v>
      </c>
      <c r="D77">
        <v>8.865</v>
      </c>
      <c r="E77">
        <v>11.28</v>
      </c>
      <c r="F77">
        <v>9.130000000000001</v>
      </c>
      <c r="G77">
        <v>36.52</v>
      </c>
      <c r="H77">
        <v>0.63</v>
      </c>
      <c r="I77">
        <v>15</v>
      </c>
      <c r="J77">
        <v>83.25</v>
      </c>
      <c r="K77">
        <v>35.1</v>
      </c>
      <c r="L77">
        <v>3</v>
      </c>
      <c r="M77">
        <v>7</v>
      </c>
      <c r="N77">
        <v>10.15</v>
      </c>
      <c r="O77">
        <v>10501.19</v>
      </c>
      <c r="P77">
        <v>57.21</v>
      </c>
      <c r="Q77">
        <v>450.95</v>
      </c>
      <c r="R77">
        <v>73.70999999999999</v>
      </c>
      <c r="S77">
        <v>47.66</v>
      </c>
      <c r="T77">
        <v>6782.66</v>
      </c>
      <c r="U77">
        <v>0.65</v>
      </c>
      <c r="V77">
        <v>0.74</v>
      </c>
      <c r="W77">
        <v>0.2</v>
      </c>
      <c r="X77">
        <v>0.41</v>
      </c>
      <c r="Y77">
        <v>2</v>
      </c>
      <c r="Z77">
        <v>10</v>
      </c>
    </row>
    <row r="78" spans="1:26">
      <c r="A78">
        <v>3</v>
      </c>
      <c r="B78">
        <v>35</v>
      </c>
      <c r="C78" t="s">
        <v>26</v>
      </c>
      <c r="D78">
        <v>8.8847</v>
      </c>
      <c r="E78">
        <v>11.26</v>
      </c>
      <c r="F78">
        <v>9.119999999999999</v>
      </c>
      <c r="G78">
        <v>39.1</v>
      </c>
      <c r="H78">
        <v>0.83</v>
      </c>
      <c r="I78">
        <v>14</v>
      </c>
      <c r="J78">
        <v>84.45999999999999</v>
      </c>
      <c r="K78">
        <v>35.1</v>
      </c>
      <c r="L78">
        <v>4</v>
      </c>
      <c r="M78">
        <v>0</v>
      </c>
      <c r="N78">
        <v>10.36</v>
      </c>
      <c r="O78">
        <v>10650.22</v>
      </c>
      <c r="P78">
        <v>56.69</v>
      </c>
      <c r="Q78">
        <v>451.1</v>
      </c>
      <c r="R78">
        <v>73.17</v>
      </c>
      <c r="S78">
        <v>47.66</v>
      </c>
      <c r="T78">
        <v>6519.83</v>
      </c>
      <c r="U78">
        <v>0.65</v>
      </c>
      <c r="V78">
        <v>0.74</v>
      </c>
      <c r="W78">
        <v>0.2</v>
      </c>
      <c r="X78">
        <v>0.4</v>
      </c>
      <c r="Y78">
        <v>2</v>
      </c>
      <c r="Z78">
        <v>10</v>
      </c>
    </row>
    <row r="79" spans="1:26">
      <c r="A79">
        <v>0</v>
      </c>
      <c r="B79">
        <v>50</v>
      </c>
      <c r="C79" t="s">
        <v>26</v>
      </c>
      <c r="D79">
        <v>6.9353</v>
      </c>
      <c r="E79">
        <v>14.42</v>
      </c>
      <c r="F79">
        <v>10.76</v>
      </c>
      <c r="G79">
        <v>8.84</v>
      </c>
      <c r="H79">
        <v>0.16</v>
      </c>
      <c r="I79">
        <v>73</v>
      </c>
      <c r="J79">
        <v>107.41</v>
      </c>
      <c r="K79">
        <v>41.65</v>
      </c>
      <c r="L79">
        <v>1</v>
      </c>
      <c r="M79">
        <v>71</v>
      </c>
      <c r="N79">
        <v>14.77</v>
      </c>
      <c r="O79">
        <v>13481.73</v>
      </c>
      <c r="P79">
        <v>99.01000000000001</v>
      </c>
      <c r="Q79">
        <v>451.17</v>
      </c>
      <c r="R79">
        <v>127.09</v>
      </c>
      <c r="S79">
        <v>47.66</v>
      </c>
      <c r="T79">
        <v>33186.63</v>
      </c>
      <c r="U79">
        <v>0.37</v>
      </c>
      <c r="V79">
        <v>0.63</v>
      </c>
      <c r="W79">
        <v>0.27</v>
      </c>
      <c r="X79">
        <v>2.04</v>
      </c>
      <c r="Y79">
        <v>2</v>
      </c>
      <c r="Z79">
        <v>10</v>
      </c>
    </row>
    <row r="80" spans="1:26">
      <c r="A80">
        <v>1</v>
      </c>
      <c r="B80">
        <v>50</v>
      </c>
      <c r="C80" t="s">
        <v>26</v>
      </c>
      <c r="D80">
        <v>8.0943</v>
      </c>
      <c r="E80">
        <v>12.35</v>
      </c>
      <c r="F80">
        <v>9.609999999999999</v>
      </c>
      <c r="G80">
        <v>18.01</v>
      </c>
      <c r="H80">
        <v>0.32</v>
      </c>
      <c r="I80">
        <v>32</v>
      </c>
      <c r="J80">
        <v>108.68</v>
      </c>
      <c r="K80">
        <v>41.65</v>
      </c>
      <c r="L80">
        <v>2</v>
      </c>
      <c r="M80">
        <v>30</v>
      </c>
      <c r="N80">
        <v>15.03</v>
      </c>
      <c r="O80">
        <v>13638.32</v>
      </c>
      <c r="P80">
        <v>84.81</v>
      </c>
      <c r="Q80">
        <v>450.96</v>
      </c>
      <c r="R80">
        <v>89.55</v>
      </c>
      <c r="S80">
        <v>47.66</v>
      </c>
      <c r="T80">
        <v>14619.61</v>
      </c>
      <c r="U80">
        <v>0.53</v>
      </c>
      <c r="V80">
        <v>0.7</v>
      </c>
      <c r="W80">
        <v>0.21</v>
      </c>
      <c r="X80">
        <v>0.89</v>
      </c>
      <c r="Y80">
        <v>2</v>
      </c>
      <c r="Z80">
        <v>10</v>
      </c>
    </row>
    <row r="81" spans="1:26">
      <c r="A81">
        <v>2</v>
      </c>
      <c r="B81">
        <v>50</v>
      </c>
      <c r="C81" t="s">
        <v>26</v>
      </c>
      <c r="D81">
        <v>8.515499999999999</v>
      </c>
      <c r="E81">
        <v>11.74</v>
      </c>
      <c r="F81">
        <v>9.26</v>
      </c>
      <c r="G81">
        <v>27.79</v>
      </c>
      <c r="H81">
        <v>0.48</v>
      </c>
      <c r="I81">
        <v>20</v>
      </c>
      <c r="J81">
        <v>109.96</v>
      </c>
      <c r="K81">
        <v>41.65</v>
      </c>
      <c r="L81">
        <v>3</v>
      </c>
      <c r="M81">
        <v>18</v>
      </c>
      <c r="N81">
        <v>15.31</v>
      </c>
      <c r="O81">
        <v>13795.21</v>
      </c>
      <c r="P81">
        <v>77.95999999999999</v>
      </c>
      <c r="Q81">
        <v>450.97</v>
      </c>
      <c r="R81">
        <v>78.2</v>
      </c>
      <c r="S81">
        <v>47.66</v>
      </c>
      <c r="T81">
        <v>9006.639999999999</v>
      </c>
      <c r="U81">
        <v>0.61</v>
      </c>
      <c r="V81">
        <v>0.73</v>
      </c>
      <c r="W81">
        <v>0.2</v>
      </c>
      <c r="X81">
        <v>0.54</v>
      </c>
      <c r="Y81">
        <v>2</v>
      </c>
      <c r="Z81">
        <v>10</v>
      </c>
    </row>
    <row r="82" spans="1:26">
      <c r="A82">
        <v>3</v>
      </c>
      <c r="B82">
        <v>50</v>
      </c>
      <c r="C82" t="s">
        <v>26</v>
      </c>
      <c r="D82">
        <v>8.7979</v>
      </c>
      <c r="E82">
        <v>11.37</v>
      </c>
      <c r="F82">
        <v>9.02</v>
      </c>
      <c r="G82">
        <v>38.65</v>
      </c>
      <c r="H82">
        <v>0.63</v>
      </c>
      <c r="I82">
        <v>14</v>
      </c>
      <c r="J82">
        <v>111.23</v>
      </c>
      <c r="K82">
        <v>41.65</v>
      </c>
      <c r="L82">
        <v>4</v>
      </c>
      <c r="M82">
        <v>12</v>
      </c>
      <c r="N82">
        <v>15.58</v>
      </c>
      <c r="O82">
        <v>13952.52</v>
      </c>
      <c r="P82">
        <v>71.51000000000001</v>
      </c>
      <c r="Q82">
        <v>450.94</v>
      </c>
      <c r="R82">
        <v>70.23999999999999</v>
      </c>
      <c r="S82">
        <v>47.66</v>
      </c>
      <c r="T82">
        <v>5057.31</v>
      </c>
      <c r="U82">
        <v>0.68</v>
      </c>
      <c r="V82">
        <v>0.75</v>
      </c>
      <c r="W82">
        <v>0.18</v>
      </c>
      <c r="X82">
        <v>0.3</v>
      </c>
      <c r="Y82">
        <v>2</v>
      </c>
      <c r="Z82">
        <v>10</v>
      </c>
    </row>
    <row r="83" spans="1:26">
      <c r="A83">
        <v>4</v>
      </c>
      <c r="B83">
        <v>50</v>
      </c>
      <c r="C83" t="s">
        <v>26</v>
      </c>
      <c r="D83">
        <v>8.853</v>
      </c>
      <c r="E83">
        <v>11.3</v>
      </c>
      <c r="F83">
        <v>9.02</v>
      </c>
      <c r="G83">
        <v>49.17</v>
      </c>
      <c r="H83">
        <v>0.78</v>
      </c>
      <c r="I83">
        <v>11</v>
      </c>
      <c r="J83">
        <v>112.51</v>
      </c>
      <c r="K83">
        <v>41.65</v>
      </c>
      <c r="L83">
        <v>5</v>
      </c>
      <c r="M83">
        <v>8</v>
      </c>
      <c r="N83">
        <v>15.86</v>
      </c>
      <c r="O83">
        <v>14110.24</v>
      </c>
      <c r="P83">
        <v>67.02</v>
      </c>
      <c r="Q83">
        <v>450.97</v>
      </c>
      <c r="R83">
        <v>70.17</v>
      </c>
      <c r="S83">
        <v>47.66</v>
      </c>
      <c r="T83">
        <v>5037.5</v>
      </c>
      <c r="U83">
        <v>0.68</v>
      </c>
      <c r="V83">
        <v>0.75</v>
      </c>
      <c r="W83">
        <v>0.18</v>
      </c>
      <c r="X83">
        <v>0.29</v>
      </c>
      <c r="Y83">
        <v>2</v>
      </c>
      <c r="Z83">
        <v>10</v>
      </c>
    </row>
    <row r="84" spans="1:26">
      <c r="A84">
        <v>5</v>
      </c>
      <c r="B84">
        <v>50</v>
      </c>
      <c r="C84" t="s">
        <v>26</v>
      </c>
      <c r="D84">
        <v>8.8561</v>
      </c>
      <c r="E84">
        <v>11.29</v>
      </c>
      <c r="F84">
        <v>9.01</v>
      </c>
      <c r="G84">
        <v>49.15</v>
      </c>
      <c r="H84">
        <v>0.93</v>
      </c>
      <c r="I84">
        <v>11</v>
      </c>
      <c r="J84">
        <v>113.79</v>
      </c>
      <c r="K84">
        <v>41.65</v>
      </c>
      <c r="L84">
        <v>6</v>
      </c>
      <c r="M84">
        <v>0</v>
      </c>
      <c r="N84">
        <v>16.14</v>
      </c>
      <c r="O84">
        <v>14268.39</v>
      </c>
      <c r="P84">
        <v>66.22</v>
      </c>
      <c r="Q84">
        <v>450.98</v>
      </c>
      <c r="R84">
        <v>69.61</v>
      </c>
      <c r="S84">
        <v>47.66</v>
      </c>
      <c r="T84">
        <v>4755.65</v>
      </c>
      <c r="U84">
        <v>0.68</v>
      </c>
      <c r="V84">
        <v>0.75</v>
      </c>
      <c r="W84">
        <v>0.19</v>
      </c>
      <c r="X84">
        <v>0.29</v>
      </c>
      <c r="Y84">
        <v>2</v>
      </c>
      <c r="Z84">
        <v>10</v>
      </c>
    </row>
    <row r="85" spans="1:26">
      <c r="A85">
        <v>0</v>
      </c>
      <c r="B85">
        <v>25</v>
      </c>
      <c r="C85" t="s">
        <v>26</v>
      </c>
      <c r="D85">
        <v>8.048299999999999</v>
      </c>
      <c r="E85">
        <v>12.42</v>
      </c>
      <c r="F85">
        <v>10.02</v>
      </c>
      <c r="G85">
        <v>13.66</v>
      </c>
      <c r="H85">
        <v>0.28</v>
      </c>
      <c r="I85">
        <v>44</v>
      </c>
      <c r="J85">
        <v>61.76</v>
      </c>
      <c r="K85">
        <v>28.92</v>
      </c>
      <c r="L85">
        <v>1</v>
      </c>
      <c r="M85">
        <v>42</v>
      </c>
      <c r="N85">
        <v>6.84</v>
      </c>
      <c r="O85">
        <v>7851.41</v>
      </c>
      <c r="P85">
        <v>59.7</v>
      </c>
      <c r="Q85">
        <v>451.01</v>
      </c>
      <c r="R85">
        <v>102.88</v>
      </c>
      <c r="S85">
        <v>47.66</v>
      </c>
      <c r="T85">
        <v>21225.89</v>
      </c>
      <c r="U85">
        <v>0.46</v>
      </c>
      <c r="V85">
        <v>0.67</v>
      </c>
      <c r="W85">
        <v>0.24</v>
      </c>
      <c r="X85">
        <v>1.29</v>
      </c>
      <c r="Y85">
        <v>2</v>
      </c>
      <c r="Z85">
        <v>10</v>
      </c>
    </row>
    <row r="86" spans="1:26">
      <c r="A86">
        <v>1</v>
      </c>
      <c r="B86">
        <v>25</v>
      </c>
      <c r="C86" t="s">
        <v>26</v>
      </c>
      <c r="D86">
        <v>8.8125</v>
      </c>
      <c r="E86">
        <v>11.35</v>
      </c>
      <c r="F86">
        <v>9.27</v>
      </c>
      <c r="G86">
        <v>27.82</v>
      </c>
      <c r="H86">
        <v>0.55</v>
      </c>
      <c r="I86">
        <v>20</v>
      </c>
      <c r="J86">
        <v>62.92</v>
      </c>
      <c r="K86">
        <v>28.92</v>
      </c>
      <c r="L86">
        <v>2</v>
      </c>
      <c r="M86">
        <v>2</v>
      </c>
      <c r="N86">
        <v>7</v>
      </c>
      <c r="O86">
        <v>7994.37</v>
      </c>
      <c r="P86">
        <v>48.49</v>
      </c>
      <c r="Q86">
        <v>451.14</v>
      </c>
      <c r="R86">
        <v>77.86</v>
      </c>
      <c r="S86">
        <v>47.66</v>
      </c>
      <c r="T86">
        <v>8835.9</v>
      </c>
      <c r="U86">
        <v>0.61</v>
      </c>
      <c r="V86">
        <v>0.73</v>
      </c>
      <c r="W86">
        <v>0.22</v>
      </c>
      <c r="X86">
        <v>0.55</v>
      </c>
      <c r="Y86">
        <v>2</v>
      </c>
      <c r="Z86">
        <v>10</v>
      </c>
    </row>
    <row r="87" spans="1:26">
      <c r="A87">
        <v>2</v>
      </c>
      <c r="B87">
        <v>25</v>
      </c>
      <c r="C87" t="s">
        <v>26</v>
      </c>
      <c r="D87">
        <v>8.822699999999999</v>
      </c>
      <c r="E87">
        <v>11.33</v>
      </c>
      <c r="F87">
        <v>9.26</v>
      </c>
      <c r="G87">
        <v>27.78</v>
      </c>
      <c r="H87">
        <v>0.8100000000000001</v>
      </c>
      <c r="I87">
        <v>20</v>
      </c>
      <c r="J87">
        <v>64.08</v>
      </c>
      <c r="K87">
        <v>28.92</v>
      </c>
      <c r="L87">
        <v>3</v>
      </c>
      <c r="M87">
        <v>0</v>
      </c>
      <c r="N87">
        <v>7.16</v>
      </c>
      <c r="O87">
        <v>8137.65</v>
      </c>
      <c r="P87">
        <v>48.99</v>
      </c>
      <c r="Q87">
        <v>451.14</v>
      </c>
      <c r="R87">
        <v>77.22</v>
      </c>
      <c r="S87">
        <v>47.66</v>
      </c>
      <c r="T87">
        <v>8515.01</v>
      </c>
      <c r="U87">
        <v>0.62</v>
      </c>
      <c r="V87">
        <v>0.73</v>
      </c>
      <c r="W87">
        <v>0.22</v>
      </c>
      <c r="X87">
        <v>0.54</v>
      </c>
      <c r="Y87">
        <v>2</v>
      </c>
      <c r="Z87">
        <v>10</v>
      </c>
    </row>
    <row r="88" spans="1:26">
      <c r="A88">
        <v>0</v>
      </c>
      <c r="B88">
        <v>85</v>
      </c>
      <c r="C88" t="s">
        <v>26</v>
      </c>
      <c r="D88">
        <v>5.569</v>
      </c>
      <c r="E88">
        <v>17.96</v>
      </c>
      <c r="F88">
        <v>11.89</v>
      </c>
      <c r="G88">
        <v>6.55</v>
      </c>
      <c r="H88">
        <v>0.11</v>
      </c>
      <c r="I88">
        <v>109</v>
      </c>
      <c r="J88">
        <v>167.88</v>
      </c>
      <c r="K88">
        <v>51.39</v>
      </c>
      <c r="L88">
        <v>1</v>
      </c>
      <c r="M88">
        <v>107</v>
      </c>
      <c r="N88">
        <v>30.49</v>
      </c>
      <c r="O88">
        <v>20939.59</v>
      </c>
      <c r="P88">
        <v>149.04</v>
      </c>
      <c r="Q88">
        <v>451.25</v>
      </c>
      <c r="R88">
        <v>164.16</v>
      </c>
      <c r="S88">
        <v>47.66</v>
      </c>
      <c r="T88">
        <v>51541.29</v>
      </c>
      <c r="U88">
        <v>0.29</v>
      </c>
      <c r="V88">
        <v>0.57</v>
      </c>
      <c r="W88">
        <v>0.33</v>
      </c>
      <c r="X88">
        <v>3.16</v>
      </c>
      <c r="Y88">
        <v>2</v>
      </c>
      <c r="Z88">
        <v>10</v>
      </c>
    </row>
    <row r="89" spans="1:26">
      <c r="A89">
        <v>1</v>
      </c>
      <c r="B89">
        <v>85</v>
      </c>
      <c r="C89" t="s">
        <v>26</v>
      </c>
      <c r="D89">
        <v>7.1257</v>
      </c>
      <c r="E89">
        <v>14.03</v>
      </c>
      <c r="F89">
        <v>10.1</v>
      </c>
      <c r="G89">
        <v>13.18</v>
      </c>
      <c r="H89">
        <v>0.21</v>
      </c>
      <c r="I89">
        <v>46</v>
      </c>
      <c r="J89">
        <v>169.33</v>
      </c>
      <c r="K89">
        <v>51.39</v>
      </c>
      <c r="L89">
        <v>2</v>
      </c>
      <c r="M89">
        <v>44</v>
      </c>
      <c r="N89">
        <v>30.94</v>
      </c>
      <c r="O89">
        <v>21118.46</v>
      </c>
      <c r="P89">
        <v>124.3</v>
      </c>
      <c r="Q89">
        <v>451.14</v>
      </c>
      <c r="R89">
        <v>106.02</v>
      </c>
      <c r="S89">
        <v>47.66</v>
      </c>
      <c r="T89">
        <v>22785.88</v>
      </c>
      <c r="U89">
        <v>0.45</v>
      </c>
      <c r="V89">
        <v>0.67</v>
      </c>
      <c r="W89">
        <v>0.23</v>
      </c>
      <c r="X89">
        <v>1.38</v>
      </c>
      <c r="Y89">
        <v>2</v>
      </c>
      <c r="Z89">
        <v>10</v>
      </c>
    </row>
    <row r="90" spans="1:26">
      <c r="A90">
        <v>2</v>
      </c>
      <c r="B90">
        <v>85</v>
      </c>
      <c r="C90" t="s">
        <v>26</v>
      </c>
      <c r="D90">
        <v>7.7981</v>
      </c>
      <c r="E90">
        <v>12.82</v>
      </c>
      <c r="F90">
        <v>9.470000000000001</v>
      </c>
      <c r="G90">
        <v>19.59</v>
      </c>
      <c r="H90">
        <v>0.31</v>
      </c>
      <c r="I90">
        <v>29</v>
      </c>
      <c r="J90">
        <v>170.79</v>
      </c>
      <c r="K90">
        <v>51.39</v>
      </c>
      <c r="L90">
        <v>3</v>
      </c>
      <c r="M90">
        <v>27</v>
      </c>
      <c r="N90">
        <v>31.4</v>
      </c>
      <c r="O90">
        <v>21297.94</v>
      </c>
      <c r="P90">
        <v>114.37</v>
      </c>
      <c r="Q90">
        <v>451.02</v>
      </c>
      <c r="R90">
        <v>84.56999999999999</v>
      </c>
      <c r="S90">
        <v>47.66</v>
      </c>
      <c r="T90">
        <v>12142.53</v>
      </c>
      <c r="U90">
        <v>0.5600000000000001</v>
      </c>
      <c r="V90">
        <v>0.71</v>
      </c>
      <c r="W90">
        <v>0.21</v>
      </c>
      <c r="X90">
        <v>0.75</v>
      </c>
      <c r="Y90">
        <v>2</v>
      </c>
      <c r="Z90">
        <v>10</v>
      </c>
    </row>
    <row r="91" spans="1:26">
      <c r="A91">
        <v>3</v>
      </c>
      <c r="B91">
        <v>85</v>
      </c>
      <c r="C91" t="s">
        <v>26</v>
      </c>
      <c r="D91">
        <v>8.0806</v>
      </c>
      <c r="E91">
        <v>12.38</v>
      </c>
      <c r="F91">
        <v>9.289999999999999</v>
      </c>
      <c r="G91">
        <v>26.55</v>
      </c>
      <c r="H91">
        <v>0.41</v>
      </c>
      <c r="I91">
        <v>21</v>
      </c>
      <c r="J91">
        <v>172.25</v>
      </c>
      <c r="K91">
        <v>51.39</v>
      </c>
      <c r="L91">
        <v>4</v>
      </c>
      <c r="M91">
        <v>19</v>
      </c>
      <c r="N91">
        <v>31.86</v>
      </c>
      <c r="O91">
        <v>21478.05</v>
      </c>
      <c r="P91">
        <v>110.14</v>
      </c>
      <c r="Q91">
        <v>450.96</v>
      </c>
      <c r="R91">
        <v>79.12</v>
      </c>
      <c r="S91">
        <v>47.66</v>
      </c>
      <c r="T91">
        <v>9459.809999999999</v>
      </c>
      <c r="U91">
        <v>0.6</v>
      </c>
      <c r="V91">
        <v>0.73</v>
      </c>
      <c r="W91">
        <v>0.2</v>
      </c>
      <c r="X91">
        <v>0.57</v>
      </c>
      <c r="Y91">
        <v>2</v>
      </c>
      <c r="Z91">
        <v>10</v>
      </c>
    </row>
    <row r="92" spans="1:26">
      <c r="A92">
        <v>4</v>
      </c>
      <c r="B92">
        <v>85</v>
      </c>
      <c r="C92" t="s">
        <v>26</v>
      </c>
      <c r="D92">
        <v>8.242900000000001</v>
      </c>
      <c r="E92">
        <v>12.13</v>
      </c>
      <c r="F92">
        <v>9.18</v>
      </c>
      <c r="G92">
        <v>32.41</v>
      </c>
      <c r="H92">
        <v>0.51</v>
      </c>
      <c r="I92">
        <v>17</v>
      </c>
      <c r="J92">
        <v>173.71</v>
      </c>
      <c r="K92">
        <v>51.39</v>
      </c>
      <c r="L92">
        <v>5</v>
      </c>
      <c r="M92">
        <v>15</v>
      </c>
      <c r="N92">
        <v>32.32</v>
      </c>
      <c r="O92">
        <v>21658.78</v>
      </c>
      <c r="P92">
        <v>106.87</v>
      </c>
      <c r="Q92">
        <v>450.98</v>
      </c>
      <c r="R92">
        <v>75.64</v>
      </c>
      <c r="S92">
        <v>47.66</v>
      </c>
      <c r="T92">
        <v>7738.9</v>
      </c>
      <c r="U92">
        <v>0.63</v>
      </c>
      <c r="V92">
        <v>0.74</v>
      </c>
      <c r="W92">
        <v>0.19</v>
      </c>
      <c r="X92">
        <v>0.46</v>
      </c>
      <c r="Y92">
        <v>2</v>
      </c>
      <c r="Z92">
        <v>10</v>
      </c>
    </row>
    <row r="93" spans="1:26">
      <c r="A93">
        <v>5</v>
      </c>
      <c r="B93">
        <v>85</v>
      </c>
      <c r="C93" t="s">
        <v>26</v>
      </c>
      <c r="D93">
        <v>8.327400000000001</v>
      </c>
      <c r="E93">
        <v>12.01</v>
      </c>
      <c r="F93">
        <v>9.16</v>
      </c>
      <c r="G93">
        <v>39.26</v>
      </c>
      <c r="H93">
        <v>0.61</v>
      </c>
      <c r="I93">
        <v>14</v>
      </c>
      <c r="J93">
        <v>175.18</v>
      </c>
      <c r="K93">
        <v>51.39</v>
      </c>
      <c r="L93">
        <v>6</v>
      </c>
      <c r="M93">
        <v>12</v>
      </c>
      <c r="N93">
        <v>32.79</v>
      </c>
      <c r="O93">
        <v>21840.16</v>
      </c>
      <c r="P93">
        <v>104.62</v>
      </c>
      <c r="Q93">
        <v>450.97</v>
      </c>
      <c r="R93">
        <v>75.41</v>
      </c>
      <c r="S93">
        <v>47.66</v>
      </c>
      <c r="T93">
        <v>7640.04</v>
      </c>
      <c r="U93">
        <v>0.63</v>
      </c>
      <c r="V93">
        <v>0.74</v>
      </c>
      <c r="W93">
        <v>0.18</v>
      </c>
      <c r="X93">
        <v>0.44</v>
      </c>
      <c r="Y93">
        <v>2</v>
      </c>
      <c r="Z93">
        <v>10</v>
      </c>
    </row>
    <row r="94" spans="1:26">
      <c r="A94">
        <v>6</v>
      </c>
      <c r="B94">
        <v>85</v>
      </c>
      <c r="C94" t="s">
        <v>26</v>
      </c>
      <c r="D94">
        <v>8.499000000000001</v>
      </c>
      <c r="E94">
        <v>11.77</v>
      </c>
      <c r="F94">
        <v>8.99</v>
      </c>
      <c r="G94">
        <v>44.93</v>
      </c>
      <c r="H94">
        <v>0.7</v>
      </c>
      <c r="I94">
        <v>12</v>
      </c>
      <c r="J94">
        <v>176.66</v>
      </c>
      <c r="K94">
        <v>51.39</v>
      </c>
      <c r="L94">
        <v>7</v>
      </c>
      <c r="M94">
        <v>10</v>
      </c>
      <c r="N94">
        <v>33.27</v>
      </c>
      <c r="O94">
        <v>22022.17</v>
      </c>
      <c r="P94">
        <v>100.01</v>
      </c>
      <c r="Q94">
        <v>450.94</v>
      </c>
      <c r="R94">
        <v>69.16</v>
      </c>
      <c r="S94">
        <v>47.66</v>
      </c>
      <c r="T94">
        <v>4527.31</v>
      </c>
      <c r="U94">
        <v>0.6899999999999999</v>
      </c>
      <c r="V94">
        <v>0.75</v>
      </c>
      <c r="W94">
        <v>0.18</v>
      </c>
      <c r="X94">
        <v>0.27</v>
      </c>
      <c r="Y94">
        <v>2</v>
      </c>
      <c r="Z94">
        <v>10</v>
      </c>
    </row>
    <row r="95" spans="1:26">
      <c r="A95">
        <v>7</v>
      </c>
      <c r="B95">
        <v>85</v>
      </c>
      <c r="C95" t="s">
        <v>26</v>
      </c>
      <c r="D95">
        <v>8.565899999999999</v>
      </c>
      <c r="E95">
        <v>11.67</v>
      </c>
      <c r="F95">
        <v>8.960000000000001</v>
      </c>
      <c r="G95">
        <v>53.78</v>
      </c>
      <c r="H95">
        <v>0.8</v>
      </c>
      <c r="I95">
        <v>10</v>
      </c>
      <c r="J95">
        <v>178.14</v>
      </c>
      <c r="K95">
        <v>51.39</v>
      </c>
      <c r="L95">
        <v>8</v>
      </c>
      <c r="M95">
        <v>8</v>
      </c>
      <c r="N95">
        <v>33.75</v>
      </c>
      <c r="O95">
        <v>22204.83</v>
      </c>
      <c r="P95">
        <v>97.34999999999999</v>
      </c>
      <c r="Q95">
        <v>450.96</v>
      </c>
      <c r="R95">
        <v>68.34</v>
      </c>
      <c r="S95">
        <v>47.66</v>
      </c>
      <c r="T95">
        <v>4126.61</v>
      </c>
      <c r="U95">
        <v>0.7</v>
      </c>
      <c r="V95">
        <v>0.75</v>
      </c>
      <c r="W95">
        <v>0.18</v>
      </c>
      <c r="X95">
        <v>0.24</v>
      </c>
      <c r="Y95">
        <v>2</v>
      </c>
      <c r="Z95">
        <v>10</v>
      </c>
    </row>
    <row r="96" spans="1:26">
      <c r="A96">
        <v>8</v>
      </c>
      <c r="B96">
        <v>85</v>
      </c>
      <c r="C96" t="s">
        <v>26</v>
      </c>
      <c r="D96">
        <v>8.605399999999999</v>
      </c>
      <c r="E96">
        <v>11.62</v>
      </c>
      <c r="F96">
        <v>8.94</v>
      </c>
      <c r="G96">
        <v>59.62</v>
      </c>
      <c r="H96">
        <v>0.89</v>
      </c>
      <c r="I96">
        <v>9</v>
      </c>
      <c r="J96">
        <v>179.63</v>
      </c>
      <c r="K96">
        <v>51.39</v>
      </c>
      <c r="L96">
        <v>9</v>
      </c>
      <c r="M96">
        <v>7</v>
      </c>
      <c r="N96">
        <v>34.24</v>
      </c>
      <c r="O96">
        <v>22388.15</v>
      </c>
      <c r="P96">
        <v>95.05</v>
      </c>
      <c r="Q96">
        <v>450.94</v>
      </c>
      <c r="R96">
        <v>67.8</v>
      </c>
      <c r="S96">
        <v>47.66</v>
      </c>
      <c r="T96">
        <v>3862.01</v>
      </c>
      <c r="U96">
        <v>0.7</v>
      </c>
      <c r="V96">
        <v>0.76</v>
      </c>
      <c r="W96">
        <v>0.18</v>
      </c>
      <c r="X96">
        <v>0.22</v>
      </c>
      <c r="Y96">
        <v>2</v>
      </c>
      <c r="Z96">
        <v>10</v>
      </c>
    </row>
    <row r="97" spans="1:26">
      <c r="A97">
        <v>9</v>
      </c>
      <c r="B97">
        <v>85</v>
      </c>
      <c r="C97" t="s">
        <v>26</v>
      </c>
      <c r="D97">
        <v>8.6493</v>
      </c>
      <c r="E97">
        <v>11.56</v>
      </c>
      <c r="F97">
        <v>8.92</v>
      </c>
      <c r="G97">
        <v>66.89</v>
      </c>
      <c r="H97">
        <v>0.98</v>
      </c>
      <c r="I97">
        <v>8</v>
      </c>
      <c r="J97">
        <v>181.12</v>
      </c>
      <c r="K97">
        <v>51.39</v>
      </c>
      <c r="L97">
        <v>10</v>
      </c>
      <c r="M97">
        <v>6</v>
      </c>
      <c r="N97">
        <v>34.73</v>
      </c>
      <c r="O97">
        <v>22572.13</v>
      </c>
      <c r="P97">
        <v>91.36</v>
      </c>
      <c r="Q97">
        <v>450.97</v>
      </c>
      <c r="R97">
        <v>66.95</v>
      </c>
      <c r="S97">
        <v>47.66</v>
      </c>
      <c r="T97">
        <v>3441.02</v>
      </c>
      <c r="U97">
        <v>0.71</v>
      </c>
      <c r="V97">
        <v>0.76</v>
      </c>
      <c r="W97">
        <v>0.18</v>
      </c>
      <c r="X97">
        <v>0.2</v>
      </c>
      <c r="Y97">
        <v>2</v>
      </c>
      <c r="Z97">
        <v>10</v>
      </c>
    </row>
    <row r="98" spans="1:26">
      <c r="A98">
        <v>10</v>
      </c>
      <c r="B98">
        <v>85</v>
      </c>
      <c r="C98" t="s">
        <v>26</v>
      </c>
      <c r="D98">
        <v>8.7135</v>
      </c>
      <c r="E98">
        <v>11.48</v>
      </c>
      <c r="F98">
        <v>8.869999999999999</v>
      </c>
      <c r="G98">
        <v>76</v>
      </c>
      <c r="H98">
        <v>1.07</v>
      </c>
      <c r="I98">
        <v>7</v>
      </c>
      <c r="J98">
        <v>182.62</v>
      </c>
      <c r="K98">
        <v>51.39</v>
      </c>
      <c r="L98">
        <v>11</v>
      </c>
      <c r="M98">
        <v>5</v>
      </c>
      <c r="N98">
        <v>35.22</v>
      </c>
      <c r="O98">
        <v>22756.91</v>
      </c>
      <c r="P98">
        <v>88.36</v>
      </c>
      <c r="Q98">
        <v>450.94</v>
      </c>
      <c r="R98">
        <v>65.25</v>
      </c>
      <c r="S98">
        <v>47.66</v>
      </c>
      <c r="T98">
        <v>2595.51</v>
      </c>
      <c r="U98">
        <v>0.73</v>
      </c>
      <c r="V98">
        <v>0.76</v>
      </c>
      <c r="W98">
        <v>0.18</v>
      </c>
      <c r="X98">
        <v>0.14</v>
      </c>
      <c r="Y98">
        <v>2</v>
      </c>
      <c r="Z98">
        <v>10</v>
      </c>
    </row>
    <row r="99" spans="1:26">
      <c r="A99">
        <v>11</v>
      </c>
      <c r="B99">
        <v>85</v>
      </c>
      <c r="C99" t="s">
        <v>26</v>
      </c>
      <c r="D99">
        <v>8.670500000000001</v>
      </c>
      <c r="E99">
        <v>11.53</v>
      </c>
      <c r="F99">
        <v>8.92</v>
      </c>
      <c r="G99">
        <v>76.48999999999999</v>
      </c>
      <c r="H99">
        <v>1.16</v>
      </c>
      <c r="I99">
        <v>7</v>
      </c>
      <c r="J99">
        <v>184.12</v>
      </c>
      <c r="K99">
        <v>51.39</v>
      </c>
      <c r="L99">
        <v>12</v>
      </c>
      <c r="M99">
        <v>0</v>
      </c>
      <c r="N99">
        <v>35.73</v>
      </c>
      <c r="O99">
        <v>22942.24</v>
      </c>
      <c r="P99">
        <v>87.83</v>
      </c>
      <c r="Q99">
        <v>451.05</v>
      </c>
      <c r="R99">
        <v>67.04000000000001</v>
      </c>
      <c r="S99">
        <v>47.66</v>
      </c>
      <c r="T99">
        <v>3489.63</v>
      </c>
      <c r="U99">
        <v>0.71</v>
      </c>
      <c r="V99">
        <v>0.76</v>
      </c>
      <c r="W99">
        <v>0.18</v>
      </c>
      <c r="X99">
        <v>0.2</v>
      </c>
      <c r="Y99">
        <v>2</v>
      </c>
      <c r="Z99">
        <v>10</v>
      </c>
    </row>
    <row r="100" spans="1:26">
      <c r="A100">
        <v>0</v>
      </c>
      <c r="B100">
        <v>20</v>
      </c>
      <c r="C100" t="s">
        <v>26</v>
      </c>
      <c r="D100">
        <v>8.392799999999999</v>
      </c>
      <c r="E100">
        <v>11.92</v>
      </c>
      <c r="F100">
        <v>9.73</v>
      </c>
      <c r="G100">
        <v>16.21</v>
      </c>
      <c r="H100">
        <v>0.34</v>
      </c>
      <c r="I100">
        <v>36</v>
      </c>
      <c r="J100">
        <v>51.33</v>
      </c>
      <c r="K100">
        <v>24.83</v>
      </c>
      <c r="L100">
        <v>1</v>
      </c>
      <c r="M100">
        <v>34</v>
      </c>
      <c r="N100">
        <v>5.51</v>
      </c>
      <c r="O100">
        <v>6564.78</v>
      </c>
      <c r="P100">
        <v>48.56</v>
      </c>
      <c r="Q100">
        <v>450.96</v>
      </c>
      <c r="R100">
        <v>93.39</v>
      </c>
      <c r="S100">
        <v>47.66</v>
      </c>
      <c r="T100">
        <v>16520.7</v>
      </c>
      <c r="U100">
        <v>0.51</v>
      </c>
      <c r="V100">
        <v>0.6899999999999999</v>
      </c>
      <c r="W100">
        <v>0.22</v>
      </c>
      <c r="X100">
        <v>1</v>
      </c>
      <c r="Y100">
        <v>2</v>
      </c>
      <c r="Z100">
        <v>10</v>
      </c>
    </row>
    <row r="101" spans="1:26">
      <c r="A101">
        <v>1</v>
      </c>
      <c r="B101">
        <v>20</v>
      </c>
      <c r="C101" t="s">
        <v>26</v>
      </c>
      <c r="D101">
        <v>8.747400000000001</v>
      </c>
      <c r="E101">
        <v>11.43</v>
      </c>
      <c r="F101">
        <v>9.390000000000001</v>
      </c>
      <c r="G101">
        <v>23.48</v>
      </c>
      <c r="H101">
        <v>0.66</v>
      </c>
      <c r="I101">
        <v>24</v>
      </c>
      <c r="J101">
        <v>52.47</v>
      </c>
      <c r="K101">
        <v>24.83</v>
      </c>
      <c r="L101">
        <v>2</v>
      </c>
      <c r="M101">
        <v>0</v>
      </c>
      <c r="N101">
        <v>5.64</v>
      </c>
      <c r="O101">
        <v>6705.1</v>
      </c>
      <c r="P101">
        <v>43.68</v>
      </c>
      <c r="Q101">
        <v>451.13</v>
      </c>
      <c r="R101">
        <v>81.44</v>
      </c>
      <c r="S101">
        <v>47.66</v>
      </c>
      <c r="T101">
        <v>10603.72</v>
      </c>
      <c r="U101">
        <v>0.59</v>
      </c>
      <c r="V101">
        <v>0.72</v>
      </c>
      <c r="W101">
        <v>0.23</v>
      </c>
      <c r="X101">
        <v>0.67</v>
      </c>
      <c r="Y101">
        <v>2</v>
      </c>
      <c r="Z101">
        <v>10</v>
      </c>
    </row>
    <row r="102" spans="1:26">
      <c r="A102">
        <v>0</v>
      </c>
      <c r="B102">
        <v>65</v>
      </c>
      <c r="C102" t="s">
        <v>26</v>
      </c>
      <c r="D102">
        <v>6.3268</v>
      </c>
      <c r="E102">
        <v>15.81</v>
      </c>
      <c r="F102">
        <v>11.23</v>
      </c>
      <c r="G102">
        <v>7.66</v>
      </c>
      <c r="H102">
        <v>0.13</v>
      </c>
      <c r="I102">
        <v>88</v>
      </c>
      <c r="J102">
        <v>133.21</v>
      </c>
      <c r="K102">
        <v>46.47</v>
      </c>
      <c r="L102">
        <v>1</v>
      </c>
      <c r="M102">
        <v>86</v>
      </c>
      <c r="N102">
        <v>20.75</v>
      </c>
      <c r="O102">
        <v>16663.42</v>
      </c>
      <c r="P102">
        <v>120.32</v>
      </c>
      <c r="Q102">
        <v>451.13</v>
      </c>
      <c r="R102">
        <v>142.34</v>
      </c>
      <c r="S102">
        <v>47.66</v>
      </c>
      <c r="T102">
        <v>40733.83</v>
      </c>
      <c r="U102">
        <v>0.33</v>
      </c>
      <c r="V102">
        <v>0.6</v>
      </c>
      <c r="W102">
        <v>0.3</v>
      </c>
      <c r="X102">
        <v>2.5</v>
      </c>
      <c r="Y102">
        <v>2</v>
      </c>
      <c r="Z102">
        <v>10</v>
      </c>
    </row>
    <row r="103" spans="1:26">
      <c r="A103">
        <v>1</v>
      </c>
      <c r="B103">
        <v>65</v>
      </c>
      <c r="C103" t="s">
        <v>26</v>
      </c>
      <c r="D103">
        <v>7.6872</v>
      </c>
      <c r="E103">
        <v>13.01</v>
      </c>
      <c r="F103">
        <v>9.789999999999999</v>
      </c>
      <c r="G103">
        <v>15.46</v>
      </c>
      <c r="H103">
        <v>0.26</v>
      </c>
      <c r="I103">
        <v>38</v>
      </c>
      <c r="J103">
        <v>134.55</v>
      </c>
      <c r="K103">
        <v>46.47</v>
      </c>
      <c r="L103">
        <v>2</v>
      </c>
      <c r="M103">
        <v>36</v>
      </c>
      <c r="N103">
        <v>21.09</v>
      </c>
      <c r="O103">
        <v>16828.84</v>
      </c>
      <c r="P103">
        <v>102.13</v>
      </c>
      <c r="Q103">
        <v>451.17</v>
      </c>
      <c r="R103">
        <v>95.65000000000001</v>
      </c>
      <c r="S103">
        <v>47.66</v>
      </c>
      <c r="T103">
        <v>17642.01</v>
      </c>
      <c r="U103">
        <v>0.5</v>
      </c>
      <c r="V103">
        <v>0.6899999999999999</v>
      </c>
      <c r="W103">
        <v>0.22</v>
      </c>
      <c r="X103">
        <v>1.07</v>
      </c>
      <c r="Y103">
        <v>2</v>
      </c>
      <c r="Z103">
        <v>10</v>
      </c>
    </row>
    <row r="104" spans="1:26">
      <c r="A104">
        <v>2</v>
      </c>
      <c r="B104">
        <v>65</v>
      </c>
      <c r="C104" t="s">
        <v>26</v>
      </c>
      <c r="D104">
        <v>8.164199999999999</v>
      </c>
      <c r="E104">
        <v>12.25</v>
      </c>
      <c r="F104">
        <v>9.41</v>
      </c>
      <c r="G104">
        <v>23.54</v>
      </c>
      <c r="H104">
        <v>0.39</v>
      </c>
      <c r="I104">
        <v>24</v>
      </c>
      <c r="J104">
        <v>135.9</v>
      </c>
      <c r="K104">
        <v>46.47</v>
      </c>
      <c r="L104">
        <v>3</v>
      </c>
      <c r="M104">
        <v>22</v>
      </c>
      <c r="N104">
        <v>21.43</v>
      </c>
      <c r="O104">
        <v>16994.64</v>
      </c>
      <c r="P104">
        <v>95.23999999999999</v>
      </c>
      <c r="Q104">
        <v>450.95</v>
      </c>
      <c r="R104">
        <v>83.31999999999999</v>
      </c>
      <c r="S104">
        <v>47.66</v>
      </c>
      <c r="T104">
        <v>11543.46</v>
      </c>
      <c r="U104">
        <v>0.57</v>
      </c>
      <c r="V104">
        <v>0.72</v>
      </c>
      <c r="W104">
        <v>0.2</v>
      </c>
      <c r="X104">
        <v>0.6899999999999999</v>
      </c>
      <c r="Y104">
        <v>2</v>
      </c>
      <c r="Z104">
        <v>10</v>
      </c>
    </row>
    <row r="105" spans="1:26">
      <c r="A105">
        <v>3</v>
      </c>
      <c r="B105">
        <v>65</v>
      </c>
      <c r="C105" t="s">
        <v>26</v>
      </c>
      <c r="D105">
        <v>8.375400000000001</v>
      </c>
      <c r="E105">
        <v>11.94</v>
      </c>
      <c r="F105">
        <v>9.27</v>
      </c>
      <c r="G105">
        <v>30.9</v>
      </c>
      <c r="H105">
        <v>0.52</v>
      </c>
      <c r="I105">
        <v>18</v>
      </c>
      <c r="J105">
        <v>137.25</v>
      </c>
      <c r="K105">
        <v>46.47</v>
      </c>
      <c r="L105">
        <v>4</v>
      </c>
      <c r="M105">
        <v>16</v>
      </c>
      <c r="N105">
        <v>21.78</v>
      </c>
      <c r="O105">
        <v>17160.92</v>
      </c>
      <c r="P105">
        <v>90.88</v>
      </c>
      <c r="Q105">
        <v>451.09</v>
      </c>
      <c r="R105">
        <v>78.89</v>
      </c>
      <c r="S105">
        <v>47.66</v>
      </c>
      <c r="T105">
        <v>9358.379999999999</v>
      </c>
      <c r="U105">
        <v>0.6</v>
      </c>
      <c r="V105">
        <v>0.73</v>
      </c>
      <c r="W105">
        <v>0.19</v>
      </c>
      <c r="X105">
        <v>0.55</v>
      </c>
      <c r="Y105">
        <v>2</v>
      </c>
      <c r="Z105">
        <v>10</v>
      </c>
    </row>
    <row r="106" spans="1:26">
      <c r="A106">
        <v>4</v>
      </c>
      <c r="B106">
        <v>65</v>
      </c>
      <c r="C106" t="s">
        <v>26</v>
      </c>
      <c r="D106">
        <v>8.5169</v>
      </c>
      <c r="E106">
        <v>11.74</v>
      </c>
      <c r="F106">
        <v>9.18</v>
      </c>
      <c r="G106">
        <v>39.34</v>
      </c>
      <c r="H106">
        <v>0.64</v>
      </c>
      <c r="I106">
        <v>14</v>
      </c>
      <c r="J106">
        <v>138.6</v>
      </c>
      <c r="K106">
        <v>46.47</v>
      </c>
      <c r="L106">
        <v>5</v>
      </c>
      <c r="M106">
        <v>12</v>
      </c>
      <c r="N106">
        <v>22.13</v>
      </c>
      <c r="O106">
        <v>17327.69</v>
      </c>
      <c r="P106">
        <v>87.19</v>
      </c>
      <c r="Q106">
        <v>450.94</v>
      </c>
      <c r="R106">
        <v>75.94</v>
      </c>
      <c r="S106">
        <v>47.66</v>
      </c>
      <c r="T106">
        <v>7903.28</v>
      </c>
      <c r="U106">
        <v>0.63</v>
      </c>
      <c r="V106">
        <v>0.74</v>
      </c>
      <c r="W106">
        <v>0.18</v>
      </c>
      <c r="X106">
        <v>0.46</v>
      </c>
      <c r="Y106">
        <v>2</v>
      </c>
      <c r="Z106">
        <v>10</v>
      </c>
    </row>
    <row r="107" spans="1:26">
      <c r="A107">
        <v>5</v>
      </c>
      <c r="B107">
        <v>65</v>
      </c>
      <c r="C107" t="s">
        <v>26</v>
      </c>
      <c r="D107">
        <v>8.688499999999999</v>
      </c>
      <c r="E107">
        <v>11.51</v>
      </c>
      <c r="F107">
        <v>9.029999999999999</v>
      </c>
      <c r="G107">
        <v>49.25</v>
      </c>
      <c r="H107">
        <v>0.76</v>
      </c>
      <c r="I107">
        <v>11</v>
      </c>
      <c r="J107">
        <v>139.95</v>
      </c>
      <c r="K107">
        <v>46.47</v>
      </c>
      <c r="L107">
        <v>6</v>
      </c>
      <c r="M107">
        <v>9</v>
      </c>
      <c r="N107">
        <v>22.49</v>
      </c>
      <c r="O107">
        <v>17494.97</v>
      </c>
      <c r="P107">
        <v>81.93000000000001</v>
      </c>
      <c r="Q107">
        <v>450.95</v>
      </c>
      <c r="R107">
        <v>70.84999999999999</v>
      </c>
      <c r="S107">
        <v>47.66</v>
      </c>
      <c r="T107">
        <v>5373.14</v>
      </c>
      <c r="U107">
        <v>0.67</v>
      </c>
      <c r="V107">
        <v>0.75</v>
      </c>
      <c r="W107">
        <v>0.18</v>
      </c>
      <c r="X107">
        <v>0.31</v>
      </c>
      <c r="Y107">
        <v>2</v>
      </c>
      <c r="Z107">
        <v>10</v>
      </c>
    </row>
    <row r="108" spans="1:26">
      <c r="A108">
        <v>6</v>
      </c>
      <c r="B108">
        <v>65</v>
      </c>
      <c r="C108" t="s">
        <v>26</v>
      </c>
      <c r="D108">
        <v>8.789300000000001</v>
      </c>
      <c r="E108">
        <v>11.38</v>
      </c>
      <c r="F108">
        <v>8.949999999999999</v>
      </c>
      <c r="G108">
        <v>59.68</v>
      </c>
      <c r="H108">
        <v>0.88</v>
      </c>
      <c r="I108">
        <v>9</v>
      </c>
      <c r="J108">
        <v>141.31</v>
      </c>
      <c r="K108">
        <v>46.47</v>
      </c>
      <c r="L108">
        <v>7</v>
      </c>
      <c r="M108">
        <v>7</v>
      </c>
      <c r="N108">
        <v>22.85</v>
      </c>
      <c r="O108">
        <v>17662.75</v>
      </c>
      <c r="P108">
        <v>77.08</v>
      </c>
      <c r="Q108">
        <v>451</v>
      </c>
      <c r="R108">
        <v>68.09999999999999</v>
      </c>
      <c r="S108">
        <v>47.66</v>
      </c>
      <c r="T108">
        <v>4010.23</v>
      </c>
      <c r="U108">
        <v>0.7</v>
      </c>
      <c r="V108">
        <v>0.75</v>
      </c>
      <c r="W108">
        <v>0.18</v>
      </c>
      <c r="X108">
        <v>0.23</v>
      </c>
      <c r="Y108">
        <v>2</v>
      </c>
      <c r="Z108">
        <v>10</v>
      </c>
    </row>
    <row r="109" spans="1:26">
      <c r="A109">
        <v>7</v>
      </c>
      <c r="B109">
        <v>65</v>
      </c>
      <c r="C109" t="s">
        <v>26</v>
      </c>
      <c r="D109">
        <v>8.8498</v>
      </c>
      <c r="E109">
        <v>11.3</v>
      </c>
      <c r="F109">
        <v>8.9</v>
      </c>
      <c r="G109">
        <v>66.76000000000001</v>
      </c>
      <c r="H109">
        <v>0.99</v>
      </c>
      <c r="I109">
        <v>8</v>
      </c>
      <c r="J109">
        <v>142.68</v>
      </c>
      <c r="K109">
        <v>46.47</v>
      </c>
      <c r="L109">
        <v>8</v>
      </c>
      <c r="M109">
        <v>1</v>
      </c>
      <c r="N109">
        <v>23.21</v>
      </c>
      <c r="O109">
        <v>17831.04</v>
      </c>
      <c r="P109">
        <v>74.67</v>
      </c>
      <c r="Q109">
        <v>450.98</v>
      </c>
      <c r="R109">
        <v>66.25</v>
      </c>
      <c r="S109">
        <v>47.66</v>
      </c>
      <c r="T109">
        <v>3090.21</v>
      </c>
      <c r="U109">
        <v>0.72</v>
      </c>
      <c r="V109">
        <v>0.76</v>
      </c>
      <c r="W109">
        <v>0.18</v>
      </c>
      <c r="X109">
        <v>0.18</v>
      </c>
      <c r="Y109">
        <v>2</v>
      </c>
      <c r="Z109">
        <v>10</v>
      </c>
    </row>
    <row r="110" spans="1:26">
      <c r="A110">
        <v>8</v>
      </c>
      <c r="B110">
        <v>65</v>
      </c>
      <c r="C110" t="s">
        <v>26</v>
      </c>
      <c r="D110">
        <v>8.848699999999999</v>
      </c>
      <c r="E110">
        <v>11.3</v>
      </c>
      <c r="F110">
        <v>8.9</v>
      </c>
      <c r="G110">
        <v>66.77</v>
      </c>
      <c r="H110">
        <v>1.11</v>
      </c>
      <c r="I110">
        <v>8</v>
      </c>
      <c r="J110">
        <v>144.05</v>
      </c>
      <c r="K110">
        <v>46.47</v>
      </c>
      <c r="L110">
        <v>9</v>
      </c>
      <c r="M110">
        <v>0</v>
      </c>
      <c r="N110">
        <v>23.58</v>
      </c>
      <c r="O110">
        <v>17999.83</v>
      </c>
      <c r="P110">
        <v>75.37</v>
      </c>
      <c r="Q110">
        <v>450.98</v>
      </c>
      <c r="R110">
        <v>66.25</v>
      </c>
      <c r="S110">
        <v>47.66</v>
      </c>
      <c r="T110">
        <v>3088.91</v>
      </c>
      <c r="U110">
        <v>0.72</v>
      </c>
      <c r="V110">
        <v>0.76</v>
      </c>
      <c r="W110">
        <v>0.18</v>
      </c>
      <c r="X110">
        <v>0.18</v>
      </c>
      <c r="Y110">
        <v>2</v>
      </c>
      <c r="Z110">
        <v>10</v>
      </c>
    </row>
    <row r="111" spans="1:26">
      <c r="A111">
        <v>0</v>
      </c>
      <c r="B111">
        <v>75</v>
      </c>
      <c r="C111" t="s">
        <v>26</v>
      </c>
      <c r="D111">
        <v>5.9553</v>
      </c>
      <c r="E111">
        <v>16.79</v>
      </c>
      <c r="F111">
        <v>11.52</v>
      </c>
      <c r="G111">
        <v>7.05</v>
      </c>
      <c r="H111">
        <v>0.12</v>
      </c>
      <c r="I111">
        <v>98</v>
      </c>
      <c r="J111">
        <v>150.44</v>
      </c>
      <c r="K111">
        <v>49.1</v>
      </c>
      <c r="L111">
        <v>1</v>
      </c>
      <c r="M111">
        <v>96</v>
      </c>
      <c r="N111">
        <v>25.34</v>
      </c>
      <c r="O111">
        <v>18787.76</v>
      </c>
      <c r="P111">
        <v>134.1</v>
      </c>
      <c r="Q111">
        <v>451.27</v>
      </c>
      <c r="R111">
        <v>151.87</v>
      </c>
      <c r="S111">
        <v>47.66</v>
      </c>
      <c r="T111">
        <v>45447.91</v>
      </c>
      <c r="U111">
        <v>0.31</v>
      </c>
      <c r="V111">
        <v>0.59</v>
      </c>
      <c r="W111">
        <v>0.32</v>
      </c>
      <c r="X111">
        <v>2.79</v>
      </c>
      <c r="Y111">
        <v>2</v>
      </c>
      <c r="Z111">
        <v>10</v>
      </c>
    </row>
    <row r="112" spans="1:26">
      <c r="A112">
        <v>1</v>
      </c>
      <c r="B112">
        <v>75</v>
      </c>
      <c r="C112" t="s">
        <v>26</v>
      </c>
      <c r="D112">
        <v>7.4117</v>
      </c>
      <c r="E112">
        <v>13.49</v>
      </c>
      <c r="F112">
        <v>9.93</v>
      </c>
      <c r="G112">
        <v>14.19</v>
      </c>
      <c r="H112">
        <v>0.23</v>
      </c>
      <c r="I112">
        <v>42</v>
      </c>
      <c r="J112">
        <v>151.83</v>
      </c>
      <c r="K112">
        <v>49.1</v>
      </c>
      <c r="L112">
        <v>2</v>
      </c>
      <c r="M112">
        <v>40</v>
      </c>
      <c r="N112">
        <v>25.73</v>
      </c>
      <c r="O112">
        <v>18959.54</v>
      </c>
      <c r="P112">
        <v>113.16</v>
      </c>
      <c r="Q112">
        <v>450.99</v>
      </c>
      <c r="R112">
        <v>100.27</v>
      </c>
      <c r="S112">
        <v>47.66</v>
      </c>
      <c r="T112">
        <v>19932.28</v>
      </c>
      <c r="U112">
        <v>0.48</v>
      </c>
      <c r="V112">
        <v>0.68</v>
      </c>
      <c r="W112">
        <v>0.23</v>
      </c>
      <c r="X112">
        <v>1.21</v>
      </c>
      <c r="Y112">
        <v>2</v>
      </c>
      <c r="Z112">
        <v>10</v>
      </c>
    </row>
    <row r="113" spans="1:26">
      <c r="A113">
        <v>2</v>
      </c>
      <c r="B113">
        <v>75</v>
      </c>
      <c r="C113" t="s">
        <v>26</v>
      </c>
      <c r="D113">
        <v>7.966</v>
      </c>
      <c r="E113">
        <v>12.55</v>
      </c>
      <c r="F113">
        <v>9.449999999999999</v>
      </c>
      <c r="G113">
        <v>21</v>
      </c>
      <c r="H113">
        <v>0.35</v>
      </c>
      <c r="I113">
        <v>27</v>
      </c>
      <c r="J113">
        <v>153.23</v>
      </c>
      <c r="K113">
        <v>49.1</v>
      </c>
      <c r="L113">
        <v>3</v>
      </c>
      <c r="M113">
        <v>25</v>
      </c>
      <c r="N113">
        <v>26.13</v>
      </c>
      <c r="O113">
        <v>19131.85</v>
      </c>
      <c r="P113">
        <v>105.22</v>
      </c>
      <c r="Q113">
        <v>450.97</v>
      </c>
      <c r="R113">
        <v>84.83</v>
      </c>
      <c r="S113">
        <v>47.66</v>
      </c>
      <c r="T113">
        <v>12286.4</v>
      </c>
      <c r="U113">
        <v>0.5600000000000001</v>
      </c>
      <c r="V113">
        <v>0.71</v>
      </c>
      <c r="W113">
        <v>0.19</v>
      </c>
      <c r="X113">
        <v>0.73</v>
      </c>
      <c r="Y113">
        <v>2</v>
      </c>
      <c r="Z113">
        <v>10</v>
      </c>
    </row>
    <row r="114" spans="1:26">
      <c r="A114">
        <v>3</v>
      </c>
      <c r="B114">
        <v>75</v>
      </c>
      <c r="C114" t="s">
        <v>26</v>
      </c>
      <c r="D114">
        <v>8.2873</v>
      </c>
      <c r="E114">
        <v>12.07</v>
      </c>
      <c r="F114">
        <v>9.210000000000001</v>
      </c>
      <c r="G114">
        <v>29.08</v>
      </c>
      <c r="H114">
        <v>0.46</v>
      </c>
      <c r="I114">
        <v>19</v>
      </c>
      <c r="J114">
        <v>154.63</v>
      </c>
      <c r="K114">
        <v>49.1</v>
      </c>
      <c r="L114">
        <v>4</v>
      </c>
      <c r="M114">
        <v>17</v>
      </c>
      <c r="N114">
        <v>26.53</v>
      </c>
      <c r="O114">
        <v>19304.72</v>
      </c>
      <c r="P114">
        <v>100.1</v>
      </c>
      <c r="Q114">
        <v>450.96</v>
      </c>
      <c r="R114">
        <v>76.41</v>
      </c>
      <c r="S114">
        <v>47.66</v>
      </c>
      <c r="T114">
        <v>8115.28</v>
      </c>
      <c r="U114">
        <v>0.62</v>
      </c>
      <c r="V114">
        <v>0.73</v>
      </c>
      <c r="W114">
        <v>0.2</v>
      </c>
      <c r="X114">
        <v>0.49</v>
      </c>
      <c r="Y114">
        <v>2</v>
      </c>
      <c r="Z114">
        <v>10</v>
      </c>
    </row>
    <row r="115" spans="1:26">
      <c r="A115">
        <v>4</v>
      </c>
      <c r="B115">
        <v>75</v>
      </c>
      <c r="C115" t="s">
        <v>26</v>
      </c>
      <c r="D115">
        <v>8.442600000000001</v>
      </c>
      <c r="E115">
        <v>11.84</v>
      </c>
      <c r="F115">
        <v>9.109999999999999</v>
      </c>
      <c r="G115">
        <v>36.44</v>
      </c>
      <c r="H115">
        <v>0.57</v>
      </c>
      <c r="I115">
        <v>15</v>
      </c>
      <c r="J115">
        <v>156.03</v>
      </c>
      <c r="K115">
        <v>49.1</v>
      </c>
      <c r="L115">
        <v>5</v>
      </c>
      <c r="M115">
        <v>13</v>
      </c>
      <c r="N115">
        <v>26.94</v>
      </c>
      <c r="O115">
        <v>19478.15</v>
      </c>
      <c r="P115">
        <v>96.37</v>
      </c>
      <c r="Q115">
        <v>451.04</v>
      </c>
      <c r="R115">
        <v>73.23999999999999</v>
      </c>
      <c r="S115">
        <v>47.66</v>
      </c>
      <c r="T115">
        <v>6548.75</v>
      </c>
      <c r="U115">
        <v>0.65</v>
      </c>
      <c r="V115">
        <v>0.74</v>
      </c>
      <c r="W115">
        <v>0.19</v>
      </c>
      <c r="X115">
        <v>0.39</v>
      </c>
      <c r="Y115">
        <v>2</v>
      </c>
      <c r="Z115">
        <v>10</v>
      </c>
    </row>
    <row r="116" spans="1:26">
      <c r="A116">
        <v>5</v>
      </c>
      <c r="B116">
        <v>75</v>
      </c>
      <c r="C116" t="s">
        <v>26</v>
      </c>
      <c r="D116">
        <v>8.505000000000001</v>
      </c>
      <c r="E116">
        <v>11.76</v>
      </c>
      <c r="F116">
        <v>9.08</v>
      </c>
      <c r="G116">
        <v>41.93</v>
      </c>
      <c r="H116">
        <v>0.67</v>
      </c>
      <c r="I116">
        <v>13</v>
      </c>
      <c r="J116">
        <v>157.44</v>
      </c>
      <c r="K116">
        <v>49.1</v>
      </c>
      <c r="L116">
        <v>6</v>
      </c>
      <c r="M116">
        <v>11</v>
      </c>
      <c r="N116">
        <v>27.35</v>
      </c>
      <c r="O116">
        <v>19652.13</v>
      </c>
      <c r="P116">
        <v>93.31999999999999</v>
      </c>
      <c r="Q116">
        <v>450.97</v>
      </c>
      <c r="R116">
        <v>72.33</v>
      </c>
      <c r="S116">
        <v>47.66</v>
      </c>
      <c r="T116">
        <v>6105.07</v>
      </c>
      <c r="U116">
        <v>0.66</v>
      </c>
      <c r="V116">
        <v>0.74</v>
      </c>
      <c r="W116">
        <v>0.19</v>
      </c>
      <c r="X116">
        <v>0.36</v>
      </c>
      <c r="Y116">
        <v>2</v>
      </c>
      <c r="Z116">
        <v>10</v>
      </c>
    </row>
    <row r="117" spans="1:26">
      <c r="A117">
        <v>6</v>
      </c>
      <c r="B117">
        <v>75</v>
      </c>
      <c r="C117" t="s">
        <v>26</v>
      </c>
      <c r="D117">
        <v>8.612</v>
      </c>
      <c r="E117">
        <v>11.61</v>
      </c>
      <c r="F117">
        <v>9</v>
      </c>
      <c r="G117">
        <v>49.09</v>
      </c>
      <c r="H117">
        <v>0.78</v>
      </c>
      <c r="I117">
        <v>11</v>
      </c>
      <c r="J117">
        <v>158.86</v>
      </c>
      <c r="K117">
        <v>49.1</v>
      </c>
      <c r="L117">
        <v>7</v>
      </c>
      <c r="M117">
        <v>9</v>
      </c>
      <c r="N117">
        <v>27.77</v>
      </c>
      <c r="O117">
        <v>19826.68</v>
      </c>
      <c r="P117">
        <v>89.84</v>
      </c>
      <c r="Q117">
        <v>450.95</v>
      </c>
      <c r="R117">
        <v>69.65000000000001</v>
      </c>
      <c r="S117">
        <v>47.66</v>
      </c>
      <c r="T117">
        <v>4774.46</v>
      </c>
      <c r="U117">
        <v>0.68</v>
      </c>
      <c r="V117">
        <v>0.75</v>
      </c>
      <c r="W117">
        <v>0.18</v>
      </c>
      <c r="X117">
        <v>0.28</v>
      </c>
      <c r="Y117">
        <v>2</v>
      </c>
      <c r="Z117">
        <v>10</v>
      </c>
    </row>
    <row r="118" spans="1:26">
      <c r="A118">
        <v>7</v>
      </c>
      <c r="B118">
        <v>75</v>
      </c>
      <c r="C118" t="s">
        <v>26</v>
      </c>
      <c r="D118">
        <v>8.7003</v>
      </c>
      <c r="E118">
        <v>11.49</v>
      </c>
      <c r="F118">
        <v>8.94</v>
      </c>
      <c r="G118">
        <v>59.62</v>
      </c>
      <c r="H118">
        <v>0.88</v>
      </c>
      <c r="I118">
        <v>9</v>
      </c>
      <c r="J118">
        <v>160.28</v>
      </c>
      <c r="K118">
        <v>49.1</v>
      </c>
      <c r="L118">
        <v>8</v>
      </c>
      <c r="M118">
        <v>7</v>
      </c>
      <c r="N118">
        <v>28.19</v>
      </c>
      <c r="O118">
        <v>20001.93</v>
      </c>
      <c r="P118">
        <v>85.84</v>
      </c>
      <c r="Q118">
        <v>450.94</v>
      </c>
      <c r="R118">
        <v>67.84</v>
      </c>
      <c r="S118">
        <v>47.66</v>
      </c>
      <c r="T118">
        <v>3878.88</v>
      </c>
      <c r="U118">
        <v>0.7</v>
      </c>
      <c r="V118">
        <v>0.76</v>
      </c>
      <c r="W118">
        <v>0.18</v>
      </c>
      <c r="X118">
        <v>0.22</v>
      </c>
      <c r="Y118">
        <v>2</v>
      </c>
      <c r="Z118">
        <v>10</v>
      </c>
    </row>
    <row r="119" spans="1:26">
      <c r="A119">
        <v>8</v>
      </c>
      <c r="B119">
        <v>75</v>
      </c>
      <c r="C119" t="s">
        <v>26</v>
      </c>
      <c r="D119">
        <v>8.7423</v>
      </c>
      <c r="E119">
        <v>11.44</v>
      </c>
      <c r="F119">
        <v>8.92</v>
      </c>
      <c r="G119">
        <v>66.88</v>
      </c>
      <c r="H119">
        <v>0.99</v>
      </c>
      <c r="I119">
        <v>8</v>
      </c>
      <c r="J119">
        <v>161.71</v>
      </c>
      <c r="K119">
        <v>49.1</v>
      </c>
      <c r="L119">
        <v>9</v>
      </c>
      <c r="M119">
        <v>6</v>
      </c>
      <c r="N119">
        <v>28.61</v>
      </c>
      <c r="O119">
        <v>20177.64</v>
      </c>
      <c r="P119">
        <v>82.27</v>
      </c>
      <c r="Q119">
        <v>450.97</v>
      </c>
      <c r="R119">
        <v>66.98</v>
      </c>
      <c r="S119">
        <v>47.66</v>
      </c>
      <c r="T119">
        <v>3454.93</v>
      </c>
      <c r="U119">
        <v>0.71</v>
      </c>
      <c r="V119">
        <v>0.76</v>
      </c>
      <c r="W119">
        <v>0.18</v>
      </c>
      <c r="X119">
        <v>0.2</v>
      </c>
      <c r="Y119">
        <v>2</v>
      </c>
      <c r="Z119">
        <v>10</v>
      </c>
    </row>
    <row r="120" spans="1:26">
      <c r="A120">
        <v>9</v>
      </c>
      <c r="B120">
        <v>75</v>
      </c>
      <c r="C120" t="s">
        <v>26</v>
      </c>
      <c r="D120">
        <v>8.7493</v>
      </c>
      <c r="E120">
        <v>11.43</v>
      </c>
      <c r="F120">
        <v>8.91</v>
      </c>
      <c r="G120">
        <v>66.81</v>
      </c>
      <c r="H120">
        <v>1.09</v>
      </c>
      <c r="I120">
        <v>8</v>
      </c>
      <c r="J120">
        <v>163.13</v>
      </c>
      <c r="K120">
        <v>49.1</v>
      </c>
      <c r="L120">
        <v>10</v>
      </c>
      <c r="M120">
        <v>1</v>
      </c>
      <c r="N120">
        <v>29.04</v>
      </c>
      <c r="O120">
        <v>20353.94</v>
      </c>
      <c r="P120">
        <v>80.38</v>
      </c>
      <c r="Q120">
        <v>450.94</v>
      </c>
      <c r="R120">
        <v>66.48999999999999</v>
      </c>
      <c r="S120">
        <v>47.66</v>
      </c>
      <c r="T120">
        <v>3207.59</v>
      </c>
      <c r="U120">
        <v>0.72</v>
      </c>
      <c r="V120">
        <v>0.76</v>
      </c>
      <c r="W120">
        <v>0.18</v>
      </c>
      <c r="X120">
        <v>0.19</v>
      </c>
      <c r="Y120">
        <v>2</v>
      </c>
      <c r="Z120">
        <v>10</v>
      </c>
    </row>
    <row r="121" spans="1:26">
      <c r="A121">
        <v>10</v>
      </c>
      <c r="B121">
        <v>75</v>
      </c>
      <c r="C121" t="s">
        <v>26</v>
      </c>
      <c r="D121">
        <v>8.7483</v>
      </c>
      <c r="E121">
        <v>11.43</v>
      </c>
      <c r="F121">
        <v>8.91</v>
      </c>
      <c r="G121">
        <v>66.83</v>
      </c>
      <c r="H121">
        <v>1.18</v>
      </c>
      <c r="I121">
        <v>8</v>
      </c>
      <c r="J121">
        <v>164.57</v>
      </c>
      <c r="K121">
        <v>49.1</v>
      </c>
      <c r="L121">
        <v>11</v>
      </c>
      <c r="M121">
        <v>0</v>
      </c>
      <c r="N121">
        <v>29.47</v>
      </c>
      <c r="O121">
        <v>20530.82</v>
      </c>
      <c r="P121">
        <v>81.05</v>
      </c>
      <c r="Q121">
        <v>450.94</v>
      </c>
      <c r="R121">
        <v>66.48</v>
      </c>
      <c r="S121">
        <v>47.66</v>
      </c>
      <c r="T121">
        <v>3203.16</v>
      </c>
      <c r="U121">
        <v>0.72</v>
      </c>
      <c r="V121">
        <v>0.76</v>
      </c>
      <c r="W121">
        <v>0.18</v>
      </c>
      <c r="X121">
        <v>0.19</v>
      </c>
      <c r="Y121">
        <v>2</v>
      </c>
      <c r="Z121">
        <v>10</v>
      </c>
    </row>
    <row r="122" spans="1:26">
      <c r="A122">
        <v>0</v>
      </c>
      <c r="B122">
        <v>95</v>
      </c>
      <c r="C122" t="s">
        <v>26</v>
      </c>
      <c r="D122">
        <v>5.2406</v>
      </c>
      <c r="E122">
        <v>19.08</v>
      </c>
      <c r="F122">
        <v>12.18</v>
      </c>
      <c r="G122">
        <v>6.14</v>
      </c>
      <c r="H122">
        <v>0.1</v>
      </c>
      <c r="I122">
        <v>119</v>
      </c>
      <c r="J122">
        <v>185.69</v>
      </c>
      <c r="K122">
        <v>53.44</v>
      </c>
      <c r="L122">
        <v>1</v>
      </c>
      <c r="M122">
        <v>117</v>
      </c>
      <c r="N122">
        <v>36.26</v>
      </c>
      <c r="O122">
        <v>23136.14</v>
      </c>
      <c r="P122">
        <v>163.29</v>
      </c>
      <c r="Q122">
        <v>451.36</v>
      </c>
      <c r="R122">
        <v>173.54</v>
      </c>
      <c r="S122">
        <v>47.66</v>
      </c>
      <c r="T122">
        <v>56181.06</v>
      </c>
      <c r="U122">
        <v>0.27</v>
      </c>
      <c r="V122">
        <v>0.55</v>
      </c>
      <c r="W122">
        <v>0.35</v>
      </c>
      <c r="X122">
        <v>3.46</v>
      </c>
      <c r="Y122">
        <v>2</v>
      </c>
      <c r="Z122">
        <v>10</v>
      </c>
    </row>
    <row r="123" spans="1:26">
      <c r="A123">
        <v>1</v>
      </c>
      <c r="B123">
        <v>95</v>
      </c>
      <c r="C123" t="s">
        <v>26</v>
      </c>
      <c r="D123">
        <v>6.7427</v>
      </c>
      <c r="E123">
        <v>14.83</v>
      </c>
      <c r="F123">
        <v>10.46</v>
      </c>
      <c r="G123">
        <v>12.31</v>
      </c>
      <c r="H123">
        <v>0.19</v>
      </c>
      <c r="I123">
        <v>51</v>
      </c>
      <c r="J123">
        <v>187.21</v>
      </c>
      <c r="K123">
        <v>53.44</v>
      </c>
      <c r="L123">
        <v>2</v>
      </c>
      <c r="M123">
        <v>49</v>
      </c>
      <c r="N123">
        <v>36.77</v>
      </c>
      <c r="O123">
        <v>23322.88</v>
      </c>
      <c r="P123">
        <v>138.21</v>
      </c>
      <c r="Q123">
        <v>451.16</v>
      </c>
      <c r="R123">
        <v>119.42</v>
      </c>
      <c r="S123">
        <v>47.66</v>
      </c>
      <c r="T123">
        <v>29462.46</v>
      </c>
      <c r="U123">
        <v>0.4</v>
      </c>
      <c r="V123">
        <v>0.65</v>
      </c>
      <c r="W123">
        <v>0.21</v>
      </c>
      <c r="X123">
        <v>1.74</v>
      </c>
      <c r="Y123">
        <v>2</v>
      </c>
      <c r="Z123">
        <v>10</v>
      </c>
    </row>
    <row r="124" spans="1:26">
      <c r="A124">
        <v>2</v>
      </c>
      <c r="B124">
        <v>95</v>
      </c>
      <c r="C124" t="s">
        <v>26</v>
      </c>
      <c r="D124">
        <v>7.5812</v>
      </c>
      <c r="E124">
        <v>13.19</v>
      </c>
      <c r="F124">
        <v>9.57</v>
      </c>
      <c r="G124">
        <v>18.52</v>
      </c>
      <c r="H124">
        <v>0.28</v>
      </c>
      <c r="I124">
        <v>31</v>
      </c>
      <c r="J124">
        <v>188.73</v>
      </c>
      <c r="K124">
        <v>53.44</v>
      </c>
      <c r="L124">
        <v>3</v>
      </c>
      <c r="M124">
        <v>29</v>
      </c>
      <c r="N124">
        <v>37.29</v>
      </c>
      <c r="O124">
        <v>23510.33</v>
      </c>
      <c r="P124">
        <v>124.34</v>
      </c>
      <c r="Q124">
        <v>450.99</v>
      </c>
      <c r="R124">
        <v>88.03</v>
      </c>
      <c r="S124">
        <v>47.66</v>
      </c>
      <c r="T124">
        <v>13864.34</v>
      </c>
      <c r="U124">
        <v>0.54</v>
      </c>
      <c r="V124">
        <v>0.71</v>
      </c>
      <c r="W124">
        <v>0.22</v>
      </c>
      <c r="X124">
        <v>0.84</v>
      </c>
      <c r="Y124">
        <v>2</v>
      </c>
      <c r="Z124">
        <v>10</v>
      </c>
    </row>
    <row r="125" spans="1:26">
      <c r="A125">
        <v>3</v>
      </c>
      <c r="B125">
        <v>95</v>
      </c>
      <c r="C125" t="s">
        <v>26</v>
      </c>
      <c r="D125">
        <v>7.8852</v>
      </c>
      <c r="E125">
        <v>12.68</v>
      </c>
      <c r="F125">
        <v>9.359999999999999</v>
      </c>
      <c r="G125">
        <v>24.41</v>
      </c>
      <c r="H125">
        <v>0.37</v>
      </c>
      <c r="I125">
        <v>23</v>
      </c>
      <c r="J125">
        <v>190.25</v>
      </c>
      <c r="K125">
        <v>53.44</v>
      </c>
      <c r="L125">
        <v>4</v>
      </c>
      <c r="M125">
        <v>21</v>
      </c>
      <c r="N125">
        <v>37.82</v>
      </c>
      <c r="O125">
        <v>23698.48</v>
      </c>
      <c r="P125">
        <v>119.92</v>
      </c>
      <c r="Q125">
        <v>451.18</v>
      </c>
      <c r="R125">
        <v>81.36</v>
      </c>
      <c r="S125">
        <v>47.66</v>
      </c>
      <c r="T125">
        <v>10569.89</v>
      </c>
      <c r="U125">
        <v>0.59</v>
      </c>
      <c r="V125">
        <v>0.72</v>
      </c>
      <c r="W125">
        <v>0.2</v>
      </c>
      <c r="X125">
        <v>0.63</v>
      </c>
      <c r="Y125">
        <v>2</v>
      </c>
      <c r="Z125">
        <v>10</v>
      </c>
    </row>
    <row r="126" spans="1:26">
      <c r="A126">
        <v>4</v>
      </c>
      <c r="B126">
        <v>95</v>
      </c>
      <c r="C126" t="s">
        <v>26</v>
      </c>
      <c r="D126">
        <v>8.085699999999999</v>
      </c>
      <c r="E126">
        <v>12.37</v>
      </c>
      <c r="F126">
        <v>9.23</v>
      </c>
      <c r="G126">
        <v>30.76</v>
      </c>
      <c r="H126">
        <v>0.46</v>
      </c>
      <c r="I126">
        <v>18</v>
      </c>
      <c r="J126">
        <v>191.78</v>
      </c>
      <c r="K126">
        <v>53.44</v>
      </c>
      <c r="L126">
        <v>5</v>
      </c>
      <c r="M126">
        <v>16</v>
      </c>
      <c r="N126">
        <v>38.35</v>
      </c>
      <c r="O126">
        <v>23887.36</v>
      </c>
      <c r="P126">
        <v>116.38</v>
      </c>
      <c r="Q126">
        <v>450.95</v>
      </c>
      <c r="R126">
        <v>77.59</v>
      </c>
      <c r="S126">
        <v>47.66</v>
      </c>
      <c r="T126">
        <v>8708.35</v>
      </c>
      <c r="U126">
        <v>0.61</v>
      </c>
      <c r="V126">
        <v>0.73</v>
      </c>
      <c r="W126">
        <v>0.18</v>
      </c>
      <c r="X126">
        <v>0.51</v>
      </c>
      <c r="Y126">
        <v>2</v>
      </c>
      <c r="Z126">
        <v>10</v>
      </c>
    </row>
    <row r="127" spans="1:26">
      <c r="A127">
        <v>5</v>
      </c>
      <c r="B127">
        <v>95</v>
      </c>
      <c r="C127" t="s">
        <v>26</v>
      </c>
      <c r="D127">
        <v>8.2363</v>
      </c>
      <c r="E127">
        <v>12.14</v>
      </c>
      <c r="F127">
        <v>9.109999999999999</v>
      </c>
      <c r="G127">
        <v>36.46</v>
      </c>
      <c r="H127">
        <v>0.55</v>
      </c>
      <c r="I127">
        <v>15</v>
      </c>
      <c r="J127">
        <v>193.32</v>
      </c>
      <c r="K127">
        <v>53.44</v>
      </c>
      <c r="L127">
        <v>6</v>
      </c>
      <c r="M127">
        <v>13</v>
      </c>
      <c r="N127">
        <v>38.89</v>
      </c>
      <c r="O127">
        <v>24076.95</v>
      </c>
      <c r="P127">
        <v>113.05</v>
      </c>
      <c r="Q127">
        <v>450.96</v>
      </c>
      <c r="R127">
        <v>73.38</v>
      </c>
      <c r="S127">
        <v>47.66</v>
      </c>
      <c r="T127">
        <v>6621.3</v>
      </c>
      <c r="U127">
        <v>0.65</v>
      </c>
      <c r="V127">
        <v>0.74</v>
      </c>
      <c r="W127">
        <v>0.19</v>
      </c>
      <c r="X127">
        <v>0.39</v>
      </c>
      <c r="Y127">
        <v>2</v>
      </c>
      <c r="Z127">
        <v>10</v>
      </c>
    </row>
    <row r="128" spans="1:26">
      <c r="A128">
        <v>6</v>
      </c>
      <c r="B128">
        <v>95</v>
      </c>
      <c r="C128" t="s">
        <v>26</v>
      </c>
      <c r="D128">
        <v>8.3139</v>
      </c>
      <c r="E128">
        <v>12.03</v>
      </c>
      <c r="F128">
        <v>9.08</v>
      </c>
      <c r="G128">
        <v>41.89</v>
      </c>
      <c r="H128">
        <v>0.64</v>
      </c>
      <c r="I128">
        <v>13</v>
      </c>
      <c r="J128">
        <v>194.86</v>
      </c>
      <c r="K128">
        <v>53.44</v>
      </c>
      <c r="L128">
        <v>7</v>
      </c>
      <c r="M128">
        <v>11</v>
      </c>
      <c r="N128">
        <v>39.43</v>
      </c>
      <c r="O128">
        <v>24267.28</v>
      </c>
      <c r="P128">
        <v>110.73</v>
      </c>
      <c r="Q128">
        <v>450.98</v>
      </c>
      <c r="R128">
        <v>72.20999999999999</v>
      </c>
      <c r="S128">
        <v>47.66</v>
      </c>
      <c r="T128">
        <v>6042.91</v>
      </c>
      <c r="U128">
        <v>0.66</v>
      </c>
      <c r="V128">
        <v>0.74</v>
      </c>
      <c r="W128">
        <v>0.18</v>
      </c>
      <c r="X128">
        <v>0.35</v>
      </c>
      <c r="Y128">
        <v>2</v>
      </c>
      <c r="Z128">
        <v>10</v>
      </c>
    </row>
    <row r="129" spans="1:26">
      <c r="A129">
        <v>7</v>
      </c>
      <c r="B129">
        <v>95</v>
      </c>
      <c r="C129" t="s">
        <v>26</v>
      </c>
      <c r="D129">
        <v>8.4053</v>
      </c>
      <c r="E129">
        <v>11.9</v>
      </c>
      <c r="F129">
        <v>9.02</v>
      </c>
      <c r="G129">
        <v>49.2</v>
      </c>
      <c r="H129">
        <v>0.72</v>
      </c>
      <c r="I129">
        <v>11</v>
      </c>
      <c r="J129">
        <v>196.41</v>
      </c>
      <c r="K129">
        <v>53.44</v>
      </c>
      <c r="L129">
        <v>8</v>
      </c>
      <c r="M129">
        <v>9</v>
      </c>
      <c r="N129">
        <v>39.98</v>
      </c>
      <c r="O129">
        <v>24458.36</v>
      </c>
      <c r="P129">
        <v>108</v>
      </c>
      <c r="Q129">
        <v>450.95</v>
      </c>
      <c r="R129">
        <v>70.28</v>
      </c>
      <c r="S129">
        <v>47.66</v>
      </c>
      <c r="T129">
        <v>5088.17</v>
      </c>
      <c r="U129">
        <v>0.68</v>
      </c>
      <c r="V129">
        <v>0.75</v>
      </c>
      <c r="W129">
        <v>0.18</v>
      </c>
      <c r="X129">
        <v>0.3</v>
      </c>
      <c r="Y129">
        <v>2</v>
      </c>
      <c r="Z129">
        <v>10</v>
      </c>
    </row>
    <row r="130" spans="1:26">
      <c r="A130">
        <v>8</v>
      </c>
      <c r="B130">
        <v>95</v>
      </c>
      <c r="C130" t="s">
        <v>26</v>
      </c>
      <c r="D130">
        <v>8.4594</v>
      </c>
      <c r="E130">
        <v>11.82</v>
      </c>
      <c r="F130">
        <v>8.98</v>
      </c>
      <c r="G130">
        <v>53.88</v>
      </c>
      <c r="H130">
        <v>0.8100000000000001</v>
      </c>
      <c r="I130">
        <v>10</v>
      </c>
      <c r="J130">
        <v>197.97</v>
      </c>
      <c r="K130">
        <v>53.44</v>
      </c>
      <c r="L130">
        <v>9</v>
      </c>
      <c r="M130">
        <v>8</v>
      </c>
      <c r="N130">
        <v>40.53</v>
      </c>
      <c r="O130">
        <v>24650.18</v>
      </c>
      <c r="P130">
        <v>105.36</v>
      </c>
      <c r="Q130">
        <v>450.94</v>
      </c>
      <c r="R130">
        <v>69.29000000000001</v>
      </c>
      <c r="S130">
        <v>47.66</v>
      </c>
      <c r="T130">
        <v>4599.65</v>
      </c>
      <c r="U130">
        <v>0.6899999999999999</v>
      </c>
      <c r="V130">
        <v>0.75</v>
      </c>
      <c r="W130">
        <v>0.17</v>
      </c>
      <c r="X130">
        <v>0.26</v>
      </c>
      <c r="Y130">
        <v>2</v>
      </c>
      <c r="Z130">
        <v>10</v>
      </c>
    </row>
    <row r="131" spans="1:26">
      <c r="A131">
        <v>9</v>
      </c>
      <c r="B131">
        <v>95</v>
      </c>
      <c r="C131" t="s">
        <v>26</v>
      </c>
      <c r="D131">
        <v>8.534000000000001</v>
      </c>
      <c r="E131">
        <v>11.72</v>
      </c>
      <c r="F131">
        <v>8.91</v>
      </c>
      <c r="G131">
        <v>59.43</v>
      </c>
      <c r="H131">
        <v>0.89</v>
      </c>
      <c r="I131">
        <v>9</v>
      </c>
      <c r="J131">
        <v>199.53</v>
      </c>
      <c r="K131">
        <v>53.44</v>
      </c>
      <c r="L131">
        <v>10</v>
      </c>
      <c r="M131">
        <v>7</v>
      </c>
      <c r="N131">
        <v>41.1</v>
      </c>
      <c r="O131">
        <v>24842.77</v>
      </c>
      <c r="P131">
        <v>102.63</v>
      </c>
      <c r="Q131">
        <v>451.02</v>
      </c>
      <c r="R131">
        <v>66.81999999999999</v>
      </c>
      <c r="S131">
        <v>47.66</v>
      </c>
      <c r="T131">
        <v>3368.33</v>
      </c>
      <c r="U131">
        <v>0.71</v>
      </c>
      <c r="V131">
        <v>0.76</v>
      </c>
      <c r="W131">
        <v>0.18</v>
      </c>
      <c r="X131">
        <v>0.19</v>
      </c>
      <c r="Y131">
        <v>2</v>
      </c>
      <c r="Z131">
        <v>10</v>
      </c>
    </row>
    <row r="132" spans="1:26">
      <c r="A132">
        <v>10</v>
      </c>
      <c r="B132">
        <v>95</v>
      </c>
      <c r="C132" t="s">
        <v>26</v>
      </c>
      <c r="D132">
        <v>8.5608</v>
      </c>
      <c r="E132">
        <v>11.68</v>
      </c>
      <c r="F132">
        <v>8.91</v>
      </c>
      <c r="G132">
        <v>66.86</v>
      </c>
      <c r="H132">
        <v>0.97</v>
      </c>
      <c r="I132">
        <v>8</v>
      </c>
      <c r="J132">
        <v>201.1</v>
      </c>
      <c r="K132">
        <v>53.44</v>
      </c>
      <c r="L132">
        <v>11</v>
      </c>
      <c r="M132">
        <v>6</v>
      </c>
      <c r="N132">
        <v>41.66</v>
      </c>
      <c r="O132">
        <v>25036.12</v>
      </c>
      <c r="P132">
        <v>100.18</v>
      </c>
      <c r="Q132">
        <v>450.94</v>
      </c>
      <c r="R132">
        <v>66.87</v>
      </c>
      <c r="S132">
        <v>47.66</v>
      </c>
      <c r="T132">
        <v>3397.71</v>
      </c>
      <c r="U132">
        <v>0.71</v>
      </c>
      <c r="V132">
        <v>0.76</v>
      </c>
      <c r="W132">
        <v>0.18</v>
      </c>
      <c r="X132">
        <v>0.19</v>
      </c>
      <c r="Y132">
        <v>2</v>
      </c>
      <c r="Z132">
        <v>10</v>
      </c>
    </row>
    <row r="133" spans="1:26">
      <c r="A133">
        <v>11</v>
      </c>
      <c r="B133">
        <v>95</v>
      </c>
      <c r="C133" t="s">
        <v>26</v>
      </c>
      <c r="D133">
        <v>8.6151</v>
      </c>
      <c r="E133">
        <v>11.61</v>
      </c>
      <c r="F133">
        <v>8.880000000000001</v>
      </c>
      <c r="G133">
        <v>76.09999999999999</v>
      </c>
      <c r="H133">
        <v>1.05</v>
      </c>
      <c r="I133">
        <v>7</v>
      </c>
      <c r="J133">
        <v>202.67</v>
      </c>
      <c r="K133">
        <v>53.44</v>
      </c>
      <c r="L133">
        <v>12</v>
      </c>
      <c r="M133">
        <v>5</v>
      </c>
      <c r="N133">
        <v>42.24</v>
      </c>
      <c r="O133">
        <v>25230.25</v>
      </c>
      <c r="P133">
        <v>97.42</v>
      </c>
      <c r="Q133">
        <v>450.98</v>
      </c>
      <c r="R133">
        <v>65.63</v>
      </c>
      <c r="S133">
        <v>47.66</v>
      </c>
      <c r="T133">
        <v>2786.31</v>
      </c>
      <c r="U133">
        <v>0.73</v>
      </c>
      <c r="V133">
        <v>0.76</v>
      </c>
      <c r="W133">
        <v>0.18</v>
      </c>
      <c r="X133">
        <v>0.16</v>
      </c>
      <c r="Y133">
        <v>2</v>
      </c>
      <c r="Z133">
        <v>10</v>
      </c>
    </row>
    <row r="134" spans="1:26">
      <c r="A134">
        <v>12</v>
      </c>
      <c r="B134">
        <v>95</v>
      </c>
      <c r="C134" t="s">
        <v>26</v>
      </c>
      <c r="D134">
        <v>8.616199999999999</v>
      </c>
      <c r="E134">
        <v>11.61</v>
      </c>
      <c r="F134">
        <v>8.880000000000001</v>
      </c>
      <c r="G134">
        <v>76.09</v>
      </c>
      <c r="H134">
        <v>1.13</v>
      </c>
      <c r="I134">
        <v>7</v>
      </c>
      <c r="J134">
        <v>204.25</v>
      </c>
      <c r="K134">
        <v>53.44</v>
      </c>
      <c r="L134">
        <v>13</v>
      </c>
      <c r="M134">
        <v>5</v>
      </c>
      <c r="N134">
        <v>42.82</v>
      </c>
      <c r="O134">
        <v>25425.3</v>
      </c>
      <c r="P134">
        <v>94.64</v>
      </c>
      <c r="Q134">
        <v>450.94</v>
      </c>
      <c r="R134">
        <v>65.56999999999999</v>
      </c>
      <c r="S134">
        <v>47.66</v>
      </c>
      <c r="T134">
        <v>2753.89</v>
      </c>
      <c r="U134">
        <v>0.73</v>
      </c>
      <c r="V134">
        <v>0.76</v>
      </c>
      <c r="W134">
        <v>0.18</v>
      </c>
      <c r="X134">
        <v>0.15</v>
      </c>
      <c r="Y134">
        <v>2</v>
      </c>
      <c r="Z134">
        <v>10</v>
      </c>
    </row>
    <row r="135" spans="1:26">
      <c r="A135">
        <v>13</v>
      </c>
      <c r="B135">
        <v>95</v>
      </c>
      <c r="C135" t="s">
        <v>26</v>
      </c>
      <c r="D135">
        <v>8.638500000000001</v>
      </c>
      <c r="E135">
        <v>11.58</v>
      </c>
      <c r="F135">
        <v>8.880000000000001</v>
      </c>
      <c r="G135">
        <v>88.84</v>
      </c>
      <c r="H135">
        <v>1.21</v>
      </c>
      <c r="I135">
        <v>6</v>
      </c>
      <c r="J135">
        <v>205.84</v>
      </c>
      <c r="K135">
        <v>53.44</v>
      </c>
      <c r="L135">
        <v>14</v>
      </c>
      <c r="M135">
        <v>1</v>
      </c>
      <c r="N135">
        <v>43.4</v>
      </c>
      <c r="O135">
        <v>25621.03</v>
      </c>
      <c r="P135">
        <v>93.23999999999999</v>
      </c>
      <c r="Q135">
        <v>451</v>
      </c>
      <c r="R135">
        <v>65.81</v>
      </c>
      <c r="S135">
        <v>47.66</v>
      </c>
      <c r="T135">
        <v>2877.69</v>
      </c>
      <c r="U135">
        <v>0.72</v>
      </c>
      <c r="V135">
        <v>0.76</v>
      </c>
      <c r="W135">
        <v>0.18</v>
      </c>
      <c r="X135">
        <v>0.16</v>
      </c>
      <c r="Y135">
        <v>2</v>
      </c>
      <c r="Z135">
        <v>10</v>
      </c>
    </row>
    <row r="136" spans="1:26">
      <c r="A136">
        <v>14</v>
      </c>
      <c r="B136">
        <v>95</v>
      </c>
      <c r="C136" t="s">
        <v>26</v>
      </c>
      <c r="D136">
        <v>8.638500000000001</v>
      </c>
      <c r="E136">
        <v>11.58</v>
      </c>
      <c r="F136">
        <v>8.880000000000001</v>
      </c>
      <c r="G136">
        <v>88.84</v>
      </c>
      <c r="H136">
        <v>1.28</v>
      </c>
      <c r="I136">
        <v>6</v>
      </c>
      <c r="J136">
        <v>207.43</v>
      </c>
      <c r="K136">
        <v>53.44</v>
      </c>
      <c r="L136">
        <v>15</v>
      </c>
      <c r="M136">
        <v>0</v>
      </c>
      <c r="N136">
        <v>44</v>
      </c>
      <c r="O136">
        <v>25817.56</v>
      </c>
      <c r="P136">
        <v>94.03</v>
      </c>
      <c r="Q136">
        <v>451</v>
      </c>
      <c r="R136">
        <v>65.76000000000001</v>
      </c>
      <c r="S136">
        <v>47.66</v>
      </c>
      <c r="T136">
        <v>2855.11</v>
      </c>
      <c r="U136">
        <v>0.72</v>
      </c>
      <c r="V136">
        <v>0.76</v>
      </c>
      <c r="W136">
        <v>0.18</v>
      </c>
      <c r="X136">
        <v>0.16</v>
      </c>
      <c r="Y136">
        <v>2</v>
      </c>
      <c r="Z136">
        <v>10</v>
      </c>
    </row>
    <row r="137" spans="1:26">
      <c r="A137">
        <v>0</v>
      </c>
      <c r="B137">
        <v>55</v>
      </c>
      <c r="C137" t="s">
        <v>26</v>
      </c>
      <c r="D137">
        <v>6.7287</v>
      </c>
      <c r="E137">
        <v>14.86</v>
      </c>
      <c r="F137">
        <v>10.91</v>
      </c>
      <c r="G137">
        <v>8.4</v>
      </c>
      <c r="H137">
        <v>0.15</v>
      </c>
      <c r="I137">
        <v>78</v>
      </c>
      <c r="J137">
        <v>116.05</v>
      </c>
      <c r="K137">
        <v>43.4</v>
      </c>
      <c r="L137">
        <v>1</v>
      </c>
      <c r="M137">
        <v>76</v>
      </c>
      <c r="N137">
        <v>16.65</v>
      </c>
      <c r="O137">
        <v>14546.17</v>
      </c>
      <c r="P137">
        <v>106.17</v>
      </c>
      <c r="Q137">
        <v>451.1</v>
      </c>
      <c r="R137">
        <v>132.11</v>
      </c>
      <c r="S137">
        <v>47.66</v>
      </c>
      <c r="T137">
        <v>35667.91</v>
      </c>
      <c r="U137">
        <v>0.36</v>
      </c>
      <c r="V137">
        <v>0.62</v>
      </c>
      <c r="W137">
        <v>0.28</v>
      </c>
      <c r="X137">
        <v>2.19</v>
      </c>
      <c r="Y137">
        <v>2</v>
      </c>
      <c r="Z137">
        <v>10</v>
      </c>
    </row>
    <row r="138" spans="1:26">
      <c r="A138">
        <v>1</v>
      </c>
      <c r="B138">
        <v>55</v>
      </c>
      <c r="C138" t="s">
        <v>26</v>
      </c>
      <c r="D138">
        <v>7.956</v>
      </c>
      <c r="E138">
        <v>12.57</v>
      </c>
      <c r="F138">
        <v>9.67</v>
      </c>
      <c r="G138">
        <v>17.07</v>
      </c>
      <c r="H138">
        <v>0.3</v>
      </c>
      <c r="I138">
        <v>34</v>
      </c>
      <c r="J138">
        <v>117.34</v>
      </c>
      <c r="K138">
        <v>43.4</v>
      </c>
      <c r="L138">
        <v>2</v>
      </c>
      <c r="M138">
        <v>32</v>
      </c>
      <c r="N138">
        <v>16.94</v>
      </c>
      <c r="O138">
        <v>14705.49</v>
      </c>
      <c r="P138">
        <v>90.81</v>
      </c>
      <c r="Q138">
        <v>451.06</v>
      </c>
      <c r="R138">
        <v>91.59999999999999</v>
      </c>
      <c r="S138">
        <v>47.66</v>
      </c>
      <c r="T138">
        <v>15637.25</v>
      </c>
      <c r="U138">
        <v>0.52</v>
      </c>
      <c r="V138">
        <v>0.7</v>
      </c>
      <c r="W138">
        <v>0.22</v>
      </c>
      <c r="X138">
        <v>0.95</v>
      </c>
      <c r="Y138">
        <v>2</v>
      </c>
      <c r="Z138">
        <v>10</v>
      </c>
    </row>
    <row r="139" spans="1:26">
      <c r="A139">
        <v>2</v>
      </c>
      <c r="B139">
        <v>55</v>
      </c>
      <c r="C139" t="s">
        <v>26</v>
      </c>
      <c r="D139">
        <v>8.4201</v>
      </c>
      <c r="E139">
        <v>11.88</v>
      </c>
      <c r="F139">
        <v>9.289999999999999</v>
      </c>
      <c r="G139">
        <v>26.54</v>
      </c>
      <c r="H139">
        <v>0.45</v>
      </c>
      <c r="I139">
        <v>21</v>
      </c>
      <c r="J139">
        <v>118.63</v>
      </c>
      <c r="K139">
        <v>43.4</v>
      </c>
      <c r="L139">
        <v>3</v>
      </c>
      <c r="M139">
        <v>19</v>
      </c>
      <c r="N139">
        <v>17.23</v>
      </c>
      <c r="O139">
        <v>14865.24</v>
      </c>
      <c r="P139">
        <v>83.77</v>
      </c>
      <c r="Q139">
        <v>450.97</v>
      </c>
      <c r="R139">
        <v>79.14</v>
      </c>
      <c r="S139">
        <v>47.66</v>
      </c>
      <c r="T139">
        <v>9468.73</v>
      </c>
      <c r="U139">
        <v>0.6</v>
      </c>
      <c r="V139">
        <v>0.73</v>
      </c>
      <c r="W139">
        <v>0.2</v>
      </c>
      <c r="X139">
        <v>0.57</v>
      </c>
      <c r="Y139">
        <v>2</v>
      </c>
      <c r="Z139">
        <v>10</v>
      </c>
    </row>
    <row r="140" spans="1:26">
      <c r="A140">
        <v>3</v>
      </c>
      <c r="B140">
        <v>55</v>
      </c>
      <c r="C140" t="s">
        <v>26</v>
      </c>
      <c r="D140">
        <v>8.605600000000001</v>
      </c>
      <c r="E140">
        <v>11.62</v>
      </c>
      <c r="F140">
        <v>9.15</v>
      </c>
      <c r="G140">
        <v>34.33</v>
      </c>
      <c r="H140">
        <v>0.59</v>
      </c>
      <c r="I140">
        <v>16</v>
      </c>
      <c r="J140">
        <v>119.93</v>
      </c>
      <c r="K140">
        <v>43.4</v>
      </c>
      <c r="L140">
        <v>4</v>
      </c>
      <c r="M140">
        <v>14</v>
      </c>
      <c r="N140">
        <v>17.53</v>
      </c>
      <c r="O140">
        <v>15025.44</v>
      </c>
      <c r="P140">
        <v>78.91</v>
      </c>
      <c r="Q140">
        <v>450.94</v>
      </c>
      <c r="R140">
        <v>74.62</v>
      </c>
      <c r="S140">
        <v>47.66</v>
      </c>
      <c r="T140">
        <v>7236.52</v>
      </c>
      <c r="U140">
        <v>0.64</v>
      </c>
      <c r="V140">
        <v>0.74</v>
      </c>
      <c r="W140">
        <v>0.19</v>
      </c>
      <c r="X140">
        <v>0.43</v>
      </c>
      <c r="Y140">
        <v>2</v>
      </c>
      <c r="Z140">
        <v>10</v>
      </c>
    </row>
    <row r="141" spans="1:26">
      <c r="A141">
        <v>4</v>
      </c>
      <c r="B141">
        <v>55</v>
      </c>
      <c r="C141" t="s">
        <v>26</v>
      </c>
      <c r="D141">
        <v>8.7807</v>
      </c>
      <c r="E141">
        <v>11.39</v>
      </c>
      <c r="F141">
        <v>9.02</v>
      </c>
      <c r="G141">
        <v>45.09</v>
      </c>
      <c r="H141">
        <v>0.73</v>
      </c>
      <c r="I141">
        <v>12</v>
      </c>
      <c r="J141">
        <v>121.23</v>
      </c>
      <c r="K141">
        <v>43.4</v>
      </c>
      <c r="L141">
        <v>5</v>
      </c>
      <c r="M141">
        <v>10</v>
      </c>
      <c r="N141">
        <v>17.83</v>
      </c>
      <c r="O141">
        <v>15186.08</v>
      </c>
      <c r="P141">
        <v>74.03</v>
      </c>
      <c r="Q141">
        <v>451.13</v>
      </c>
      <c r="R141">
        <v>70.2</v>
      </c>
      <c r="S141">
        <v>47.66</v>
      </c>
      <c r="T141">
        <v>5042.91</v>
      </c>
      <c r="U141">
        <v>0.68</v>
      </c>
      <c r="V141">
        <v>0.75</v>
      </c>
      <c r="W141">
        <v>0.18</v>
      </c>
      <c r="X141">
        <v>0.29</v>
      </c>
      <c r="Y141">
        <v>2</v>
      </c>
      <c r="Z141">
        <v>10</v>
      </c>
    </row>
    <row r="142" spans="1:26">
      <c r="A142">
        <v>5</v>
      </c>
      <c r="B142">
        <v>55</v>
      </c>
      <c r="C142" t="s">
        <v>26</v>
      </c>
      <c r="D142">
        <v>8.870900000000001</v>
      </c>
      <c r="E142">
        <v>11.27</v>
      </c>
      <c r="F142">
        <v>8.949999999999999</v>
      </c>
      <c r="G142">
        <v>53.7</v>
      </c>
      <c r="H142">
        <v>0.86</v>
      </c>
      <c r="I142">
        <v>10</v>
      </c>
      <c r="J142">
        <v>122.54</v>
      </c>
      <c r="K142">
        <v>43.4</v>
      </c>
      <c r="L142">
        <v>6</v>
      </c>
      <c r="M142">
        <v>2</v>
      </c>
      <c r="N142">
        <v>18.14</v>
      </c>
      <c r="O142">
        <v>15347.16</v>
      </c>
      <c r="P142">
        <v>69.7</v>
      </c>
      <c r="Q142">
        <v>451.01</v>
      </c>
      <c r="R142">
        <v>67.62</v>
      </c>
      <c r="S142">
        <v>47.66</v>
      </c>
      <c r="T142">
        <v>3766.64</v>
      </c>
      <c r="U142">
        <v>0.7</v>
      </c>
      <c r="V142">
        <v>0.75</v>
      </c>
      <c r="W142">
        <v>0.19</v>
      </c>
      <c r="X142">
        <v>0.23</v>
      </c>
      <c r="Y142">
        <v>2</v>
      </c>
      <c r="Z142">
        <v>10</v>
      </c>
    </row>
    <row r="143" spans="1:26">
      <c r="A143">
        <v>6</v>
      </c>
      <c r="B143">
        <v>55</v>
      </c>
      <c r="C143" t="s">
        <v>26</v>
      </c>
      <c r="D143">
        <v>8.8764</v>
      </c>
      <c r="E143">
        <v>11.27</v>
      </c>
      <c r="F143">
        <v>8.94</v>
      </c>
      <c r="G143">
        <v>53.66</v>
      </c>
      <c r="H143">
        <v>1</v>
      </c>
      <c r="I143">
        <v>10</v>
      </c>
      <c r="J143">
        <v>123.85</v>
      </c>
      <c r="K143">
        <v>43.4</v>
      </c>
      <c r="L143">
        <v>7</v>
      </c>
      <c r="M143">
        <v>0</v>
      </c>
      <c r="N143">
        <v>18.45</v>
      </c>
      <c r="O143">
        <v>15508.69</v>
      </c>
      <c r="P143">
        <v>69.65000000000001</v>
      </c>
      <c r="Q143">
        <v>451.08</v>
      </c>
      <c r="R143">
        <v>67.38</v>
      </c>
      <c r="S143">
        <v>47.66</v>
      </c>
      <c r="T143">
        <v>3647.39</v>
      </c>
      <c r="U143">
        <v>0.71</v>
      </c>
      <c r="V143">
        <v>0.76</v>
      </c>
      <c r="W143">
        <v>0.19</v>
      </c>
      <c r="X143">
        <v>0.22</v>
      </c>
      <c r="Y143">
        <v>2</v>
      </c>
      <c r="Z1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INDEX(resultados!$A$2:$ZZ$143, 1, MATCH($B$1, resultados!$A$1:$ZZ$1, 0))</f>
        <v>0</v>
      </c>
      <c r="B7">
        <f>INDEX(resultados!$A$2:$ZZ$143, 1, MATCH($B$2, resultados!$A$1:$ZZ$1, 0))</f>
        <v>0</v>
      </c>
      <c r="C7">
        <f>INDEX(resultados!$A$2:$ZZ$143, 1, MATCH($B$3, resultados!$A$1:$ZZ$1, 0))</f>
        <v>0</v>
      </c>
    </row>
    <row r="8" spans="1:3">
      <c r="A8">
        <f>INDEX(resultados!$A$2:$ZZ$143, 2, MATCH($B$1, resultados!$A$1:$ZZ$1, 0))</f>
        <v>0</v>
      </c>
      <c r="B8">
        <f>INDEX(resultados!$A$2:$ZZ$143, 2, MATCH($B$2, resultados!$A$1:$ZZ$1, 0))</f>
        <v>0</v>
      </c>
      <c r="C8">
        <f>INDEX(resultados!$A$2:$ZZ$143, 2, MATCH($B$3, resultados!$A$1:$ZZ$1, 0))</f>
        <v>0</v>
      </c>
    </row>
    <row r="9" spans="1:3">
      <c r="A9">
        <f>INDEX(resultados!$A$2:$ZZ$143, 3, MATCH($B$1, resultados!$A$1:$ZZ$1, 0))</f>
        <v>0</v>
      </c>
      <c r="B9">
        <f>INDEX(resultados!$A$2:$ZZ$143, 3, MATCH($B$2, resultados!$A$1:$ZZ$1, 0))</f>
        <v>0</v>
      </c>
      <c r="C9">
        <f>INDEX(resultados!$A$2:$ZZ$143, 3, MATCH($B$3, resultados!$A$1:$ZZ$1, 0))</f>
        <v>0</v>
      </c>
    </row>
    <row r="10" spans="1:3">
      <c r="A10">
        <f>INDEX(resultados!$A$2:$ZZ$143, 4, MATCH($B$1, resultados!$A$1:$ZZ$1, 0))</f>
        <v>0</v>
      </c>
      <c r="B10">
        <f>INDEX(resultados!$A$2:$ZZ$143, 4, MATCH($B$2, resultados!$A$1:$ZZ$1, 0))</f>
        <v>0</v>
      </c>
      <c r="C10">
        <f>INDEX(resultados!$A$2:$ZZ$143, 4, MATCH($B$3, resultados!$A$1:$ZZ$1, 0))</f>
        <v>0</v>
      </c>
    </row>
    <row r="11" spans="1:3">
      <c r="A11">
        <f>INDEX(resultados!$A$2:$ZZ$143, 5, MATCH($B$1, resultados!$A$1:$ZZ$1, 0))</f>
        <v>0</v>
      </c>
      <c r="B11">
        <f>INDEX(resultados!$A$2:$ZZ$143, 5, MATCH($B$2, resultados!$A$1:$ZZ$1, 0))</f>
        <v>0</v>
      </c>
      <c r="C11">
        <f>INDEX(resultados!$A$2:$ZZ$143, 5, MATCH($B$3, resultados!$A$1:$ZZ$1, 0))</f>
        <v>0</v>
      </c>
    </row>
    <row r="12" spans="1:3">
      <c r="A12">
        <f>INDEX(resultados!$A$2:$ZZ$143, 6, MATCH($B$1, resultados!$A$1:$ZZ$1, 0))</f>
        <v>0</v>
      </c>
      <c r="B12">
        <f>INDEX(resultados!$A$2:$ZZ$143, 6, MATCH($B$2, resultados!$A$1:$ZZ$1, 0))</f>
        <v>0</v>
      </c>
      <c r="C12">
        <f>INDEX(resultados!$A$2:$ZZ$143, 6, MATCH($B$3, resultados!$A$1:$ZZ$1, 0))</f>
        <v>0</v>
      </c>
    </row>
    <row r="13" spans="1:3">
      <c r="A13">
        <f>INDEX(resultados!$A$2:$ZZ$143, 7, MATCH($B$1, resultados!$A$1:$ZZ$1, 0))</f>
        <v>0</v>
      </c>
      <c r="B13">
        <f>INDEX(resultados!$A$2:$ZZ$143, 7, MATCH($B$2, resultados!$A$1:$ZZ$1, 0))</f>
        <v>0</v>
      </c>
      <c r="C13">
        <f>INDEX(resultados!$A$2:$ZZ$143, 7, MATCH($B$3, resultados!$A$1:$ZZ$1, 0))</f>
        <v>0</v>
      </c>
    </row>
    <row r="14" spans="1:3">
      <c r="A14">
        <f>INDEX(resultados!$A$2:$ZZ$143, 8, MATCH($B$1, resultados!$A$1:$ZZ$1, 0))</f>
        <v>0</v>
      </c>
      <c r="B14">
        <f>INDEX(resultados!$A$2:$ZZ$143, 8, MATCH($B$2, resultados!$A$1:$ZZ$1, 0))</f>
        <v>0</v>
      </c>
      <c r="C14">
        <f>INDEX(resultados!$A$2:$ZZ$143, 8, MATCH($B$3, resultados!$A$1:$ZZ$1, 0))</f>
        <v>0</v>
      </c>
    </row>
    <row r="15" spans="1:3">
      <c r="A15">
        <f>INDEX(resultados!$A$2:$ZZ$143, 9, MATCH($B$1, resultados!$A$1:$ZZ$1, 0))</f>
        <v>0</v>
      </c>
      <c r="B15">
        <f>INDEX(resultados!$A$2:$ZZ$143, 9, MATCH($B$2, resultados!$A$1:$ZZ$1, 0))</f>
        <v>0</v>
      </c>
      <c r="C15">
        <f>INDEX(resultados!$A$2:$ZZ$143, 9, MATCH($B$3, resultados!$A$1:$ZZ$1, 0))</f>
        <v>0</v>
      </c>
    </row>
    <row r="16" spans="1:3">
      <c r="A16">
        <f>INDEX(resultados!$A$2:$ZZ$143, 10, MATCH($B$1, resultados!$A$1:$ZZ$1, 0))</f>
        <v>0</v>
      </c>
      <c r="B16">
        <f>INDEX(resultados!$A$2:$ZZ$143, 10, MATCH($B$2, resultados!$A$1:$ZZ$1, 0))</f>
        <v>0</v>
      </c>
      <c r="C16">
        <f>INDEX(resultados!$A$2:$ZZ$143, 10, MATCH($B$3, resultados!$A$1:$ZZ$1, 0))</f>
        <v>0</v>
      </c>
    </row>
    <row r="17" spans="1:3">
      <c r="A17">
        <f>INDEX(resultados!$A$2:$ZZ$143, 11, MATCH($B$1, resultados!$A$1:$ZZ$1, 0))</f>
        <v>0</v>
      </c>
      <c r="B17">
        <f>INDEX(resultados!$A$2:$ZZ$143, 11, MATCH($B$2, resultados!$A$1:$ZZ$1, 0))</f>
        <v>0</v>
      </c>
      <c r="C17">
        <f>INDEX(resultados!$A$2:$ZZ$143, 11, MATCH($B$3, resultados!$A$1:$ZZ$1, 0))</f>
        <v>0</v>
      </c>
    </row>
    <row r="18" spans="1:3">
      <c r="A18">
        <f>INDEX(resultados!$A$2:$ZZ$143, 12, MATCH($B$1, resultados!$A$1:$ZZ$1, 0))</f>
        <v>0</v>
      </c>
      <c r="B18">
        <f>INDEX(resultados!$A$2:$ZZ$143, 12, MATCH($B$2, resultados!$A$1:$ZZ$1, 0))</f>
        <v>0</v>
      </c>
      <c r="C18">
        <f>INDEX(resultados!$A$2:$ZZ$143, 12, MATCH($B$3, resultados!$A$1:$ZZ$1, 0))</f>
        <v>0</v>
      </c>
    </row>
    <row r="19" spans="1:3">
      <c r="A19">
        <f>INDEX(resultados!$A$2:$ZZ$143, 13, MATCH($B$1, resultados!$A$1:$ZZ$1, 0))</f>
        <v>0</v>
      </c>
      <c r="B19">
        <f>INDEX(resultados!$A$2:$ZZ$143, 13, MATCH($B$2, resultados!$A$1:$ZZ$1, 0))</f>
        <v>0</v>
      </c>
      <c r="C19">
        <f>INDEX(resultados!$A$2:$ZZ$143, 13, MATCH($B$3, resultados!$A$1:$ZZ$1, 0))</f>
        <v>0</v>
      </c>
    </row>
    <row r="20" spans="1:3">
      <c r="A20">
        <f>INDEX(resultados!$A$2:$ZZ$143, 14, MATCH($B$1, resultados!$A$1:$ZZ$1, 0))</f>
        <v>0</v>
      </c>
      <c r="B20">
        <f>INDEX(resultados!$A$2:$ZZ$143, 14, MATCH($B$2, resultados!$A$1:$ZZ$1, 0))</f>
        <v>0</v>
      </c>
      <c r="C20">
        <f>INDEX(resultados!$A$2:$ZZ$143, 14, MATCH($B$3, resultados!$A$1:$ZZ$1, 0))</f>
        <v>0</v>
      </c>
    </row>
    <row r="21" spans="1:3">
      <c r="A21">
        <f>INDEX(resultados!$A$2:$ZZ$143, 15, MATCH($B$1, resultados!$A$1:$ZZ$1, 0))</f>
        <v>0</v>
      </c>
      <c r="B21">
        <f>INDEX(resultados!$A$2:$ZZ$143, 15, MATCH($B$2, resultados!$A$1:$ZZ$1, 0))</f>
        <v>0</v>
      </c>
      <c r="C21">
        <f>INDEX(resultados!$A$2:$ZZ$143, 15, MATCH($B$3, resultados!$A$1:$ZZ$1, 0))</f>
        <v>0</v>
      </c>
    </row>
    <row r="22" spans="1:3">
      <c r="A22">
        <f>INDEX(resultados!$A$2:$ZZ$143, 16, MATCH($B$1, resultados!$A$1:$ZZ$1, 0))</f>
        <v>0</v>
      </c>
      <c r="B22">
        <f>INDEX(resultados!$A$2:$ZZ$143, 16, MATCH($B$2, resultados!$A$1:$ZZ$1, 0))</f>
        <v>0</v>
      </c>
      <c r="C22">
        <f>INDEX(resultados!$A$2:$ZZ$143, 16, MATCH($B$3, resultados!$A$1:$ZZ$1, 0))</f>
        <v>0</v>
      </c>
    </row>
    <row r="23" spans="1:3">
      <c r="A23">
        <f>INDEX(resultados!$A$2:$ZZ$143, 17, MATCH($B$1, resultados!$A$1:$ZZ$1, 0))</f>
        <v>0</v>
      </c>
      <c r="B23">
        <f>INDEX(resultados!$A$2:$ZZ$143, 17, MATCH($B$2, resultados!$A$1:$ZZ$1, 0))</f>
        <v>0</v>
      </c>
      <c r="C23">
        <f>INDEX(resultados!$A$2:$ZZ$143, 17, MATCH($B$3, resultados!$A$1:$ZZ$1, 0))</f>
        <v>0</v>
      </c>
    </row>
    <row r="24" spans="1:3">
      <c r="A24">
        <f>INDEX(resultados!$A$2:$ZZ$143, 18, MATCH($B$1, resultados!$A$1:$ZZ$1, 0))</f>
        <v>0</v>
      </c>
      <c r="B24">
        <f>INDEX(resultados!$A$2:$ZZ$143, 18, MATCH($B$2, resultados!$A$1:$ZZ$1, 0))</f>
        <v>0</v>
      </c>
      <c r="C24">
        <f>INDEX(resultados!$A$2:$ZZ$143, 18, MATCH($B$3, resultados!$A$1:$ZZ$1, 0))</f>
        <v>0</v>
      </c>
    </row>
    <row r="25" spans="1:3">
      <c r="A25">
        <f>INDEX(resultados!$A$2:$ZZ$143, 19, MATCH($B$1, resultados!$A$1:$ZZ$1, 0))</f>
        <v>0</v>
      </c>
      <c r="B25">
        <f>INDEX(resultados!$A$2:$ZZ$143, 19, MATCH($B$2, resultados!$A$1:$ZZ$1, 0))</f>
        <v>0</v>
      </c>
      <c r="C25">
        <f>INDEX(resultados!$A$2:$ZZ$143, 19, MATCH($B$3, resultados!$A$1:$ZZ$1, 0))</f>
        <v>0</v>
      </c>
    </row>
    <row r="26" spans="1:3">
      <c r="A26">
        <f>INDEX(resultados!$A$2:$ZZ$143, 20, MATCH($B$1, resultados!$A$1:$ZZ$1, 0))</f>
        <v>0</v>
      </c>
      <c r="B26">
        <f>INDEX(resultados!$A$2:$ZZ$143, 20, MATCH($B$2, resultados!$A$1:$ZZ$1, 0))</f>
        <v>0</v>
      </c>
      <c r="C26">
        <f>INDEX(resultados!$A$2:$ZZ$143, 20, MATCH($B$3, resultados!$A$1:$ZZ$1, 0))</f>
        <v>0</v>
      </c>
    </row>
    <row r="27" spans="1:3">
      <c r="A27">
        <f>INDEX(resultados!$A$2:$ZZ$143, 21, MATCH($B$1, resultados!$A$1:$ZZ$1, 0))</f>
        <v>0</v>
      </c>
      <c r="B27">
        <f>INDEX(resultados!$A$2:$ZZ$143, 21, MATCH($B$2, resultados!$A$1:$ZZ$1, 0))</f>
        <v>0</v>
      </c>
      <c r="C27">
        <f>INDEX(resultados!$A$2:$ZZ$143, 21, MATCH($B$3, resultados!$A$1:$ZZ$1, 0))</f>
        <v>0</v>
      </c>
    </row>
    <row r="28" spans="1:3">
      <c r="A28">
        <f>INDEX(resultados!$A$2:$ZZ$143, 22, MATCH($B$1, resultados!$A$1:$ZZ$1, 0))</f>
        <v>0</v>
      </c>
      <c r="B28">
        <f>INDEX(resultados!$A$2:$ZZ$143, 22, MATCH($B$2, resultados!$A$1:$ZZ$1, 0))</f>
        <v>0</v>
      </c>
      <c r="C28">
        <f>INDEX(resultados!$A$2:$ZZ$143, 22, MATCH($B$3, resultados!$A$1:$ZZ$1, 0))</f>
        <v>0</v>
      </c>
    </row>
    <row r="29" spans="1:3">
      <c r="A29">
        <f>INDEX(resultados!$A$2:$ZZ$143, 23, MATCH($B$1, resultados!$A$1:$ZZ$1, 0))</f>
        <v>0</v>
      </c>
      <c r="B29">
        <f>INDEX(resultados!$A$2:$ZZ$143, 23, MATCH($B$2, resultados!$A$1:$ZZ$1, 0))</f>
        <v>0</v>
      </c>
      <c r="C29">
        <f>INDEX(resultados!$A$2:$ZZ$143, 23, MATCH($B$3, resultados!$A$1:$ZZ$1, 0))</f>
        <v>0</v>
      </c>
    </row>
    <row r="30" spans="1:3">
      <c r="A30">
        <f>INDEX(resultados!$A$2:$ZZ$143, 24, MATCH($B$1, resultados!$A$1:$ZZ$1, 0))</f>
        <v>0</v>
      </c>
      <c r="B30">
        <f>INDEX(resultados!$A$2:$ZZ$143, 24, MATCH($B$2, resultados!$A$1:$ZZ$1, 0))</f>
        <v>0</v>
      </c>
      <c r="C30">
        <f>INDEX(resultados!$A$2:$ZZ$143, 24, MATCH($B$3, resultados!$A$1:$ZZ$1, 0))</f>
        <v>0</v>
      </c>
    </row>
    <row r="31" spans="1:3">
      <c r="A31">
        <f>INDEX(resultados!$A$2:$ZZ$143, 25, MATCH($B$1, resultados!$A$1:$ZZ$1, 0))</f>
        <v>0</v>
      </c>
      <c r="B31">
        <f>INDEX(resultados!$A$2:$ZZ$143, 25, MATCH($B$2, resultados!$A$1:$ZZ$1, 0))</f>
        <v>0</v>
      </c>
      <c r="C31">
        <f>INDEX(resultados!$A$2:$ZZ$143, 25, MATCH($B$3, resultados!$A$1:$ZZ$1, 0))</f>
        <v>0</v>
      </c>
    </row>
    <row r="32" spans="1:3">
      <c r="A32">
        <f>INDEX(resultados!$A$2:$ZZ$143, 26, MATCH($B$1, resultados!$A$1:$ZZ$1, 0))</f>
        <v>0</v>
      </c>
      <c r="B32">
        <f>INDEX(resultados!$A$2:$ZZ$143, 26, MATCH($B$2, resultados!$A$1:$ZZ$1, 0))</f>
        <v>0</v>
      </c>
      <c r="C32">
        <f>INDEX(resultados!$A$2:$ZZ$143, 26, MATCH($B$3, resultados!$A$1:$ZZ$1, 0))</f>
        <v>0</v>
      </c>
    </row>
    <row r="33" spans="1:3">
      <c r="A33">
        <f>INDEX(resultados!$A$2:$ZZ$143, 27, MATCH($B$1, resultados!$A$1:$ZZ$1, 0))</f>
        <v>0</v>
      </c>
      <c r="B33">
        <f>INDEX(resultados!$A$2:$ZZ$143, 27, MATCH($B$2, resultados!$A$1:$ZZ$1, 0))</f>
        <v>0</v>
      </c>
      <c r="C33">
        <f>INDEX(resultados!$A$2:$ZZ$143, 27, MATCH($B$3, resultados!$A$1:$ZZ$1, 0))</f>
        <v>0</v>
      </c>
    </row>
    <row r="34" spans="1:3">
      <c r="A34">
        <f>INDEX(resultados!$A$2:$ZZ$143, 28, MATCH($B$1, resultados!$A$1:$ZZ$1, 0))</f>
        <v>0</v>
      </c>
      <c r="B34">
        <f>INDEX(resultados!$A$2:$ZZ$143, 28, MATCH($B$2, resultados!$A$1:$ZZ$1, 0))</f>
        <v>0</v>
      </c>
      <c r="C34">
        <f>INDEX(resultados!$A$2:$ZZ$143, 28, MATCH($B$3, resultados!$A$1:$ZZ$1, 0))</f>
        <v>0</v>
      </c>
    </row>
    <row r="35" spans="1:3">
      <c r="A35">
        <f>INDEX(resultados!$A$2:$ZZ$143, 29, MATCH($B$1, resultados!$A$1:$ZZ$1, 0))</f>
        <v>0</v>
      </c>
      <c r="B35">
        <f>INDEX(resultados!$A$2:$ZZ$143, 29, MATCH($B$2, resultados!$A$1:$ZZ$1, 0))</f>
        <v>0</v>
      </c>
      <c r="C35">
        <f>INDEX(resultados!$A$2:$ZZ$143, 29, MATCH($B$3, resultados!$A$1:$ZZ$1, 0))</f>
        <v>0</v>
      </c>
    </row>
    <row r="36" spans="1:3">
      <c r="A36">
        <f>INDEX(resultados!$A$2:$ZZ$143, 30, MATCH($B$1, resultados!$A$1:$ZZ$1, 0))</f>
        <v>0</v>
      </c>
      <c r="B36">
        <f>INDEX(resultados!$A$2:$ZZ$143, 30, MATCH($B$2, resultados!$A$1:$ZZ$1, 0))</f>
        <v>0</v>
      </c>
      <c r="C36">
        <f>INDEX(resultados!$A$2:$ZZ$143, 30, MATCH($B$3, resultados!$A$1:$ZZ$1, 0))</f>
        <v>0</v>
      </c>
    </row>
    <row r="37" spans="1:3">
      <c r="A37">
        <f>INDEX(resultados!$A$2:$ZZ$143, 31, MATCH($B$1, resultados!$A$1:$ZZ$1, 0))</f>
        <v>0</v>
      </c>
      <c r="B37">
        <f>INDEX(resultados!$A$2:$ZZ$143, 31, MATCH($B$2, resultados!$A$1:$ZZ$1, 0))</f>
        <v>0</v>
      </c>
      <c r="C37">
        <f>INDEX(resultados!$A$2:$ZZ$143, 31, MATCH($B$3, resultados!$A$1:$ZZ$1, 0))</f>
        <v>0</v>
      </c>
    </row>
    <row r="38" spans="1:3">
      <c r="A38">
        <f>INDEX(resultados!$A$2:$ZZ$143, 32, MATCH($B$1, resultados!$A$1:$ZZ$1, 0))</f>
        <v>0</v>
      </c>
      <c r="B38">
        <f>INDEX(resultados!$A$2:$ZZ$143, 32, MATCH($B$2, resultados!$A$1:$ZZ$1, 0))</f>
        <v>0</v>
      </c>
      <c r="C38">
        <f>INDEX(resultados!$A$2:$ZZ$143, 32, MATCH($B$3, resultados!$A$1:$ZZ$1, 0))</f>
        <v>0</v>
      </c>
    </row>
    <row r="39" spans="1:3">
      <c r="A39">
        <f>INDEX(resultados!$A$2:$ZZ$143, 33, MATCH($B$1, resultados!$A$1:$ZZ$1, 0))</f>
        <v>0</v>
      </c>
      <c r="B39">
        <f>INDEX(resultados!$A$2:$ZZ$143, 33, MATCH($B$2, resultados!$A$1:$ZZ$1, 0))</f>
        <v>0</v>
      </c>
      <c r="C39">
        <f>INDEX(resultados!$A$2:$ZZ$143, 33, MATCH($B$3, resultados!$A$1:$ZZ$1, 0))</f>
        <v>0</v>
      </c>
    </row>
    <row r="40" spans="1:3">
      <c r="A40">
        <f>INDEX(resultados!$A$2:$ZZ$143, 34, MATCH($B$1, resultados!$A$1:$ZZ$1, 0))</f>
        <v>0</v>
      </c>
      <c r="B40">
        <f>INDEX(resultados!$A$2:$ZZ$143, 34, MATCH($B$2, resultados!$A$1:$ZZ$1, 0))</f>
        <v>0</v>
      </c>
      <c r="C40">
        <f>INDEX(resultados!$A$2:$ZZ$143, 34, MATCH($B$3, resultados!$A$1:$ZZ$1, 0))</f>
        <v>0</v>
      </c>
    </row>
    <row r="41" spans="1:3">
      <c r="A41">
        <f>INDEX(resultados!$A$2:$ZZ$143, 35, MATCH($B$1, resultados!$A$1:$ZZ$1, 0))</f>
        <v>0</v>
      </c>
      <c r="B41">
        <f>INDEX(resultados!$A$2:$ZZ$143, 35, MATCH($B$2, resultados!$A$1:$ZZ$1, 0))</f>
        <v>0</v>
      </c>
      <c r="C41">
        <f>INDEX(resultados!$A$2:$ZZ$143, 35, MATCH($B$3, resultados!$A$1:$ZZ$1, 0))</f>
        <v>0</v>
      </c>
    </row>
    <row r="42" spans="1:3">
      <c r="A42">
        <f>INDEX(resultados!$A$2:$ZZ$143, 36, MATCH($B$1, resultados!$A$1:$ZZ$1, 0))</f>
        <v>0</v>
      </c>
      <c r="B42">
        <f>INDEX(resultados!$A$2:$ZZ$143, 36, MATCH($B$2, resultados!$A$1:$ZZ$1, 0))</f>
        <v>0</v>
      </c>
      <c r="C42">
        <f>INDEX(resultados!$A$2:$ZZ$143, 36, MATCH($B$3, resultados!$A$1:$ZZ$1, 0))</f>
        <v>0</v>
      </c>
    </row>
    <row r="43" spans="1:3">
      <c r="A43">
        <f>INDEX(resultados!$A$2:$ZZ$143, 37, MATCH($B$1, resultados!$A$1:$ZZ$1, 0))</f>
        <v>0</v>
      </c>
      <c r="B43">
        <f>INDEX(resultados!$A$2:$ZZ$143, 37, MATCH($B$2, resultados!$A$1:$ZZ$1, 0))</f>
        <v>0</v>
      </c>
      <c r="C43">
        <f>INDEX(resultados!$A$2:$ZZ$143, 37, MATCH($B$3, resultados!$A$1:$ZZ$1, 0))</f>
        <v>0</v>
      </c>
    </row>
    <row r="44" spans="1:3">
      <c r="A44">
        <f>INDEX(resultados!$A$2:$ZZ$143, 38, MATCH($B$1, resultados!$A$1:$ZZ$1, 0))</f>
        <v>0</v>
      </c>
      <c r="B44">
        <f>INDEX(resultados!$A$2:$ZZ$143, 38, MATCH($B$2, resultados!$A$1:$ZZ$1, 0))</f>
        <v>0</v>
      </c>
      <c r="C44">
        <f>INDEX(resultados!$A$2:$ZZ$143, 38, MATCH($B$3, resultados!$A$1:$ZZ$1, 0))</f>
        <v>0</v>
      </c>
    </row>
    <row r="45" spans="1:3">
      <c r="A45">
        <f>INDEX(resultados!$A$2:$ZZ$143, 39, MATCH($B$1, resultados!$A$1:$ZZ$1, 0))</f>
        <v>0</v>
      </c>
      <c r="B45">
        <f>INDEX(resultados!$A$2:$ZZ$143, 39, MATCH($B$2, resultados!$A$1:$ZZ$1, 0))</f>
        <v>0</v>
      </c>
      <c r="C45">
        <f>INDEX(resultados!$A$2:$ZZ$143, 39, MATCH($B$3, resultados!$A$1:$ZZ$1, 0))</f>
        <v>0</v>
      </c>
    </row>
    <row r="46" spans="1:3">
      <c r="A46">
        <f>INDEX(resultados!$A$2:$ZZ$143, 40, MATCH($B$1, resultados!$A$1:$ZZ$1, 0))</f>
        <v>0</v>
      </c>
      <c r="B46">
        <f>INDEX(resultados!$A$2:$ZZ$143, 40, MATCH($B$2, resultados!$A$1:$ZZ$1, 0))</f>
        <v>0</v>
      </c>
      <c r="C46">
        <f>INDEX(resultados!$A$2:$ZZ$143, 40, MATCH($B$3, resultados!$A$1:$ZZ$1, 0))</f>
        <v>0</v>
      </c>
    </row>
    <row r="47" spans="1:3">
      <c r="A47">
        <f>INDEX(resultados!$A$2:$ZZ$143, 41, MATCH($B$1, resultados!$A$1:$ZZ$1, 0))</f>
        <v>0</v>
      </c>
      <c r="B47">
        <f>INDEX(resultados!$A$2:$ZZ$143, 41, MATCH($B$2, resultados!$A$1:$ZZ$1, 0))</f>
        <v>0</v>
      </c>
      <c r="C47">
        <f>INDEX(resultados!$A$2:$ZZ$143, 41, MATCH($B$3, resultados!$A$1:$ZZ$1, 0))</f>
        <v>0</v>
      </c>
    </row>
    <row r="48" spans="1:3">
      <c r="A48">
        <f>INDEX(resultados!$A$2:$ZZ$143, 42, MATCH($B$1, resultados!$A$1:$ZZ$1, 0))</f>
        <v>0</v>
      </c>
      <c r="B48">
        <f>INDEX(resultados!$A$2:$ZZ$143, 42, MATCH($B$2, resultados!$A$1:$ZZ$1, 0))</f>
        <v>0</v>
      </c>
      <c r="C48">
        <f>INDEX(resultados!$A$2:$ZZ$143, 42, MATCH($B$3, resultados!$A$1:$ZZ$1, 0))</f>
        <v>0</v>
      </c>
    </row>
    <row r="49" spans="1:3">
      <c r="A49">
        <f>INDEX(resultados!$A$2:$ZZ$143, 43, MATCH($B$1, resultados!$A$1:$ZZ$1, 0))</f>
        <v>0</v>
      </c>
      <c r="B49">
        <f>INDEX(resultados!$A$2:$ZZ$143, 43, MATCH($B$2, resultados!$A$1:$ZZ$1, 0))</f>
        <v>0</v>
      </c>
      <c r="C49">
        <f>INDEX(resultados!$A$2:$ZZ$143, 43, MATCH($B$3, resultados!$A$1:$ZZ$1, 0))</f>
        <v>0</v>
      </c>
    </row>
    <row r="50" spans="1:3">
      <c r="A50">
        <f>INDEX(resultados!$A$2:$ZZ$143, 44, MATCH($B$1, resultados!$A$1:$ZZ$1, 0))</f>
        <v>0</v>
      </c>
      <c r="B50">
        <f>INDEX(resultados!$A$2:$ZZ$143, 44, MATCH($B$2, resultados!$A$1:$ZZ$1, 0))</f>
        <v>0</v>
      </c>
      <c r="C50">
        <f>INDEX(resultados!$A$2:$ZZ$143, 44, MATCH($B$3, resultados!$A$1:$ZZ$1, 0))</f>
        <v>0</v>
      </c>
    </row>
    <row r="51" spans="1:3">
      <c r="A51">
        <f>INDEX(resultados!$A$2:$ZZ$143, 45, MATCH($B$1, resultados!$A$1:$ZZ$1, 0))</f>
        <v>0</v>
      </c>
      <c r="B51">
        <f>INDEX(resultados!$A$2:$ZZ$143, 45, MATCH($B$2, resultados!$A$1:$ZZ$1, 0))</f>
        <v>0</v>
      </c>
      <c r="C51">
        <f>INDEX(resultados!$A$2:$ZZ$143, 45, MATCH($B$3, resultados!$A$1:$ZZ$1, 0))</f>
        <v>0</v>
      </c>
    </row>
    <row r="52" spans="1:3">
      <c r="A52">
        <f>INDEX(resultados!$A$2:$ZZ$143, 46, MATCH($B$1, resultados!$A$1:$ZZ$1, 0))</f>
        <v>0</v>
      </c>
      <c r="B52">
        <f>INDEX(resultados!$A$2:$ZZ$143, 46, MATCH($B$2, resultados!$A$1:$ZZ$1, 0))</f>
        <v>0</v>
      </c>
      <c r="C52">
        <f>INDEX(resultados!$A$2:$ZZ$143, 46, MATCH($B$3, resultados!$A$1:$ZZ$1, 0))</f>
        <v>0</v>
      </c>
    </row>
    <row r="53" spans="1:3">
      <c r="A53">
        <f>INDEX(resultados!$A$2:$ZZ$143, 47, MATCH($B$1, resultados!$A$1:$ZZ$1, 0))</f>
        <v>0</v>
      </c>
      <c r="B53">
        <f>INDEX(resultados!$A$2:$ZZ$143, 47, MATCH($B$2, resultados!$A$1:$ZZ$1, 0))</f>
        <v>0</v>
      </c>
      <c r="C53">
        <f>INDEX(resultados!$A$2:$ZZ$143, 47, MATCH($B$3, resultados!$A$1:$ZZ$1, 0))</f>
        <v>0</v>
      </c>
    </row>
    <row r="54" spans="1:3">
      <c r="A54">
        <f>INDEX(resultados!$A$2:$ZZ$143, 48, MATCH($B$1, resultados!$A$1:$ZZ$1, 0))</f>
        <v>0</v>
      </c>
      <c r="B54">
        <f>INDEX(resultados!$A$2:$ZZ$143, 48, MATCH($B$2, resultados!$A$1:$ZZ$1, 0))</f>
        <v>0</v>
      </c>
      <c r="C54">
        <f>INDEX(resultados!$A$2:$ZZ$143, 48, MATCH($B$3, resultados!$A$1:$ZZ$1, 0))</f>
        <v>0</v>
      </c>
    </row>
    <row r="55" spans="1:3">
      <c r="A55">
        <f>INDEX(resultados!$A$2:$ZZ$143, 49, MATCH($B$1, resultados!$A$1:$ZZ$1, 0))</f>
        <v>0</v>
      </c>
      <c r="B55">
        <f>INDEX(resultados!$A$2:$ZZ$143, 49, MATCH($B$2, resultados!$A$1:$ZZ$1, 0))</f>
        <v>0</v>
      </c>
      <c r="C55">
        <f>INDEX(resultados!$A$2:$ZZ$143, 49, MATCH($B$3, resultados!$A$1:$ZZ$1, 0))</f>
        <v>0</v>
      </c>
    </row>
    <row r="56" spans="1:3">
      <c r="A56">
        <f>INDEX(resultados!$A$2:$ZZ$143, 50, MATCH($B$1, resultados!$A$1:$ZZ$1, 0))</f>
        <v>0</v>
      </c>
      <c r="B56">
        <f>INDEX(resultados!$A$2:$ZZ$143, 50, MATCH($B$2, resultados!$A$1:$ZZ$1, 0))</f>
        <v>0</v>
      </c>
      <c r="C56">
        <f>INDEX(resultados!$A$2:$ZZ$143, 50, MATCH($B$3, resultados!$A$1:$ZZ$1, 0))</f>
        <v>0</v>
      </c>
    </row>
    <row r="57" spans="1:3">
      <c r="A57">
        <f>INDEX(resultados!$A$2:$ZZ$143, 51, MATCH($B$1, resultados!$A$1:$ZZ$1, 0))</f>
        <v>0</v>
      </c>
      <c r="B57">
        <f>INDEX(resultados!$A$2:$ZZ$143, 51, MATCH($B$2, resultados!$A$1:$ZZ$1, 0))</f>
        <v>0</v>
      </c>
      <c r="C57">
        <f>INDEX(resultados!$A$2:$ZZ$143, 51, MATCH($B$3, resultados!$A$1:$ZZ$1, 0))</f>
        <v>0</v>
      </c>
    </row>
    <row r="58" spans="1:3">
      <c r="A58">
        <f>INDEX(resultados!$A$2:$ZZ$143, 52, MATCH($B$1, resultados!$A$1:$ZZ$1, 0))</f>
        <v>0</v>
      </c>
      <c r="B58">
        <f>INDEX(resultados!$A$2:$ZZ$143, 52, MATCH($B$2, resultados!$A$1:$ZZ$1, 0))</f>
        <v>0</v>
      </c>
      <c r="C58">
        <f>INDEX(resultados!$A$2:$ZZ$143, 52, MATCH($B$3, resultados!$A$1:$ZZ$1, 0))</f>
        <v>0</v>
      </c>
    </row>
    <row r="59" spans="1:3">
      <c r="A59">
        <f>INDEX(resultados!$A$2:$ZZ$143, 53, MATCH($B$1, resultados!$A$1:$ZZ$1, 0))</f>
        <v>0</v>
      </c>
      <c r="B59">
        <f>INDEX(resultados!$A$2:$ZZ$143, 53, MATCH($B$2, resultados!$A$1:$ZZ$1, 0))</f>
        <v>0</v>
      </c>
      <c r="C59">
        <f>INDEX(resultados!$A$2:$ZZ$143, 53, MATCH($B$3, resultados!$A$1:$ZZ$1, 0))</f>
        <v>0</v>
      </c>
    </row>
    <row r="60" spans="1:3">
      <c r="A60">
        <f>INDEX(resultados!$A$2:$ZZ$143, 54, MATCH($B$1, resultados!$A$1:$ZZ$1, 0))</f>
        <v>0</v>
      </c>
      <c r="B60">
        <f>INDEX(resultados!$A$2:$ZZ$143, 54, MATCH($B$2, resultados!$A$1:$ZZ$1, 0))</f>
        <v>0</v>
      </c>
      <c r="C60">
        <f>INDEX(resultados!$A$2:$ZZ$143, 54, MATCH($B$3, resultados!$A$1:$ZZ$1, 0))</f>
        <v>0</v>
      </c>
    </row>
    <row r="61" spans="1:3">
      <c r="A61">
        <f>INDEX(resultados!$A$2:$ZZ$143, 55, MATCH($B$1, resultados!$A$1:$ZZ$1, 0))</f>
        <v>0</v>
      </c>
      <c r="B61">
        <f>INDEX(resultados!$A$2:$ZZ$143, 55, MATCH($B$2, resultados!$A$1:$ZZ$1, 0))</f>
        <v>0</v>
      </c>
      <c r="C61">
        <f>INDEX(resultados!$A$2:$ZZ$143, 55, MATCH($B$3, resultados!$A$1:$ZZ$1, 0))</f>
        <v>0</v>
      </c>
    </row>
    <row r="62" spans="1:3">
      <c r="A62">
        <f>INDEX(resultados!$A$2:$ZZ$143, 56, MATCH($B$1, resultados!$A$1:$ZZ$1, 0))</f>
        <v>0</v>
      </c>
      <c r="B62">
        <f>INDEX(resultados!$A$2:$ZZ$143, 56, MATCH($B$2, resultados!$A$1:$ZZ$1, 0))</f>
        <v>0</v>
      </c>
      <c r="C62">
        <f>INDEX(resultados!$A$2:$ZZ$143, 56, MATCH($B$3, resultados!$A$1:$ZZ$1, 0))</f>
        <v>0</v>
      </c>
    </row>
    <row r="63" spans="1:3">
      <c r="A63">
        <f>INDEX(resultados!$A$2:$ZZ$143, 57, MATCH($B$1, resultados!$A$1:$ZZ$1, 0))</f>
        <v>0</v>
      </c>
      <c r="B63">
        <f>INDEX(resultados!$A$2:$ZZ$143, 57, MATCH($B$2, resultados!$A$1:$ZZ$1, 0))</f>
        <v>0</v>
      </c>
      <c r="C63">
        <f>INDEX(resultados!$A$2:$ZZ$143, 57, MATCH($B$3, resultados!$A$1:$ZZ$1, 0))</f>
        <v>0</v>
      </c>
    </row>
    <row r="64" spans="1:3">
      <c r="A64">
        <f>INDEX(resultados!$A$2:$ZZ$143, 58, MATCH($B$1, resultados!$A$1:$ZZ$1, 0))</f>
        <v>0</v>
      </c>
      <c r="B64">
        <f>INDEX(resultados!$A$2:$ZZ$143, 58, MATCH($B$2, resultados!$A$1:$ZZ$1, 0))</f>
        <v>0</v>
      </c>
      <c r="C64">
        <f>INDEX(resultados!$A$2:$ZZ$143, 58, MATCH($B$3, resultados!$A$1:$ZZ$1, 0))</f>
        <v>0</v>
      </c>
    </row>
    <row r="65" spans="1:3">
      <c r="A65">
        <f>INDEX(resultados!$A$2:$ZZ$143, 59, MATCH($B$1, resultados!$A$1:$ZZ$1, 0))</f>
        <v>0</v>
      </c>
      <c r="B65">
        <f>INDEX(resultados!$A$2:$ZZ$143, 59, MATCH($B$2, resultados!$A$1:$ZZ$1, 0))</f>
        <v>0</v>
      </c>
      <c r="C65">
        <f>INDEX(resultados!$A$2:$ZZ$143, 59, MATCH($B$3, resultados!$A$1:$ZZ$1, 0))</f>
        <v>0</v>
      </c>
    </row>
    <row r="66" spans="1:3">
      <c r="A66">
        <f>INDEX(resultados!$A$2:$ZZ$143, 60, MATCH($B$1, resultados!$A$1:$ZZ$1, 0))</f>
        <v>0</v>
      </c>
      <c r="B66">
        <f>INDEX(resultados!$A$2:$ZZ$143, 60, MATCH($B$2, resultados!$A$1:$ZZ$1, 0))</f>
        <v>0</v>
      </c>
      <c r="C66">
        <f>INDEX(resultados!$A$2:$ZZ$143, 60, MATCH($B$3, resultados!$A$1:$ZZ$1, 0))</f>
        <v>0</v>
      </c>
    </row>
    <row r="67" spans="1:3">
      <c r="A67">
        <f>INDEX(resultados!$A$2:$ZZ$143, 61, MATCH($B$1, resultados!$A$1:$ZZ$1, 0))</f>
        <v>0</v>
      </c>
      <c r="B67">
        <f>INDEX(resultados!$A$2:$ZZ$143, 61, MATCH($B$2, resultados!$A$1:$ZZ$1, 0))</f>
        <v>0</v>
      </c>
      <c r="C67">
        <f>INDEX(resultados!$A$2:$ZZ$143, 61, MATCH($B$3, resultados!$A$1:$ZZ$1, 0))</f>
        <v>0</v>
      </c>
    </row>
    <row r="68" spans="1:3">
      <c r="A68">
        <f>INDEX(resultados!$A$2:$ZZ$143, 62, MATCH($B$1, resultados!$A$1:$ZZ$1, 0))</f>
        <v>0</v>
      </c>
      <c r="B68">
        <f>INDEX(resultados!$A$2:$ZZ$143, 62, MATCH($B$2, resultados!$A$1:$ZZ$1, 0))</f>
        <v>0</v>
      </c>
      <c r="C68">
        <f>INDEX(resultados!$A$2:$ZZ$143, 62, MATCH($B$3, resultados!$A$1:$ZZ$1, 0))</f>
        <v>0</v>
      </c>
    </row>
    <row r="69" spans="1:3">
      <c r="A69">
        <f>INDEX(resultados!$A$2:$ZZ$143, 63, MATCH($B$1, resultados!$A$1:$ZZ$1, 0))</f>
        <v>0</v>
      </c>
      <c r="B69">
        <f>INDEX(resultados!$A$2:$ZZ$143, 63, MATCH($B$2, resultados!$A$1:$ZZ$1, 0))</f>
        <v>0</v>
      </c>
      <c r="C69">
        <f>INDEX(resultados!$A$2:$ZZ$143, 63, MATCH($B$3, resultados!$A$1:$ZZ$1, 0))</f>
        <v>0</v>
      </c>
    </row>
    <row r="70" spans="1:3">
      <c r="A70">
        <f>INDEX(resultados!$A$2:$ZZ$143, 64, MATCH($B$1, resultados!$A$1:$ZZ$1, 0))</f>
        <v>0</v>
      </c>
      <c r="B70">
        <f>INDEX(resultados!$A$2:$ZZ$143, 64, MATCH($B$2, resultados!$A$1:$ZZ$1, 0))</f>
        <v>0</v>
      </c>
      <c r="C70">
        <f>INDEX(resultados!$A$2:$ZZ$143, 64, MATCH($B$3, resultados!$A$1:$ZZ$1, 0))</f>
        <v>0</v>
      </c>
    </row>
    <row r="71" spans="1:3">
      <c r="A71">
        <f>INDEX(resultados!$A$2:$ZZ$143, 65, MATCH($B$1, resultados!$A$1:$ZZ$1, 0))</f>
        <v>0</v>
      </c>
      <c r="B71">
        <f>INDEX(resultados!$A$2:$ZZ$143, 65, MATCH($B$2, resultados!$A$1:$ZZ$1, 0))</f>
        <v>0</v>
      </c>
      <c r="C71">
        <f>INDEX(resultados!$A$2:$ZZ$143, 65, MATCH($B$3, resultados!$A$1:$ZZ$1, 0))</f>
        <v>0</v>
      </c>
    </row>
    <row r="72" spans="1:3">
      <c r="A72">
        <f>INDEX(resultados!$A$2:$ZZ$143, 66, MATCH($B$1, resultados!$A$1:$ZZ$1, 0))</f>
        <v>0</v>
      </c>
      <c r="B72">
        <f>INDEX(resultados!$A$2:$ZZ$143, 66, MATCH($B$2, resultados!$A$1:$ZZ$1, 0))</f>
        <v>0</v>
      </c>
      <c r="C72">
        <f>INDEX(resultados!$A$2:$ZZ$143, 66, MATCH($B$3, resultados!$A$1:$ZZ$1, 0))</f>
        <v>0</v>
      </c>
    </row>
    <row r="73" spans="1:3">
      <c r="A73">
        <f>INDEX(resultados!$A$2:$ZZ$143, 67, MATCH($B$1, resultados!$A$1:$ZZ$1, 0))</f>
        <v>0</v>
      </c>
      <c r="B73">
        <f>INDEX(resultados!$A$2:$ZZ$143, 67, MATCH($B$2, resultados!$A$1:$ZZ$1, 0))</f>
        <v>0</v>
      </c>
      <c r="C73">
        <f>INDEX(resultados!$A$2:$ZZ$143, 67, MATCH($B$3, resultados!$A$1:$ZZ$1, 0))</f>
        <v>0</v>
      </c>
    </row>
    <row r="74" spans="1:3">
      <c r="A74">
        <f>INDEX(resultados!$A$2:$ZZ$143, 68, MATCH($B$1, resultados!$A$1:$ZZ$1, 0))</f>
        <v>0</v>
      </c>
      <c r="B74">
        <f>INDEX(resultados!$A$2:$ZZ$143, 68, MATCH($B$2, resultados!$A$1:$ZZ$1, 0))</f>
        <v>0</v>
      </c>
      <c r="C74">
        <f>INDEX(resultados!$A$2:$ZZ$143, 68, MATCH($B$3, resultados!$A$1:$ZZ$1, 0))</f>
        <v>0</v>
      </c>
    </row>
    <row r="75" spans="1:3">
      <c r="A75">
        <f>INDEX(resultados!$A$2:$ZZ$143, 69, MATCH($B$1, resultados!$A$1:$ZZ$1, 0))</f>
        <v>0</v>
      </c>
      <c r="B75">
        <f>INDEX(resultados!$A$2:$ZZ$143, 69, MATCH($B$2, resultados!$A$1:$ZZ$1, 0))</f>
        <v>0</v>
      </c>
      <c r="C75">
        <f>INDEX(resultados!$A$2:$ZZ$143, 69, MATCH($B$3, resultados!$A$1:$ZZ$1, 0))</f>
        <v>0</v>
      </c>
    </row>
    <row r="76" spans="1:3">
      <c r="A76">
        <f>INDEX(resultados!$A$2:$ZZ$143, 70, MATCH($B$1, resultados!$A$1:$ZZ$1, 0))</f>
        <v>0</v>
      </c>
      <c r="B76">
        <f>INDEX(resultados!$A$2:$ZZ$143, 70, MATCH($B$2, resultados!$A$1:$ZZ$1, 0))</f>
        <v>0</v>
      </c>
      <c r="C76">
        <f>INDEX(resultados!$A$2:$ZZ$143, 70, MATCH($B$3, resultados!$A$1:$ZZ$1, 0))</f>
        <v>0</v>
      </c>
    </row>
    <row r="77" spans="1:3">
      <c r="A77">
        <f>INDEX(resultados!$A$2:$ZZ$143, 71, MATCH($B$1, resultados!$A$1:$ZZ$1, 0))</f>
        <v>0</v>
      </c>
      <c r="B77">
        <f>INDEX(resultados!$A$2:$ZZ$143, 71, MATCH($B$2, resultados!$A$1:$ZZ$1, 0))</f>
        <v>0</v>
      </c>
      <c r="C77">
        <f>INDEX(resultados!$A$2:$ZZ$143, 71, MATCH($B$3, resultados!$A$1:$ZZ$1, 0))</f>
        <v>0</v>
      </c>
    </row>
    <row r="78" spans="1:3">
      <c r="A78">
        <f>INDEX(resultados!$A$2:$ZZ$143, 72, MATCH($B$1, resultados!$A$1:$ZZ$1, 0))</f>
        <v>0</v>
      </c>
      <c r="B78">
        <f>INDEX(resultados!$A$2:$ZZ$143, 72, MATCH($B$2, resultados!$A$1:$ZZ$1, 0))</f>
        <v>0</v>
      </c>
      <c r="C78">
        <f>INDEX(resultados!$A$2:$ZZ$143, 72, MATCH($B$3, resultados!$A$1:$ZZ$1, 0))</f>
        <v>0</v>
      </c>
    </row>
    <row r="79" spans="1:3">
      <c r="A79">
        <f>INDEX(resultados!$A$2:$ZZ$143, 73, MATCH($B$1, resultados!$A$1:$ZZ$1, 0))</f>
        <v>0</v>
      </c>
      <c r="B79">
        <f>INDEX(resultados!$A$2:$ZZ$143, 73, MATCH($B$2, resultados!$A$1:$ZZ$1, 0))</f>
        <v>0</v>
      </c>
      <c r="C79">
        <f>INDEX(resultados!$A$2:$ZZ$143, 73, MATCH($B$3, resultados!$A$1:$ZZ$1, 0))</f>
        <v>0</v>
      </c>
    </row>
    <row r="80" spans="1:3">
      <c r="A80">
        <f>INDEX(resultados!$A$2:$ZZ$143, 74, MATCH($B$1, resultados!$A$1:$ZZ$1, 0))</f>
        <v>0</v>
      </c>
      <c r="B80">
        <f>INDEX(resultados!$A$2:$ZZ$143, 74, MATCH($B$2, resultados!$A$1:$ZZ$1, 0))</f>
        <v>0</v>
      </c>
      <c r="C80">
        <f>INDEX(resultados!$A$2:$ZZ$143, 74, MATCH($B$3, resultados!$A$1:$ZZ$1, 0))</f>
        <v>0</v>
      </c>
    </row>
    <row r="81" spans="1:3">
      <c r="A81">
        <f>INDEX(resultados!$A$2:$ZZ$143, 75, MATCH($B$1, resultados!$A$1:$ZZ$1, 0))</f>
        <v>0</v>
      </c>
      <c r="B81">
        <f>INDEX(resultados!$A$2:$ZZ$143, 75, MATCH($B$2, resultados!$A$1:$ZZ$1, 0))</f>
        <v>0</v>
      </c>
      <c r="C81">
        <f>INDEX(resultados!$A$2:$ZZ$143, 75, MATCH($B$3, resultados!$A$1:$ZZ$1, 0))</f>
        <v>0</v>
      </c>
    </row>
    <row r="82" spans="1:3">
      <c r="A82">
        <f>INDEX(resultados!$A$2:$ZZ$143, 76, MATCH($B$1, resultados!$A$1:$ZZ$1, 0))</f>
        <v>0</v>
      </c>
      <c r="B82">
        <f>INDEX(resultados!$A$2:$ZZ$143, 76, MATCH($B$2, resultados!$A$1:$ZZ$1, 0))</f>
        <v>0</v>
      </c>
      <c r="C82">
        <f>INDEX(resultados!$A$2:$ZZ$143, 76, MATCH($B$3, resultados!$A$1:$ZZ$1, 0))</f>
        <v>0</v>
      </c>
    </row>
    <row r="83" spans="1:3">
      <c r="A83">
        <f>INDEX(resultados!$A$2:$ZZ$143, 77, MATCH($B$1, resultados!$A$1:$ZZ$1, 0))</f>
        <v>0</v>
      </c>
      <c r="B83">
        <f>INDEX(resultados!$A$2:$ZZ$143, 77, MATCH($B$2, resultados!$A$1:$ZZ$1, 0))</f>
        <v>0</v>
      </c>
      <c r="C83">
        <f>INDEX(resultados!$A$2:$ZZ$143, 77, MATCH($B$3, resultados!$A$1:$ZZ$1, 0))</f>
        <v>0</v>
      </c>
    </row>
    <row r="84" spans="1:3">
      <c r="A84">
        <f>INDEX(resultados!$A$2:$ZZ$143, 78, MATCH($B$1, resultados!$A$1:$ZZ$1, 0))</f>
        <v>0</v>
      </c>
      <c r="B84">
        <f>INDEX(resultados!$A$2:$ZZ$143, 78, MATCH($B$2, resultados!$A$1:$ZZ$1, 0))</f>
        <v>0</v>
      </c>
      <c r="C84">
        <f>INDEX(resultados!$A$2:$ZZ$143, 78, MATCH($B$3, resultados!$A$1:$ZZ$1, 0))</f>
        <v>0</v>
      </c>
    </row>
    <row r="85" spans="1:3">
      <c r="A85">
        <f>INDEX(resultados!$A$2:$ZZ$143, 79, MATCH($B$1, resultados!$A$1:$ZZ$1, 0))</f>
        <v>0</v>
      </c>
      <c r="B85">
        <f>INDEX(resultados!$A$2:$ZZ$143, 79, MATCH($B$2, resultados!$A$1:$ZZ$1, 0))</f>
        <v>0</v>
      </c>
      <c r="C85">
        <f>INDEX(resultados!$A$2:$ZZ$143, 79, MATCH($B$3, resultados!$A$1:$ZZ$1, 0))</f>
        <v>0</v>
      </c>
    </row>
    <row r="86" spans="1:3">
      <c r="A86">
        <f>INDEX(resultados!$A$2:$ZZ$143, 80, MATCH($B$1, resultados!$A$1:$ZZ$1, 0))</f>
        <v>0</v>
      </c>
      <c r="B86">
        <f>INDEX(resultados!$A$2:$ZZ$143, 80, MATCH($B$2, resultados!$A$1:$ZZ$1, 0))</f>
        <v>0</v>
      </c>
      <c r="C86">
        <f>INDEX(resultados!$A$2:$ZZ$143, 80, MATCH($B$3, resultados!$A$1:$ZZ$1, 0))</f>
        <v>0</v>
      </c>
    </row>
    <row r="87" spans="1:3">
      <c r="A87">
        <f>INDEX(resultados!$A$2:$ZZ$143, 81, MATCH($B$1, resultados!$A$1:$ZZ$1, 0))</f>
        <v>0</v>
      </c>
      <c r="B87">
        <f>INDEX(resultados!$A$2:$ZZ$143, 81, MATCH($B$2, resultados!$A$1:$ZZ$1, 0))</f>
        <v>0</v>
      </c>
      <c r="C87">
        <f>INDEX(resultados!$A$2:$ZZ$143, 81, MATCH($B$3, resultados!$A$1:$ZZ$1, 0))</f>
        <v>0</v>
      </c>
    </row>
    <row r="88" spans="1:3">
      <c r="A88">
        <f>INDEX(resultados!$A$2:$ZZ$143, 82, MATCH($B$1, resultados!$A$1:$ZZ$1, 0))</f>
        <v>0</v>
      </c>
      <c r="B88">
        <f>INDEX(resultados!$A$2:$ZZ$143, 82, MATCH($B$2, resultados!$A$1:$ZZ$1, 0))</f>
        <v>0</v>
      </c>
      <c r="C88">
        <f>INDEX(resultados!$A$2:$ZZ$143, 82, MATCH($B$3, resultados!$A$1:$ZZ$1, 0))</f>
        <v>0</v>
      </c>
    </row>
    <row r="89" spans="1:3">
      <c r="A89">
        <f>INDEX(resultados!$A$2:$ZZ$143, 83, MATCH($B$1, resultados!$A$1:$ZZ$1, 0))</f>
        <v>0</v>
      </c>
      <c r="B89">
        <f>INDEX(resultados!$A$2:$ZZ$143, 83, MATCH($B$2, resultados!$A$1:$ZZ$1, 0))</f>
        <v>0</v>
      </c>
      <c r="C89">
        <f>INDEX(resultados!$A$2:$ZZ$143, 83, MATCH($B$3, resultados!$A$1:$ZZ$1, 0))</f>
        <v>0</v>
      </c>
    </row>
    <row r="90" spans="1:3">
      <c r="A90">
        <f>INDEX(resultados!$A$2:$ZZ$143, 84, MATCH($B$1, resultados!$A$1:$ZZ$1, 0))</f>
        <v>0</v>
      </c>
      <c r="B90">
        <f>INDEX(resultados!$A$2:$ZZ$143, 84, MATCH($B$2, resultados!$A$1:$ZZ$1, 0))</f>
        <v>0</v>
      </c>
      <c r="C90">
        <f>INDEX(resultados!$A$2:$ZZ$143, 84, MATCH($B$3, resultados!$A$1:$ZZ$1, 0))</f>
        <v>0</v>
      </c>
    </row>
    <row r="91" spans="1:3">
      <c r="A91">
        <f>INDEX(resultados!$A$2:$ZZ$143, 85, MATCH($B$1, resultados!$A$1:$ZZ$1, 0))</f>
        <v>0</v>
      </c>
      <c r="B91">
        <f>INDEX(resultados!$A$2:$ZZ$143, 85, MATCH($B$2, resultados!$A$1:$ZZ$1, 0))</f>
        <v>0</v>
      </c>
      <c r="C91">
        <f>INDEX(resultados!$A$2:$ZZ$143, 85, MATCH($B$3, resultados!$A$1:$ZZ$1, 0))</f>
        <v>0</v>
      </c>
    </row>
    <row r="92" spans="1:3">
      <c r="A92">
        <f>INDEX(resultados!$A$2:$ZZ$143, 86, MATCH($B$1, resultados!$A$1:$ZZ$1, 0))</f>
        <v>0</v>
      </c>
      <c r="B92">
        <f>INDEX(resultados!$A$2:$ZZ$143, 86, MATCH($B$2, resultados!$A$1:$ZZ$1, 0))</f>
        <v>0</v>
      </c>
      <c r="C92">
        <f>INDEX(resultados!$A$2:$ZZ$143, 86, MATCH($B$3, resultados!$A$1:$ZZ$1, 0))</f>
        <v>0</v>
      </c>
    </row>
    <row r="93" spans="1:3">
      <c r="A93">
        <f>INDEX(resultados!$A$2:$ZZ$143, 87, MATCH($B$1, resultados!$A$1:$ZZ$1, 0))</f>
        <v>0</v>
      </c>
      <c r="B93">
        <f>INDEX(resultados!$A$2:$ZZ$143, 87, MATCH($B$2, resultados!$A$1:$ZZ$1, 0))</f>
        <v>0</v>
      </c>
      <c r="C93">
        <f>INDEX(resultados!$A$2:$ZZ$143, 87, MATCH($B$3, resultados!$A$1:$ZZ$1, 0))</f>
        <v>0</v>
      </c>
    </row>
    <row r="94" spans="1:3">
      <c r="A94">
        <f>INDEX(resultados!$A$2:$ZZ$143, 88, MATCH($B$1, resultados!$A$1:$ZZ$1, 0))</f>
        <v>0</v>
      </c>
      <c r="B94">
        <f>INDEX(resultados!$A$2:$ZZ$143, 88, MATCH($B$2, resultados!$A$1:$ZZ$1, 0))</f>
        <v>0</v>
      </c>
      <c r="C94">
        <f>INDEX(resultados!$A$2:$ZZ$143, 88, MATCH($B$3, resultados!$A$1:$ZZ$1, 0))</f>
        <v>0</v>
      </c>
    </row>
    <row r="95" spans="1:3">
      <c r="A95">
        <f>INDEX(resultados!$A$2:$ZZ$143, 89, MATCH($B$1, resultados!$A$1:$ZZ$1, 0))</f>
        <v>0</v>
      </c>
      <c r="B95">
        <f>INDEX(resultados!$A$2:$ZZ$143, 89, MATCH($B$2, resultados!$A$1:$ZZ$1, 0))</f>
        <v>0</v>
      </c>
      <c r="C95">
        <f>INDEX(resultados!$A$2:$ZZ$143, 89, MATCH($B$3, resultados!$A$1:$ZZ$1, 0))</f>
        <v>0</v>
      </c>
    </row>
    <row r="96" spans="1:3">
      <c r="A96">
        <f>INDEX(resultados!$A$2:$ZZ$143, 90, MATCH($B$1, resultados!$A$1:$ZZ$1, 0))</f>
        <v>0</v>
      </c>
      <c r="B96">
        <f>INDEX(resultados!$A$2:$ZZ$143, 90, MATCH($B$2, resultados!$A$1:$ZZ$1, 0))</f>
        <v>0</v>
      </c>
      <c r="C96">
        <f>INDEX(resultados!$A$2:$ZZ$143, 90, MATCH($B$3, resultados!$A$1:$ZZ$1, 0))</f>
        <v>0</v>
      </c>
    </row>
    <row r="97" spans="1:3">
      <c r="A97">
        <f>INDEX(resultados!$A$2:$ZZ$143, 91, MATCH($B$1, resultados!$A$1:$ZZ$1, 0))</f>
        <v>0</v>
      </c>
      <c r="B97">
        <f>INDEX(resultados!$A$2:$ZZ$143, 91, MATCH($B$2, resultados!$A$1:$ZZ$1, 0))</f>
        <v>0</v>
      </c>
      <c r="C97">
        <f>INDEX(resultados!$A$2:$ZZ$143, 91, MATCH($B$3, resultados!$A$1:$ZZ$1, 0))</f>
        <v>0</v>
      </c>
    </row>
    <row r="98" spans="1:3">
      <c r="A98">
        <f>INDEX(resultados!$A$2:$ZZ$143, 92, MATCH($B$1, resultados!$A$1:$ZZ$1, 0))</f>
        <v>0</v>
      </c>
      <c r="B98">
        <f>INDEX(resultados!$A$2:$ZZ$143, 92, MATCH($B$2, resultados!$A$1:$ZZ$1, 0))</f>
        <v>0</v>
      </c>
      <c r="C98">
        <f>INDEX(resultados!$A$2:$ZZ$143, 92, MATCH($B$3, resultados!$A$1:$ZZ$1, 0))</f>
        <v>0</v>
      </c>
    </row>
    <row r="99" spans="1:3">
      <c r="A99">
        <f>INDEX(resultados!$A$2:$ZZ$143, 93, MATCH($B$1, resultados!$A$1:$ZZ$1, 0))</f>
        <v>0</v>
      </c>
      <c r="B99">
        <f>INDEX(resultados!$A$2:$ZZ$143, 93, MATCH($B$2, resultados!$A$1:$ZZ$1, 0))</f>
        <v>0</v>
      </c>
      <c r="C99">
        <f>INDEX(resultados!$A$2:$ZZ$143, 93, MATCH($B$3, resultados!$A$1:$ZZ$1, 0))</f>
        <v>0</v>
      </c>
    </row>
    <row r="100" spans="1:3">
      <c r="A100">
        <f>INDEX(resultados!$A$2:$ZZ$143, 94, MATCH($B$1, resultados!$A$1:$ZZ$1, 0))</f>
        <v>0</v>
      </c>
      <c r="B100">
        <f>INDEX(resultados!$A$2:$ZZ$143, 94, MATCH($B$2, resultados!$A$1:$ZZ$1, 0))</f>
        <v>0</v>
      </c>
      <c r="C100">
        <f>INDEX(resultados!$A$2:$ZZ$143, 94, MATCH($B$3, resultados!$A$1:$ZZ$1, 0))</f>
        <v>0</v>
      </c>
    </row>
    <row r="101" spans="1:3">
      <c r="A101">
        <f>INDEX(resultados!$A$2:$ZZ$143, 95, MATCH($B$1, resultados!$A$1:$ZZ$1, 0))</f>
        <v>0</v>
      </c>
      <c r="B101">
        <f>INDEX(resultados!$A$2:$ZZ$143, 95, MATCH($B$2, resultados!$A$1:$ZZ$1, 0))</f>
        <v>0</v>
      </c>
      <c r="C101">
        <f>INDEX(resultados!$A$2:$ZZ$143, 95, MATCH($B$3, resultados!$A$1:$ZZ$1, 0))</f>
        <v>0</v>
      </c>
    </row>
    <row r="102" spans="1:3">
      <c r="A102">
        <f>INDEX(resultados!$A$2:$ZZ$143, 96, MATCH($B$1, resultados!$A$1:$ZZ$1, 0))</f>
        <v>0</v>
      </c>
      <c r="B102">
        <f>INDEX(resultados!$A$2:$ZZ$143, 96, MATCH($B$2, resultados!$A$1:$ZZ$1, 0))</f>
        <v>0</v>
      </c>
      <c r="C102">
        <f>INDEX(resultados!$A$2:$ZZ$143, 96, MATCH($B$3, resultados!$A$1:$ZZ$1, 0))</f>
        <v>0</v>
      </c>
    </row>
    <row r="103" spans="1:3">
      <c r="A103">
        <f>INDEX(resultados!$A$2:$ZZ$143, 97, MATCH($B$1, resultados!$A$1:$ZZ$1, 0))</f>
        <v>0</v>
      </c>
      <c r="B103">
        <f>INDEX(resultados!$A$2:$ZZ$143, 97, MATCH($B$2, resultados!$A$1:$ZZ$1, 0))</f>
        <v>0</v>
      </c>
      <c r="C103">
        <f>INDEX(resultados!$A$2:$ZZ$143, 97, MATCH($B$3, resultados!$A$1:$ZZ$1, 0))</f>
        <v>0</v>
      </c>
    </row>
    <row r="104" spans="1:3">
      <c r="A104">
        <f>INDEX(resultados!$A$2:$ZZ$143, 98, MATCH($B$1, resultados!$A$1:$ZZ$1, 0))</f>
        <v>0</v>
      </c>
      <c r="B104">
        <f>INDEX(resultados!$A$2:$ZZ$143, 98, MATCH($B$2, resultados!$A$1:$ZZ$1, 0))</f>
        <v>0</v>
      </c>
      <c r="C104">
        <f>INDEX(resultados!$A$2:$ZZ$143, 98, MATCH($B$3, resultados!$A$1:$ZZ$1, 0))</f>
        <v>0</v>
      </c>
    </row>
    <row r="105" spans="1:3">
      <c r="A105">
        <f>INDEX(resultados!$A$2:$ZZ$143, 99, MATCH($B$1, resultados!$A$1:$ZZ$1, 0))</f>
        <v>0</v>
      </c>
      <c r="B105">
        <f>INDEX(resultados!$A$2:$ZZ$143, 99, MATCH($B$2, resultados!$A$1:$ZZ$1, 0))</f>
        <v>0</v>
      </c>
      <c r="C105">
        <f>INDEX(resultados!$A$2:$ZZ$143, 99, MATCH($B$3, resultados!$A$1:$ZZ$1, 0))</f>
        <v>0</v>
      </c>
    </row>
    <row r="106" spans="1:3">
      <c r="A106">
        <f>INDEX(resultados!$A$2:$ZZ$143, 100, MATCH($B$1, resultados!$A$1:$ZZ$1, 0))</f>
        <v>0</v>
      </c>
      <c r="B106">
        <f>INDEX(resultados!$A$2:$ZZ$143, 100, MATCH($B$2, resultados!$A$1:$ZZ$1, 0))</f>
        <v>0</v>
      </c>
      <c r="C106">
        <f>INDEX(resultados!$A$2:$ZZ$143, 100, MATCH($B$3, resultados!$A$1:$ZZ$1, 0))</f>
        <v>0</v>
      </c>
    </row>
    <row r="107" spans="1:3">
      <c r="A107">
        <f>INDEX(resultados!$A$2:$ZZ$143, 101, MATCH($B$1, resultados!$A$1:$ZZ$1, 0))</f>
        <v>0</v>
      </c>
      <c r="B107">
        <f>INDEX(resultados!$A$2:$ZZ$143, 101, MATCH($B$2, resultados!$A$1:$ZZ$1, 0))</f>
        <v>0</v>
      </c>
      <c r="C107">
        <f>INDEX(resultados!$A$2:$ZZ$143, 101, MATCH($B$3, resultados!$A$1:$ZZ$1, 0))</f>
        <v>0</v>
      </c>
    </row>
    <row r="108" spans="1:3">
      <c r="A108">
        <f>INDEX(resultados!$A$2:$ZZ$143, 102, MATCH($B$1, resultados!$A$1:$ZZ$1, 0))</f>
        <v>0</v>
      </c>
      <c r="B108">
        <f>INDEX(resultados!$A$2:$ZZ$143, 102, MATCH($B$2, resultados!$A$1:$ZZ$1, 0))</f>
        <v>0</v>
      </c>
      <c r="C108">
        <f>INDEX(resultados!$A$2:$ZZ$143, 102, MATCH($B$3, resultados!$A$1:$ZZ$1, 0))</f>
        <v>0</v>
      </c>
    </row>
    <row r="109" spans="1:3">
      <c r="A109">
        <f>INDEX(resultados!$A$2:$ZZ$143, 103, MATCH($B$1, resultados!$A$1:$ZZ$1, 0))</f>
        <v>0</v>
      </c>
      <c r="B109">
        <f>INDEX(resultados!$A$2:$ZZ$143, 103, MATCH($B$2, resultados!$A$1:$ZZ$1, 0))</f>
        <v>0</v>
      </c>
      <c r="C109">
        <f>INDEX(resultados!$A$2:$ZZ$143, 103, MATCH($B$3, resultados!$A$1:$ZZ$1, 0))</f>
        <v>0</v>
      </c>
    </row>
    <row r="110" spans="1:3">
      <c r="A110">
        <f>INDEX(resultados!$A$2:$ZZ$143, 104, MATCH($B$1, resultados!$A$1:$ZZ$1, 0))</f>
        <v>0</v>
      </c>
      <c r="B110">
        <f>INDEX(resultados!$A$2:$ZZ$143, 104, MATCH($B$2, resultados!$A$1:$ZZ$1, 0))</f>
        <v>0</v>
      </c>
      <c r="C110">
        <f>INDEX(resultados!$A$2:$ZZ$143, 104, MATCH($B$3, resultados!$A$1:$ZZ$1, 0))</f>
        <v>0</v>
      </c>
    </row>
    <row r="111" spans="1:3">
      <c r="A111">
        <f>INDEX(resultados!$A$2:$ZZ$143, 105, MATCH($B$1, resultados!$A$1:$ZZ$1, 0))</f>
        <v>0</v>
      </c>
      <c r="B111">
        <f>INDEX(resultados!$A$2:$ZZ$143, 105, MATCH($B$2, resultados!$A$1:$ZZ$1, 0))</f>
        <v>0</v>
      </c>
      <c r="C111">
        <f>INDEX(resultados!$A$2:$ZZ$143, 105, MATCH($B$3, resultados!$A$1:$ZZ$1, 0))</f>
        <v>0</v>
      </c>
    </row>
    <row r="112" spans="1:3">
      <c r="A112">
        <f>INDEX(resultados!$A$2:$ZZ$143, 106, MATCH($B$1, resultados!$A$1:$ZZ$1, 0))</f>
        <v>0</v>
      </c>
      <c r="B112">
        <f>INDEX(resultados!$A$2:$ZZ$143, 106, MATCH($B$2, resultados!$A$1:$ZZ$1, 0))</f>
        <v>0</v>
      </c>
      <c r="C112">
        <f>INDEX(resultados!$A$2:$ZZ$143, 106, MATCH($B$3, resultados!$A$1:$ZZ$1, 0))</f>
        <v>0</v>
      </c>
    </row>
    <row r="113" spans="1:3">
      <c r="A113">
        <f>INDEX(resultados!$A$2:$ZZ$143, 107, MATCH($B$1, resultados!$A$1:$ZZ$1, 0))</f>
        <v>0</v>
      </c>
      <c r="B113">
        <f>INDEX(resultados!$A$2:$ZZ$143, 107, MATCH($B$2, resultados!$A$1:$ZZ$1, 0))</f>
        <v>0</v>
      </c>
      <c r="C113">
        <f>INDEX(resultados!$A$2:$ZZ$143, 107, MATCH($B$3, resultados!$A$1:$ZZ$1, 0))</f>
        <v>0</v>
      </c>
    </row>
    <row r="114" spans="1:3">
      <c r="A114">
        <f>INDEX(resultados!$A$2:$ZZ$143, 108, MATCH($B$1, resultados!$A$1:$ZZ$1, 0))</f>
        <v>0</v>
      </c>
      <c r="B114">
        <f>INDEX(resultados!$A$2:$ZZ$143, 108, MATCH($B$2, resultados!$A$1:$ZZ$1, 0))</f>
        <v>0</v>
      </c>
      <c r="C114">
        <f>INDEX(resultados!$A$2:$ZZ$143, 108, MATCH($B$3, resultados!$A$1:$ZZ$1, 0))</f>
        <v>0</v>
      </c>
    </row>
    <row r="115" spans="1:3">
      <c r="A115">
        <f>INDEX(resultados!$A$2:$ZZ$143, 109, MATCH($B$1, resultados!$A$1:$ZZ$1, 0))</f>
        <v>0</v>
      </c>
      <c r="B115">
        <f>INDEX(resultados!$A$2:$ZZ$143, 109, MATCH($B$2, resultados!$A$1:$ZZ$1, 0))</f>
        <v>0</v>
      </c>
      <c r="C115">
        <f>INDEX(resultados!$A$2:$ZZ$143, 109, MATCH($B$3, resultados!$A$1:$ZZ$1, 0))</f>
        <v>0</v>
      </c>
    </row>
    <row r="116" spans="1:3">
      <c r="A116">
        <f>INDEX(resultados!$A$2:$ZZ$143, 110, MATCH($B$1, resultados!$A$1:$ZZ$1, 0))</f>
        <v>0</v>
      </c>
      <c r="B116">
        <f>INDEX(resultados!$A$2:$ZZ$143, 110, MATCH($B$2, resultados!$A$1:$ZZ$1, 0))</f>
        <v>0</v>
      </c>
      <c r="C116">
        <f>INDEX(resultados!$A$2:$ZZ$143, 110, MATCH($B$3, resultados!$A$1:$ZZ$1, 0))</f>
        <v>0</v>
      </c>
    </row>
    <row r="117" spans="1:3">
      <c r="A117">
        <f>INDEX(resultados!$A$2:$ZZ$143, 111, MATCH($B$1, resultados!$A$1:$ZZ$1, 0))</f>
        <v>0</v>
      </c>
      <c r="B117">
        <f>INDEX(resultados!$A$2:$ZZ$143, 111, MATCH($B$2, resultados!$A$1:$ZZ$1, 0))</f>
        <v>0</v>
      </c>
      <c r="C117">
        <f>INDEX(resultados!$A$2:$ZZ$143, 111, MATCH($B$3, resultados!$A$1:$ZZ$1, 0))</f>
        <v>0</v>
      </c>
    </row>
    <row r="118" spans="1:3">
      <c r="A118">
        <f>INDEX(resultados!$A$2:$ZZ$143, 112, MATCH($B$1, resultados!$A$1:$ZZ$1, 0))</f>
        <v>0</v>
      </c>
      <c r="B118">
        <f>INDEX(resultados!$A$2:$ZZ$143, 112, MATCH($B$2, resultados!$A$1:$ZZ$1, 0))</f>
        <v>0</v>
      </c>
      <c r="C118">
        <f>INDEX(resultados!$A$2:$ZZ$143, 112, MATCH($B$3, resultados!$A$1:$ZZ$1, 0))</f>
        <v>0</v>
      </c>
    </row>
    <row r="119" spans="1:3">
      <c r="A119">
        <f>INDEX(resultados!$A$2:$ZZ$143, 113, MATCH($B$1, resultados!$A$1:$ZZ$1, 0))</f>
        <v>0</v>
      </c>
      <c r="B119">
        <f>INDEX(resultados!$A$2:$ZZ$143, 113, MATCH($B$2, resultados!$A$1:$ZZ$1, 0))</f>
        <v>0</v>
      </c>
      <c r="C119">
        <f>INDEX(resultados!$A$2:$ZZ$143, 113, MATCH($B$3, resultados!$A$1:$ZZ$1, 0))</f>
        <v>0</v>
      </c>
    </row>
    <row r="120" spans="1:3">
      <c r="A120">
        <f>INDEX(resultados!$A$2:$ZZ$143, 114, MATCH($B$1, resultados!$A$1:$ZZ$1, 0))</f>
        <v>0</v>
      </c>
      <c r="B120">
        <f>INDEX(resultados!$A$2:$ZZ$143, 114, MATCH($B$2, resultados!$A$1:$ZZ$1, 0))</f>
        <v>0</v>
      </c>
      <c r="C120">
        <f>INDEX(resultados!$A$2:$ZZ$143, 114, MATCH($B$3, resultados!$A$1:$ZZ$1, 0))</f>
        <v>0</v>
      </c>
    </row>
    <row r="121" spans="1:3">
      <c r="A121">
        <f>INDEX(resultados!$A$2:$ZZ$143, 115, MATCH($B$1, resultados!$A$1:$ZZ$1, 0))</f>
        <v>0</v>
      </c>
      <c r="B121">
        <f>INDEX(resultados!$A$2:$ZZ$143, 115, MATCH($B$2, resultados!$A$1:$ZZ$1, 0))</f>
        <v>0</v>
      </c>
      <c r="C121">
        <f>INDEX(resultados!$A$2:$ZZ$143, 115, MATCH($B$3, resultados!$A$1:$ZZ$1, 0))</f>
        <v>0</v>
      </c>
    </row>
    <row r="122" spans="1:3">
      <c r="A122">
        <f>INDEX(resultados!$A$2:$ZZ$143, 116, MATCH($B$1, resultados!$A$1:$ZZ$1, 0))</f>
        <v>0</v>
      </c>
      <c r="B122">
        <f>INDEX(resultados!$A$2:$ZZ$143, 116, MATCH($B$2, resultados!$A$1:$ZZ$1, 0))</f>
        <v>0</v>
      </c>
      <c r="C122">
        <f>INDEX(resultados!$A$2:$ZZ$143, 116, MATCH($B$3, resultados!$A$1:$ZZ$1, 0))</f>
        <v>0</v>
      </c>
    </row>
    <row r="123" spans="1:3">
      <c r="A123">
        <f>INDEX(resultados!$A$2:$ZZ$143, 117, MATCH($B$1, resultados!$A$1:$ZZ$1, 0))</f>
        <v>0</v>
      </c>
      <c r="B123">
        <f>INDEX(resultados!$A$2:$ZZ$143, 117, MATCH($B$2, resultados!$A$1:$ZZ$1, 0))</f>
        <v>0</v>
      </c>
      <c r="C123">
        <f>INDEX(resultados!$A$2:$ZZ$143, 117, MATCH($B$3, resultados!$A$1:$ZZ$1, 0))</f>
        <v>0</v>
      </c>
    </row>
    <row r="124" spans="1:3">
      <c r="A124">
        <f>INDEX(resultados!$A$2:$ZZ$143, 118, MATCH($B$1, resultados!$A$1:$ZZ$1, 0))</f>
        <v>0</v>
      </c>
      <c r="B124">
        <f>INDEX(resultados!$A$2:$ZZ$143, 118, MATCH($B$2, resultados!$A$1:$ZZ$1, 0))</f>
        <v>0</v>
      </c>
      <c r="C124">
        <f>INDEX(resultados!$A$2:$ZZ$143, 118, MATCH($B$3, resultados!$A$1:$ZZ$1, 0))</f>
        <v>0</v>
      </c>
    </row>
    <row r="125" spans="1:3">
      <c r="A125">
        <f>INDEX(resultados!$A$2:$ZZ$143, 119, MATCH($B$1, resultados!$A$1:$ZZ$1, 0))</f>
        <v>0</v>
      </c>
      <c r="B125">
        <f>INDEX(resultados!$A$2:$ZZ$143, 119, MATCH($B$2, resultados!$A$1:$ZZ$1, 0))</f>
        <v>0</v>
      </c>
      <c r="C125">
        <f>INDEX(resultados!$A$2:$ZZ$143, 119, MATCH($B$3, resultados!$A$1:$ZZ$1, 0))</f>
        <v>0</v>
      </c>
    </row>
    <row r="126" spans="1:3">
      <c r="A126">
        <f>INDEX(resultados!$A$2:$ZZ$143, 120, MATCH($B$1, resultados!$A$1:$ZZ$1, 0))</f>
        <v>0</v>
      </c>
      <c r="B126">
        <f>INDEX(resultados!$A$2:$ZZ$143, 120, MATCH($B$2, resultados!$A$1:$ZZ$1, 0))</f>
        <v>0</v>
      </c>
      <c r="C126">
        <f>INDEX(resultados!$A$2:$ZZ$143, 120, MATCH($B$3, resultados!$A$1:$ZZ$1, 0))</f>
        <v>0</v>
      </c>
    </row>
    <row r="127" spans="1:3">
      <c r="A127">
        <f>INDEX(resultados!$A$2:$ZZ$143, 121, MATCH($B$1, resultados!$A$1:$ZZ$1, 0))</f>
        <v>0</v>
      </c>
      <c r="B127">
        <f>INDEX(resultados!$A$2:$ZZ$143, 121, MATCH($B$2, resultados!$A$1:$ZZ$1, 0))</f>
        <v>0</v>
      </c>
      <c r="C127">
        <f>INDEX(resultados!$A$2:$ZZ$143, 121, MATCH($B$3, resultados!$A$1:$ZZ$1, 0))</f>
        <v>0</v>
      </c>
    </row>
    <row r="128" spans="1:3">
      <c r="A128">
        <f>INDEX(resultados!$A$2:$ZZ$143, 122, MATCH($B$1, resultados!$A$1:$ZZ$1, 0))</f>
        <v>0</v>
      </c>
      <c r="B128">
        <f>INDEX(resultados!$A$2:$ZZ$143, 122, MATCH($B$2, resultados!$A$1:$ZZ$1, 0))</f>
        <v>0</v>
      </c>
      <c r="C128">
        <f>INDEX(resultados!$A$2:$ZZ$143, 122, MATCH($B$3, resultados!$A$1:$ZZ$1, 0))</f>
        <v>0</v>
      </c>
    </row>
    <row r="129" spans="1:3">
      <c r="A129">
        <f>INDEX(resultados!$A$2:$ZZ$143, 123, MATCH($B$1, resultados!$A$1:$ZZ$1, 0))</f>
        <v>0</v>
      </c>
      <c r="B129">
        <f>INDEX(resultados!$A$2:$ZZ$143, 123, MATCH($B$2, resultados!$A$1:$ZZ$1, 0))</f>
        <v>0</v>
      </c>
      <c r="C129">
        <f>INDEX(resultados!$A$2:$ZZ$143, 123, MATCH($B$3, resultados!$A$1:$ZZ$1, 0))</f>
        <v>0</v>
      </c>
    </row>
    <row r="130" spans="1:3">
      <c r="A130">
        <f>INDEX(resultados!$A$2:$ZZ$143, 124, MATCH($B$1, resultados!$A$1:$ZZ$1, 0))</f>
        <v>0</v>
      </c>
      <c r="B130">
        <f>INDEX(resultados!$A$2:$ZZ$143, 124, MATCH($B$2, resultados!$A$1:$ZZ$1, 0))</f>
        <v>0</v>
      </c>
      <c r="C130">
        <f>INDEX(resultados!$A$2:$ZZ$143, 124, MATCH($B$3, resultados!$A$1:$ZZ$1, 0))</f>
        <v>0</v>
      </c>
    </row>
    <row r="131" spans="1:3">
      <c r="A131">
        <f>INDEX(resultados!$A$2:$ZZ$143, 125, MATCH($B$1, resultados!$A$1:$ZZ$1, 0))</f>
        <v>0</v>
      </c>
      <c r="B131">
        <f>INDEX(resultados!$A$2:$ZZ$143, 125, MATCH($B$2, resultados!$A$1:$ZZ$1, 0))</f>
        <v>0</v>
      </c>
      <c r="C131">
        <f>INDEX(resultados!$A$2:$ZZ$143, 125, MATCH($B$3, resultados!$A$1:$ZZ$1, 0))</f>
        <v>0</v>
      </c>
    </row>
    <row r="132" spans="1:3">
      <c r="A132">
        <f>INDEX(resultados!$A$2:$ZZ$143, 126, MATCH($B$1, resultados!$A$1:$ZZ$1, 0))</f>
        <v>0</v>
      </c>
      <c r="B132">
        <f>INDEX(resultados!$A$2:$ZZ$143, 126, MATCH($B$2, resultados!$A$1:$ZZ$1, 0))</f>
        <v>0</v>
      </c>
      <c r="C132">
        <f>INDEX(resultados!$A$2:$ZZ$143, 126, MATCH($B$3, resultados!$A$1:$ZZ$1, 0))</f>
        <v>0</v>
      </c>
    </row>
    <row r="133" spans="1:3">
      <c r="A133">
        <f>INDEX(resultados!$A$2:$ZZ$143, 127, MATCH($B$1, resultados!$A$1:$ZZ$1, 0))</f>
        <v>0</v>
      </c>
      <c r="B133">
        <f>INDEX(resultados!$A$2:$ZZ$143, 127, MATCH($B$2, resultados!$A$1:$ZZ$1, 0))</f>
        <v>0</v>
      </c>
      <c r="C133">
        <f>INDEX(resultados!$A$2:$ZZ$143, 127, MATCH($B$3, resultados!$A$1:$ZZ$1, 0))</f>
        <v>0</v>
      </c>
    </row>
    <row r="134" spans="1:3">
      <c r="A134">
        <f>INDEX(resultados!$A$2:$ZZ$143, 128, MATCH($B$1, resultados!$A$1:$ZZ$1, 0))</f>
        <v>0</v>
      </c>
      <c r="B134">
        <f>INDEX(resultados!$A$2:$ZZ$143, 128, MATCH($B$2, resultados!$A$1:$ZZ$1, 0))</f>
        <v>0</v>
      </c>
      <c r="C134">
        <f>INDEX(resultados!$A$2:$ZZ$143, 128, MATCH($B$3, resultados!$A$1:$ZZ$1, 0))</f>
        <v>0</v>
      </c>
    </row>
    <row r="135" spans="1:3">
      <c r="A135">
        <f>INDEX(resultados!$A$2:$ZZ$143, 129, MATCH($B$1, resultados!$A$1:$ZZ$1, 0))</f>
        <v>0</v>
      </c>
      <c r="B135">
        <f>INDEX(resultados!$A$2:$ZZ$143, 129, MATCH($B$2, resultados!$A$1:$ZZ$1, 0))</f>
        <v>0</v>
      </c>
      <c r="C135">
        <f>INDEX(resultados!$A$2:$ZZ$143, 129, MATCH($B$3, resultados!$A$1:$ZZ$1, 0))</f>
        <v>0</v>
      </c>
    </row>
    <row r="136" spans="1:3">
      <c r="A136">
        <f>INDEX(resultados!$A$2:$ZZ$143, 130, MATCH($B$1, resultados!$A$1:$ZZ$1, 0))</f>
        <v>0</v>
      </c>
      <c r="B136">
        <f>INDEX(resultados!$A$2:$ZZ$143, 130, MATCH($B$2, resultados!$A$1:$ZZ$1, 0))</f>
        <v>0</v>
      </c>
      <c r="C136">
        <f>INDEX(resultados!$A$2:$ZZ$143, 130, MATCH($B$3, resultados!$A$1:$ZZ$1, 0))</f>
        <v>0</v>
      </c>
    </row>
    <row r="137" spans="1:3">
      <c r="A137">
        <f>INDEX(resultados!$A$2:$ZZ$143, 131, MATCH($B$1, resultados!$A$1:$ZZ$1, 0))</f>
        <v>0</v>
      </c>
      <c r="B137">
        <f>INDEX(resultados!$A$2:$ZZ$143, 131, MATCH($B$2, resultados!$A$1:$ZZ$1, 0))</f>
        <v>0</v>
      </c>
      <c r="C137">
        <f>INDEX(resultados!$A$2:$ZZ$143, 131, MATCH($B$3, resultados!$A$1:$ZZ$1, 0))</f>
        <v>0</v>
      </c>
    </row>
    <row r="138" spans="1:3">
      <c r="A138">
        <f>INDEX(resultados!$A$2:$ZZ$143, 132, MATCH($B$1, resultados!$A$1:$ZZ$1, 0))</f>
        <v>0</v>
      </c>
      <c r="B138">
        <f>INDEX(resultados!$A$2:$ZZ$143, 132, MATCH($B$2, resultados!$A$1:$ZZ$1, 0))</f>
        <v>0</v>
      </c>
      <c r="C138">
        <f>INDEX(resultados!$A$2:$ZZ$143, 132, MATCH($B$3, resultados!$A$1:$ZZ$1, 0))</f>
        <v>0</v>
      </c>
    </row>
    <row r="139" spans="1:3">
      <c r="A139">
        <f>INDEX(resultados!$A$2:$ZZ$143, 133, MATCH($B$1, resultados!$A$1:$ZZ$1, 0))</f>
        <v>0</v>
      </c>
      <c r="B139">
        <f>INDEX(resultados!$A$2:$ZZ$143, 133, MATCH($B$2, resultados!$A$1:$ZZ$1, 0))</f>
        <v>0</v>
      </c>
      <c r="C139">
        <f>INDEX(resultados!$A$2:$ZZ$143, 133, MATCH($B$3, resultados!$A$1:$ZZ$1, 0))</f>
        <v>0</v>
      </c>
    </row>
    <row r="140" spans="1:3">
      <c r="A140">
        <f>INDEX(resultados!$A$2:$ZZ$143, 134, MATCH($B$1, resultados!$A$1:$ZZ$1, 0))</f>
        <v>0</v>
      </c>
      <c r="B140">
        <f>INDEX(resultados!$A$2:$ZZ$143, 134, MATCH($B$2, resultados!$A$1:$ZZ$1, 0))</f>
        <v>0</v>
      </c>
      <c r="C140">
        <f>INDEX(resultados!$A$2:$ZZ$143, 134, MATCH($B$3, resultados!$A$1:$ZZ$1, 0))</f>
        <v>0</v>
      </c>
    </row>
    <row r="141" spans="1:3">
      <c r="A141">
        <f>INDEX(resultados!$A$2:$ZZ$143, 135, MATCH($B$1, resultados!$A$1:$ZZ$1, 0))</f>
        <v>0</v>
      </c>
      <c r="B141">
        <f>INDEX(resultados!$A$2:$ZZ$143, 135, MATCH($B$2, resultados!$A$1:$ZZ$1, 0))</f>
        <v>0</v>
      </c>
      <c r="C141">
        <f>INDEX(resultados!$A$2:$ZZ$143, 135, MATCH($B$3, resultados!$A$1:$ZZ$1, 0))</f>
        <v>0</v>
      </c>
    </row>
    <row r="142" spans="1:3">
      <c r="A142">
        <f>INDEX(resultados!$A$2:$ZZ$143, 136, MATCH($B$1, resultados!$A$1:$ZZ$1, 0))</f>
        <v>0</v>
      </c>
      <c r="B142">
        <f>INDEX(resultados!$A$2:$ZZ$143, 136, MATCH($B$2, resultados!$A$1:$ZZ$1, 0))</f>
        <v>0</v>
      </c>
      <c r="C142">
        <f>INDEX(resultados!$A$2:$ZZ$143, 136, MATCH($B$3, resultados!$A$1:$ZZ$1, 0))</f>
        <v>0</v>
      </c>
    </row>
    <row r="143" spans="1:3">
      <c r="A143">
        <f>INDEX(resultados!$A$2:$ZZ$143, 137, MATCH($B$1, resultados!$A$1:$ZZ$1, 0))</f>
        <v>0</v>
      </c>
      <c r="B143">
        <f>INDEX(resultados!$A$2:$ZZ$143, 137, MATCH($B$2, resultados!$A$1:$ZZ$1, 0))</f>
        <v>0</v>
      </c>
      <c r="C143">
        <f>INDEX(resultados!$A$2:$ZZ$143, 137, MATCH($B$3, resultados!$A$1:$ZZ$1, 0))</f>
        <v>0</v>
      </c>
    </row>
    <row r="144" spans="1:3">
      <c r="A144">
        <f>INDEX(resultados!$A$2:$ZZ$143, 138, MATCH($B$1, resultados!$A$1:$ZZ$1, 0))</f>
        <v>0</v>
      </c>
      <c r="B144">
        <f>INDEX(resultados!$A$2:$ZZ$143, 138, MATCH($B$2, resultados!$A$1:$ZZ$1, 0))</f>
        <v>0</v>
      </c>
      <c r="C144">
        <f>INDEX(resultados!$A$2:$ZZ$143, 138, MATCH($B$3, resultados!$A$1:$ZZ$1, 0))</f>
        <v>0</v>
      </c>
    </row>
    <row r="145" spans="1:3">
      <c r="A145">
        <f>INDEX(resultados!$A$2:$ZZ$143, 139, MATCH($B$1, resultados!$A$1:$ZZ$1, 0))</f>
        <v>0</v>
      </c>
      <c r="B145">
        <f>INDEX(resultados!$A$2:$ZZ$143, 139, MATCH($B$2, resultados!$A$1:$ZZ$1, 0))</f>
        <v>0</v>
      </c>
      <c r="C145">
        <f>INDEX(resultados!$A$2:$ZZ$143, 139, MATCH($B$3, resultados!$A$1:$ZZ$1, 0))</f>
        <v>0</v>
      </c>
    </row>
    <row r="146" spans="1:3">
      <c r="A146">
        <f>INDEX(resultados!$A$2:$ZZ$143, 140, MATCH($B$1, resultados!$A$1:$ZZ$1, 0))</f>
        <v>0</v>
      </c>
      <c r="B146">
        <f>INDEX(resultados!$A$2:$ZZ$143, 140, MATCH($B$2, resultados!$A$1:$ZZ$1, 0))</f>
        <v>0</v>
      </c>
      <c r="C146">
        <f>INDEX(resultados!$A$2:$ZZ$143, 140, MATCH($B$3, resultados!$A$1:$ZZ$1, 0))</f>
        <v>0</v>
      </c>
    </row>
    <row r="147" spans="1:3">
      <c r="A147">
        <f>INDEX(resultados!$A$2:$ZZ$143, 141, MATCH($B$1, resultados!$A$1:$ZZ$1, 0))</f>
        <v>0</v>
      </c>
      <c r="B147">
        <f>INDEX(resultados!$A$2:$ZZ$143, 141, MATCH($B$2, resultados!$A$1:$ZZ$1, 0))</f>
        <v>0</v>
      </c>
      <c r="C147">
        <f>INDEX(resultados!$A$2:$ZZ$143, 141, MATCH($B$3, resultados!$A$1:$ZZ$1, 0))</f>
        <v>0</v>
      </c>
    </row>
    <row r="148" spans="1:3">
      <c r="A148">
        <f>INDEX(resultados!$A$2:$ZZ$143, 142, MATCH($B$1, resultados!$A$1:$ZZ$1, 0))</f>
        <v>0</v>
      </c>
      <c r="B148">
        <f>INDEX(resultados!$A$2:$ZZ$143, 142, MATCH($B$2, resultados!$A$1:$ZZ$1, 0))</f>
        <v>0</v>
      </c>
      <c r="C148">
        <f>INDEX(resultados!$A$2:$ZZ$143, 142,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7.6966</v>
      </c>
      <c r="E2">
        <v>12.99</v>
      </c>
      <c r="F2">
        <v>10.34</v>
      </c>
      <c r="G2">
        <v>11.93</v>
      </c>
      <c r="H2">
        <v>0.24</v>
      </c>
      <c r="I2">
        <v>52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69.70999999999999</v>
      </c>
      <c r="Q2">
        <v>451.1</v>
      </c>
      <c r="R2">
        <v>114.84</v>
      </c>
      <c r="S2">
        <v>47.66</v>
      </c>
      <c r="T2">
        <v>27166.98</v>
      </c>
      <c r="U2">
        <v>0.41</v>
      </c>
      <c r="V2">
        <v>0.65</v>
      </c>
      <c r="W2">
        <v>0.22</v>
      </c>
      <c r="X2">
        <v>1.62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8.6793</v>
      </c>
      <c r="E3">
        <v>11.52</v>
      </c>
      <c r="F3">
        <v>9.34</v>
      </c>
      <c r="G3">
        <v>25.46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56.79</v>
      </c>
      <c r="Q3">
        <v>450.95</v>
      </c>
      <c r="R3">
        <v>80.59</v>
      </c>
      <c r="S3">
        <v>47.66</v>
      </c>
      <c r="T3">
        <v>10191.03</v>
      </c>
      <c r="U3">
        <v>0.59</v>
      </c>
      <c r="V3">
        <v>0.72</v>
      </c>
      <c r="W3">
        <v>0.2</v>
      </c>
      <c r="X3">
        <v>0.61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8.8786</v>
      </c>
      <c r="E4">
        <v>11.26</v>
      </c>
      <c r="F4">
        <v>9.15</v>
      </c>
      <c r="G4">
        <v>32.31</v>
      </c>
      <c r="H4">
        <v>0.71</v>
      </c>
      <c r="I4">
        <v>17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52.51</v>
      </c>
      <c r="Q4">
        <v>451.12</v>
      </c>
      <c r="R4">
        <v>74.04000000000001</v>
      </c>
      <c r="S4">
        <v>47.66</v>
      </c>
      <c r="T4">
        <v>6937.65</v>
      </c>
      <c r="U4">
        <v>0.64</v>
      </c>
      <c r="V4">
        <v>0.74</v>
      </c>
      <c r="W4">
        <v>0.21</v>
      </c>
      <c r="X4">
        <v>0.43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8.594099999999999</v>
      </c>
      <c r="E2">
        <v>11.64</v>
      </c>
      <c r="F2">
        <v>9.58</v>
      </c>
      <c r="G2">
        <v>17.97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37.04</v>
      </c>
      <c r="Q2">
        <v>451.36</v>
      </c>
      <c r="R2">
        <v>87.25</v>
      </c>
      <c r="S2">
        <v>47.66</v>
      </c>
      <c r="T2">
        <v>13468.72</v>
      </c>
      <c r="U2">
        <v>0.55</v>
      </c>
      <c r="V2">
        <v>0.71</v>
      </c>
      <c r="W2">
        <v>0.25</v>
      </c>
      <c r="X2">
        <v>0.86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8.5974</v>
      </c>
      <c r="E3">
        <v>11.63</v>
      </c>
      <c r="F3">
        <v>9.58</v>
      </c>
      <c r="G3">
        <v>17.96</v>
      </c>
      <c r="H3">
        <v>0.84</v>
      </c>
      <c r="I3">
        <v>32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</v>
      </c>
      <c r="Q3">
        <v>451.43</v>
      </c>
      <c r="R3">
        <v>86.88</v>
      </c>
      <c r="S3">
        <v>47.66</v>
      </c>
      <c r="T3">
        <v>13283.39</v>
      </c>
      <c r="U3">
        <v>0.55</v>
      </c>
      <c r="V3">
        <v>0.71</v>
      </c>
      <c r="W3">
        <v>0.26</v>
      </c>
      <c r="X3">
        <v>0.85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6.1337</v>
      </c>
      <c r="E2">
        <v>16.3</v>
      </c>
      <c r="F2">
        <v>11.39</v>
      </c>
      <c r="G2">
        <v>7.35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127.36</v>
      </c>
      <c r="Q2">
        <v>451.24</v>
      </c>
      <c r="R2">
        <v>147.45</v>
      </c>
      <c r="S2">
        <v>47.66</v>
      </c>
      <c r="T2">
        <v>43267.26</v>
      </c>
      <c r="U2">
        <v>0.32</v>
      </c>
      <c r="V2">
        <v>0.59</v>
      </c>
      <c r="W2">
        <v>0.31</v>
      </c>
      <c r="X2">
        <v>2.66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7.5464</v>
      </c>
      <c r="E3">
        <v>13.25</v>
      </c>
      <c r="F3">
        <v>9.869999999999999</v>
      </c>
      <c r="G3">
        <v>14.8</v>
      </c>
      <c r="H3">
        <v>0.25</v>
      </c>
      <c r="I3">
        <v>40</v>
      </c>
      <c r="J3">
        <v>143.17</v>
      </c>
      <c r="K3">
        <v>47.83</v>
      </c>
      <c r="L3">
        <v>2</v>
      </c>
      <c r="M3">
        <v>38</v>
      </c>
      <c r="N3">
        <v>23.34</v>
      </c>
      <c r="O3">
        <v>17891.86</v>
      </c>
      <c r="P3">
        <v>107.63</v>
      </c>
      <c r="Q3">
        <v>450.95</v>
      </c>
      <c r="R3">
        <v>98.13</v>
      </c>
      <c r="S3">
        <v>47.66</v>
      </c>
      <c r="T3">
        <v>18868.29</v>
      </c>
      <c r="U3">
        <v>0.49</v>
      </c>
      <c r="V3">
        <v>0.68</v>
      </c>
      <c r="W3">
        <v>0.23</v>
      </c>
      <c r="X3">
        <v>1.14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7.9641</v>
      </c>
      <c r="E4">
        <v>12.56</v>
      </c>
      <c r="F4">
        <v>9.58</v>
      </c>
      <c r="G4">
        <v>22.1</v>
      </c>
      <c r="H4">
        <v>0.37</v>
      </c>
      <c r="I4">
        <v>26</v>
      </c>
      <c r="J4">
        <v>144.54</v>
      </c>
      <c r="K4">
        <v>47.83</v>
      </c>
      <c r="L4">
        <v>3</v>
      </c>
      <c r="M4">
        <v>24</v>
      </c>
      <c r="N4">
        <v>23.71</v>
      </c>
      <c r="O4">
        <v>18060.85</v>
      </c>
      <c r="P4">
        <v>101.95</v>
      </c>
      <c r="Q4">
        <v>451.04</v>
      </c>
      <c r="R4">
        <v>89.2</v>
      </c>
      <c r="S4">
        <v>47.66</v>
      </c>
      <c r="T4">
        <v>14473.38</v>
      </c>
      <c r="U4">
        <v>0.53</v>
      </c>
      <c r="V4">
        <v>0.71</v>
      </c>
      <c r="W4">
        <v>0.2</v>
      </c>
      <c r="X4">
        <v>0.85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8.422000000000001</v>
      </c>
      <c r="E5">
        <v>11.87</v>
      </c>
      <c r="F5">
        <v>9.130000000000001</v>
      </c>
      <c r="G5">
        <v>30.42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94.09</v>
      </c>
      <c r="Q5">
        <v>450.95</v>
      </c>
      <c r="R5">
        <v>73.68000000000001</v>
      </c>
      <c r="S5">
        <v>47.66</v>
      </c>
      <c r="T5">
        <v>6756.05</v>
      </c>
      <c r="U5">
        <v>0.65</v>
      </c>
      <c r="V5">
        <v>0.74</v>
      </c>
      <c r="W5">
        <v>0.19</v>
      </c>
      <c r="X5">
        <v>0.4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8.575100000000001</v>
      </c>
      <c r="E6">
        <v>11.66</v>
      </c>
      <c r="F6">
        <v>9.029999999999999</v>
      </c>
      <c r="G6">
        <v>38.7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90.23999999999999</v>
      </c>
      <c r="Q6">
        <v>451.01</v>
      </c>
      <c r="R6">
        <v>70.33</v>
      </c>
      <c r="S6">
        <v>47.66</v>
      </c>
      <c r="T6">
        <v>5098.46</v>
      </c>
      <c r="U6">
        <v>0.68</v>
      </c>
      <c r="V6">
        <v>0.75</v>
      </c>
      <c r="W6">
        <v>0.19</v>
      </c>
      <c r="X6">
        <v>0.31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8.635999999999999</v>
      </c>
      <c r="E7">
        <v>11.58</v>
      </c>
      <c r="F7">
        <v>9</v>
      </c>
      <c r="G7">
        <v>45.02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87.31</v>
      </c>
      <c r="Q7">
        <v>450.98</v>
      </c>
      <c r="R7">
        <v>69.61</v>
      </c>
      <c r="S7">
        <v>47.66</v>
      </c>
      <c r="T7">
        <v>4750.66</v>
      </c>
      <c r="U7">
        <v>0.68</v>
      </c>
      <c r="V7">
        <v>0.75</v>
      </c>
      <c r="W7">
        <v>0.19</v>
      </c>
      <c r="X7">
        <v>0.28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8.73</v>
      </c>
      <c r="E8">
        <v>11.45</v>
      </c>
      <c r="F8">
        <v>8.94</v>
      </c>
      <c r="G8">
        <v>53.62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83.48999999999999</v>
      </c>
      <c r="Q8">
        <v>450.95</v>
      </c>
      <c r="R8">
        <v>67.58</v>
      </c>
      <c r="S8">
        <v>47.66</v>
      </c>
      <c r="T8">
        <v>3745.13</v>
      </c>
      <c r="U8">
        <v>0.71</v>
      </c>
      <c r="V8">
        <v>0.76</v>
      </c>
      <c r="W8">
        <v>0.18</v>
      </c>
      <c r="X8">
        <v>0.22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8.7362</v>
      </c>
      <c r="E9">
        <v>11.45</v>
      </c>
      <c r="F9">
        <v>8.960000000000001</v>
      </c>
      <c r="G9">
        <v>59.72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80.37</v>
      </c>
      <c r="Q9">
        <v>450.95</v>
      </c>
      <c r="R9">
        <v>68.52</v>
      </c>
      <c r="S9">
        <v>47.66</v>
      </c>
      <c r="T9">
        <v>4219.92</v>
      </c>
      <c r="U9">
        <v>0.7</v>
      </c>
      <c r="V9">
        <v>0.75</v>
      </c>
      <c r="W9">
        <v>0.17</v>
      </c>
      <c r="X9">
        <v>0.24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8.764200000000001</v>
      </c>
      <c r="E10">
        <v>11.41</v>
      </c>
      <c r="F10">
        <v>8.949999999999999</v>
      </c>
      <c r="G10">
        <v>67.13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78.86</v>
      </c>
      <c r="Q10">
        <v>451.01</v>
      </c>
      <c r="R10">
        <v>67.93000000000001</v>
      </c>
      <c r="S10">
        <v>47.66</v>
      </c>
      <c r="T10">
        <v>3931.07</v>
      </c>
      <c r="U10">
        <v>0.7</v>
      </c>
      <c r="V10">
        <v>0.75</v>
      </c>
      <c r="W10">
        <v>0.18</v>
      </c>
      <c r="X10">
        <v>0.23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5.3999</v>
      </c>
      <c r="E2">
        <v>18.52</v>
      </c>
      <c r="F2">
        <v>12.04</v>
      </c>
      <c r="G2">
        <v>6.34</v>
      </c>
      <c r="H2">
        <v>0.1</v>
      </c>
      <c r="I2">
        <v>114</v>
      </c>
      <c r="J2">
        <v>176.73</v>
      </c>
      <c r="K2">
        <v>52.44</v>
      </c>
      <c r="L2">
        <v>1</v>
      </c>
      <c r="M2">
        <v>112</v>
      </c>
      <c r="N2">
        <v>33.29</v>
      </c>
      <c r="O2">
        <v>22031.19</v>
      </c>
      <c r="P2">
        <v>156.25</v>
      </c>
      <c r="Q2">
        <v>451.24</v>
      </c>
      <c r="R2">
        <v>168.87</v>
      </c>
      <c r="S2">
        <v>47.66</v>
      </c>
      <c r="T2">
        <v>53869.05</v>
      </c>
      <c r="U2">
        <v>0.28</v>
      </c>
      <c r="V2">
        <v>0.5600000000000001</v>
      </c>
      <c r="W2">
        <v>0.35</v>
      </c>
      <c r="X2">
        <v>3.32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6.8785</v>
      </c>
      <c r="E3">
        <v>14.54</v>
      </c>
      <c r="F3">
        <v>10.38</v>
      </c>
      <c r="G3">
        <v>12.7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47</v>
      </c>
      <c r="N3">
        <v>33.77</v>
      </c>
      <c r="O3">
        <v>22213.89</v>
      </c>
      <c r="P3">
        <v>132.41</v>
      </c>
      <c r="Q3">
        <v>451.16</v>
      </c>
      <c r="R3">
        <v>115.95</v>
      </c>
      <c r="S3">
        <v>47.66</v>
      </c>
      <c r="T3">
        <v>27736.5</v>
      </c>
      <c r="U3">
        <v>0.41</v>
      </c>
      <c r="V3">
        <v>0.65</v>
      </c>
      <c r="W3">
        <v>0.23</v>
      </c>
      <c r="X3">
        <v>1.65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7.6836</v>
      </c>
      <c r="E4">
        <v>13.01</v>
      </c>
      <c r="F4">
        <v>9.529999999999999</v>
      </c>
      <c r="G4">
        <v>19.05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28</v>
      </c>
      <c r="N4">
        <v>34.26</v>
      </c>
      <c r="O4">
        <v>22397.24</v>
      </c>
      <c r="P4">
        <v>119.57</v>
      </c>
      <c r="Q4">
        <v>450.98</v>
      </c>
      <c r="R4">
        <v>86.79000000000001</v>
      </c>
      <c r="S4">
        <v>47.66</v>
      </c>
      <c r="T4">
        <v>13250.9</v>
      </c>
      <c r="U4">
        <v>0.55</v>
      </c>
      <c r="V4">
        <v>0.71</v>
      </c>
      <c r="W4">
        <v>0.21</v>
      </c>
      <c r="X4">
        <v>0.8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7.9796</v>
      </c>
      <c r="E5">
        <v>12.53</v>
      </c>
      <c r="F5">
        <v>9.33</v>
      </c>
      <c r="G5">
        <v>25.44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115.15</v>
      </c>
      <c r="Q5">
        <v>451.05</v>
      </c>
      <c r="R5">
        <v>80.38</v>
      </c>
      <c r="S5">
        <v>47.66</v>
      </c>
      <c r="T5">
        <v>10086.97</v>
      </c>
      <c r="U5">
        <v>0.59</v>
      </c>
      <c r="V5">
        <v>0.72</v>
      </c>
      <c r="W5">
        <v>0.2</v>
      </c>
      <c r="X5">
        <v>0.61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8.173500000000001</v>
      </c>
      <c r="E6">
        <v>12.23</v>
      </c>
      <c r="F6">
        <v>9.210000000000001</v>
      </c>
      <c r="G6">
        <v>32.5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111.58</v>
      </c>
      <c r="Q6">
        <v>450.99</v>
      </c>
      <c r="R6">
        <v>76.51000000000001</v>
      </c>
      <c r="S6">
        <v>47.66</v>
      </c>
      <c r="T6">
        <v>8175.31</v>
      </c>
      <c r="U6">
        <v>0.62</v>
      </c>
      <c r="V6">
        <v>0.73</v>
      </c>
      <c r="W6">
        <v>0.19</v>
      </c>
      <c r="X6">
        <v>0.49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8.3775</v>
      </c>
      <c r="E7">
        <v>11.94</v>
      </c>
      <c r="F7">
        <v>9.02</v>
      </c>
      <c r="G7">
        <v>38.65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107.03</v>
      </c>
      <c r="Q7">
        <v>451</v>
      </c>
      <c r="R7">
        <v>70.11</v>
      </c>
      <c r="S7">
        <v>47.66</v>
      </c>
      <c r="T7">
        <v>4989.01</v>
      </c>
      <c r="U7">
        <v>0.68</v>
      </c>
      <c r="V7">
        <v>0.75</v>
      </c>
      <c r="W7">
        <v>0.18</v>
      </c>
      <c r="X7">
        <v>0.3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8.424200000000001</v>
      </c>
      <c r="E8">
        <v>11.87</v>
      </c>
      <c r="F8">
        <v>9.02</v>
      </c>
      <c r="G8">
        <v>45.12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105.06</v>
      </c>
      <c r="Q8">
        <v>451</v>
      </c>
      <c r="R8">
        <v>70.37</v>
      </c>
      <c r="S8">
        <v>47.66</v>
      </c>
      <c r="T8">
        <v>5128.19</v>
      </c>
      <c r="U8">
        <v>0.68</v>
      </c>
      <c r="V8">
        <v>0.75</v>
      </c>
      <c r="W8">
        <v>0.18</v>
      </c>
      <c r="X8">
        <v>0.3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8.4648</v>
      </c>
      <c r="E9">
        <v>11.81</v>
      </c>
      <c r="F9">
        <v>9</v>
      </c>
      <c r="G9">
        <v>49.1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102.72</v>
      </c>
      <c r="Q9">
        <v>450.94</v>
      </c>
      <c r="R9">
        <v>69.81</v>
      </c>
      <c r="S9">
        <v>47.66</v>
      </c>
      <c r="T9">
        <v>4854.45</v>
      </c>
      <c r="U9">
        <v>0.68</v>
      </c>
      <c r="V9">
        <v>0.75</v>
      </c>
      <c r="W9">
        <v>0.18</v>
      </c>
      <c r="X9">
        <v>0.28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8.5472</v>
      </c>
      <c r="E10">
        <v>11.7</v>
      </c>
      <c r="F10">
        <v>8.960000000000001</v>
      </c>
      <c r="G10">
        <v>59.73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99.72</v>
      </c>
      <c r="Q10">
        <v>450.96</v>
      </c>
      <c r="R10">
        <v>68.36</v>
      </c>
      <c r="S10">
        <v>47.66</v>
      </c>
      <c r="T10">
        <v>4137.77</v>
      </c>
      <c r="U10">
        <v>0.7</v>
      </c>
      <c r="V10">
        <v>0.75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8.6005</v>
      </c>
      <c r="E11">
        <v>11.63</v>
      </c>
      <c r="F11">
        <v>8.92</v>
      </c>
      <c r="G11">
        <v>66.92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97.2</v>
      </c>
      <c r="Q11">
        <v>450.95</v>
      </c>
      <c r="R11">
        <v>67.23</v>
      </c>
      <c r="S11">
        <v>47.66</v>
      </c>
      <c r="T11">
        <v>3577.79</v>
      </c>
      <c r="U11">
        <v>0.71</v>
      </c>
      <c r="V11">
        <v>0.76</v>
      </c>
      <c r="W11">
        <v>0.17</v>
      </c>
      <c r="X11">
        <v>0.2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8.584899999999999</v>
      </c>
      <c r="E12">
        <v>11.65</v>
      </c>
      <c r="F12">
        <v>8.94</v>
      </c>
      <c r="G12">
        <v>67.08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94.52</v>
      </c>
      <c r="Q12">
        <v>450.94</v>
      </c>
      <c r="R12">
        <v>68.02</v>
      </c>
      <c r="S12">
        <v>47.66</v>
      </c>
      <c r="T12">
        <v>3977.14</v>
      </c>
      <c r="U12">
        <v>0.7</v>
      </c>
      <c r="V12">
        <v>0.76</v>
      </c>
      <c r="W12">
        <v>0.17</v>
      </c>
      <c r="X12">
        <v>0.22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8.648899999999999</v>
      </c>
      <c r="E13">
        <v>11.56</v>
      </c>
      <c r="F13">
        <v>8.890000000000001</v>
      </c>
      <c r="G13">
        <v>76.22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92.02</v>
      </c>
      <c r="Q13">
        <v>451.02</v>
      </c>
      <c r="R13">
        <v>66.19</v>
      </c>
      <c r="S13">
        <v>47.66</v>
      </c>
      <c r="T13">
        <v>3065.12</v>
      </c>
      <c r="U13">
        <v>0.72</v>
      </c>
      <c r="V13">
        <v>0.76</v>
      </c>
      <c r="W13">
        <v>0.17</v>
      </c>
      <c r="X13">
        <v>0.17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8.6412</v>
      </c>
      <c r="E14">
        <v>11.57</v>
      </c>
      <c r="F14">
        <v>8.9</v>
      </c>
      <c r="G14">
        <v>76.31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89.67</v>
      </c>
      <c r="Q14">
        <v>450.97</v>
      </c>
      <c r="R14">
        <v>66.42</v>
      </c>
      <c r="S14">
        <v>47.66</v>
      </c>
      <c r="T14">
        <v>3181.91</v>
      </c>
      <c r="U14">
        <v>0.72</v>
      </c>
      <c r="V14">
        <v>0.76</v>
      </c>
      <c r="W14">
        <v>0.18</v>
      </c>
      <c r="X14">
        <v>0.18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8.645099999999999</v>
      </c>
      <c r="E15">
        <v>11.57</v>
      </c>
      <c r="F15">
        <v>8.9</v>
      </c>
      <c r="G15">
        <v>76.27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89.83</v>
      </c>
      <c r="Q15">
        <v>450.95</v>
      </c>
      <c r="R15">
        <v>66.09999999999999</v>
      </c>
      <c r="S15">
        <v>47.66</v>
      </c>
      <c r="T15">
        <v>3021.88</v>
      </c>
      <c r="U15">
        <v>0.72</v>
      </c>
      <c r="V15">
        <v>0.76</v>
      </c>
      <c r="W15">
        <v>0.18</v>
      </c>
      <c r="X15">
        <v>0.18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8.160500000000001</v>
      </c>
      <c r="E2">
        <v>12.25</v>
      </c>
      <c r="F2">
        <v>10.08</v>
      </c>
      <c r="G2">
        <v>12.87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29.12</v>
      </c>
      <c r="Q2">
        <v>451.24</v>
      </c>
      <c r="R2">
        <v>103.14</v>
      </c>
      <c r="S2">
        <v>47.66</v>
      </c>
      <c r="T2">
        <v>21341.15</v>
      </c>
      <c r="U2">
        <v>0.46</v>
      </c>
      <c r="V2">
        <v>0.67</v>
      </c>
      <c r="W2">
        <v>0.3</v>
      </c>
      <c r="X2">
        <v>1.36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7.1747</v>
      </c>
      <c r="E2">
        <v>13.94</v>
      </c>
      <c r="F2">
        <v>10.57</v>
      </c>
      <c r="G2">
        <v>9.470000000000001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65</v>
      </c>
      <c r="N2">
        <v>12.99</v>
      </c>
      <c r="O2">
        <v>12407.75</v>
      </c>
      <c r="P2">
        <v>91.48</v>
      </c>
      <c r="Q2">
        <v>451.08</v>
      </c>
      <c r="R2">
        <v>120.74</v>
      </c>
      <c r="S2">
        <v>47.66</v>
      </c>
      <c r="T2">
        <v>30041.86</v>
      </c>
      <c r="U2">
        <v>0.39</v>
      </c>
      <c r="V2">
        <v>0.64</v>
      </c>
      <c r="W2">
        <v>0.27</v>
      </c>
      <c r="X2">
        <v>1.85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8.291499999999999</v>
      </c>
      <c r="E3">
        <v>12.06</v>
      </c>
      <c r="F3">
        <v>9.48</v>
      </c>
      <c r="G3">
        <v>19.61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77.97</v>
      </c>
      <c r="Q3">
        <v>451.21</v>
      </c>
      <c r="R3">
        <v>84.92</v>
      </c>
      <c r="S3">
        <v>47.66</v>
      </c>
      <c r="T3">
        <v>12322.46</v>
      </c>
      <c r="U3">
        <v>0.5600000000000001</v>
      </c>
      <c r="V3">
        <v>0.71</v>
      </c>
      <c r="W3">
        <v>0.21</v>
      </c>
      <c r="X3">
        <v>0.75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8.701700000000001</v>
      </c>
      <c r="E4">
        <v>11.49</v>
      </c>
      <c r="F4">
        <v>9.130000000000001</v>
      </c>
      <c r="G4">
        <v>30.45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70.63</v>
      </c>
      <c r="Q4">
        <v>450.96</v>
      </c>
      <c r="R4">
        <v>74.01000000000001</v>
      </c>
      <c r="S4">
        <v>47.66</v>
      </c>
      <c r="T4">
        <v>6917.83</v>
      </c>
      <c r="U4">
        <v>0.64</v>
      </c>
      <c r="V4">
        <v>0.74</v>
      </c>
      <c r="W4">
        <v>0.19</v>
      </c>
      <c r="X4">
        <v>0.41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8.8155</v>
      </c>
      <c r="E5">
        <v>11.34</v>
      </c>
      <c r="F5">
        <v>9.09</v>
      </c>
      <c r="G5">
        <v>41.95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66.25</v>
      </c>
      <c r="Q5">
        <v>450.96</v>
      </c>
      <c r="R5">
        <v>72.65000000000001</v>
      </c>
      <c r="S5">
        <v>47.66</v>
      </c>
      <c r="T5">
        <v>6266.89</v>
      </c>
      <c r="U5">
        <v>0.66</v>
      </c>
      <c r="V5">
        <v>0.74</v>
      </c>
      <c r="W5">
        <v>0.18</v>
      </c>
      <c r="X5">
        <v>0.37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8.858499999999999</v>
      </c>
      <c r="E6">
        <v>11.29</v>
      </c>
      <c r="F6">
        <v>9.050000000000001</v>
      </c>
      <c r="G6">
        <v>45.27</v>
      </c>
      <c r="H6">
        <v>0.85</v>
      </c>
      <c r="I6">
        <v>12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63.09</v>
      </c>
      <c r="Q6">
        <v>450.97</v>
      </c>
      <c r="R6">
        <v>70.91</v>
      </c>
      <c r="S6">
        <v>47.66</v>
      </c>
      <c r="T6">
        <v>5397.7</v>
      </c>
      <c r="U6">
        <v>0.67</v>
      </c>
      <c r="V6">
        <v>0.75</v>
      </c>
      <c r="W6">
        <v>0.2</v>
      </c>
      <c r="X6">
        <v>0.33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6.526</v>
      </c>
      <c r="E2">
        <v>15.32</v>
      </c>
      <c r="F2">
        <v>11.07</v>
      </c>
      <c r="G2">
        <v>8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113.22</v>
      </c>
      <c r="Q2">
        <v>451.19</v>
      </c>
      <c r="R2">
        <v>137.34</v>
      </c>
      <c r="S2">
        <v>47.66</v>
      </c>
      <c r="T2">
        <v>38261.68</v>
      </c>
      <c r="U2">
        <v>0.35</v>
      </c>
      <c r="V2">
        <v>0.61</v>
      </c>
      <c r="W2">
        <v>0.29</v>
      </c>
      <c r="X2">
        <v>2.35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7.8206</v>
      </c>
      <c r="E3">
        <v>12.79</v>
      </c>
      <c r="F3">
        <v>9.73</v>
      </c>
      <c r="G3">
        <v>16.22</v>
      </c>
      <c r="H3">
        <v>0.28</v>
      </c>
      <c r="I3">
        <v>36</v>
      </c>
      <c r="J3">
        <v>125.95</v>
      </c>
      <c r="K3">
        <v>45</v>
      </c>
      <c r="L3">
        <v>2</v>
      </c>
      <c r="M3">
        <v>34</v>
      </c>
      <c r="N3">
        <v>18.95</v>
      </c>
      <c r="O3">
        <v>15767.7</v>
      </c>
      <c r="P3">
        <v>96.58</v>
      </c>
      <c r="Q3">
        <v>451.12</v>
      </c>
      <c r="R3">
        <v>93.61</v>
      </c>
      <c r="S3">
        <v>47.66</v>
      </c>
      <c r="T3">
        <v>16628.49</v>
      </c>
      <c r="U3">
        <v>0.51</v>
      </c>
      <c r="V3">
        <v>0.6899999999999999</v>
      </c>
      <c r="W3">
        <v>0.22</v>
      </c>
      <c r="X3">
        <v>1.01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8.2781</v>
      </c>
      <c r="E4">
        <v>12.08</v>
      </c>
      <c r="F4">
        <v>9.359999999999999</v>
      </c>
      <c r="G4">
        <v>24.42</v>
      </c>
      <c r="H4">
        <v>0.42</v>
      </c>
      <c r="I4">
        <v>23</v>
      </c>
      <c r="J4">
        <v>127.27</v>
      </c>
      <c r="K4">
        <v>45</v>
      </c>
      <c r="L4">
        <v>3</v>
      </c>
      <c r="M4">
        <v>21</v>
      </c>
      <c r="N4">
        <v>19.27</v>
      </c>
      <c r="O4">
        <v>15930.42</v>
      </c>
      <c r="P4">
        <v>89.86</v>
      </c>
      <c r="Q4">
        <v>450.97</v>
      </c>
      <c r="R4">
        <v>81.44</v>
      </c>
      <c r="S4">
        <v>47.66</v>
      </c>
      <c r="T4">
        <v>10608.31</v>
      </c>
      <c r="U4">
        <v>0.59</v>
      </c>
      <c r="V4">
        <v>0.72</v>
      </c>
      <c r="W4">
        <v>0.2</v>
      </c>
      <c r="X4">
        <v>0.64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8.5016</v>
      </c>
      <c r="E5">
        <v>11.76</v>
      </c>
      <c r="F5">
        <v>9.199999999999999</v>
      </c>
      <c r="G5">
        <v>32.46</v>
      </c>
      <c r="H5">
        <v>0.55</v>
      </c>
      <c r="I5">
        <v>17</v>
      </c>
      <c r="J5">
        <v>128.59</v>
      </c>
      <c r="K5">
        <v>45</v>
      </c>
      <c r="L5">
        <v>4</v>
      </c>
      <c r="M5">
        <v>15</v>
      </c>
      <c r="N5">
        <v>19.59</v>
      </c>
      <c r="O5">
        <v>16093.6</v>
      </c>
      <c r="P5">
        <v>85.15000000000001</v>
      </c>
      <c r="Q5">
        <v>451.04</v>
      </c>
      <c r="R5">
        <v>76.16</v>
      </c>
      <c r="S5">
        <v>47.66</v>
      </c>
      <c r="T5">
        <v>7998.39</v>
      </c>
      <c r="U5">
        <v>0.63</v>
      </c>
      <c r="V5">
        <v>0.73</v>
      </c>
      <c r="W5">
        <v>0.19</v>
      </c>
      <c r="X5">
        <v>0.47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8.6753</v>
      </c>
      <c r="E6">
        <v>11.53</v>
      </c>
      <c r="F6">
        <v>9.06</v>
      </c>
      <c r="G6">
        <v>41.83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80.2</v>
      </c>
      <c r="Q6">
        <v>451.01</v>
      </c>
      <c r="R6">
        <v>71.75</v>
      </c>
      <c r="S6">
        <v>47.66</v>
      </c>
      <c r="T6">
        <v>5813.12</v>
      </c>
      <c r="U6">
        <v>0.66</v>
      </c>
      <c r="V6">
        <v>0.75</v>
      </c>
      <c r="W6">
        <v>0.18</v>
      </c>
      <c r="X6">
        <v>0.34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8.802</v>
      </c>
      <c r="E7">
        <v>11.36</v>
      </c>
      <c r="F7">
        <v>8.970000000000001</v>
      </c>
      <c r="G7">
        <v>53.84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75.3</v>
      </c>
      <c r="Q7">
        <v>450.94</v>
      </c>
      <c r="R7">
        <v>68.8</v>
      </c>
      <c r="S7">
        <v>47.66</v>
      </c>
      <c r="T7">
        <v>4356.99</v>
      </c>
      <c r="U7">
        <v>0.6899999999999999</v>
      </c>
      <c r="V7">
        <v>0.75</v>
      </c>
      <c r="W7">
        <v>0.18</v>
      </c>
      <c r="X7">
        <v>0.25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8.8393</v>
      </c>
      <c r="E8">
        <v>11.31</v>
      </c>
      <c r="F8">
        <v>8.949999999999999</v>
      </c>
      <c r="G8">
        <v>59.67</v>
      </c>
      <c r="H8">
        <v>0.93</v>
      </c>
      <c r="I8">
        <v>9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72.17</v>
      </c>
      <c r="Q8">
        <v>450.94</v>
      </c>
      <c r="R8">
        <v>67.78</v>
      </c>
      <c r="S8">
        <v>47.66</v>
      </c>
      <c r="T8">
        <v>3850.19</v>
      </c>
      <c r="U8">
        <v>0.7</v>
      </c>
      <c r="V8">
        <v>0.75</v>
      </c>
      <c r="W8">
        <v>0.19</v>
      </c>
      <c r="X8">
        <v>0.23</v>
      </c>
      <c r="Y8">
        <v>2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2024-09-25T23:48:30Z</dcterms:created>
  <dcterms:modified xsi:type="dcterms:W3CDTF">2024-09-25T23:48:30Z</dcterms:modified>
</cp:coreProperties>
</file>