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Sem SPAD 1 Drones/vel20/field_64ha_100ha_10%_12m_0_LM/"/>
    </mc:Choice>
  </mc:AlternateContent>
  <xr:revisionPtr revIDLastSave="269" documentId="11_F46CE955D2437F552AEDBD84539119C5A079AE8C" xr6:coauthVersionLast="47" xr6:coauthVersionMax="47" xr10:uidLastSave="{C4AE1E93-2F50-4621-8695-BCDB9EA97148}"/>
  <bookViews>
    <workbookView xWindow="1170" yWindow="600" windowWidth="14400" windowHeight="1560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<sst xmlns="http://schemas.openxmlformats.org/spreadsheetml/2006/main" count="795" uniqueCount="71">
  <si>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</si>
  <si>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</si>
  <si>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</si>
  <si>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</si>
  <si>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</si>
  <si>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</si>
  <si>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</si>
  <si>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</si>
  <si>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</si>
  <si>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</si>
  <si>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</si>
  <si>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</si>
  <si>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</si>
  <si>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</si>
  <si>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</si>
  <si>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</si>
  <si>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</si>
  <si>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</si>
  <si>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</si>
  <si>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</si>
  <si>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</si>
  <si>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</si>
  <si>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</si>
  <si>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</si>
  <si>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</si>
  <si>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</si>
  <si>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</si>
  <si>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</si>
  <si>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</si>
  <si>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</si>
  <si>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</si>
  <si>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</si>
  <si>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</si>
  <si>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</si>
  <si>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</si>
  <si>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</si>
  <si>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</si>
  <si>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</si>
  <si>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</si>
  <si>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</si>
  <si>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</si>
  <si>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</si>
  <si>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</si>
  <si>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</si>
  <si>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</si>
  <si>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</si>
  <si>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</si>
  <si>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</si>
  <si>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</si>
  <si>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</si>
  <si>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</si>
  <si>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</si>
  <si>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</si>
  <si>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</si>
  <si>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</si>
  <si>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</si>
  <si>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</si>
  <si>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</si>
  <si>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</si>
  <si>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</si>
  <si>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</si>
  <si>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</si>
  <si>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</si>
  <si>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</si>
  <si>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</si>
  <si>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</si>
  <si>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</si>
  <si>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</si>
  <si>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</si>
  <si>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</si>
  <si>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ield_64ha_100ha_10%_12m_0_LM\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</si>
</sst>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857-42A8-A310-0C78FB4B0617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857-42A8-A310-0C78FB4B0617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857-42A8-A310-0C78FB4B0617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857-42A8-A310-0C78FB4B0617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857-42A8-A310-0C78FB4B0617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857-42A8-A310-0C78FB4B0617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857-42A8-A310-0C78FB4B0617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857-42A8-A310-0C78FB4B0617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857-42A8-A310-0C78FB4B0617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857-42A8-A310-0C78FB4B0617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857-42A8-A310-0C78FB4B0617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D857-42A8-A310-0C78FB4B0617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D857-42A8-A310-0C78FB4B0617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D857-42A8-A310-0C78FB4B0617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D857-42A8-A310-0C78FB4B0617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D857-42A8-A310-0C78FB4B0617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D857-42A8-A310-0C78FB4B0617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D857-42A8-A310-0C78FB4B0617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D857-42A8-A310-0C78FB4B0617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D857-42A8-A310-0C78FB4B0617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D857-42A8-A310-0C78FB4B0617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D857-42A8-A310-0C78FB4B0617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D857-42A8-A310-0C78FB4B0617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D857-42A8-A310-0C78FB4B0617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D857-42A8-A310-0C78FB4B0617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D857-42A8-A310-0C78FB4B0617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D857-42A8-A310-0C78FB4B0617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D857-42A8-A310-0C78FB4B0617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D857-42A8-A310-0C78FB4B0617}"/>
              </c:ext>
            </c:extLst>
          </c:dPt>
          <c:xVal>
            <c:numRef>
              <c:f>gráficos!$A$7:$A$35</c:f>
              <c:numCache>
                <c:formatCode>General</c:formatCode>
                <c:ptCount val="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</c:numCache>
            </c:numRef>
          </c:xVal>
          <c:yVal>
            <c:numRef>
              <c:f>gráficos!$B$7:$B$35</c:f>
              <c:numCache>
                <c:formatCode>General</c:formatCode>
                <c:ptCount val="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D857-42A8-A310-0C78FB4B0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B5E13-BCA7-4B03-94C4-E6A657EBEA4A}">
  <sheetPr codeName="Planilha23"/>
  <dimension ref="A1:T20"/>
  <sheetViews>
    <sheetView tabSelected="1" workbookViewId="0"/>
  </sheetViews>
  <sheetFormatPr defaultRowHeight="15" x14ac:dyDescent="0.25"/>
  <sheetData>
    <row r="1" spans="1:20" x14ac:dyDescent="0.25">
      <c r="B1" t="s">
        <v>41</v>
      </c>
      <c r="C1" t="s">
        <v>1</v>
      </c>
      <c r="D1" t="s">
        <v>42</v>
      </c>
      <c r="E1" t="s">
        <v>43</v>
      </c>
      <c r="F1" t="s">
        <v>5</v>
      </c>
      <c r="G1" t="s">
        <v>44</v>
      </c>
      <c r="H1" t="s">
        <v>48</v>
      </c>
      <c r="I1" t="s">
        <v>28</v>
      </c>
      <c r="J1" t="s">
        <v>49</v>
      </c>
      <c r="K1" t="s">
        <v>46</v>
      </c>
      <c r="L1" t="s">
        <v>45</v>
      </c>
      <c r="M1" t="s">
        <v>47</v>
      </c>
      <c r="N1" t="s">
        <v>50</v>
      </c>
      <c r="P1" t="s">
        <v>70</v>
      </c>
    </row>
    <row r="2" spans="1:20" x14ac:dyDescent="0.25">
      <c r="A2" t="s">
        <v>51</v>
      </c>
      <c r="B2">
        <v>3.5508000000000002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377</v>
      </c>
      <c r="F2">
        <f>_xlfn.XLOOKUP(B2,RESULTADOS_0!D:D,RESULTADOS_0!F:F,0,0,1)</f>
        <v>22.33</v>
      </c>
      <c r="G2">
        <f>_xlfn.XLOOKUP(B2,RESULTADOS_0!D:D,RESULTADOS_0!M:M,0,0,1)</f>
        <v>0</v>
      </c>
      <c r="H2">
        <f>_xlfn.XLOOKUP(B2,RESULTADOS_0!D:D,RESULTADOS_0!AF:AF,0,0,1)</f>
        <v>2.1669655196354869E-5</v>
      </c>
      <c r="I2">
        <f>_xlfn.XLOOKUP(B2,RESULTADOS_0!D:D,RESULTADOS_0!AC:AC,0,0,1)</f>
        <v>275.51696145375479</v>
      </c>
      <c r="J2">
        <f>_xlfn.XLOOKUP(B2,RESULTADOS_0!D:D,RESULTADOS_0!G:G,0,0,1)</f>
        <v>3.55</v>
      </c>
      <c r="K2">
        <v>2.2725120000000003</v>
      </c>
      <c r="L2">
        <v>64</v>
      </c>
      <c r="M2">
        <v>10</v>
      </c>
      <c r="N2">
        <f>_xlfn.XLOOKUP(B2,RESULTADOS_0!D:D,RESULTADOS_0!AH:AH,0,0,1)</f>
        <v>275516.9614537548</v>
      </c>
      <c r="T2">
        <v>20</v>
      </c>
    </row>
    <row r="3" spans="1:20" x14ac:dyDescent="0.25">
      <c r="A3" t="s">
        <v>52</v>
      </c>
      <c r="B3">
        <v>4.5507999999999997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252</v>
      </c>
      <c r="F3">
        <f>_xlfn.XLOOKUP(B3,RESULTADOS_1!D:D,RESULTADOS_1!F:F,0,0,1)</f>
        <v>17.48</v>
      </c>
      <c r="G3">
        <f>_xlfn.XLOOKUP(B3,RESULTADOS_1!D:D,RESULTADOS_1!M:M,0,0,1)</f>
        <v>0</v>
      </c>
      <c r="H3">
        <f>_xlfn.XLOOKUP(B3,RESULTADOS_1!D:D,RESULTADOS_1!AF:AF,0,0,1)</f>
        <v>2.3582180454573178E-5</v>
      </c>
      <c r="I3">
        <f>_xlfn.XLOOKUP(B3,RESULTADOS_1!D:D,RESULTADOS_1!AC:AC,0,0,1)</f>
        <v>218.60970030541139</v>
      </c>
      <c r="J3">
        <f>_xlfn.XLOOKUP(B3,RESULTADOS_1!D:D,RESULTADOS_1!G:G,0,0,1)</f>
        <v>4.16</v>
      </c>
      <c r="K3">
        <v>2.912512</v>
      </c>
      <c r="N3">
        <f>_xlfn.XLOOKUP(B3,RESULTADOS_1!D:D,RESULTADOS_1!AH:AH,0,0,1)</f>
        <v>218609.70030541139</v>
      </c>
    </row>
    <row r="4" spans="1:20" x14ac:dyDescent="0.25">
      <c r="A4" t="s">
        <v>53</v>
      </c>
      <c r="B4">
        <v>5.2386999999999997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189</v>
      </c>
      <c r="F4">
        <f>_xlfn.XLOOKUP(B4,RESULTADOS_2!D:D,RESULTADOS_2!F:F,0,0,1)</f>
        <v>15.03</v>
      </c>
      <c r="G4">
        <f>_xlfn.XLOOKUP(B4,RESULTADOS_2!D:D,RESULTADOS_2!M:M,0,0,1)</f>
        <v>0</v>
      </c>
      <c r="H4">
        <f>_xlfn.XLOOKUP(B4,RESULTADOS_2!D:D,RESULTADOS_2!AF:AF,0,0,1)</f>
        <v>2.4172604594913279E-5</v>
      </c>
      <c r="I4">
        <f>_xlfn.XLOOKUP(B4,RESULTADOS_2!D:D,RESULTADOS_2!AC:AC,0,0,1)</f>
        <v>190.65487203633049</v>
      </c>
      <c r="J4">
        <f>_xlfn.XLOOKUP(B4,RESULTADOS_2!D:D,RESULTADOS_2!G:G,0,0,1)</f>
        <v>4.7699999999999996</v>
      </c>
      <c r="K4">
        <v>3.3527679999999997</v>
      </c>
      <c r="N4">
        <f>_xlfn.XLOOKUP(B4,RESULTADOS_2!D:D,RESULTADOS_2!AH:AH,0,0,1)</f>
        <v>190654.87203633049</v>
      </c>
    </row>
    <row r="5" spans="1:20" x14ac:dyDescent="0.25">
      <c r="A5" t="s">
        <v>54</v>
      </c>
      <c r="B5">
        <v>5.7119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152</v>
      </c>
      <c r="F5">
        <f>_xlfn.XLOOKUP(B5,RESULTADOS_3!D:D,RESULTADOS_3!F:F,0,0,1)</f>
        <v>13.6</v>
      </c>
      <c r="G5">
        <f>_xlfn.XLOOKUP(B5,RESULTADOS_3!D:D,RESULTADOS_3!M:M,0,0,1)</f>
        <v>0</v>
      </c>
      <c r="H5">
        <f>_xlfn.XLOOKUP(B5,RESULTADOS_3!D:D,RESULTADOS_3!AF:AF,0,0,1)</f>
        <v>2.4087410592864469E-5</v>
      </c>
      <c r="I5">
        <f>_xlfn.XLOOKUP(B5,RESULTADOS_3!D:D,RESULTADOS_3!AC:AC,0,0,1)</f>
        <v>176.96525506388451</v>
      </c>
      <c r="J5">
        <f>_xlfn.XLOOKUP(B5,RESULTADOS_3!D:D,RESULTADOS_3!G:G,0,0,1)</f>
        <v>5.37</v>
      </c>
      <c r="K5">
        <v>3.6556160000000002</v>
      </c>
      <c r="N5">
        <f>_xlfn.XLOOKUP(B5,RESULTADOS_3!D:D,RESULTADOS_3!AH:AH,0,0,1)</f>
        <v>176965.25506388451</v>
      </c>
    </row>
    <row r="6" spans="1:20" x14ac:dyDescent="0.25">
      <c r="A6" t="s">
        <v>55</v>
      </c>
      <c r="B6">
        <v>6.0744999999999996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127</v>
      </c>
      <c r="F6">
        <f>_xlfn.XLOOKUP(B6,RESULTADOS_4!D:D,RESULTADOS_4!F:F,0,0,1)</f>
        <v>12.64</v>
      </c>
      <c r="G6">
        <f>_xlfn.XLOOKUP(B6,RESULTADOS_4!D:D,RESULTADOS_4!M:M,0,0,1)</f>
        <v>0</v>
      </c>
      <c r="H6">
        <f>_xlfn.XLOOKUP(B6,RESULTADOS_4!D:D,RESULTADOS_4!AF:AF,0,0,1)</f>
        <v>2.3800214702851309E-5</v>
      </c>
      <c r="I6">
        <f>_xlfn.XLOOKUP(B6,RESULTADOS_4!D:D,RESULTADOS_4!AC:AC,0,0,1)</f>
        <v>164.23758523707949</v>
      </c>
      <c r="J6">
        <f>_xlfn.XLOOKUP(B6,RESULTADOS_4!D:D,RESULTADOS_4!G:G,0,0,1)</f>
        <v>5.97</v>
      </c>
      <c r="K6">
        <v>3.8876799999999996</v>
      </c>
      <c r="N6">
        <f>_xlfn.XLOOKUP(B6,RESULTADOS_4!D:D,RESULTADOS_4!AH:AH,0,0,1)</f>
        <v>164237.5852370795</v>
      </c>
    </row>
    <row r="7" spans="1:20" x14ac:dyDescent="0.25">
      <c r="A7" t="s">
        <v>56</v>
      </c>
      <c r="B7">
        <v>6.3666999999999998</v>
      </c>
      <c r="C7">
        <f>_xlfn.XLOOKUP(B7,RESULTADOS_5!D:D,RESULTADOS_5!B:B,0,0,1)</f>
        <v>35</v>
      </c>
      <c r="D7">
        <f>_xlfn.XLOOKUP(B7,RESULTADOS_5!D:D,RESULTADOS_5!L:L,0,0,1)</f>
        <v>1</v>
      </c>
      <c r="E7">
        <f>_xlfn.XLOOKUP(B7,RESULTADOS_5!D:D,RESULTADOS_5!I:I,0,0,1)</f>
        <v>109</v>
      </c>
      <c r="F7">
        <f>_xlfn.XLOOKUP(B7,RESULTADOS_5!D:D,RESULTADOS_5!F:F,0,0,1)</f>
        <v>11.94</v>
      </c>
      <c r="G7">
        <f>_xlfn.XLOOKUP(B7,RESULTADOS_5!D:D,RESULTADOS_5!M:M,0,0,1)</f>
        <v>0</v>
      </c>
      <c r="H7">
        <f>_xlfn.XLOOKUP(B7,RESULTADOS_5!D:D,RESULTADOS_5!AF:AF,0,0,1)</f>
        <v>2.34412373054885E-5</v>
      </c>
      <c r="I7">
        <f>_xlfn.XLOOKUP(B7,RESULTADOS_5!D:D,RESULTADOS_5!AC:AC,0,0,1)</f>
        <v>163.67727359476319</v>
      </c>
      <c r="J7">
        <f>_xlfn.XLOOKUP(B7,RESULTADOS_5!D:D,RESULTADOS_5!G:G,0,0,1)</f>
        <v>6.57</v>
      </c>
      <c r="K7">
        <v>4.0746880000000001</v>
      </c>
      <c r="N7">
        <f>_xlfn.XLOOKUP(B7,RESULTADOS_5!D:D,RESULTADOS_5!AH:AH,0,0,1)</f>
        <v>163677.27359476319</v>
      </c>
    </row>
    <row r="8" spans="1:20" x14ac:dyDescent="0.25">
      <c r="A8" t="s">
        <v>57</v>
      </c>
      <c r="B8">
        <v>6.5735000000000001</v>
      </c>
      <c r="C8">
        <f>_xlfn.XLOOKUP(B8,RESULTADOS_6!D:D,RESULTADOS_6!B:B,0,0,1)</f>
        <v>40</v>
      </c>
      <c r="D8">
        <f>_xlfn.XLOOKUP(B8,RESULTADOS_6!D:D,RESULTADOS_6!L:L,0,0,1)</f>
        <v>1</v>
      </c>
      <c r="E8">
        <f>_xlfn.XLOOKUP(B8,RESULTADOS_6!D:D,RESULTADOS_6!I:I,0,0,1)</f>
        <v>96</v>
      </c>
      <c r="F8">
        <f>_xlfn.XLOOKUP(B8,RESULTADOS_6!D:D,RESULTADOS_6!F:F,0,0,1)</f>
        <v>11.46</v>
      </c>
      <c r="G8">
        <f>_xlfn.XLOOKUP(B8,RESULTADOS_6!D:D,RESULTADOS_6!M:M,0,0,1)</f>
        <v>0</v>
      </c>
      <c r="H8">
        <f>_xlfn.XLOOKUP(B8,RESULTADOS_6!D:D,RESULTADOS_6!AF:AF,0,0,1)</f>
        <v>2.2933519876444959E-5</v>
      </c>
      <c r="I8">
        <f>_xlfn.XLOOKUP(B8,RESULTADOS_6!D:D,RESULTADOS_6!AC:AC,0,0,1)</f>
        <v>152.03849207352101</v>
      </c>
      <c r="J8">
        <f>_xlfn.XLOOKUP(B8,RESULTADOS_6!D:D,RESULTADOS_6!G:G,0,0,1)</f>
        <v>7.16</v>
      </c>
      <c r="K8">
        <v>4.2070400000000001</v>
      </c>
      <c r="N8">
        <f>_xlfn.XLOOKUP(B8,RESULTADOS_6!D:D,RESULTADOS_6!AH:AH,0,0,1)</f>
        <v>152038.49207352099</v>
      </c>
    </row>
    <row r="9" spans="1:20" x14ac:dyDescent="0.25">
      <c r="A9" t="s">
        <v>58</v>
      </c>
      <c r="B9">
        <v>6.7846000000000002</v>
      </c>
      <c r="C9">
        <f>_xlfn.XLOOKUP(B9,RESULTADOS_7!D:D,RESULTADOS_7!B:B,0,0,1)</f>
        <v>45</v>
      </c>
      <c r="D9">
        <f>_xlfn.XLOOKUP(B9,RESULTADOS_7!D:D,RESULTADOS_7!L:L,0,0,1)</f>
        <v>1</v>
      </c>
      <c r="E9">
        <f>_xlfn.XLOOKUP(B9,RESULTADOS_7!D:D,RESULTADOS_7!I:I,0,0,1)</f>
        <v>85</v>
      </c>
      <c r="F9">
        <f>_xlfn.XLOOKUP(B9,RESULTADOS_7!D:D,RESULTADOS_7!F:F,0,0,1)</f>
        <v>11</v>
      </c>
      <c r="G9">
        <f>_xlfn.XLOOKUP(B9,RESULTADOS_7!D:D,RESULTADOS_7!M:M,0,0,1)</f>
        <v>0</v>
      </c>
      <c r="H9">
        <f>_xlfn.XLOOKUP(B9,RESULTADOS_7!D:D,RESULTADOS_7!AF:AF,0,0,1)</f>
        <v>2.257173826418012E-5</v>
      </c>
      <c r="I9">
        <f>_xlfn.XLOOKUP(B9,RESULTADOS_7!D:D,RESULTADOS_7!AC:AC,0,0,1)</f>
        <v>151.8282532959889</v>
      </c>
      <c r="J9">
        <f>_xlfn.XLOOKUP(B9,RESULTADOS_7!D:D,RESULTADOS_7!G:G,0,0,1)</f>
        <v>7.77</v>
      </c>
      <c r="K9">
        <v>4.3421440000000002</v>
      </c>
      <c r="N9">
        <f>_xlfn.XLOOKUP(B9,RESULTADOS_7!D:D,RESULTADOS_7!AH:AH,0,0,1)</f>
        <v>151828.25329598889</v>
      </c>
    </row>
    <row r="10" spans="1:20" x14ac:dyDescent="0.25">
      <c r="A10" t="s">
        <v>59</v>
      </c>
      <c r="B10">
        <v>6.9170999999999996</v>
      </c>
      <c r="C10">
        <f>_xlfn.XLOOKUP(B10,RESULTADOS_8!D:D,RESULTADOS_8!B:B,0,0,1)</f>
        <v>50</v>
      </c>
      <c r="D10">
        <f>_xlfn.XLOOKUP(B10,RESULTADOS_8!D:D,RESULTADOS_8!L:L,0,0,1)</f>
        <v>1</v>
      </c>
      <c r="E10">
        <f>_xlfn.XLOOKUP(B10,RESULTADOS_8!D:D,RESULTADOS_8!I:I,0,0,1)</f>
        <v>77</v>
      </c>
      <c r="F10">
        <f>_xlfn.XLOOKUP(B10,RESULTADOS_8!D:D,RESULTADOS_8!F:F,0,0,1)</f>
        <v>10.71</v>
      </c>
      <c r="G10">
        <f>_xlfn.XLOOKUP(B10,RESULTADOS_8!D:D,RESULTADOS_8!M:M,0,0,1)</f>
        <v>0</v>
      </c>
      <c r="H10">
        <f>_xlfn.XLOOKUP(B10,RESULTADOS_8!D:D,RESULTADOS_8!AF:AF,0,0,1)</f>
        <v>2.2055032596718901E-5</v>
      </c>
      <c r="I10">
        <f>_xlfn.XLOOKUP(B10,RESULTADOS_8!D:D,RESULTADOS_8!AC:AC,0,0,1)</f>
        <v>152.30622129010189</v>
      </c>
      <c r="J10">
        <f>_xlfn.XLOOKUP(B10,RESULTADOS_8!D:D,RESULTADOS_8!G:G,0,0,1)</f>
        <v>8.35</v>
      </c>
      <c r="K10">
        <v>4.4269439999999998</v>
      </c>
      <c r="N10">
        <f>_xlfn.XLOOKUP(B10,RESULTADOS_8!D:D,RESULTADOS_8!AH:AH,0,0,1)</f>
        <v>152306.22129010191</v>
      </c>
    </row>
    <row r="11" spans="1:20" x14ac:dyDescent="0.25">
      <c r="A11" t="s">
        <v>60</v>
      </c>
      <c r="B11">
        <v>7.0547000000000004</v>
      </c>
      <c r="C11">
        <f>_xlfn.XLOOKUP(B11,RESULTADOS_9!D:D,RESULTADOS_9!B:B,0,0,1)</f>
        <v>55</v>
      </c>
      <c r="D11">
        <f>_xlfn.XLOOKUP(B11,RESULTADOS_9!D:D,RESULTADOS_9!L:L,0,0,1)</f>
        <v>1</v>
      </c>
      <c r="E11">
        <f>_xlfn.XLOOKUP(B11,RESULTADOS_9!D:D,RESULTADOS_9!I:I,0,0,1)</f>
        <v>70</v>
      </c>
      <c r="F11">
        <f>_xlfn.XLOOKUP(B11,RESULTADOS_9!D:D,RESULTADOS_9!F:F,0,0,1)</f>
        <v>10.42</v>
      </c>
      <c r="G11">
        <f>_xlfn.XLOOKUP(B11,RESULTADOS_9!D:D,RESULTADOS_9!M:M,0,0,1)</f>
        <v>0</v>
      </c>
      <c r="H11">
        <f>_xlfn.XLOOKUP(B11,RESULTADOS_9!D:D,RESULTADOS_9!AF:AF,0,0,1)</f>
        <v>2.1645404932965059E-5</v>
      </c>
      <c r="I11">
        <f>_xlfn.XLOOKUP(B11,RESULTADOS_9!D:D,RESULTADOS_9!AC:AC,0,0,1)</f>
        <v>152.60849601922001</v>
      </c>
      <c r="J11">
        <f>_xlfn.XLOOKUP(B11,RESULTADOS_9!D:D,RESULTADOS_9!G:G,0,0,1)</f>
        <v>8.93</v>
      </c>
      <c r="K11">
        <v>4.5150079999999999</v>
      </c>
      <c r="N11">
        <f>_xlfn.XLOOKUP(B11,RESULTADOS_9!D:D,RESULTADOS_9!AH:AH,0,0,1)</f>
        <v>152608.49601922001</v>
      </c>
    </row>
    <row r="12" spans="1:20" x14ac:dyDescent="0.25">
      <c r="A12" t="s">
        <v>61</v>
      </c>
      <c r="B12">
        <v>7.1588000000000003</v>
      </c>
      <c r="C12">
        <f>_xlfn.XLOOKUP(B12,RESULTADOS_10!D:D,RESULTADOS_10!B:B,0,0,1)</f>
        <v>60</v>
      </c>
      <c r="D12">
        <f>_xlfn.XLOOKUP(B12,RESULTADOS_10!D:D,RESULTADOS_10!L:L,0,0,1)</f>
        <v>2</v>
      </c>
      <c r="E12">
        <f>_xlfn.XLOOKUP(B12,RESULTADOS_10!D:D,RESULTADOS_10!I:I,0,0,1)</f>
        <v>64</v>
      </c>
      <c r="F12">
        <f>_xlfn.XLOOKUP(B12,RESULTADOS_10!D:D,RESULTADOS_10!F:F,0,0,1)</f>
        <v>10.199999999999999</v>
      </c>
      <c r="G12">
        <f>_xlfn.XLOOKUP(B12,RESULTADOS_10!D:D,RESULTADOS_10!M:M,0,0,1)</f>
        <v>0</v>
      </c>
      <c r="H12">
        <f>_xlfn.XLOOKUP(B12,RESULTADOS_10!D:D,RESULTADOS_10!AF:AF,0,0,1)</f>
        <v>2.120726667016538E-5</v>
      </c>
      <c r="I12">
        <f>_xlfn.XLOOKUP(B12,RESULTADOS_10!D:D,RESULTADOS_10!AC:AC,0,0,1)</f>
        <v>153.25699533967321</v>
      </c>
      <c r="J12">
        <f>_xlfn.XLOOKUP(B12,RESULTADOS_10!D:D,RESULTADOS_10!G:G,0,0,1)</f>
        <v>9.56</v>
      </c>
      <c r="K12">
        <v>4.5816319999999999</v>
      </c>
      <c r="N12">
        <f>_xlfn.XLOOKUP(B12,RESULTADOS_10!D:D,RESULTADOS_10!AH:AH,0,0,1)</f>
        <v>153256.99533967319</v>
      </c>
    </row>
    <row r="13" spans="1:20" x14ac:dyDescent="0.25">
      <c r="A13" t="s">
        <v>62</v>
      </c>
      <c r="B13">
        <v>7.2484000000000002</v>
      </c>
      <c r="C13">
        <f>_xlfn.XLOOKUP(B13,RESULTADOS_11!D:D,RESULTADOS_11!B:B,0,0,1)</f>
        <v>65</v>
      </c>
      <c r="D13">
        <f>_xlfn.XLOOKUP(B13,RESULTADOS_11!D:D,RESULTADOS_11!L:L,0,0,1)</f>
        <v>2</v>
      </c>
      <c r="E13">
        <f>_xlfn.XLOOKUP(B13,RESULTADOS_11!D:D,RESULTADOS_11!I:I,0,0,1)</f>
        <v>59</v>
      </c>
      <c r="F13">
        <f>_xlfn.XLOOKUP(B13,RESULTADOS_11!D:D,RESULTADOS_11!F:F,0,0,1)</f>
        <v>10.01</v>
      </c>
      <c r="G13">
        <f>_xlfn.XLOOKUP(B13,RESULTADOS_11!D:D,RESULTADOS_11!M:M,0,0,1)</f>
        <v>0</v>
      </c>
      <c r="H13">
        <f>_xlfn.XLOOKUP(B13,RESULTADOS_11!D:D,RESULTADOS_11!AF:AF,0,0,1)</f>
        <v>2.0790488705520699E-5</v>
      </c>
      <c r="I13">
        <f>_xlfn.XLOOKUP(B13,RESULTADOS_11!D:D,RESULTADOS_11!AC:AC,0,0,1)</f>
        <v>141.76537815436211</v>
      </c>
      <c r="J13">
        <f>_xlfn.XLOOKUP(B13,RESULTADOS_11!D:D,RESULTADOS_11!G:G,0,0,1)</f>
        <v>10.18</v>
      </c>
      <c r="K13">
        <v>4.6389760000000004</v>
      </c>
      <c r="N13">
        <f>_xlfn.XLOOKUP(B13,RESULTADOS_11!D:D,RESULTADOS_11!AH:AH,0,0,1)</f>
        <v>141765.37815436209</v>
      </c>
    </row>
    <row r="14" spans="1:20" x14ac:dyDescent="0.25">
      <c r="A14" t="s">
        <v>63</v>
      </c>
      <c r="B14">
        <v>7.3198999999999996</v>
      </c>
      <c r="C14">
        <f>_xlfn.XLOOKUP(B14,RESULTADOS_12!D:D,RESULTADOS_12!B:B,0,0,1)</f>
        <v>70</v>
      </c>
      <c r="D14">
        <f>_xlfn.XLOOKUP(B14,RESULTADOS_12!D:D,RESULTADOS_12!L:L,0,0,1)</f>
        <v>2</v>
      </c>
      <c r="E14">
        <f>_xlfn.XLOOKUP(B14,RESULTADOS_12!D:D,RESULTADOS_12!I:I,0,0,1)</f>
        <v>55</v>
      </c>
      <c r="F14">
        <f>_xlfn.XLOOKUP(B14,RESULTADOS_12!D:D,RESULTADOS_12!F:F,0,0,1)</f>
        <v>9.84</v>
      </c>
      <c r="G14">
        <f>_xlfn.XLOOKUP(B14,RESULTADOS_12!D:D,RESULTADOS_12!M:M,0,0,1)</f>
        <v>0</v>
      </c>
      <c r="H14">
        <f>_xlfn.XLOOKUP(B14,RESULTADOS_12!D:D,RESULTADOS_12!AF:AF,0,0,1)</f>
        <v>2.037724291700801E-5</v>
      </c>
      <c r="I14">
        <f>_xlfn.XLOOKUP(B14,RESULTADOS_12!D:D,RESULTADOS_12!AC:AC,0,0,1)</f>
        <v>142.4054020387178</v>
      </c>
      <c r="J14">
        <f>_xlfn.XLOOKUP(B14,RESULTADOS_12!D:D,RESULTADOS_12!G:G,0,0,1)</f>
        <v>10.74</v>
      </c>
      <c r="K14">
        <v>4.684736</v>
      </c>
      <c r="N14">
        <f>_xlfn.XLOOKUP(B14,RESULTADOS_12!D:D,RESULTADOS_12!AH:AH,0,0,1)</f>
        <v>142405.40203871779</v>
      </c>
    </row>
    <row r="15" spans="1:20" x14ac:dyDescent="0.25">
      <c r="A15" t="s">
        <v>64</v>
      </c>
      <c r="B15">
        <v>7.3537999999999997</v>
      </c>
      <c r="C15">
        <f>_xlfn.XLOOKUP(B15,RESULTADOS_13!D:D,RESULTADOS_13!B:B,0,0,1)</f>
        <v>75</v>
      </c>
      <c r="D15">
        <f>_xlfn.XLOOKUP(B15,RESULTADOS_13!D:D,RESULTADOS_13!L:L,0,0,1)</f>
        <v>2</v>
      </c>
      <c r="E15">
        <f>_xlfn.XLOOKUP(B15,RESULTADOS_13!D:D,RESULTADOS_13!I:I,0,0,1)</f>
        <v>52</v>
      </c>
      <c r="F15">
        <f>_xlfn.XLOOKUP(B15,RESULTADOS_13!D:D,RESULTADOS_13!F:F,0,0,1)</f>
        <v>9.73</v>
      </c>
      <c r="G15">
        <f>_xlfn.XLOOKUP(B15,RESULTADOS_13!D:D,RESULTADOS_13!M:M,0,0,1)</f>
        <v>0</v>
      </c>
      <c r="H15">
        <f>_xlfn.XLOOKUP(B15,RESULTADOS_13!D:D,RESULTADOS_13!AF:AF,0,0,1)</f>
        <v>1.9909753500713981E-5</v>
      </c>
      <c r="I15">
        <f>_xlfn.XLOOKUP(B15,RESULTADOS_13!D:D,RESULTADOS_13!AC:AC,0,0,1)</f>
        <v>143.2505238150373</v>
      </c>
      <c r="J15">
        <f>_xlfn.XLOOKUP(B15,RESULTADOS_13!D:D,RESULTADOS_13!G:G,0,0,1)</f>
        <v>11.23</v>
      </c>
      <c r="K15">
        <v>4.7064319999999995</v>
      </c>
      <c r="N15">
        <f>_xlfn.XLOOKUP(B15,RESULTADOS_13!D:D,RESULTADOS_13!AH:AH,0,0,1)</f>
        <v>143250.5238150373</v>
      </c>
    </row>
    <row r="16" spans="1:20" x14ac:dyDescent="0.25">
      <c r="A16" t="s">
        <v>65</v>
      </c>
      <c r="B16">
        <v>7.3785999999999996</v>
      </c>
      <c r="C16">
        <f>_xlfn.XLOOKUP(B16,RESULTADOS_14!D:D,RESULTADOS_14!B:B,0,0,1)</f>
        <v>80</v>
      </c>
      <c r="D16">
        <f>_xlfn.XLOOKUP(B16,RESULTADOS_14!D:D,RESULTADOS_14!L:L,0,0,1)</f>
        <v>2</v>
      </c>
      <c r="E16">
        <f>_xlfn.XLOOKUP(B16,RESULTADOS_14!D:D,RESULTADOS_14!I:I,0,0,1)</f>
        <v>49</v>
      </c>
      <c r="F16">
        <f>_xlfn.XLOOKUP(B16,RESULTADOS_14!D:D,RESULTADOS_14!F:F,0,0,1)</f>
        <v>9.65</v>
      </c>
      <c r="G16">
        <f>_xlfn.XLOOKUP(B16,RESULTADOS_14!D:D,RESULTADOS_14!M:M,0,0,1)</f>
        <v>0</v>
      </c>
      <c r="H16">
        <f>_xlfn.XLOOKUP(B16,RESULTADOS_14!D:D,RESULTADOS_14!AF:AF,0,0,1)</f>
        <v>1.9463554070527309E-5</v>
      </c>
      <c r="I16">
        <f>_xlfn.XLOOKUP(B16,RESULTADOS_14!D:D,RESULTADOS_14!AC:AC,0,0,1)</f>
        <v>144.17213262530359</v>
      </c>
      <c r="J16">
        <f>_xlfn.XLOOKUP(B16,RESULTADOS_14!D:D,RESULTADOS_14!G:G,0,0,1)</f>
        <v>11.82</v>
      </c>
      <c r="K16">
        <v>4.7223039999999994</v>
      </c>
      <c r="N16">
        <f>_xlfn.XLOOKUP(B16,RESULTADOS_14!D:D,RESULTADOS_14!AH:AH,0,0,1)</f>
        <v>144172.13262530361</v>
      </c>
    </row>
    <row r="17" spans="1:14" x14ac:dyDescent="0.25">
      <c r="A17" t="s">
        <v>66</v>
      </c>
      <c r="B17">
        <v>7.4345999999999997</v>
      </c>
      <c r="C17">
        <f>_xlfn.XLOOKUP(B17,RESULTADOS_15!D:D,RESULTADOS_15!B:B,0,0,1)</f>
        <v>85</v>
      </c>
      <c r="D17">
        <f>_xlfn.XLOOKUP(B17,RESULTADOS_15!D:D,RESULTADOS_15!L:L,0,0,1)</f>
        <v>2</v>
      </c>
      <c r="E17">
        <f>_xlfn.XLOOKUP(B17,RESULTADOS_15!D:D,RESULTADOS_15!I:I,0,0,1)</f>
        <v>46</v>
      </c>
      <c r="F17">
        <f>_xlfn.XLOOKUP(B17,RESULTADOS_15!D:D,RESULTADOS_15!F:F,0,0,1)</f>
        <v>9.52</v>
      </c>
      <c r="G17">
        <f>_xlfn.XLOOKUP(B17,RESULTADOS_15!D:D,RESULTADOS_15!M:M,0,0,1)</f>
        <v>0</v>
      </c>
      <c r="H17">
        <f>_xlfn.XLOOKUP(B17,RESULTADOS_15!D:D,RESULTADOS_15!AF:AF,0,0,1)</f>
        <v>1.9137514560196322E-5</v>
      </c>
      <c r="I17">
        <f>_xlfn.XLOOKUP(B17,RESULTADOS_15!D:D,RESULTADOS_15!AC:AC,0,0,1)</f>
        <v>144.67817865048841</v>
      </c>
      <c r="J17">
        <f>_xlfn.XLOOKUP(B17,RESULTADOS_15!D:D,RESULTADOS_15!G:G,0,0,1)</f>
        <v>12.42</v>
      </c>
      <c r="K17">
        <v>4.7581439999999997</v>
      </c>
      <c r="N17">
        <f>_xlfn.XLOOKUP(B17,RESULTADOS_15!D:D,RESULTADOS_15!AH:AH,0,0,1)</f>
        <v>144678.17865048841</v>
      </c>
    </row>
    <row r="18" spans="1:14" x14ac:dyDescent="0.25">
      <c r="A18" t="s">
        <v>67</v>
      </c>
      <c r="B18">
        <v>7.5129999999999999</v>
      </c>
      <c r="C18">
        <f>_xlfn.XLOOKUP(B18,RESULTADOS_16!D:D,RESULTADOS_16!B:B,0,0,1)</f>
        <v>90</v>
      </c>
      <c r="D18">
        <f>_xlfn.XLOOKUP(B18,RESULTADOS_16!D:D,RESULTADOS_16!L:L,0,0,1)</f>
        <v>2</v>
      </c>
      <c r="E18">
        <f>_xlfn.XLOOKUP(B18,RESULTADOS_16!D:D,RESULTADOS_16!I:I,0,0,1)</f>
        <v>43</v>
      </c>
      <c r="F18">
        <f>_xlfn.XLOOKUP(B18,RESULTADOS_16!D:D,RESULTADOS_16!F:F,0,0,1)</f>
        <v>9.36</v>
      </c>
      <c r="G18">
        <f>_xlfn.XLOOKUP(B18,RESULTADOS_16!D:D,RESULTADOS_16!M:M,0,0,1)</f>
        <v>0</v>
      </c>
      <c r="H18">
        <f>_xlfn.XLOOKUP(B18,RESULTADOS_16!D:D,RESULTADOS_16!AF:AF,0,0,1)</f>
        <v>1.8898540949536129E-5</v>
      </c>
      <c r="I18">
        <f>_xlfn.XLOOKUP(B18,RESULTADOS_16!D:D,RESULTADOS_16!AC:AC,0,0,1)</f>
        <v>144.98395916141041</v>
      </c>
      <c r="J18">
        <f>_xlfn.XLOOKUP(B18,RESULTADOS_16!D:D,RESULTADOS_16!G:G,0,0,1)</f>
        <v>13.06</v>
      </c>
      <c r="K18">
        <v>4.8083200000000001</v>
      </c>
      <c r="N18">
        <f>_xlfn.XLOOKUP(B18,RESULTADOS_16!D:D,RESULTADOS_16!AH:AH,0,0,1)</f>
        <v>144983.9591614104</v>
      </c>
    </row>
    <row r="19" spans="1:14" x14ac:dyDescent="0.25">
      <c r="A19" t="s">
        <v>68</v>
      </c>
      <c r="B19">
        <v>7.5174000000000003</v>
      </c>
      <c r="C19">
        <f>_xlfn.XLOOKUP(B19,RESULTADOS_17!D:D,RESULTADOS_17!B:B,0,0,1)</f>
        <v>95</v>
      </c>
      <c r="D19">
        <f>_xlfn.XLOOKUP(B19,RESULTADOS_17!D:D,RESULTADOS_17!L:L,0,0,1)</f>
        <v>2</v>
      </c>
      <c r="E19">
        <f>_xlfn.XLOOKUP(B19,RESULTADOS_17!D:D,RESULTADOS_17!I:I,0,0,1)</f>
        <v>41</v>
      </c>
      <c r="F19">
        <f>_xlfn.XLOOKUP(B19,RESULTADOS_17!D:D,RESULTADOS_17!F:F,0,0,1)</f>
        <v>9.31</v>
      </c>
      <c r="G19">
        <f>_xlfn.XLOOKUP(B19,RESULTADOS_17!D:D,RESULTADOS_17!M:M,0,0,1)</f>
        <v>0</v>
      </c>
      <c r="H19">
        <f>_xlfn.XLOOKUP(B19,RESULTADOS_17!D:D,RESULTADOS_17!AF:AF,0,0,1)</f>
        <v>1.8501673977883809E-5</v>
      </c>
      <c r="I19">
        <f>_xlfn.XLOOKUP(B19,RESULTADOS_17!D:D,RESULTADOS_17!AC:AC,0,0,1)</f>
        <v>145.97113768909111</v>
      </c>
      <c r="J19">
        <f>_xlfn.XLOOKUP(B19,RESULTADOS_17!D:D,RESULTADOS_17!G:G,0,0,1)</f>
        <v>13.62</v>
      </c>
      <c r="K19">
        <v>4.8111360000000003</v>
      </c>
      <c r="N19">
        <f>_xlfn.XLOOKUP(B19,RESULTADOS_17!D:D,RESULTADOS_17!AH:AH,0,0,1)</f>
        <v>145971.13768909109</v>
      </c>
    </row>
    <row r="20" spans="1:14" x14ac:dyDescent="0.25">
      <c r="A20" t="s">
        <v>69</v>
      </c>
      <c r="B20">
        <v>7.5374999999999996</v>
      </c>
      <c r="C20">
        <f>_xlfn.XLOOKUP(B20,RESULTADOS_18!D:D,RESULTADOS_18!B:B,0,0,1)</f>
        <v>100</v>
      </c>
      <c r="D20">
        <f>_xlfn.XLOOKUP(B20,RESULTADOS_18!D:D,RESULTADOS_18!L:L,0,0,1)</f>
        <v>2</v>
      </c>
      <c r="E20">
        <f>_xlfn.XLOOKUP(B20,RESULTADOS_18!D:D,RESULTADOS_18!I:I,0,0,1)</f>
        <v>39</v>
      </c>
      <c r="F20">
        <f>_xlfn.XLOOKUP(B20,RESULTADOS_18!D:D,RESULTADOS_18!F:F,0,0,1)</f>
        <v>9.23</v>
      </c>
      <c r="G20">
        <f>_xlfn.XLOOKUP(B20,RESULTADOS_18!D:D,RESULTADOS_18!M:M,0,0,1)</f>
        <v>1</v>
      </c>
      <c r="H20">
        <f>_xlfn.XLOOKUP(B20,RESULTADOS_18!D:D,RESULTADOS_18!AF:AF,0,0,1)</f>
        <v>1.817126259213789E-5</v>
      </c>
      <c r="I20">
        <f>_xlfn.XLOOKUP(B20,RESULTADOS_18!D:D,RESULTADOS_18!AC:AC,0,0,1)</f>
        <v>146.76977830971541</v>
      </c>
      <c r="J20">
        <f>_xlfn.XLOOKUP(B20,RESULTADOS_18!D:D,RESULTADOS_18!G:G,0,0,1)</f>
        <v>14.21</v>
      </c>
      <c r="K20">
        <v>4.8239999999999998</v>
      </c>
      <c r="N20">
        <f>_xlfn.XLOOKUP(B20,RESULTADOS_18!D:D,RESULTADOS_18!AH:AH,0,0,1)</f>
        <v>146769.77830971539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7.1294000000000004</v>
      </c>
      <c r="E2">
        <v>14.03</v>
      </c>
      <c r="F2">
        <v>10.23</v>
      </c>
      <c r="G2">
        <v>9.4499999999999993</v>
      </c>
      <c r="H2">
        <v>0.14000000000000001</v>
      </c>
      <c r="I2">
        <v>65</v>
      </c>
      <c r="J2">
        <v>124.63</v>
      </c>
      <c r="K2">
        <v>45</v>
      </c>
      <c r="L2">
        <v>1</v>
      </c>
      <c r="M2">
        <v>9</v>
      </c>
      <c r="N2">
        <v>18.64</v>
      </c>
      <c r="O2">
        <v>15605.44</v>
      </c>
      <c r="P2">
        <v>80.72</v>
      </c>
      <c r="Q2">
        <v>3769.53</v>
      </c>
      <c r="R2">
        <v>134.62</v>
      </c>
      <c r="S2">
        <v>54.2</v>
      </c>
      <c r="T2">
        <v>40353.620000000003</v>
      </c>
      <c r="U2">
        <v>0.4</v>
      </c>
      <c r="V2">
        <v>0.75</v>
      </c>
      <c r="W2">
        <v>0.28000000000000003</v>
      </c>
      <c r="X2">
        <v>2.4700000000000002</v>
      </c>
      <c r="Y2">
        <v>2</v>
      </c>
      <c r="Z2">
        <v>10</v>
      </c>
      <c r="AA2">
        <v>123.9178266990267</v>
      </c>
      <c r="AB2">
        <v>169.54983735821619</v>
      </c>
      <c r="AC2">
        <v>153.36823884548639</v>
      </c>
      <c r="AD2">
        <v>123917.8266990267</v>
      </c>
      <c r="AE2">
        <v>169549.8373582162</v>
      </c>
      <c r="AF2">
        <v>2.1120171955953099E-5</v>
      </c>
      <c r="AG2">
        <v>10</v>
      </c>
      <c r="AH2">
        <v>153368.2388454864</v>
      </c>
    </row>
    <row r="3" spans="1:34" x14ac:dyDescent="0.25">
      <c r="A3">
        <v>1</v>
      </c>
      <c r="B3">
        <v>60</v>
      </c>
      <c r="C3" t="s">
        <v>34</v>
      </c>
      <c r="D3">
        <v>7.1588000000000003</v>
      </c>
      <c r="E3">
        <v>13.97</v>
      </c>
      <c r="F3">
        <v>10.199999999999999</v>
      </c>
      <c r="G3">
        <v>9.56</v>
      </c>
      <c r="H3">
        <v>0.28000000000000003</v>
      </c>
      <c r="I3">
        <v>64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80.989999999999995</v>
      </c>
      <c r="Q3">
        <v>3770.25</v>
      </c>
      <c r="R3">
        <v>133.09</v>
      </c>
      <c r="S3">
        <v>54.2</v>
      </c>
      <c r="T3">
        <v>39596.99</v>
      </c>
      <c r="U3">
        <v>0.41</v>
      </c>
      <c r="V3">
        <v>0.76</v>
      </c>
      <c r="W3">
        <v>0.28999999999999998</v>
      </c>
      <c r="X3">
        <v>2.44</v>
      </c>
      <c r="Y3">
        <v>2</v>
      </c>
      <c r="Z3">
        <v>10</v>
      </c>
      <c r="AA3">
        <v>123.8279446375352</v>
      </c>
      <c r="AB3">
        <v>169.4268567563669</v>
      </c>
      <c r="AC3">
        <v>153.25699533967321</v>
      </c>
      <c r="AD3">
        <v>123827.9446375352</v>
      </c>
      <c r="AE3">
        <v>169426.85675636691</v>
      </c>
      <c r="AF3">
        <v>2.120726667016538E-5</v>
      </c>
      <c r="AG3">
        <v>10</v>
      </c>
      <c r="AH3">
        <v>153256.99533967319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6.2805999999999997</v>
      </c>
      <c r="E2">
        <v>15.92</v>
      </c>
      <c r="F2">
        <v>10.92</v>
      </c>
      <c r="G2">
        <v>7.9</v>
      </c>
      <c r="H2">
        <v>0.11</v>
      </c>
      <c r="I2">
        <v>83</v>
      </c>
      <c r="J2">
        <v>159.12</v>
      </c>
      <c r="K2">
        <v>50.28</v>
      </c>
      <c r="L2">
        <v>1</v>
      </c>
      <c r="M2">
        <v>81</v>
      </c>
      <c r="N2">
        <v>27.84</v>
      </c>
      <c r="O2">
        <v>19859.16</v>
      </c>
      <c r="P2">
        <v>113.25</v>
      </c>
      <c r="Q2">
        <v>3771.19</v>
      </c>
      <c r="R2">
        <v>160.08000000000001</v>
      </c>
      <c r="S2">
        <v>54.2</v>
      </c>
      <c r="T2">
        <v>52997.04</v>
      </c>
      <c r="U2">
        <v>0.34</v>
      </c>
      <c r="V2">
        <v>0.71</v>
      </c>
      <c r="W2">
        <v>0.24</v>
      </c>
      <c r="X2">
        <v>3.16</v>
      </c>
      <c r="Y2">
        <v>2</v>
      </c>
      <c r="Z2">
        <v>10</v>
      </c>
      <c r="AA2">
        <v>148.08451777128019</v>
      </c>
      <c r="AB2">
        <v>202.61577024242121</v>
      </c>
      <c r="AC2">
        <v>183.27840550356169</v>
      </c>
      <c r="AD2">
        <v>148084.5177712802</v>
      </c>
      <c r="AE2">
        <v>202615.77024242119</v>
      </c>
      <c r="AF2">
        <v>1.6567207559069991E-5</v>
      </c>
      <c r="AG2">
        <v>11</v>
      </c>
      <c r="AH2">
        <v>183278.40550356169</v>
      </c>
    </row>
    <row r="3" spans="1:34" x14ac:dyDescent="0.25">
      <c r="A3">
        <v>1</v>
      </c>
      <c r="B3">
        <v>80</v>
      </c>
      <c r="C3" t="s">
        <v>34</v>
      </c>
      <c r="D3">
        <v>7.3785999999999996</v>
      </c>
      <c r="E3">
        <v>13.55</v>
      </c>
      <c r="F3">
        <v>9.65</v>
      </c>
      <c r="G3">
        <v>11.82</v>
      </c>
      <c r="H3">
        <v>0.22</v>
      </c>
      <c r="I3">
        <v>49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20034.400000000001</v>
      </c>
      <c r="P3">
        <v>88.06</v>
      </c>
      <c r="Q3">
        <v>3770.38</v>
      </c>
      <c r="R3">
        <v>115.36</v>
      </c>
      <c r="S3">
        <v>54.2</v>
      </c>
      <c r="T3">
        <v>30808.42</v>
      </c>
      <c r="U3">
        <v>0.47</v>
      </c>
      <c r="V3">
        <v>0.8</v>
      </c>
      <c r="W3">
        <v>0.25</v>
      </c>
      <c r="X3">
        <v>1.89</v>
      </c>
      <c r="Y3">
        <v>2</v>
      </c>
      <c r="Z3">
        <v>10</v>
      </c>
      <c r="AA3">
        <v>116.48759534554191</v>
      </c>
      <c r="AB3">
        <v>159.38346702171091</v>
      </c>
      <c r="AC3">
        <v>144.17213262530359</v>
      </c>
      <c r="AD3">
        <v>116487.59534554189</v>
      </c>
      <c r="AE3">
        <v>159383.46702171091</v>
      </c>
      <c r="AF3">
        <v>1.9463554070527309E-5</v>
      </c>
      <c r="AG3">
        <v>9</v>
      </c>
      <c r="AH3">
        <v>144172.13262530361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6.3666999999999998</v>
      </c>
      <c r="E2">
        <v>15.71</v>
      </c>
      <c r="F2">
        <v>11.94</v>
      </c>
      <c r="G2">
        <v>6.57</v>
      </c>
      <c r="H2">
        <v>0.22</v>
      </c>
      <c r="I2">
        <v>109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10204.209999999999</v>
      </c>
      <c r="P2">
        <v>73.47</v>
      </c>
      <c r="Q2">
        <v>3771.16</v>
      </c>
      <c r="R2">
        <v>189.05</v>
      </c>
      <c r="S2">
        <v>54.2</v>
      </c>
      <c r="T2">
        <v>67352.09</v>
      </c>
      <c r="U2">
        <v>0.28999999999999998</v>
      </c>
      <c r="V2">
        <v>0.65</v>
      </c>
      <c r="W2">
        <v>0.42</v>
      </c>
      <c r="X2">
        <v>4.17</v>
      </c>
      <c r="Y2">
        <v>2</v>
      </c>
      <c r="Z2">
        <v>10</v>
      </c>
      <c r="AA2">
        <v>132.24727738002571</v>
      </c>
      <c r="AB2">
        <v>180.94655924938269</v>
      </c>
      <c r="AC2">
        <v>163.67727359476319</v>
      </c>
      <c r="AD2">
        <v>132247.27738002571</v>
      </c>
      <c r="AE2">
        <v>180946.5592493827</v>
      </c>
      <c r="AF2">
        <v>2.34412373054885E-5</v>
      </c>
      <c r="AG2">
        <v>11</v>
      </c>
      <c r="AH2">
        <v>163677.27359476319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6.9170999999999996</v>
      </c>
      <c r="E2">
        <v>14.46</v>
      </c>
      <c r="F2">
        <v>10.71</v>
      </c>
      <c r="G2">
        <v>8.35</v>
      </c>
      <c r="H2">
        <v>0.16</v>
      </c>
      <c r="I2">
        <v>77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77.489999999999995</v>
      </c>
      <c r="Q2">
        <v>3770.57</v>
      </c>
      <c r="R2">
        <v>149.62</v>
      </c>
      <c r="S2">
        <v>54.2</v>
      </c>
      <c r="T2">
        <v>47796.62</v>
      </c>
      <c r="U2">
        <v>0.36</v>
      </c>
      <c r="V2">
        <v>0.72</v>
      </c>
      <c r="W2">
        <v>0.33</v>
      </c>
      <c r="X2">
        <v>2.95</v>
      </c>
      <c r="Y2">
        <v>2</v>
      </c>
      <c r="Z2">
        <v>10</v>
      </c>
      <c r="AA2">
        <v>123.0597422066302</v>
      </c>
      <c r="AB2">
        <v>168.37576829970391</v>
      </c>
      <c r="AC2">
        <v>152.30622129010189</v>
      </c>
      <c r="AD2">
        <v>123059.7422066302</v>
      </c>
      <c r="AE2">
        <v>168375.76829970389</v>
      </c>
      <c r="AF2">
        <v>2.2055032596718901E-5</v>
      </c>
      <c r="AG2">
        <v>10</v>
      </c>
      <c r="AH2">
        <v>152306.22129010191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5.7119</v>
      </c>
      <c r="E2">
        <v>17.510000000000002</v>
      </c>
      <c r="F2">
        <v>13.6</v>
      </c>
      <c r="G2">
        <v>5.37</v>
      </c>
      <c r="H2">
        <v>0.28000000000000003</v>
      </c>
      <c r="I2">
        <v>152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71.23</v>
      </c>
      <c r="Q2">
        <v>3773.3</v>
      </c>
      <c r="R2">
        <v>242.56</v>
      </c>
      <c r="S2">
        <v>54.2</v>
      </c>
      <c r="T2">
        <v>93891.96</v>
      </c>
      <c r="U2">
        <v>0.22</v>
      </c>
      <c r="V2">
        <v>0.56999999999999995</v>
      </c>
      <c r="W2">
        <v>0.55000000000000004</v>
      </c>
      <c r="X2">
        <v>5.83</v>
      </c>
      <c r="Y2">
        <v>2</v>
      </c>
      <c r="Z2">
        <v>10</v>
      </c>
      <c r="AA2">
        <v>142.9836449439083</v>
      </c>
      <c r="AB2">
        <v>195.6365310053875</v>
      </c>
      <c r="AC2">
        <v>176.96525506388451</v>
      </c>
      <c r="AD2">
        <v>142983.64494390829</v>
      </c>
      <c r="AE2">
        <v>195636.53100538749</v>
      </c>
      <c r="AF2">
        <v>2.4087410592864469E-5</v>
      </c>
      <c r="AG2">
        <v>12</v>
      </c>
      <c r="AH2">
        <v>176965.25506388451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5.9786000000000001</v>
      </c>
      <c r="E2">
        <v>16.73</v>
      </c>
      <c r="F2">
        <v>11.27</v>
      </c>
      <c r="G2">
        <v>7.43</v>
      </c>
      <c r="H2">
        <v>0.11</v>
      </c>
      <c r="I2">
        <v>91</v>
      </c>
      <c r="J2">
        <v>167.88</v>
      </c>
      <c r="K2">
        <v>51.39</v>
      </c>
      <c r="L2">
        <v>1</v>
      </c>
      <c r="M2">
        <v>89</v>
      </c>
      <c r="N2">
        <v>30.49</v>
      </c>
      <c r="O2">
        <v>20939.59</v>
      </c>
      <c r="P2">
        <v>123.87</v>
      </c>
      <c r="Q2">
        <v>3771.05</v>
      </c>
      <c r="R2">
        <v>172.01</v>
      </c>
      <c r="S2">
        <v>54.2</v>
      </c>
      <c r="T2">
        <v>58920.79</v>
      </c>
      <c r="U2">
        <v>0.32</v>
      </c>
      <c r="V2">
        <v>0.68</v>
      </c>
      <c r="W2">
        <v>0.25</v>
      </c>
      <c r="X2">
        <v>3.5</v>
      </c>
      <c r="Y2">
        <v>2</v>
      </c>
      <c r="Z2">
        <v>10</v>
      </c>
      <c r="AA2">
        <v>153.72807394402761</v>
      </c>
      <c r="AB2">
        <v>210.33753277409679</v>
      </c>
      <c r="AC2">
        <v>190.26321385677849</v>
      </c>
      <c r="AD2">
        <v>153728.07394402759</v>
      </c>
      <c r="AE2">
        <v>210337.53277409679</v>
      </c>
      <c r="AF2">
        <v>1.5389603280551709E-5</v>
      </c>
      <c r="AG2">
        <v>11</v>
      </c>
      <c r="AH2">
        <v>190263.21385677849</v>
      </c>
    </row>
    <row r="3" spans="1:34" x14ac:dyDescent="0.25">
      <c r="A3">
        <v>1</v>
      </c>
      <c r="B3">
        <v>85</v>
      </c>
      <c r="C3" t="s">
        <v>34</v>
      </c>
      <c r="D3">
        <v>7.4345999999999997</v>
      </c>
      <c r="E3">
        <v>13.45</v>
      </c>
      <c r="F3">
        <v>9.52</v>
      </c>
      <c r="G3">
        <v>12.42</v>
      </c>
      <c r="H3">
        <v>0.21</v>
      </c>
      <c r="I3">
        <v>46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89.36</v>
      </c>
      <c r="Q3">
        <v>3769.24</v>
      </c>
      <c r="R3">
        <v>111.34</v>
      </c>
      <c r="S3">
        <v>54.2</v>
      </c>
      <c r="T3">
        <v>28809.22</v>
      </c>
      <c r="U3">
        <v>0.49</v>
      </c>
      <c r="V3">
        <v>0.81</v>
      </c>
      <c r="W3">
        <v>0.24</v>
      </c>
      <c r="X3">
        <v>1.76</v>
      </c>
      <c r="Y3">
        <v>2</v>
      </c>
      <c r="Z3">
        <v>10</v>
      </c>
      <c r="AA3">
        <v>116.8964682916136</v>
      </c>
      <c r="AB3">
        <v>159.94290502472731</v>
      </c>
      <c r="AC3">
        <v>144.67817865048841</v>
      </c>
      <c r="AD3">
        <v>116896.46829161359</v>
      </c>
      <c r="AE3">
        <v>159942.90502472731</v>
      </c>
      <c r="AF3">
        <v>1.9137514560196322E-5</v>
      </c>
      <c r="AG3">
        <v>9</v>
      </c>
      <c r="AH3">
        <v>144678.17865048841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5.2386999999999997</v>
      </c>
      <c r="E2">
        <v>19.09</v>
      </c>
      <c r="F2">
        <v>15.03</v>
      </c>
      <c r="G2">
        <v>4.7699999999999996</v>
      </c>
      <c r="H2">
        <v>0.34</v>
      </c>
      <c r="I2">
        <v>189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69.959999999999994</v>
      </c>
      <c r="Q2">
        <v>3773.83</v>
      </c>
      <c r="R2">
        <v>288.64</v>
      </c>
      <c r="S2">
        <v>54.2</v>
      </c>
      <c r="T2">
        <v>116744.65</v>
      </c>
      <c r="U2">
        <v>0.19</v>
      </c>
      <c r="V2">
        <v>0.51</v>
      </c>
      <c r="W2">
        <v>0.66</v>
      </c>
      <c r="X2">
        <v>7.26</v>
      </c>
      <c r="Y2">
        <v>2</v>
      </c>
      <c r="Z2">
        <v>10</v>
      </c>
      <c r="AA2">
        <v>154.04452427810159</v>
      </c>
      <c r="AB2">
        <v>210.77051408198011</v>
      </c>
      <c r="AC2">
        <v>190.65487203633049</v>
      </c>
      <c r="AD2">
        <v>154044.5242781016</v>
      </c>
      <c r="AE2">
        <v>210770.5140819801</v>
      </c>
      <c r="AF2">
        <v>2.4172604594913279E-5</v>
      </c>
      <c r="AG2">
        <v>13</v>
      </c>
      <c r="AH2">
        <v>190654.87203633049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7.0865999999999998</v>
      </c>
      <c r="E2">
        <v>14.11</v>
      </c>
      <c r="F2">
        <v>10.19</v>
      </c>
      <c r="G2">
        <v>9.5500000000000007</v>
      </c>
      <c r="H2">
        <v>0.13</v>
      </c>
      <c r="I2">
        <v>64</v>
      </c>
      <c r="J2">
        <v>133.21</v>
      </c>
      <c r="K2">
        <v>46.47</v>
      </c>
      <c r="L2">
        <v>1</v>
      </c>
      <c r="M2">
        <v>35</v>
      </c>
      <c r="N2">
        <v>20.75</v>
      </c>
      <c r="O2">
        <v>16663.419999999998</v>
      </c>
      <c r="P2">
        <v>85.19</v>
      </c>
      <c r="Q2">
        <v>3770.45</v>
      </c>
      <c r="R2">
        <v>134.27000000000001</v>
      </c>
      <c r="S2">
        <v>54.2</v>
      </c>
      <c r="T2">
        <v>40187.75</v>
      </c>
      <c r="U2">
        <v>0.4</v>
      </c>
      <c r="V2">
        <v>0.76</v>
      </c>
      <c r="W2">
        <v>0.25</v>
      </c>
      <c r="X2">
        <v>2.42</v>
      </c>
      <c r="Y2">
        <v>2</v>
      </c>
      <c r="Z2">
        <v>10</v>
      </c>
      <c r="AA2">
        <v>125.59199548201219</v>
      </c>
      <c r="AB2">
        <v>171.84050894620981</v>
      </c>
      <c r="AC2">
        <v>155.44029195210041</v>
      </c>
      <c r="AD2">
        <v>125591.99548201219</v>
      </c>
      <c r="AE2">
        <v>171840.5089462098</v>
      </c>
      <c r="AF2">
        <v>2.032639993109416E-5</v>
      </c>
      <c r="AG2">
        <v>10</v>
      </c>
      <c r="AH2">
        <v>155440.29195210041</v>
      </c>
    </row>
    <row r="3" spans="1:34" x14ac:dyDescent="0.25">
      <c r="A3">
        <v>1</v>
      </c>
      <c r="B3">
        <v>65</v>
      </c>
      <c r="C3" t="s">
        <v>34</v>
      </c>
      <c r="D3">
        <v>7.2484000000000002</v>
      </c>
      <c r="E3">
        <v>13.8</v>
      </c>
      <c r="F3">
        <v>10.01</v>
      </c>
      <c r="G3">
        <v>10.18</v>
      </c>
      <c r="H3">
        <v>0.26</v>
      </c>
      <c r="I3">
        <v>59</v>
      </c>
      <c r="J3">
        <v>134.55000000000001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82.31</v>
      </c>
      <c r="Q3">
        <v>3770.44</v>
      </c>
      <c r="R3">
        <v>126.95</v>
      </c>
      <c r="S3">
        <v>54.2</v>
      </c>
      <c r="T3">
        <v>36549.01</v>
      </c>
      <c r="U3">
        <v>0.43</v>
      </c>
      <c r="V3">
        <v>0.77</v>
      </c>
      <c r="W3">
        <v>0.28000000000000003</v>
      </c>
      <c r="X3">
        <v>2.25</v>
      </c>
      <c r="Y3">
        <v>2</v>
      </c>
      <c r="Z3">
        <v>10</v>
      </c>
      <c r="AA3">
        <v>114.5429959572832</v>
      </c>
      <c r="AB3">
        <v>156.72278034902641</v>
      </c>
      <c r="AC3">
        <v>141.76537815436211</v>
      </c>
      <c r="AD3">
        <v>114542.9959572832</v>
      </c>
      <c r="AE3">
        <v>156722.78034902641</v>
      </c>
      <c r="AF3">
        <v>2.0790488705520699E-5</v>
      </c>
      <c r="AG3">
        <v>9</v>
      </c>
      <c r="AH3">
        <v>141765.37815436209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6.5551000000000004</v>
      </c>
      <c r="E2">
        <v>15.26</v>
      </c>
      <c r="F2">
        <v>10.66</v>
      </c>
      <c r="G2">
        <v>8.41</v>
      </c>
      <c r="H2">
        <v>0.12</v>
      </c>
      <c r="I2">
        <v>76</v>
      </c>
      <c r="J2">
        <v>150.44</v>
      </c>
      <c r="K2">
        <v>49.1</v>
      </c>
      <c r="L2">
        <v>1</v>
      </c>
      <c r="M2">
        <v>74</v>
      </c>
      <c r="N2">
        <v>25.34</v>
      </c>
      <c r="O2">
        <v>18787.759999999998</v>
      </c>
      <c r="P2">
        <v>103.65</v>
      </c>
      <c r="Q2">
        <v>3771.03</v>
      </c>
      <c r="R2">
        <v>151.11000000000001</v>
      </c>
      <c r="S2">
        <v>54.2</v>
      </c>
      <c r="T2">
        <v>48545.62</v>
      </c>
      <c r="U2">
        <v>0.36</v>
      </c>
      <c r="V2">
        <v>0.72</v>
      </c>
      <c r="W2">
        <v>0.23</v>
      </c>
      <c r="X2">
        <v>2.89</v>
      </c>
      <c r="Y2">
        <v>2</v>
      </c>
      <c r="Z2">
        <v>10</v>
      </c>
      <c r="AA2">
        <v>133.65020929460181</v>
      </c>
      <c r="AB2">
        <v>182.86611258789259</v>
      </c>
      <c r="AC2">
        <v>165.41362745675639</v>
      </c>
      <c r="AD2">
        <v>133650.20929460181</v>
      </c>
      <c r="AE2">
        <v>182866.11258789271</v>
      </c>
      <c r="AF2">
        <v>1.7747344933575871E-5</v>
      </c>
      <c r="AG2">
        <v>10</v>
      </c>
      <c r="AH2">
        <v>165413.62745675651</v>
      </c>
    </row>
    <row r="3" spans="1:34" x14ac:dyDescent="0.25">
      <c r="A3">
        <v>1</v>
      </c>
      <c r="B3">
        <v>75</v>
      </c>
      <c r="C3" t="s">
        <v>34</v>
      </c>
      <c r="D3">
        <v>7.3537999999999997</v>
      </c>
      <c r="E3">
        <v>13.6</v>
      </c>
      <c r="F3">
        <v>9.73</v>
      </c>
      <c r="G3">
        <v>11.23</v>
      </c>
      <c r="H3">
        <v>0.23</v>
      </c>
      <c r="I3">
        <v>52</v>
      </c>
      <c r="J3">
        <v>151.83000000000001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86.05</v>
      </c>
      <c r="Q3">
        <v>3770.16</v>
      </c>
      <c r="R3">
        <v>118.08</v>
      </c>
      <c r="S3">
        <v>54.2</v>
      </c>
      <c r="T3">
        <v>32150.61</v>
      </c>
      <c r="U3">
        <v>0.46</v>
      </c>
      <c r="V3">
        <v>0.79</v>
      </c>
      <c r="W3">
        <v>0.25</v>
      </c>
      <c r="X3">
        <v>1.97</v>
      </c>
      <c r="Y3">
        <v>2</v>
      </c>
      <c r="Z3">
        <v>10</v>
      </c>
      <c r="AA3">
        <v>115.7429577224292</v>
      </c>
      <c r="AB3">
        <v>158.36462097467529</v>
      </c>
      <c r="AC3">
        <v>143.2505238150373</v>
      </c>
      <c r="AD3">
        <v>115742.9577224292</v>
      </c>
      <c r="AE3">
        <v>158364.62097467529</v>
      </c>
      <c r="AF3">
        <v>1.9909753500713981E-5</v>
      </c>
      <c r="AG3">
        <v>9</v>
      </c>
      <c r="AH3">
        <v>143250.5238150373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5.4637000000000002</v>
      </c>
      <c r="E2">
        <v>18.3</v>
      </c>
      <c r="F2">
        <v>11.89</v>
      </c>
      <c r="G2">
        <v>6.73</v>
      </c>
      <c r="H2">
        <v>0.1</v>
      </c>
      <c r="I2">
        <v>106</v>
      </c>
      <c r="J2">
        <v>185.69</v>
      </c>
      <c r="K2">
        <v>53.44</v>
      </c>
      <c r="L2">
        <v>1</v>
      </c>
      <c r="M2">
        <v>104</v>
      </c>
      <c r="N2">
        <v>36.26</v>
      </c>
      <c r="O2">
        <v>23136.14</v>
      </c>
      <c r="P2">
        <v>144.41</v>
      </c>
      <c r="Q2">
        <v>3769.72</v>
      </c>
      <c r="R2">
        <v>192.63</v>
      </c>
      <c r="S2">
        <v>54.2</v>
      </c>
      <c r="T2">
        <v>69156.75</v>
      </c>
      <c r="U2">
        <v>0.28000000000000003</v>
      </c>
      <c r="V2">
        <v>0.65</v>
      </c>
      <c r="W2">
        <v>0.28000000000000003</v>
      </c>
      <c r="X2">
        <v>4.13</v>
      </c>
      <c r="Y2">
        <v>2</v>
      </c>
      <c r="Z2">
        <v>10</v>
      </c>
      <c r="AA2">
        <v>175.43299151402391</v>
      </c>
      <c r="AB2">
        <v>240.0351585467333</v>
      </c>
      <c r="AC2">
        <v>217.12653990656349</v>
      </c>
      <c r="AD2">
        <v>175432.99151402389</v>
      </c>
      <c r="AE2">
        <v>240035.15854673329</v>
      </c>
      <c r="AF2">
        <v>1.3447148763264401E-5</v>
      </c>
      <c r="AG2">
        <v>12</v>
      </c>
      <c r="AH2">
        <v>217126.5399065635</v>
      </c>
    </row>
    <row r="3" spans="1:34" x14ac:dyDescent="0.25">
      <c r="A3">
        <v>1</v>
      </c>
      <c r="B3">
        <v>95</v>
      </c>
      <c r="C3" t="s">
        <v>34</v>
      </c>
      <c r="D3">
        <v>7.5174000000000003</v>
      </c>
      <c r="E3">
        <v>13.3</v>
      </c>
      <c r="F3">
        <v>9.31</v>
      </c>
      <c r="G3">
        <v>13.62</v>
      </c>
      <c r="H3">
        <v>0.19</v>
      </c>
      <c r="I3">
        <v>41</v>
      </c>
      <c r="J3">
        <v>187.21</v>
      </c>
      <c r="K3">
        <v>53.44</v>
      </c>
      <c r="L3">
        <v>2</v>
      </c>
      <c r="M3">
        <v>0</v>
      </c>
      <c r="N3">
        <v>36.770000000000003</v>
      </c>
      <c r="O3">
        <v>23322.880000000001</v>
      </c>
      <c r="P3">
        <v>92.72</v>
      </c>
      <c r="Q3">
        <v>3769.64</v>
      </c>
      <c r="R3">
        <v>104.28</v>
      </c>
      <c r="S3">
        <v>54.2</v>
      </c>
      <c r="T3">
        <v>25308.29</v>
      </c>
      <c r="U3">
        <v>0.52</v>
      </c>
      <c r="V3">
        <v>0.83</v>
      </c>
      <c r="W3">
        <v>0.23</v>
      </c>
      <c r="X3">
        <v>1.55</v>
      </c>
      <c r="Y3">
        <v>2</v>
      </c>
      <c r="Z3">
        <v>10</v>
      </c>
      <c r="AA3">
        <v>117.9411479155084</v>
      </c>
      <c r="AB3">
        <v>161.37228177415179</v>
      </c>
      <c r="AC3">
        <v>145.97113768909111</v>
      </c>
      <c r="AD3">
        <v>117941.14791550839</v>
      </c>
      <c r="AE3">
        <v>161372.28177415181</v>
      </c>
      <c r="AF3">
        <v>1.8501673977883809E-5</v>
      </c>
      <c r="AG3">
        <v>9</v>
      </c>
      <c r="AH3">
        <v>145971.13768909109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5.2126999999999999</v>
      </c>
      <c r="E2">
        <v>19.18</v>
      </c>
      <c r="F2">
        <v>12.23</v>
      </c>
      <c r="G2">
        <v>6.44</v>
      </c>
      <c r="H2">
        <v>0.09</v>
      </c>
      <c r="I2">
        <v>114</v>
      </c>
      <c r="J2">
        <v>194.77</v>
      </c>
      <c r="K2">
        <v>54.38</v>
      </c>
      <c r="L2">
        <v>1</v>
      </c>
      <c r="M2">
        <v>112</v>
      </c>
      <c r="N2">
        <v>39.4</v>
      </c>
      <c r="O2">
        <v>24256.19</v>
      </c>
      <c r="P2">
        <v>155.13</v>
      </c>
      <c r="Q2">
        <v>3771.21</v>
      </c>
      <c r="R2">
        <v>204.44</v>
      </c>
      <c r="S2">
        <v>54.2</v>
      </c>
      <c r="T2">
        <v>75022.399999999994</v>
      </c>
      <c r="U2">
        <v>0.27</v>
      </c>
      <c r="V2">
        <v>0.63</v>
      </c>
      <c r="W2">
        <v>0.28999999999999998</v>
      </c>
      <c r="X2">
        <v>4.47</v>
      </c>
      <c r="Y2">
        <v>2</v>
      </c>
      <c r="Z2">
        <v>10</v>
      </c>
      <c r="AA2">
        <v>192.19744333019301</v>
      </c>
      <c r="AB2">
        <v>262.97302111702049</v>
      </c>
      <c r="AC2">
        <v>237.87524506664209</v>
      </c>
      <c r="AD2">
        <v>192197.443330193</v>
      </c>
      <c r="AE2">
        <v>262973.02111702051</v>
      </c>
      <c r="AF2">
        <v>1.2566678675162481E-5</v>
      </c>
      <c r="AG2">
        <v>13</v>
      </c>
      <c r="AH2">
        <v>237875.24506664209</v>
      </c>
    </row>
    <row r="3" spans="1:34" x14ac:dyDescent="0.25">
      <c r="A3">
        <v>1</v>
      </c>
      <c r="B3">
        <v>100</v>
      </c>
      <c r="C3" t="s">
        <v>34</v>
      </c>
      <c r="D3">
        <v>7.5374999999999996</v>
      </c>
      <c r="E3">
        <v>13.27</v>
      </c>
      <c r="F3">
        <v>9.23</v>
      </c>
      <c r="G3">
        <v>14.21</v>
      </c>
      <c r="H3">
        <v>0.18</v>
      </c>
      <c r="I3">
        <v>39</v>
      </c>
      <c r="J3">
        <v>196.32</v>
      </c>
      <c r="K3">
        <v>54.38</v>
      </c>
      <c r="L3">
        <v>2</v>
      </c>
      <c r="M3">
        <v>1</v>
      </c>
      <c r="N3">
        <v>39.950000000000003</v>
      </c>
      <c r="O3">
        <v>24447.22</v>
      </c>
      <c r="P3">
        <v>94.66</v>
      </c>
      <c r="Q3">
        <v>3769.39</v>
      </c>
      <c r="R3">
        <v>102.09</v>
      </c>
      <c r="S3">
        <v>54.2</v>
      </c>
      <c r="T3">
        <v>24221.18</v>
      </c>
      <c r="U3">
        <v>0.53</v>
      </c>
      <c r="V3">
        <v>0.83</v>
      </c>
      <c r="W3">
        <v>0.22</v>
      </c>
      <c r="X3">
        <v>1.47</v>
      </c>
      <c r="Y3">
        <v>2</v>
      </c>
      <c r="Z3">
        <v>10</v>
      </c>
      <c r="AA3">
        <v>118.58643021623971</v>
      </c>
      <c r="AB3">
        <v>162.25518548585779</v>
      </c>
      <c r="AC3">
        <v>146.76977830971541</v>
      </c>
      <c r="AD3">
        <v>118586.43021623971</v>
      </c>
      <c r="AE3">
        <v>162255.1854858578</v>
      </c>
      <c r="AF3">
        <v>1.817126259213789E-5</v>
      </c>
      <c r="AG3">
        <v>9</v>
      </c>
      <c r="AH3">
        <v>146769.77830971539</v>
      </c>
    </row>
    <row r="4" spans="1:34" x14ac:dyDescent="0.25">
      <c r="A4">
        <v>2</v>
      </c>
      <c r="B4">
        <v>100</v>
      </c>
      <c r="C4" t="s">
        <v>34</v>
      </c>
      <c r="D4">
        <v>7.5347999999999997</v>
      </c>
      <c r="E4">
        <v>13.27</v>
      </c>
      <c r="F4">
        <v>9.24</v>
      </c>
      <c r="G4">
        <v>14.21</v>
      </c>
      <c r="H4">
        <v>0.27</v>
      </c>
      <c r="I4">
        <v>39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95.43</v>
      </c>
      <c r="Q4">
        <v>3769.22</v>
      </c>
      <c r="R4">
        <v>102.24</v>
      </c>
      <c r="S4">
        <v>54.2</v>
      </c>
      <c r="T4">
        <v>24297.53</v>
      </c>
      <c r="U4">
        <v>0.53</v>
      </c>
      <c r="V4">
        <v>0.83</v>
      </c>
      <c r="W4">
        <v>0.22</v>
      </c>
      <c r="X4">
        <v>1.48</v>
      </c>
      <c r="Y4">
        <v>2</v>
      </c>
      <c r="Z4">
        <v>10</v>
      </c>
      <c r="AA4">
        <v>118.7483564662935</v>
      </c>
      <c r="AB4">
        <v>162.47674012486331</v>
      </c>
      <c r="AC4">
        <v>146.9701880849282</v>
      </c>
      <c r="AD4">
        <v>118748.3564662935</v>
      </c>
      <c r="AE4">
        <v>162476.74012486331</v>
      </c>
      <c r="AF4">
        <v>1.8164753483149661E-5</v>
      </c>
      <c r="AG4">
        <v>9</v>
      </c>
      <c r="AH4">
        <v>146970.1880849282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7.0547000000000004</v>
      </c>
      <c r="E2">
        <v>14.18</v>
      </c>
      <c r="F2">
        <v>10.42</v>
      </c>
      <c r="G2">
        <v>8.93</v>
      </c>
      <c r="H2">
        <v>0.15</v>
      </c>
      <c r="I2">
        <v>70</v>
      </c>
      <c r="J2">
        <v>116.05</v>
      </c>
      <c r="K2">
        <v>43.4</v>
      </c>
      <c r="L2">
        <v>1</v>
      </c>
      <c r="M2">
        <v>0</v>
      </c>
      <c r="N2">
        <v>16.649999999999999</v>
      </c>
      <c r="O2">
        <v>14546.17</v>
      </c>
      <c r="P2">
        <v>78.87</v>
      </c>
      <c r="Q2">
        <v>3771.59</v>
      </c>
      <c r="R2">
        <v>140.07</v>
      </c>
      <c r="S2">
        <v>54.2</v>
      </c>
      <c r="T2">
        <v>43058.35</v>
      </c>
      <c r="U2">
        <v>0.39</v>
      </c>
      <c r="V2">
        <v>0.74</v>
      </c>
      <c r="W2">
        <v>0.31</v>
      </c>
      <c r="X2">
        <v>2.65</v>
      </c>
      <c r="Y2">
        <v>2</v>
      </c>
      <c r="Z2">
        <v>10</v>
      </c>
      <c r="AA2">
        <v>123.3039728751201</v>
      </c>
      <c r="AB2">
        <v>168.70993547502829</v>
      </c>
      <c r="AC2">
        <v>152.60849601922001</v>
      </c>
      <c r="AD2">
        <v>123303.9728751201</v>
      </c>
      <c r="AE2">
        <v>168709.93547502829</v>
      </c>
      <c r="AF2">
        <v>2.1645404932965059E-5</v>
      </c>
      <c r="AG2">
        <v>10</v>
      </c>
      <c r="AH2">
        <v>152608.49601922001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3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5.2126999999999999</v>
      </c>
      <c r="E2">
        <v>19.18</v>
      </c>
      <c r="F2">
        <v>12.23</v>
      </c>
      <c r="G2">
        <v>6.44</v>
      </c>
      <c r="H2">
        <v>0.09</v>
      </c>
      <c r="I2">
        <v>114</v>
      </c>
      <c r="J2">
        <v>194.77</v>
      </c>
      <c r="K2">
        <v>54.38</v>
      </c>
      <c r="L2">
        <v>1</v>
      </c>
      <c r="M2">
        <v>112</v>
      </c>
      <c r="N2">
        <v>39.4</v>
      </c>
      <c r="O2">
        <v>24256.19</v>
      </c>
      <c r="P2">
        <v>155.13</v>
      </c>
      <c r="Q2">
        <v>3771.21</v>
      </c>
      <c r="R2">
        <v>204.44</v>
      </c>
      <c r="S2">
        <v>54.2</v>
      </c>
      <c r="T2">
        <v>75022.399999999994</v>
      </c>
      <c r="U2">
        <v>0.27</v>
      </c>
      <c r="V2">
        <v>0.63</v>
      </c>
      <c r="W2">
        <v>0.28999999999999998</v>
      </c>
      <c r="X2">
        <v>4.47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7.5374999999999996</v>
      </c>
      <c r="E3">
        <v>13.27</v>
      </c>
      <c r="F3">
        <v>9.23</v>
      </c>
      <c r="G3">
        <v>14.21</v>
      </c>
      <c r="H3">
        <v>0.18</v>
      </c>
      <c r="I3">
        <v>39</v>
      </c>
      <c r="J3">
        <v>196.32</v>
      </c>
      <c r="K3">
        <v>54.38</v>
      </c>
      <c r="L3">
        <v>2</v>
      </c>
      <c r="M3">
        <v>1</v>
      </c>
      <c r="N3">
        <v>39.950000000000003</v>
      </c>
      <c r="O3">
        <v>24447.22</v>
      </c>
      <c r="P3">
        <v>94.66</v>
      </c>
      <c r="Q3">
        <v>3769.39</v>
      </c>
      <c r="R3">
        <v>102.09</v>
      </c>
      <c r="S3">
        <v>54.2</v>
      </c>
      <c r="T3">
        <v>24221.18</v>
      </c>
      <c r="U3">
        <v>0.53</v>
      </c>
      <c r="V3">
        <v>0.83</v>
      </c>
      <c r="W3">
        <v>0.22</v>
      </c>
      <c r="X3">
        <v>1.47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7.5347999999999997</v>
      </c>
      <c r="E4">
        <v>13.27</v>
      </c>
      <c r="F4">
        <v>9.24</v>
      </c>
      <c r="G4">
        <v>14.21</v>
      </c>
      <c r="H4">
        <v>0.27</v>
      </c>
      <c r="I4">
        <v>39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95.43</v>
      </c>
      <c r="Q4">
        <v>3769.22</v>
      </c>
      <c r="R4">
        <v>102.24</v>
      </c>
      <c r="S4">
        <v>54.2</v>
      </c>
      <c r="T4">
        <v>24297.53</v>
      </c>
      <c r="U4">
        <v>0.53</v>
      </c>
      <c r="V4">
        <v>0.83</v>
      </c>
      <c r="W4">
        <v>0.22</v>
      </c>
      <c r="X4">
        <v>1.48</v>
      </c>
      <c r="Y4">
        <v>2</v>
      </c>
      <c r="Z4">
        <v>10</v>
      </c>
    </row>
    <row r="5" spans="1:26" x14ac:dyDescent="0.25">
      <c r="A5">
        <v>0</v>
      </c>
      <c r="B5">
        <v>40</v>
      </c>
      <c r="C5" t="s">
        <v>34</v>
      </c>
      <c r="D5">
        <v>6.5735000000000001</v>
      </c>
      <c r="E5">
        <v>15.21</v>
      </c>
      <c r="F5">
        <v>11.46</v>
      </c>
      <c r="G5">
        <v>7.16</v>
      </c>
      <c r="H5">
        <v>0.2</v>
      </c>
      <c r="I5">
        <v>96</v>
      </c>
      <c r="J5">
        <v>89.87</v>
      </c>
      <c r="K5">
        <v>37.549999999999997</v>
      </c>
      <c r="L5">
        <v>1</v>
      </c>
      <c r="M5">
        <v>0</v>
      </c>
      <c r="N5">
        <v>11.32</v>
      </c>
      <c r="O5">
        <v>11317.98</v>
      </c>
      <c r="P5">
        <v>74.98</v>
      </c>
      <c r="Q5">
        <v>3771.24</v>
      </c>
      <c r="R5">
        <v>173.62</v>
      </c>
      <c r="S5">
        <v>54.2</v>
      </c>
      <c r="T5">
        <v>59700.38</v>
      </c>
      <c r="U5">
        <v>0.31</v>
      </c>
      <c r="V5">
        <v>0.67</v>
      </c>
      <c r="W5">
        <v>0.39</v>
      </c>
      <c r="X5">
        <v>3.69</v>
      </c>
      <c r="Y5">
        <v>2</v>
      </c>
      <c r="Z5">
        <v>10</v>
      </c>
    </row>
    <row r="6" spans="1:26" x14ac:dyDescent="0.25">
      <c r="A6">
        <v>0</v>
      </c>
      <c r="B6">
        <v>30</v>
      </c>
      <c r="C6" t="s">
        <v>34</v>
      </c>
      <c r="D6">
        <v>6.0744999999999996</v>
      </c>
      <c r="E6">
        <v>16.46</v>
      </c>
      <c r="F6">
        <v>12.64</v>
      </c>
      <c r="G6">
        <v>5.97</v>
      </c>
      <c r="H6">
        <v>0.24</v>
      </c>
      <c r="I6">
        <v>127</v>
      </c>
      <c r="J6">
        <v>71.52</v>
      </c>
      <c r="K6">
        <v>32.270000000000003</v>
      </c>
      <c r="L6">
        <v>1</v>
      </c>
      <c r="M6">
        <v>0</v>
      </c>
      <c r="N6">
        <v>8.25</v>
      </c>
      <c r="O6">
        <v>9054.6</v>
      </c>
      <c r="P6">
        <v>72.33</v>
      </c>
      <c r="Q6">
        <v>3773.13</v>
      </c>
      <c r="R6">
        <v>211.81</v>
      </c>
      <c r="S6">
        <v>54.2</v>
      </c>
      <c r="T6">
        <v>78639.67</v>
      </c>
      <c r="U6">
        <v>0.26</v>
      </c>
      <c r="V6">
        <v>0.61</v>
      </c>
      <c r="W6">
        <v>0.48</v>
      </c>
      <c r="X6">
        <v>4.88</v>
      </c>
      <c r="Y6">
        <v>2</v>
      </c>
      <c r="Z6">
        <v>10</v>
      </c>
    </row>
    <row r="7" spans="1:26" x14ac:dyDescent="0.25">
      <c r="A7">
        <v>0</v>
      </c>
      <c r="B7">
        <v>15</v>
      </c>
      <c r="C7" t="s">
        <v>34</v>
      </c>
      <c r="D7">
        <v>4.5507999999999997</v>
      </c>
      <c r="E7">
        <v>21.97</v>
      </c>
      <c r="F7">
        <v>17.48</v>
      </c>
      <c r="G7">
        <v>4.16</v>
      </c>
      <c r="H7">
        <v>0.43</v>
      </c>
      <c r="I7">
        <v>252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68.63</v>
      </c>
      <c r="Q7">
        <v>3776.43</v>
      </c>
      <c r="R7">
        <v>367.48</v>
      </c>
      <c r="S7">
        <v>54.2</v>
      </c>
      <c r="T7">
        <v>155850.47</v>
      </c>
      <c r="U7">
        <v>0.15</v>
      </c>
      <c r="V7">
        <v>0.44</v>
      </c>
      <c r="W7">
        <v>0.84</v>
      </c>
      <c r="X7">
        <v>9.6999999999999993</v>
      </c>
      <c r="Y7">
        <v>2</v>
      </c>
      <c r="Z7">
        <v>10</v>
      </c>
    </row>
    <row r="8" spans="1:26" x14ac:dyDescent="0.25">
      <c r="A8">
        <v>0</v>
      </c>
      <c r="B8">
        <v>70</v>
      </c>
      <c r="C8" t="s">
        <v>34</v>
      </c>
      <c r="D8">
        <v>6.9012000000000002</v>
      </c>
      <c r="E8">
        <v>14.49</v>
      </c>
      <c r="F8">
        <v>10.3</v>
      </c>
      <c r="G8">
        <v>9.09</v>
      </c>
      <c r="H8">
        <v>0.12</v>
      </c>
      <c r="I8">
        <v>68</v>
      </c>
      <c r="J8">
        <v>141.81</v>
      </c>
      <c r="K8">
        <v>47.83</v>
      </c>
      <c r="L8">
        <v>1</v>
      </c>
      <c r="M8">
        <v>61</v>
      </c>
      <c r="N8">
        <v>22.98</v>
      </c>
      <c r="O8">
        <v>17723.39</v>
      </c>
      <c r="P8">
        <v>92.53</v>
      </c>
      <c r="Q8">
        <v>3770.88</v>
      </c>
      <c r="R8">
        <v>138.78</v>
      </c>
      <c r="S8">
        <v>54.2</v>
      </c>
      <c r="T8">
        <v>42418.64</v>
      </c>
      <c r="U8">
        <v>0.39</v>
      </c>
      <c r="V8">
        <v>0.75</v>
      </c>
      <c r="W8">
        <v>0.23</v>
      </c>
      <c r="X8">
        <v>2.5299999999999998</v>
      </c>
      <c r="Y8">
        <v>2</v>
      </c>
      <c r="Z8">
        <v>10</v>
      </c>
    </row>
    <row r="9" spans="1:26" x14ac:dyDescent="0.25">
      <c r="A9">
        <v>1</v>
      </c>
      <c r="B9">
        <v>70</v>
      </c>
      <c r="C9" t="s">
        <v>34</v>
      </c>
      <c r="D9">
        <v>7.3198999999999996</v>
      </c>
      <c r="E9">
        <v>13.66</v>
      </c>
      <c r="F9">
        <v>9.84</v>
      </c>
      <c r="G9">
        <v>10.74</v>
      </c>
      <c r="H9">
        <v>0.25</v>
      </c>
      <c r="I9">
        <v>55</v>
      </c>
      <c r="J9">
        <v>143.16999999999999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84.18</v>
      </c>
      <c r="Q9">
        <v>3771.1</v>
      </c>
      <c r="R9">
        <v>121.45</v>
      </c>
      <c r="S9">
        <v>54.2</v>
      </c>
      <c r="T9">
        <v>33822.51</v>
      </c>
      <c r="U9">
        <v>0.45</v>
      </c>
      <c r="V9">
        <v>0.78</v>
      </c>
      <c r="W9">
        <v>0.27</v>
      </c>
      <c r="X9">
        <v>2.08</v>
      </c>
      <c r="Y9">
        <v>2</v>
      </c>
      <c r="Z9">
        <v>10</v>
      </c>
    </row>
    <row r="10" spans="1:26" x14ac:dyDescent="0.25">
      <c r="A10">
        <v>0</v>
      </c>
      <c r="B10">
        <v>90</v>
      </c>
      <c r="C10" t="s">
        <v>34</v>
      </c>
      <c r="D10">
        <v>5.6970999999999998</v>
      </c>
      <c r="E10">
        <v>17.55</v>
      </c>
      <c r="F10">
        <v>11.61</v>
      </c>
      <c r="G10">
        <v>7.04</v>
      </c>
      <c r="H10">
        <v>0.1</v>
      </c>
      <c r="I10">
        <v>99</v>
      </c>
      <c r="J10">
        <v>176.73</v>
      </c>
      <c r="K10">
        <v>52.44</v>
      </c>
      <c r="L10">
        <v>1</v>
      </c>
      <c r="M10">
        <v>97</v>
      </c>
      <c r="N10">
        <v>33.29</v>
      </c>
      <c r="O10">
        <v>22031.19</v>
      </c>
      <c r="P10">
        <v>134.6</v>
      </c>
      <c r="Q10">
        <v>3771.03</v>
      </c>
      <c r="R10">
        <v>183.55</v>
      </c>
      <c r="S10">
        <v>54.2</v>
      </c>
      <c r="T10">
        <v>64653.22</v>
      </c>
      <c r="U10">
        <v>0.3</v>
      </c>
      <c r="V10">
        <v>0.66</v>
      </c>
      <c r="W10">
        <v>0.26</v>
      </c>
      <c r="X10">
        <v>3.85</v>
      </c>
      <c r="Y10">
        <v>2</v>
      </c>
      <c r="Z10">
        <v>10</v>
      </c>
    </row>
    <row r="11" spans="1:26" x14ac:dyDescent="0.25">
      <c r="A11">
        <v>1</v>
      </c>
      <c r="B11">
        <v>90</v>
      </c>
      <c r="C11" t="s">
        <v>34</v>
      </c>
      <c r="D11">
        <v>7.5129999999999999</v>
      </c>
      <c r="E11">
        <v>13.31</v>
      </c>
      <c r="F11">
        <v>9.36</v>
      </c>
      <c r="G11">
        <v>13.06</v>
      </c>
      <c r="H11">
        <v>0.2</v>
      </c>
      <c r="I11">
        <v>43</v>
      </c>
      <c r="J11">
        <v>178.21</v>
      </c>
      <c r="K11">
        <v>52.44</v>
      </c>
      <c r="L11">
        <v>2</v>
      </c>
      <c r="M11">
        <v>0</v>
      </c>
      <c r="N11">
        <v>33.770000000000003</v>
      </c>
      <c r="O11">
        <v>22213.89</v>
      </c>
      <c r="P11">
        <v>90.58</v>
      </c>
      <c r="Q11">
        <v>3770.11</v>
      </c>
      <c r="R11">
        <v>105.86</v>
      </c>
      <c r="S11">
        <v>54.2</v>
      </c>
      <c r="T11">
        <v>26086.62</v>
      </c>
      <c r="U11">
        <v>0.51</v>
      </c>
      <c r="V11">
        <v>0.82</v>
      </c>
      <c r="W11">
        <v>0.23</v>
      </c>
      <c r="X11">
        <v>1.6</v>
      </c>
      <c r="Y11">
        <v>2</v>
      </c>
      <c r="Z11">
        <v>10</v>
      </c>
    </row>
    <row r="12" spans="1:26" x14ac:dyDescent="0.25">
      <c r="A12">
        <v>0</v>
      </c>
      <c r="B12">
        <v>10</v>
      </c>
      <c r="C12" t="s">
        <v>34</v>
      </c>
      <c r="D12">
        <v>3.5508000000000002</v>
      </c>
      <c r="E12">
        <v>28.16</v>
      </c>
      <c r="F12">
        <v>22.33</v>
      </c>
      <c r="G12">
        <v>3.55</v>
      </c>
      <c r="H12">
        <v>0.64</v>
      </c>
      <c r="I12">
        <v>377</v>
      </c>
      <c r="J12">
        <v>26.11</v>
      </c>
      <c r="K12">
        <v>12.1</v>
      </c>
      <c r="L12">
        <v>1</v>
      </c>
      <c r="M12">
        <v>0</v>
      </c>
      <c r="N12">
        <v>3.01</v>
      </c>
      <c r="O12">
        <v>3454.41</v>
      </c>
      <c r="P12">
        <v>64.400000000000006</v>
      </c>
      <c r="Q12">
        <v>3782.39</v>
      </c>
      <c r="R12">
        <v>523.52</v>
      </c>
      <c r="S12">
        <v>54.2</v>
      </c>
      <c r="T12">
        <v>233248.21</v>
      </c>
      <c r="U12">
        <v>0.1</v>
      </c>
      <c r="V12">
        <v>0.35</v>
      </c>
      <c r="W12">
        <v>1.21</v>
      </c>
      <c r="X12">
        <v>14.54</v>
      </c>
      <c r="Y12">
        <v>2</v>
      </c>
      <c r="Z12">
        <v>10</v>
      </c>
    </row>
    <row r="13" spans="1:26" x14ac:dyDescent="0.25">
      <c r="A13">
        <v>0</v>
      </c>
      <c r="B13">
        <v>45</v>
      </c>
      <c r="C13" t="s">
        <v>34</v>
      </c>
      <c r="D13">
        <v>6.7846000000000002</v>
      </c>
      <c r="E13">
        <v>14.74</v>
      </c>
      <c r="F13">
        <v>11</v>
      </c>
      <c r="G13">
        <v>7.77</v>
      </c>
      <c r="H13">
        <v>0.18</v>
      </c>
      <c r="I13">
        <v>85</v>
      </c>
      <c r="J13">
        <v>98.71</v>
      </c>
      <c r="K13">
        <v>39.72</v>
      </c>
      <c r="L13">
        <v>1</v>
      </c>
      <c r="M13">
        <v>0</v>
      </c>
      <c r="N13">
        <v>12.99</v>
      </c>
      <c r="O13">
        <v>12407.75</v>
      </c>
      <c r="P13">
        <v>75.849999999999994</v>
      </c>
      <c r="Q13">
        <v>3770.82</v>
      </c>
      <c r="R13">
        <v>158.96</v>
      </c>
      <c r="S13">
        <v>54.2</v>
      </c>
      <c r="T13">
        <v>52426.98</v>
      </c>
      <c r="U13">
        <v>0.34</v>
      </c>
      <c r="V13">
        <v>0.7</v>
      </c>
      <c r="W13">
        <v>0.35</v>
      </c>
      <c r="X13">
        <v>3.24</v>
      </c>
      <c r="Y13">
        <v>2</v>
      </c>
      <c r="Z13">
        <v>10</v>
      </c>
    </row>
    <row r="14" spans="1:26" x14ac:dyDescent="0.25">
      <c r="A14">
        <v>0</v>
      </c>
      <c r="B14">
        <v>60</v>
      </c>
      <c r="C14" t="s">
        <v>34</v>
      </c>
      <c r="D14">
        <v>7.1294000000000004</v>
      </c>
      <c r="E14">
        <v>14.03</v>
      </c>
      <c r="F14">
        <v>10.23</v>
      </c>
      <c r="G14">
        <v>9.4499999999999993</v>
      </c>
      <c r="H14">
        <v>0.14000000000000001</v>
      </c>
      <c r="I14">
        <v>65</v>
      </c>
      <c r="J14">
        <v>124.63</v>
      </c>
      <c r="K14">
        <v>45</v>
      </c>
      <c r="L14">
        <v>1</v>
      </c>
      <c r="M14">
        <v>9</v>
      </c>
      <c r="N14">
        <v>18.64</v>
      </c>
      <c r="O14">
        <v>15605.44</v>
      </c>
      <c r="P14">
        <v>80.72</v>
      </c>
      <c r="Q14">
        <v>3769.53</v>
      </c>
      <c r="R14">
        <v>134.62</v>
      </c>
      <c r="S14">
        <v>54.2</v>
      </c>
      <c r="T14">
        <v>40353.620000000003</v>
      </c>
      <c r="U14">
        <v>0.4</v>
      </c>
      <c r="V14">
        <v>0.75</v>
      </c>
      <c r="W14">
        <v>0.28000000000000003</v>
      </c>
      <c r="X14">
        <v>2.4700000000000002</v>
      </c>
      <c r="Y14">
        <v>2</v>
      </c>
      <c r="Z14">
        <v>10</v>
      </c>
    </row>
    <row r="15" spans="1:26" x14ac:dyDescent="0.25">
      <c r="A15">
        <v>1</v>
      </c>
      <c r="B15">
        <v>60</v>
      </c>
      <c r="C15" t="s">
        <v>34</v>
      </c>
      <c r="D15">
        <v>7.1588000000000003</v>
      </c>
      <c r="E15">
        <v>13.97</v>
      </c>
      <c r="F15">
        <v>10.199999999999999</v>
      </c>
      <c r="G15">
        <v>9.56</v>
      </c>
      <c r="H15">
        <v>0.28000000000000003</v>
      </c>
      <c r="I15">
        <v>64</v>
      </c>
      <c r="J15">
        <v>125.95</v>
      </c>
      <c r="K15">
        <v>45</v>
      </c>
      <c r="L15">
        <v>2</v>
      </c>
      <c r="M15">
        <v>0</v>
      </c>
      <c r="N15">
        <v>18.95</v>
      </c>
      <c r="O15">
        <v>15767.7</v>
      </c>
      <c r="P15">
        <v>80.989999999999995</v>
      </c>
      <c r="Q15">
        <v>3770.25</v>
      </c>
      <c r="R15">
        <v>133.09</v>
      </c>
      <c r="S15">
        <v>54.2</v>
      </c>
      <c r="T15">
        <v>39596.99</v>
      </c>
      <c r="U15">
        <v>0.41</v>
      </c>
      <c r="V15">
        <v>0.76</v>
      </c>
      <c r="W15">
        <v>0.28999999999999998</v>
      </c>
      <c r="X15">
        <v>2.44</v>
      </c>
      <c r="Y15">
        <v>2</v>
      </c>
      <c r="Z15">
        <v>10</v>
      </c>
    </row>
    <row r="16" spans="1:26" x14ac:dyDescent="0.25">
      <c r="A16">
        <v>0</v>
      </c>
      <c r="B16">
        <v>80</v>
      </c>
      <c r="C16" t="s">
        <v>34</v>
      </c>
      <c r="D16">
        <v>6.2805999999999997</v>
      </c>
      <c r="E16">
        <v>15.92</v>
      </c>
      <c r="F16">
        <v>10.92</v>
      </c>
      <c r="G16">
        <v>7.9</v>
      </c>
      <c r="H16">
        <v>0.11</v>
      </c>
      <c r="I16">
        <v>83</v>
      </c>
      <c r="J16">
        <v>159.12</v>
      </c>
      <c r="K16">
        <v>50.28</v>
      </c>
      <c r="L16">
        <v>1</v>
      </c>
      <c r="M16">
        <v>81</v>
      </c>
      <c r="N16">
        <v>27.84</v>
      </c>
      <c r="O16">
        <v>19859.16</v>
      </c>
      <c r="P16">
        <v>113.25</v>
      </c>
      <c r="Q16">
        <v>3771.19</v>
      </c>
      <c r="R16">
        <v>160.08000000000001</v>
      </c>
      <c r="S16">
        <v>54.2</v>
      </c>
      <c r="T16">
        <v>52997.04</v>
      </c>
      <c r="U16">
        <v>0.34</v>
      </c>
      <c r="V16">
        <v>0.71</v>
      </c>
      <c r="W16">
        <v>0.24</v>
      </c>
      <c r="X16">
        <v>3.16</v>
      </c>
      <c r="Y16">
        <v>2</v>
      </c>
      <c r="Z16">
        <v>10</v>
      </c>
    </row>
    <row r="17" spans="1:26" x14ac:dyDescent="0.25">
      <c r="A17">
        <v>1</v>
      </c>
      <c r="B17">
        <v>80</v>
      </c>
      <c r="C17" t="s">
        <v>34</v>
      </c>
      <c r="D17">
        <v>7.3785999999999996</v>
      </c>
      <c r="E17">
        <v>13.55</v>
      </c>
      <c r="F17">
        <v>9.65</v>
      </c>
      <c r="G17">
        <v>11.82</v>
      </c>
      <c r="H17">
        <v>0.22</v>
      </c>
      <c r="I17">
        <v>49</v>
      </c>
      <c r="J17">
        <v>160.54</v>
      </c>
      <c r="K17">
        <v>50.28</v>
      </c>
      <c r="L17">
        <v>2</v>
      </c>
      <c r="M17">
        <v>0</v>
      </c>
      <c r="N17">
        <v>28.26</v>
      </c>
      <c r="O17">
        <v>20034.400000000001</v>
      </c>
      <c r="P17">
        <v>88.06</v>
      </c>
      <c r="Q17">
        <v>3770.38</v>
      </c>
      <c r="R17">
        <v>115.36</v>
      </c>
      <c r="S17">
        <v>54.2</v>
      </c>
      <c r="T17">
        <v>30808.42</v>
      </c>
      <c r="U17">
        <v>0.47</v>
      </c>
      <c r="V17">
        <v>0.8</v>
      </c>
      <c r="W17">
        <v>0.25</v>
      </c>
      <c r="X17">
        <v>1.89</v>
      </c>
      <c r="Y17">
        <v>2</v>
      </c>
      <c r="Z17">
        <v>10</v>
      </c>
    </row>
    <row r="18" spans="1:26" x14ac:dyDescent="0.25">
      <c r="A18">
        <v>0</v>
      </c>
      <c r="B18">
        <v>35</v>
      </c>
      <c r="C18" t="s">
        <v>34</v>
      </c>
      <c r="D18">
        <v>6.3666999999999998</v>
      </c>
      <c r="E18">
        <v>15.71</v>
      </c>
      <c r="F18">
        <v>11.94</v>
      </c>
      <c r="G18">
        <v>6.57</v>
      </c>
      <c r="H18">
        <v>0.22</v>
      </c>
      <c r="I18">
        <v>109</v>
      </c>
      <c r="J18">
        <v>80.84</v>
      </c>
      <c r="K18">
        <v>35.1</v>
      </c>
      <c r="L18">
        <v>1</v>
      </c>
      <c r="M18">
        <v>0</v>
      </c>
      <c r="N18">
        <v>9.74</v>
      </c>
      <c r="O18">
        <v>10204.209999999999</v>
      </c>
      <c r="P18">
        <v>73.47</v>
      </c>
      <c r="Q18">
        <v>3771.16</v>
      </c>
      <c r="R18">
        <v>189.05</v>
      </c>
      <c r="S18">
        <v>54.2</v>
      </c>
      <c r="T18">
        <v>67352.09</v>
      </c>
      <c r="U18">
        <v>0.28999999999999998</v>
      </c>
      <c r="V18">
        <v>0.65</v>
      </c>
      <c r="W18">
        <v>0.42</v>
      </c>
      <c r="X18">
        <v>4.17</v>
      </c>
      <c r="Y18">
        <v>2</v>
      </c>
      <c r="Z18">
        <v>10</v>
      </c>
    </row>
    <row r="19" spans="1:26" x14ac:dyDescent="0.25">
      <c r="A19">
        <v>0</v>
      </c>
      <c r="B19">
        <v>50</v>
      </c>
      <c r="C19" t="s">
        <v>34</v>
      </c>
      <c r="D19">
        <v>6.9170999999999996</v>
      </c>
      <c r="E19">
        <v>14.46</v>
      </c>
      <c r="F19">
        <v>10.71</v>
      </c>
      <c r="G19">
        <v>8.35</v>
      </c>
      <c r="H19">
        <v>0.16</v>
      </c>
      <c r="I19">
        <v>77</v>
      </c>
      <c r="J19">
        <v>107.41</v>
      </c>
      <c r="K19">
        <v>41.65</v>
      </c>
      <c r="L19">
        <v>1</v>
      </c>
      <c r="M19">
        <v>0</v>
      </c>
      <c r="N19">
        <v>14.77</v>
      </c>
      <c r="O19">
        <v>13481.73</v>
      </c>
      <c r="P19">
        <v>77.489999999999995</v>
      </c>
      <c r="Q19">
        <v>3770.57</v>
      </c>
      <c r="R19">
        <v>149.62</v>
      </c>
      <c r="S19">
        <v>54.2</v>
      </c>
      <c r="T19">
        <v>47796.62</v>
      </c>
      <c r="U19">
        <v>0.36</v>
      </c>
      <c r="V19">
        <v>0.72</v>
      </c>
      <c r="W19">
        <v>0.33</v>
      </c>
      <c r="X19">
        <v>2.95</v>
      </c>
      <c r="Y19">
        <v>2</v>
      </c>
      <c r="Z19">
        <v>10</v>
      </c>
    </row>
    <row r="20" spans="1:26" x14ac:dyDescent="0.25">
      <c r="A20">
        <v>0</v>
      </c>
      <c r="B20">
        <v>25</v>
      </c>
      <c r="C20" t="s">
        <v>34</v>
      </c>
      <c r="D20">
        <v>5.7119</v>
      </c>
      <c r="E20">
        <v>17.510000000000002</v>
      </c>
      <c r="F20">
        <v>13.6</v>
      </c>
      <c r="G20">
        <v>5.37</v>
      </c>
      <c r="H20">
        <v>0.28000000000000003</v>
      </c>
      <c r="I20">
        <v>152</v>
      </c>
      <c r="J20">
        <v>61.76</v>
      </c>
      <c r="K20">
        <v>28.92</v>
      </c>
      <c r="L20">
        <v>1</v>
      </c>
      <c r="M20">
        <v>0</v>
      </c>
      <c r="N20">
        <v>6.84</v>
      </c>
      <c r="O20">
        <v>7851.41</v>
      </c>
      <c r="P20">
        <v>71.23</v>
      </c>
      <c r="Q20">
        <v>3773.3</v>
      </c>
      <c r="R20">
        <v>242.56</v>
      </c>
      <c r="S20">
        <v>54.2</v>
      </c>
      <c r="T20">
        <v>93891.96</v>
      </c>
      <c r="U20">
        <v>0.22</v>
      </c>
      <c r="V20">
        <v>0.56999999999999995</v>
      </c>
      <c r="W20">
        <v>0.55000000000000004</v>
      </c>
      <c r="X20">
        <v>5.83</v>
      </c>
      <c r="Y20">
        <v>2</v>
      </c>
      <c r="Z20">
        <v>10</v>
      </c>
    </row>
    <row r="21" spans="1:26" x14ac:dyDescent="0.25">
      <c r="A21">
        <v>0</v>
      </c>
      <c r="B21">
        <v>85</v>
      </c>
      <c r="C21" t="s">
        <v>34</v>
      </c>
      <c r="D21">
        <v>5.9786000000000001</v>
      </c>
      <c r="E21">
        <v>16.73</v>
      </c>
      <c r="F21">
        <v>11.27</v>
      </c>
      <c r="G21">
        <v>7.43</v>
      </c>
      <c r="H21">
        <v>0.11</v>
      </c>
      <c r="I21">
        <v>91</v>
      </c>
      <c r="J21">
        <v>167.88</v>
      </c>
      <c r="K21">
        <v>51.39</v>
      </c>
      <c r="L21">
        <v>1</v>
      </c>
      <c r="M21">
        <v>89</v>
      </c>
      <c r="N21">
        <v>30.49</v>
      </c>
      <c r="O21">
        <v>20939.59</v>
      </c>
      <c r="P21">
        <v>123.87</v>
      </c>
      <c r="Q21">
        <v>3771.05</v>
      </c>
      <c r="R21">
        <v>172.01</v>
      </c>
      <c r="S21">
        <v>54.2</v>
      </c>
      <c r="T21">
        <v>58920.79</v>
      </c>
      <c r="U21">
        <v>0.32</v>
      </c>
      <c r="V21">
        <v>0.68</v>
      </c>
      <c r="W21">
        <v>0.25</v>
      </c>
      <c r="X21">
        <v>3.5</v>
      </c>
      <c r="Y21">
        <v>2</v>
      </c>
      <c r="Z21">
        <v>10</v>
      </c>
    </row>
    <row r="22" spans="1:26" x14ac:dyDescent="0.25">
      <c r="A22">
        <v>1</v>
      </c>
      <c r="B22">
        <v>85</v>
      </c>
      <c r="C22" t="s">
        <v>34</v>
      </c>
      <c r="D22">
        <v>7.4345999999999997</v>
      </c>
      <c r="E22">
        <v>13.45</v>
      </c>
      <c r="F22">
        <v>9.52</v>
      </c>
      <c r="G22">
        <v>12.42</v>
      </c>
      <c r="H22">
        <v>0.21</v>
      </c>
      <c r="I22">
        <v>46</v>
      </c>
      <c r="J22">
        <v>169.33</v>
      </c>
      <c r="K22">
        <v>51.39</v>
      </c>
      <c r="L22">
        <v>2</v>
      </c>
      <c r="M22">
        <v>0</v>
      </c>
      <c r="N22">
        <v>30.94</v>
      </c>
      <c r="O22">
        <v>21118.46</v>
      </c>
      <c r="P22">
        <v>89.36</v>
      </c>
      <c r="Q22">
        <v>3769.24</v>
      </c>
      <c r="R22">
        <v>111.34</v>
      </c>
      <c r="S22">
        <v>54.2</v>
      </c>
      <c r="T22">
        <v>28809.22</v>
      </c>
      <c r="U22">
        <v>0.49</v>
      </c>
      <c r="V22">
        <v>0.81</v>
      </c>
      <c r="W22">
        <v>0.24</v>
      </c>
      <c r="X22">
        <v>1.76</v>
      </c>
      <c r="Y22">
        <v>2</v>
      </c>
      <c r="Z22">
        <v>10</v>
      </c>
    </row>
    <row r="23" spans="1:26" x14ac:dyDescent="0.25">
      <c r="A23">
        <v>0</v>
      </c>
      <c r="B23">
        <v>20</v>
      </c>
      <c r="C23" t="s">
        <v>34</v>
      </c>
      <c r="D23">
        <v>5.2386999999999997</v>
      </c>
      <c r="E23">
        <v>19.09</v>
      </c>
      <c r="F23">
        <v>15.03</v>
      </c>
      <c r="G23">
        <v>4.7699999999999996</v>
      </c>
      <c r="H23">
        <v>0.34</v>
      </c>
      <c r="I23">
        <v>189</v>
      </c>
      <c r="J23">
        <v>51.33</v>
      </c>
      <c r="K23">
        <v>24.83</v>
      </c>
      <c r="L23">
        <v>1</v>
      </c>
      <c r="M23">
        <v>0</v>
      </c>
      <c r="N23">
        <v>5.51</v>
      </c>
      <c r="O23">
        <v>6564.78</v>
      </c>
      <c r="P23">
        <v>69.959999999999994</v>
      </c>
      <c r="Q23">
        <v>3773.83</v>
      </c>
      <c r="R23">
        <v>288.64</v>
      </c>
      <c r="S23">
        <v>54.2</v>
      </c>
      <c r="T23">
        <v>116744.65</v>
      </c>
      <c r="U23">
        <v>0.19</v>
      </c>
      <c r="V23">
        <v>0.51</v>
      </c>
      <c r="W23">
        <v>0.66</v>
      </c>
      <c r="X23">
        <v>7.26</v>
      </c>
      <c r="Y23">
        <v>2</v>
      </c>
      <c r="Z23">
        <v>10</v>
      </c>
    </row>
    <row r="24" spans="1:26" x14ac:dyDescent="0.25">
      <c r="A24">
        <v>0</v>
      </c>
      <c r="B24">
        <v>65</v>
      </c>
      <c r="C24" t="s">
        <v>34</v>
      </c>
      <c r="D24">
        <v>7.0865999999999998</v>
      </c>
      <c r="E24">
        <v>14.11</v>
      </c>
      <c r="F24">
        <v>10.19</v>
      </c>
      <c r="G24">
        <v>9.5500000000000007</v>
      </c>
      <c r="H24">
        <v>0.13</v>
      </c>
      <c r="I24">
        <v>64</v>
      </c>
      <c r="J24">
        <v>133.21</v>
      </c>
      <c r="K24">
        <v>46.47</v>
      </c>
      <c r="L24">
        <v>1</v>
      </c>
      <c r="M24">
        <v>35</v>
      </c>
      <c r="N24">
        <v>20.75</v>
      </c>
      <c r="O24">
        <v>16663.419999999998</v>
      </c>
      <c r="P24">
        <v>85.19</v>
      </c>
      <c r="Q24">
        <v>3770.45</v>
      </c>
      <c r="R24">
        <v>134.27000000000001</v>
      </c>
      <c r="S24">
        <v>54.2</v>
      </c>
      <c r="T24">
        <v>40187.75</v>
      </c>
      <c r="U24">
        <v>0.4</v>
      </c>
      <c r="V24">
        <v>0.76</v>
      </c>
      <c r="W24">
        <v>0.25</v>
      </c>
      <c r="X24">
        <v>2.42</v>
      </c>
      <c r="Y24">
        <v>2</v>
      </c>
      <c r="Z24">
        <v>10</v>
      </c>
    </row>
    <row r="25" spans="1:26" x14ac:dyDescent="0.25">
      <c r="A25">
        <v>1</v>
      </c>
      <c r="B25">
        <v>65</v>
      </c>
      <c r="C25" t="s">
        <v>34</v>
      </c>
      <c r="D25">
        <v>7.2484000000000002</v>
      </c>
      <c r="E25">
        <v>13.8</v>
      </c>
      <c r="F25">
        <v>10.01</v>
      </c>
      <c r="G25">
        <v>10.18</v>
      </c>
      <c r="H25">
        <v>0.26</v>
      </c>
      <c r="I25">
        <v>59</v>
      </c>
      <c r="J25">
        <v>134.55000000000001</v>
      </c>
      <c r="K25">
        <v>46.47</v>
      </c>
      <c r="L25">
        <v>2</v>
      </c>
      <c r="M25">
        <v>0</v>
      </c>
      <c r="N25">
        <v>21.09</v>
      </c>
      <c r="O25">
        <v>16828.84</v>
      </c>
      <c r="P25">
        <v>82.31</v>
      </c>
      <c r="Q25">
        <v>3770.44</v>
      </c>
      <c r="R25">
        <v>126.95</v>
      </c>
      <c r="S25">
        <v>54.2</v>
      </c>
      <c r="T25">
        <v>36549.01</v>
      </c>
      <c r="U25">
        <v>0.43</v>
      </c>
      <c r="V25">
        <v>0.77</v>
      </c>
      <c r="W25">
        <v>0.28000000000000003</v>
      </c>
      <c r="X25">
        <v>2.25</v>
      </c>
      <c r="Y25">
        <v>2</v>
      </c>
      <c r="Z25">
        <v>10</v>
      </c>
    </row>
    <row r="26" spans="1:26" x14ac:dyDescent="0.25">
      <c r="A26">
        <v>0</v>
      </c>
      <c r="B26">
        <v>75</v>
      </c>
      <c r="C26" t="s">
        <v>34</v>
      </c>
      <c r="D26">
        <v>6.5551000000000004</v>
      </c>
      <c r="E26">
        <v>15.26</v>
      </c>
      <c r="F26">
        <v>10.66</v>
      </c>
      <c r="G26">
        <v>8.41</v>
      </c>
      <c r="H26">
        <v>0.12</v>
      </c>
      <c r="I26">
        <v>76</v>
      </c>
      <c r="J26">
        <v>150.44</v>
      </c>
      <c r="K26">
        <v>49.1</v>
      </c>
      <c r="L26">
        <v>1</v>
      </c>
      <c r="M26">
        <v>74</v>
      </c>
      <c r="N26">
        <v>25.34</v>
      </c>
      <c r="O26">
        <v>18787.759999999998</v>
      </c>
      <c r="P26">
        <v>103.65</v>
      </c>
      <c r="Q26">
        <v>3771.03</v>
      </c>
      <c r="R26">
        <v>151.11000000000001</v>
      </c>
      <c r="S26">
        <v>54.2</v>
      </c>
      <c r="T26">
        <v>48545.62</v>
      </c>
      <c r="U26">
        <v>0.36</v>
      </c>
      <c r="V26">
        <v>0.72</v>
      </c>
      <c r="W26">
        <v>0.23</v>
      </c>
      <c r="X26">
        <v>2.89</v>
      </c>
      <c r="Y26">
        <v>2</v>
      </c>
      <c r="Z26">
        <v>10</v>
      </c>
    </row>
    <row r="27" spans="1:26" x14ac:dyDescent="0.25">
      <c r="A27">
        <v>1</v>
      </c>
      <c r="B27">
        <v>75</v>
      </c>
      <c r="C27" t="s">
        <v>34</v>
      </c>
      <c r="D27">
        <v>7.3537999999999997</v>
      </c>
      <c r="E27">
        <v>13.6</v>
      </c>
      <c r="F27">
        <v>9.73</v>
      </c>
      <c r="G27">
        <v>11.23</v>
      </c>
      <c r="H27">
        <v>0.23</v>
      </c>
      <c r="I27">
        <v>52</v>
      </c>
      <c r="J27">
        <v>151.83000000000001</v>
      </c>
      <c r="K27">
        <v>49.1</v>
      </c>
      <c r="L27">
        <v>2</v>
      </c>
      <c r="M27">
        <v>0</v>
      </c>
      <c r="N27">
        <v>25.73</v>
      </c>
      <c r="O27">
        <v>18959.54</v>
      </c>
      <c r="P27">
        <v>86.05</v>
      </c>
      <c r="Q27">
        <v>3770.16</v>
      </c>
      <c r="R27">
        <v>118.08</v>
      </c>
      <c r="S27">
        <v>54.2</v>
      </c>
      <c r="T27">
        <v>32150.61</v>
      </c>
      <c r="U27">
        <v>0.46</v>
      </c>
      <c r="V27">
        <v>0.79</v>
      </c>
      <c r="W27">
        <v>0.25</v>
      </c>
      <c r="X27">
        <v>1.97</v>
      </c>
      <c r="Y27">
        <v>2</v>
      </c>
      <c r="Z27">
        <v>10</v>
      </c>
    </row>
    <row r="28" spans="1:26" x14ac:dyDescent="0.25">
      <c r="A28">
        <v>0</v>
      </c>
      <c r="B28">
        <v>95</v>
      </c>
      <c r="C28" t="s">
        <v>34</v>
      </c>
      <c r="D28">
        <v>5.4637000000000002</v>
      </c>
      <c r="E28">
        <v>18.3</v>
      </c>
      <c r="F28">
        <v>11.89</v>
      </c>
      <c r="G28">
        <v>6.73</v>
      </c>
      <c r="H28">
        <v>0.1</v>
      </c>
      <c r="I28">
        <v>106</v>
      </c>
      <c r="J28">
        <v>185.69</v>
      </c>
      <c r="K28">
        <v>53.44</v>
      </c>
      <c r="L28">
        <v>1</v>
      </c>
      <c r="M28">
        <v>104</v>
      </c>
      <c r="N28">
        <v>36.26</v>
      </c>
      <c r="O28">
        <v>23136.14</v>
      </c>
      <c r="P28">
        <v>144.41</v>
      </c>
      <c r="Q28">
        <v>3769.72</v>
      </c>
      <c r="R28">
        <v>192.63</v>
      </c>
      <c r="S28">
        <v>54.2</v>
      </c>
      <c r="T28">
        <v>69156.75</v>
      </c>
      <c r="U28">
        <v>0.28000000000000003</v>
      </c>
      <c r="V28">
        <v>0.65</v>
      </c>
      <c r="W28">
        <v>0.28000000000000003</v>
      </c>
      <c r="X28">
        <v>4.13</v>
      </c>
      <c r="Y28">
        <v>2</v>
      </c>
      <c r="Z28">
        <v>10</v>
      </c>
    </row>
    <row r="29" spans="1:26" x14ac:dyDescent="0.25">
      <c r="A29">
        <v>1</v>
      </c>
      <c r="B29">
        <v>95</v>
      </c>
      <c r="C29" t="s">
        <v>34</v>
      </c>
      <c r="D29">
        <v>7.5174000000000003</v>
      </c>
      <c r="E29">
        <v>13.3</v>
      </c>
      <c r="F29">
        <v>9.31</v>
      </c>
      <c r="G29">
        <v>13.62</v>
      </c>
      <c r="H29">
        <v>0.19</v>
      </c>
      <c r="I29">
        <v>41</v>
      </c>
      <c r="J29">
        <v>187.21</v>
      </c>
      <c r="K29">
        <v>53.44</v>
      </c>
      <c r="L29">
        <v>2</v>
      </c>
      <c r="M29">
        <v>0</v>
      </c>
      <c r="N29">
        <v>36.770000000000003</v>
      </c>
      <c r="O29">
        <v>23322.880000000001</v>
      </c>
      <c r="P29">
        <v>92.72</v>
      </c>
      <c r="Q29">
        <v>3769.64</v>
      </c>
      <c r="R29">
        <v>104.28</v>
      </c>
      <c r="S29">
        <v>54.2</v>
      </c>
      <c r="T29">
        <v>25308.29</v>
      </c>
      <c r="U29">
        <v>0.52</v>
      </c>
      <c r="V29">
        <v>0.83</v>
      </c>
      <c r="W29">
        <v>0.23</v>
      </c>
      <c r="X29">
        <v>1.55</v>
      </c>
      <c r="Y29">
        <v>2</v>
      </c>
      <c r="Z29">
        <v>10</v>
      </c>
    </row>
    <row r="30" spans="1:26" x14ac:dyDescent="0.25">
      <c r="A30">
        <v>0</v>
      </c>
      <c r="B30">
        <v>55</v>
      </c>
      <c r="C30" t="s">
        <v>34</v>
      </c>
      <c r="D30">
        <v>7.0547000000000004</v>
      </c>
      <c r="E30">
        <v>14.18</v>
      </c>
      <c r="F30">
        <v>10.42</v>
      </c>
      <c r="G30">
        <v>8.93</v>
      </c>
      <c r="H30">
        <v>0.15</v>
      </c>
      <c r="I30">
        <v>70</v>
      </c>
      <c r="J30">
        <v>116.05</v>
      </c>
      <c r="K30">
        <v>43.4</v>
      </c>
      <c r="L30">
        <v>1</v>
      </c>
      <c r="M30">
        <v>0</v>
      </c>
      <c r="N30">
        <v>16.649999999999999</v>
      </c>
      <c r="O30">
        <v>14546.17</v>
      </c>
      <c r="P30">
        <v>78.87</v>
      </c>
      <c r="Q30">
        <v>3771.59</v>
      </c>
      <c r="R30">
        <v>140.07</v>
      </c>
      <c r="S30">
        <v>54.2</v>
      </c>
      <c r="T30">
        <v>43058.35</v>
      </c>
      <c r="U30">
        <v>0.39</v>
      </c>
      <c r="V30">
        <v>0.74</v>
      </c>
      <c r="W30">
        <v>0.31</v>
      </c>
      <c r="X30">
        <v>2.65</v>
      </c>
      <c r="Y30">
        <v>2</v>
      </c>
      <c r="Z30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C35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INDEX(resultados!$A$2:$ZZ$30, 1, MATCH($B$1, resultados!$A$1:$ZZ$1, 0))</f>
        <v>#N/A</v>
      </c>
      <c r="B7" t="e">
        <f>INDEX(resultados!$A$2:$ZZ$30, 1, MATCH($B$2, resultados!$A$1:$ZZ$1, 0))</f>
        <v>#N/A</v>
      </c>
      <c r="C7" t="e">
        <f>INDEX(resultados!$A$2:$ZZ$30, 1, MATCH($B$3, resultados!$A$1:$ZZ$1, 0))</f>
        <v>#N/A</v>
      </c>
    </row>
    <row r="8" spans="1:3" x14ac:dyDescent="0.25">
      <c r="A8" t="e">
        <f>INDEX(resultados!$A$2:$ZZ$30, 2, MATCH($B$1, resultados!$A$1:$ZZ$1, 0))</f>
        <v>#N/A</v>
      </c>
      <c r="B8" t="e">
        <f>INDEX(resultados!$A$2:$ZZ$30, 2, MATCH($B$2, resultados!$A$1:$ZZ$1, 0))</f>
        <v>#N/A</v>
      </c>
      <c r="C8" t="e">
        <f>INDEX(resultados!$A$2:$ZZ$30, 2, MATCH($B$3, resultados!$A$1:$ZZ$1, 0))</f>
        <v>#N/A</v>
      </c>
    </row>
    <row r="9" spans="1:3" x14ac:dyDescent="0.25">
      <c r="A9" t="e">
        <f>INDEX(resultados!$A$2:$ZZ$30, 3, MATCH($B$1, resultados!$A$1:$ZZ$1, 0))</f>
        <v>#N/A</v>
      </c>
      <c r="B9" t="e">
        <f>INDEX(resultados!$A$2:$ZZ$30, 3, MATCH($B$2, resultados!$A$1:$ZZ$1, 0))</f>
        <v>#N/A</v>
      </c>
      <c r="C9" t="e">
        <f>INDEX(resultados!$A$2:$ZZ$30, 3, MATCH($B$3, resultados!$A$1:$ZZ$1, 0))</f>
        <v>#N/A</v>
      </c>
    </row>
    <row r="10" spans="1:3" x14ac:dyDescent="0.25">
      <c r="A10" t="e">
        <f>INDEX(resultados!$A$2:$ZZ$30, 4, MATCH($B$1, resultados!$A$1:$ZZ$1, 0))</f>
        <v>#N/A</v>
      </c>
      <c r="B10" t="e">
        <f>INDEX(resultados!$A$2:$ZZ$30, 4, MATCH($B$2, resultados!$A$1:$ZZ$1, 0))</f>
        <v>#N/A</v>
      </c>
      <c r="C10" t="e">
        <f>INDEX(resultados!$A$2:$ZZ$30, 4, MATCH($B$3, resultados!$A$1:$ZZ$1, 0))</f>
        <v>#N/A</v>
      </c>
    </row>
    <row r="11" spans="1:3" x14ac:dyDescent="0.25">
      <c r="A11" t="e">
        <f>INDEX(resultados!$A$2:$ZZ$30, 5, MATCH($B$1, resultados!$A$1:$ZZ$1, 0))</f>
        <v>#N/A</v>
      </c>
      <c r="B11" t="e">
        <f>INDEX(resultados!$A$2:$ZZ$30, 5, MATCH($B$2, resultados!$A$1:$ZZ$1, 0))</f>
        <v>#N/A</v>
      </c>
      <c r="C11" t="e">
        <f>INDEX(resultados!$A$2:$ZZ$30, 5, MATCH($B$3, resultados!$A$1:$ZZ$1, 0))</f>
        <v>#N/A</v>
      </c>
    </row>
    <row r="12" spans="1:3" x14ac:dyDescent="0.25">
      <c r="A12" t="e">
        <f>INDEX(resultados!$A$2:$ZZ$30, 6, MATCH($B$1, resultados!$A$1:$ZZ$1, 0))</f>
        <v>#N/A</v>
      </c>
      <c r="B12" t="e">
        <f>INDEX(resultados!$A$2:$ZZ$30, 6, MATCH($B$2, resultados!$A$1:$ZZ$1, 0))</f>
        <v>#N/A</v>
      </c>
      <c r="C12" t="e">
        <f>INDEX(resultados!$A$2:$ZZ$30, 6, MATCH($B$3, resultados!$A$1:$ZZ$1, 0))</f>
        <v>#N/A</v>
      </c>
    </row>
    <row r="13" spans="1:3" x14ac:dyDescent="0.25">
      <c r="A13" t="e">
        <f>INDEX(resultados!$A$2:$ZZ$30, 7, MATCH($B$1, resultados!$A$1:$ZZ$1, 0))</f>
        <v>#N/A</v>
      </c>
      <c r="B13" t="e">
        <f>INDEX(resultados!$A$2:$ZZ$30, 7, MATCH($B$2, resultados!$A$1:$ZZ$1, 0))</f>
        <v>#N/A</v>
      </c>
      <c r="C13" t="e">
        <f>INDEX(resultados!$A$2:$ZZ$30, 7, MATCH($B$3, resultados!$A$1:$ZZ$1, 0))</f>
        <v>#N/A</v>
      </c>
    </row>
    <row r="14" spans="1:3" x14ac:dyDescent="0.25">
      <c r="A14" t="e">
        <f>INDEX(resultados!$A$2:$ZZ$30, 8, MATCH($B$1, resultados!$A$1:$ZZ$1, 0))</f>
        <v>#N/A</v>
      </c>
      <c r="B14" t="e">
        <f>INDEX(resultados!$A$2:$ZZ$30, 8, MATCH($B$2, resultados!$A$1:$ZZ$1, 0))</f>
        <v>#N/A</v>
      </c>
      <c r="C14" t="e">
        <f>INDEX(resultados!$A$2:$ZZ$30, 8, MATCH($B$3, resultados!$A$1:$ZZ$1, 0))</f>
        <v>#N/A</v>
      </c>
    </row>
    <row r="15" spans="1:3" x14ac:dyDescent="0.25">
      <c r="A15" t="e">
        <f>INDEX(resultados!$A$2:$ZZ$30, 9, MATCH($B$1, resultados!$A$1:$ZZ$1, 0))</f>
        <v>#N/A</v>
      </c>
      <c r="B15" t="e">
        <f>INDEX(resultados!$A$2:$ZZ$30, 9, MATCH($B$2, resultados!$A$1:$ZZ$1, 0))</f>
        <v>#N/A</v>
      </c>
      <c r="C15" t="e">
        <f>INDEX(resultados!$A$2:$ZZ$30, 9, MATCH($B$3, resultados!$A$1:$ZZ$1, 0))</f>
        <v>#N/A</v>
      </c>
    </row>
    <row r="16" spans="1:3" x14ac:dyDescent="0.25">
      <c r="A16" t="e">
        <f>INDEX(resultados!$A$2:$ZZ$30, 10, MATCH($B$1, resultados!$A$1:$ZZ$1, 0))</f>
        <v>#N/A</v>
      </c>
      <c r="B16" t="e">
        <f>INDEX(resultados!$A$2:$ZZ$30, 10, MATCH($B$2, resultados!$A$1:$ZZ$1, 0))</f>
        <v>#N/A</v>
      </c>
      <c r="C16" t="e">
        <f>INDEX(resultados!$A$2:$ZZ$30, 10, MATCH($B$3, resultados!$A$1:$ZZ$1, 0))</f>
        <v>#N/A</v>
      </c>
    </row>
    <row r="17" spans="1:3" x14ac:dyDescent="0.25">
      <c r="A17" t="e">
        <f>INDEX(resultados!$A$2:$ZZ$30, 11, MATCH($B$1, resultados!$A$1:$ZZ$1, 0))</f>
        <v>#N/A</v>
      </c>
      <c r="B17" t="e">
        <f>INDEX(resultados!$A$2:$ZZ$30, 11, MATCH($B$2, resultados!$A$1:$ZZ$1, 0))</f>
        <v>#N/A</v>
      </c>
      <c r="C17" t="e">
        <f>INDEX(resultados!$A$2:$ZZ$30, 11, MATCH($B$3, resultados!$A$1:$ZZ$1, 0))</f>
        <v>#N/A</v>
      </c>
    </row>
    <row r="18" spans="1:3" x14ac:dyDescent="0.25">
      <c r="A18" t="e">
        <f>INDEX(resultados!$A$2:$ZZ$30, 12, MATCH($B$1, resultados!$A$1:$ZZ$1, 0))</f>
        <v>#N/A</v>
      </c>
      <c r="B18" t="e">
        <f>INDEX(resultados!$A$2:$ZZ$30, 12, MATCH($B$2, resultados!$A$1:$ZZ$1, 0))</f>
        <v>#N/A</v>
      </c>
      <c r="C18" t="e">
        <f>INDEX(resultados!$A$2:$ZZ$30, 12, MATCH($B$3, resultados!$A$1:$ZZ$1, 0))</f>
        <v>#N/A</v>
      </c>
    </row>
    <row r="19" spans="1:3" x14ac:dyDescent="0.25">
      <c r="A19" t="e">
        <f>INDEX(resultados!$A$2:$ZZ$30, 13, MATCH($B$1, resultados!$A$1:$ZZ$1, 0))</f>
        <v>#N/A</v>
      </c>
      <c r="B19" t="e">
        <f>INDEX(resultados!$A$2:$ZZ$30, 13, MATCH($B$2, resultados!$A$1:$ZZ$1, 0))</f>
        <v>#N/A</v>
      </c>
      <c r="C19" t="e">
        <f>INDEX(resultados!$A$2:$ZZ$30, 13, MATCH($B$3, resultados!$A$1:$ZZ$1, 0))</f>
        <v>#N/A</v>
      </c>
    </row>
    <row r="20" spans="1:3" x14ac:dyDescent="0.25">
      <c r="A20" t="e">
        <f>INDEX(resultados!$A$2:$ZZ$30, 14, MATCH($B$1, resultados!$A$1:$ZZ$1, 0))</f>
        <v>#N/A</v>
      </c>
      <c r="B20" t="e">
        <f>INDEX(resultados!$A$2:$ZZ$30, 14, MATCH($B$2, resultados!$A$1:$ZZ$1, 0))</f>
        <v>#N/A</v>
      </c>
      <c r="C20" t="e">
        <f>INDEX(resultados!$A$2:$ZZ$30, 14, MATCH($B$3, resultados!$A$1:$ZZ$1, 0))</f>
        <v>#N/A</v>
      </c>
    </row>
    <row r="21" spans="1:3" x14ac:dyDescent="0.25">
      <c r="A21" t="e">
        <f>INDEX(resultados!$A$2:$ZZ$30, 15, MATCH($B$1, resultados!$A$1:$ZZ$1, 0))</f>
        <v>#N/A</v>
      </c>
      <c r="B21" t="e">
        <f>INDEX(resultados!$A$2:$ZZ$30, 15, MATCH($B$2, resultados!$A$1:$ZZ$1, 0))</f>
        <v>#N/A</v>
      </c>
      <c r="C21" t="e">
        <f>INDEX(resultados!$A$2:$ZZ$30, 15, MATCH($B$3, resultados!$A$1:$ZZ$1, 0))</f>
        <v>#N/A</v>
      </c>
    </row>
    <row r="22" spans="1:3" x14ac:dyDescent="0.25">
      <c r="A22" t="e">
        <f>INDEX(resultados!$A$2:$ZZ$30, 16, MATCH($B$1, resultados!$A$1:$ZZ$1, 0))</f>
        <v>#N/A</v>
      </c>
      <c r="B22" t="e">
        <f>INDEX(resultados!$A$2:$ZZ$30, 16, MATCH($B$2, resultados!$A$1:$ZZ$1, 0))</f>
        <v>#N/A</v>
      </c>
      <c r="C22" t="e">
        <f>INDEX(resultados!$A$2:$ZZ$30, 16, MATCH($B$3, resultados!$A$1:$ZZ$1, 0))</f>
        <v>#N/A</v>
      </c>
    </row>
    <row r="23" spans="1:3" x14ac:dyDescent="0.25">
      <c r="A23" t="e">
        <f>INDEX(resultados!$A$2:$ZZ$30, 17, MATCH($B$1, resultados!$A$1:$ZZ$1, 0))</f>
        <v>#N/A</v>
      </c>
      <c r="B23" t="e">
        <f>INDEX(resultados!$A$2:$ZZ$30, 17, MATCH($B$2, resultados!$A$1:$ZZ$1, 0))</f>
        <v>#N/A</v>
      </c>
      <c r="C23" t="e">
        <f>INDEX(resultados!$A$2:$ZZ$30, 17, MATCH($B$3, resultados!$A$1:$ZZ$1, 0))</f>
        <v>#N/A</v>
      </c>
    </row>
    <row r="24" spans="1:3" x14ac:dyDescent="0.25">
      <c r="A24" t="e">
        <f>INDEX(resultados!$A$2:$ZZ$30, 18, MATCH($B$1, resultados!$A$1:$ZZ$1, 0))</f>
        <v>#N/A</v>
      </c>
      <c r="B24" t="e">
        <f>INDEX(resultados!$A$2:$ZZ$30, 18, MATCH($B$2, resultados!$A$1:$ZZ$1, 0))</f>
        <v>#N/A</v>
      </c>
      <c r="C24" t="e">
        <f>INDEX(resultados!$A$2:$ZZ$30, 18, MATCH($B$3, resultados!$A$1:$ZZ$1, 0))</f>
        <v>#N/A</v>
      </c>
    </row>
    <row r="25" spans="1:3" x14ac:dyDescent="0.25">
      <c r="A25" t="e">
        <f>INDEX(resultados!$A$2:$ZZ$30, 19, MATCH($B$1, resultados!$A$1:$ZZ$1, 0))</f>
        <v>#N/A</v>
      </c>
      <c r="B25" t="e">
        <f>INDEX(resultados!$A$2:$ZZ$30, 19, MATCH($B$2, resultados!$A$1:$ZZ$1, 0))</f>
        <v>#N/A</v>
      </c>
      <c r="C25" t="e">
        <f>INDEX(resultados!$A$2:$ZZ$30, 19, MATCH($B$3, resultados!$A$1:$ZZ$1, 0))</f>
        <v>#N/A</v>
      </c>
    </row>
    <row r="26" spans="1:3" x14ac:dyDescent="0.25">
      <c r="A26" t="e">
        <f>INDEX(resultados!$A$2:$ZZ$30, 20, MATCH($B$1, resultados!$A$1:$ZZ$1, 0))</f>
        <v>#N/A</v>
      </c>
      <c r="B26" t="e">
        <f>INDEX(resultados!$A$2:$ZZ$30, 20, MATCH($B$2, resultados!$A$1:$ZZ$1, 0))</f>
        <v>#N/A</v>
      </c>
      <c r="C26" t="e">
        <f>INDEX(resultados!$A$2:$ZZ$30, 20, MATCH($B$3, resultados!$A$1:$ZZ$1, 0))</f>
        <v>#N/A</v>
      </c>
    </row>
    <row r="27" spans="1:3" x14ac:dyDescent="0.25">
      <c r="A27" t="e">
        <f>INDEX(resultados!$A$2:$ZZ$30, 21, MATCH($B$1, resultados!$A$1:$ZZ$1, 0))</f>
        <v>#N/A</v>
      </c>
      <c r="B27" t="e">
        <f>INDEX(resultados!$A$2:$ZZ$30, 21, MATCH($B$2, resultados!$A$1:$ZZ$1, 0))</f>
        <v>#N/A</v>
      </c>
      <c r="C27" t="e">
        <f>INDEX(resultados!$A$2:$ZZ$30, 21, MATCH($B$3, resultados!$A$1:$ZZ$1, 0))</f>
        <v>#N/A</v>
      </c>
    </row>
    <row r="28" spans="1:3" x14ac:dyDescent="0.25">
      <c r="A28" t="e">
        <f>INDEX(resultados!$A$2:$ZZ$30, 22, MATCH($B$1, resultados!$A$1:$ZZ$1, 0))</f>
        <v>#N/A</v>
      </c>
      <c r="B28" t="e">
        <f>INDEX(resultados!$A$2:$ZZ$30, 22, MATCH($B$2, resultados!$A$1:$ZZ$1, 0))</f>
        <v>#N/A</v>
      </c>
      <c r="C28" t="e">
        <f>INDEX(resultados!$A$2:$ZZ$30, 22, MATCH($B$3, resultados!$A$1:$ZZ$1, 0))</f>
        <v>#N/A</v>
      </c>
    </row>
    <row r="29" spans="1:3" x14ac:dyDescent="0.25">
      <c r="A29" t="e">
        <f>INDEX(resultados!$A$2:$ZZ$30, 23, MATCH($B$1, resultados!$A$1:$ZZ$1, 0))</f>
        <v>#N/A</v>
      </c>
      <c r="B29" t="e">
        <f>INDEX(resultados!$A$2:$ZZ$30, 23, MATCH($B$2, resultados!$A$1:$ZZ$1, 0))</f>
        <v>#N/A</v>
      </c>
      <c r="C29" t="e">
        <f>INDEX(resultados!$A$2:$ZZ$30, 23, MATCH($B$3, resultados!$A$1:$ZZ$1, 0))</f>
        <v>#N/A</v>
      </c>
    </row>
    <row r="30" spans="1:3" x14ac:dyDescent="0.25">
      <c r="A30" t="e">
        <f>INDEX(resultados!$A$2:$ZZ$30, 24, MATCH($B$1, resultados!$A$1:$ZZ$1, 0))</f>
        <v>#N/A</v>
      </c>
      <c r="B30" t="e">
        <f>INDEX(resultados!$A$2:$ZZ$30, 24, MATCH($B$2, resultados!$A$1:$ZZ$1, 0))</f>
        <v>#N/A</v>
      </c>
      <c r="C30" t="e">
        <f>INDEX(resultados!$A$2:$ZZ$30, 24, MATCH($B$3, resultados!$A$1:$ZZ$1, 0))</f>
        <v>#N/A</v>
      </c>
    </row>
    <row r="31" spans="1:3" x14ac:dyDescent="0.25">
      <c r="A31" t="e">
        <f>INDEX(resultados!$A$2:$ZZ$30, 25, MATCH($B$1, resultados!$A$1:$ZZ$1, 0))</f>
        <v>#N/A</v>
      </c>
      <c r="B31" t="e">
        <f>INDEX(resultados!$A$2:$ZZ$30, 25, MATCH($B$2, resultados!$A$1:$ZZ$1, 0))</f>
        <v>#N/A</v>
      </c>
      <c r="C31" t="e">
        <f>INDEX(resultados!$A$2:$ZZ$30, 25, MATCH($B$3, resultados!$A$1:$ZZ$1, 0))</f>
        <v>#N/A</v>
      </c>
    </row>
    <row r="32" spans="1:3" x14ac:dyDescent="0.25">
      <c r="A32" t="e">
        <f>INDEX(resultados!$A$2:$ZZ$30, 26, MATCH($B$1, resultados!$A$1:$ZZ$1, 0))</f>
        <v>#N/A</v>
      </c>
      <c r="B32" t="e">
        <f>INDEX(resultados!$A$2:$ZZ$30, 26, MATCH($B$2, resultados!$A$1:$ZZ$1, 0))</f>
        <v>#N/A</v>
      </c>
      <c r="C32" t="e">
        <f>INDEX(resultados!$A$2:$ZZ$30, 26, MATCH($B$3, resultados!$A$1:$ZZ$1, 0))</f>
        <v>#N/A</v>
      </c>
    </row>
    <row r="33" spans="1:3" x14ac:dyDescent="0.25">
      <c r="A33" t="e">
        <f>INDEX(resultados!$A$2:$ZZ$30, 27, MATCH($B$1, resultados!$A$1:$ZZ$1, 0))</f>
        <v>#N/A</v>
      </c>
      <c r="B33" t="e">
        <f>INDEX(resultados!$A$2:$ZZ$30, 27, MATCH($B$2, resultados!$A$1:$ZZ$1, 0))</f>
        <v>#N/A</v>
      </c>
      <c r="C33" t="e">
        <f>INDEX(resultados!$A$2:$ZZ$30, 27, MATCH($B$3, resultados!$A$1:$ZZ$1, 0))</f>
        <v>#N/A</v>
      </c>
    </row>
    <row r="34" spans="1:3" x14ac:dyDescent="0.25">
      <c r="A34" t="e">
        <f>INDEX(resultados!$A$2:$ZZ$30, 28, MATCH($B$1, resultados!$A$1:$ZZ$1, 0))</f>
        <v>#N/A</v>
      </c>
      <c r="B34" t="e">
        <f>INDEX(resultados!$A$2:$ZZ$30, 28, MATCH($B$2, resultados!$A$1:$ZZ$1, 0))</f>
        <v>#N/A</v>
      </c>
      <c r="C34" t="e">
        <f>INDEX(resultados!$A$2:$ZZ$30, 28, MATCH($B$3, resultados!$A$1:$ZZ$1, 0))</f>
        <v>#N/A</v>
      </c>
    </row>
    <row r="35" spans="1:3" x14ac:dyDescent="0.25">
      <c r="A35" t="e">
        <f>INDEX(resultados!$A$2:$ZZ$30, 29, MATCH($B$1, resultados!$A$1:$ZZ$1, 0))</f>
        <v>#N/A</v>
      </c>
      <c r="B35" t="e">
        <f>INDEX(resultados!$A$2:$ZZ$30, 29, MATCH($B$2, resultados!$A$1:$ZZ$1, 0))</f>
        <v>#N/A</v>
      </c>
      <c r="C35" t="e">
        <f>INDEX(resultados!$A$2:$ZZ$30, 29,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6.5735000000000001</v>
      </c>
      <c r="E2">
        <v>15.21</v>
      </c>
      <c r="F2">
        <v>11.46</v>
      </c>
      <c r="G2">
        <v>7.16</v>
      </c>
      <c r="H2">
        <v>0.2</v>
      </c>
      <c r="I2">
        <v>96</v>
      </c>
      <c r="J2">
        <v>89.87</v>
      </c>
      <c r="K2">
        <v>37.549999999999997</v>
      </c>
      <c r="L2">
        <v>1</v>
      </c>
      <c r="M2">
        <v>0</v>
      </c>
      <c r="N2">
        <v>11.32</v>
      </c>
      <c r="O2">
        <v>11317.98</v>
      </c>
      <c r="P2">
        <v>74.98</v>
      </c>
      <c r="Q2">
        <v>3771.24</v>
      </c>
      <c r="R2">
        <v>173.62</v>
      </c>
      <c r="S2">
        <v>54.2</v>
      </c>
      <c r="T2">
        <v>59700.38</v>
      </c>
      <c r="U2">
        <v>0.31</v>
      </c>
      <c r="V2">
        <v>0.67</v>
      </c>
      <c r="W2">
        <v>0.39</v>
      </c>
      <c r="X2">
        <v>3.69</v>
      </c>
      <c r="Y2">
        <v>2</v>
      </c>
      <c r="Z2">
        <v>10</v>
      </c>
      <c r="AA2">
        <v>122.8434234765446</v>
      </c>
      <c r="AB2">
        <v>168.079791469892</v>
      </c>
      <c r="AC2">
        <v>152.03849207352101</v>
      </c>
      <c r="AD2">
        <v>122843.4234765446</v>
      </c>
      <c r="AE2">
        <v>168079.79146989199</v>
      </c>
      <c r="AF2">
        <v>2.2933519876444959E-5</v>
      </c>
      <c r="AG2">
        <v>10</v>
      </c>
      <c r="AH2">
        <v>152038.49207352099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6.0744999999999996</v>
      </c>
      <c r="E2">
        <v>16.46</v>
      </c>
      <c r="F2">
        <v>12.64</v>
      </c>
      <c r="G2">
        <v>5.97</v>
      </c>
      <c r="H2">
        <v>0.24</v>
      </c>
      <c r="I2">
        <v>127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72.33</v>
      </c>
      <c r="Q2">
        <v>3773.13</v>
      </c>
      <c r="R2">
        <v>211.81</v>
      </c>
      <c r="S2">
        <v>54.2</v>
      </c>
      <c r="T2">
        <v>78639.67</v>
      </c>
      <c r="U2">
        <v>0.26</v>
      </c>
      <c r="V2">
        <v>0.61</v>
      </c>
      <c r="W2">
        <v>0.48</v>
      </c>
      <c r="X2">
        <v>4.88</v>
      </c>
      <c r="Y2">
        <v>2</v>
      </c>
      <c r="Z2">
        <v>10</v>
      </c>
      <c r="AA2">
        <v>132.69999563194449</v>
      </c>
      <c r="AB2">
        <v>181.56598833417729</v>
      </c>
      <c r="AC2">
        <v>164.23758523707949</v>
      </c>
      <c r="AD2">
        <v>132699.9956319445</v>
      </c>
      <c r="AE2">
        <v>181565.98833417729</v>
      </c>
      <c r="AF2">
        <v>2.3800214702851309E-5</v>
      </c>
      <c r="AG2">
        <v>11</v>
      </c>
      <c r="AH2">
        <v>164237.5852370795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4.5507999999999997</v>
      </c>
      <c r="E2">
        <v>21.97</v>
      </c>
      <c r="F2">
        <v>17.48</v>
      </c>
      <c r="G2">
        <v>4.16</v>
      </c>
      <c r="H2">
        <v>0.43</v>
      </c>
      <c r="I2">
        <v>252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68.63</v>
      </c>
      <c r="Q2">
        <v>3776.43</v>
      </c>
      <c r="R2">
        <v>367.48</v>
      </c>
      <c r="S2">
        <v>54.2</v>
      </c>
      <c r="T2">
        <v>155850.47</v>
      </c>
      <c r="U2">
        <v>0.15</v>
      </c>
      <c r="V2">
        <v>0.44</v>
      </c>
      <c r="W2">
        <v>0.84</v>
      </c>
      <c r="X2">
        <v>9.6999999999999993</v>
      </c>
      <c r="Y2">
        <v>2</v>
      </c>
      <c r="Z2">
        <v>10</v>
      </c>
      <c r="AA2">
        <v>176.63134923564081</v>
      </c>
      <c r="AB2">
        <v>241.67480444926039</v>
      </c>
      <c r="AC2">
        <v>218.60970030541139</v>
      </c>
      <c r="AD2">
        <v>176631.34923564081</v>
      </c>
      <c r="AE2">
        <v>241674.80444926041</v>
      </c>
      <c r="AF2">
        <v>2.3582180454573178E-5</v>
      </c>
      <c r="AG2">
        <v>15</v>
      </c>
      <c r="AH2">
        <v>218609.70030541139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6.9012000000000002</v>
      </c>
      <c r="E2">
        <v>14.49</v>
      </c>
      <c r="F2">
        <v>10.3</v>
      </c>
      <c r="G2">
        <v>9.09</v>
      </c>
      <c r="H2">
        <v>0.12</v>
      </c>
      <c r="I2">
        <v>68</v>
      </c>
      <c r="J2">
        <v>141.81</v>
      </c>
      <c r="K2">
        <v>47.83</v>
      </c>
      <c r="L2">
        <v>1</v>
      </c>
      <c r="M2">
        <v>61</v>
      </c>
      <c r="N2">
        <v>22.98</v>
      </c>
      <c r="O2">
        <v>17723.39</v>
      </c>
      <c r="P2">
        <v>92.53</v>
      </c>
      <c r="Q2">
        <v>3770.88</v>
      </c>
      <c r="R2">
        <v>138.78</v>
      </c>
      <c r="S2">
        <v>54.2</v>
      </c>
      <c r="T2">
        <v>42418.64</v>
      </c>
      <c r="U2">
        <v>0.39</v>
      </c>
      <c r="V2">
        <v>0.75</v>
      </c>
      <c r="W2">
        <v>0.23</v>
      </c>
      <c r="X2">
        <v>2.5299999999999998</v>
      </c>
      <c r="Y2">
        <v>2</v>
      </c>
      <c r="Z2">
        <v>10</v>
      </c>
      <c r="AA2">
        <v>128.5953764867194</v>
      </c>
      <c r="AB2">
        <v>175.9498673366667</v>
      </c>
      <c r="AC2">
        <v>159.15745894529411</v>
      </c>
      <c r="AD2">
        <v>128595.3764867194</v>
      </c>
      <c r="AE2">
        <v>175949.86733666671</v>
      </c>
      <c r="AF2">
        <v>1.9211659833994409E-5</v>
      </c>
      <c r="AG2">
        <v>10</v>
      </c>
      <c r="AH2">
        <v>159157.45894529411</v>
      </c>
    </row>
    <row r="3" spans="1:34" x14ac:dyDescent="0.25">
      <c r="A3">
        <v>1</v>
      </c>
      <c r="B3">
        <v>70</v>
      </c>
      <c r="C3" t="s">
        <v>34</v>
      </c>
      <c r="D3">
        <v>7.3198999999999996</v>
      </c>
      <c r="E3">
        <v>13.66</v>
      </c>
      <c r="F3">
        <v>9.84</v>
      </c>
      <c r="G3">
        <v>10.74</v>
      </c>
      <c r="H3">
        <v>0.25</v>
      </c>
      <c r="I3">
        <v>55</v>
      </c>
      <c r="J3">
        <v>143.16999999999999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84.18</v>
      </c>
      <c r="Q3">
        <v>3771.1</v>
      </c>
      <c r="R3">
        <v>121.45</v>
      </c>
      <c r="S3">
        <v>54.2</v>
      </c>
      <c r="T3">
        <v>33822.51</v>
      </c>
      <c r="U3">
        <v>0.45</v>
      </c>
      <c r="V3">
        <v>0.78</v>
      </c>
      <c r="W3">
        <v>0.27</v>
      </c>
      <c r="X3">
        <v>2.08</v>
      </c>
      <c r="Y3">
        <v>2</v>
      </c>
      <c r="Z3">
        <v>10</v>
      </c>
      <c r="AA3">
        <v>115.0601197723694</v>
      </c>
      <c r="AB3">
        <v>157.43033196671959</v>
      </c>
      <c r="AC3">
        <v>142.4054020387178</v>
      </c>
      <c r="AD3">
        <v>115060.11977236941</v>
      </c>
      <c r="AE3">
        <v>157430.33196671959</v>
      </c>
      <c r="AF3">
        <v>2.037724291700801E-5</v>
      </c>
      <c r="AG3">
        <v>9</v>
      </c>
      <c r="AH3">
        <v>142405.40203871779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5.6970999999999998</v>
      </c>
      <c r="E2">
        <v>17.55</v>
      </c>
      <c r="F2">
        <v>11.61</v>
      </c>
      <c r="G2">
        <v>7.04</v>
      </c>
      <c r="H2">
        <v>0.1</v>
      </c>
      <c r="I2">
        <v>99</v>
      </c>
      <c r="J2">
        <v>176.73</v>
      </c>
      <c r="K2">
        <v>52.44</v>
      </c>
      <c r="L2">
        <v>1</v>
      </c>
      <c r="M2">
        <v>97</v>
      </c>
      <c r="N2">
        <v>33.29</v>
      </c>
      <c r="O2">
        <v>22031.19</v>
      </c>
      <c r="P2">
        <v>134.6</v>
      </c>
      <c r="Q2">
        <v>3771.03</v>
      </c>
      <c r="R2">
        <v>183.55</v>
      </c>
      <c r="S2">
        <v>54.2</v>
      </c>
      <c r="T2">
        <v>64653.22</v>
      </c>
      <c r="U2">
        <v>0.3</v>
      </c>
      <c r="V2">
        <v>0.66</v>
      </c>
      <c r="W2">
        <v>0.26</v>
      </c>
      <c r="X2">
        <v>3.85</v>
      </c>
      <c r="Y2">
        <v>2</v>
      </c>
      <c r="Z2">
        <v>10</v>
      </c>
      <c r="AA2">
        <v>169.6035076319279</v>
      </c>
      <c r="AB2">
        <v>232.05900152057549</v>
      </c>
      <c r="AC2">
        <v>209.911616112373</v>
      </c>
      <c r="AD2">
        <v>169603.5076319279</v>
      </c>
      <c r="AE2">
        <v>232059.00152057549</v>
      </c>
      <c r="AF2">
        <v>1.433074373001494E-5</v>
      </c>
      <c r="AG2">
        <v>12</v>
      </c>
      <c r="AH2">
        <v>209911.61611237301</v>
      </c>
    </row>
    <row r="3" spans="1:34" x14ac:dyDescent="0.25">
      <c r="A3">
        <v>1</v>
      </c>
      <c r="B3">
        <v>90</v>
      </c>
      <c r="C3" t="s">
        <v>34</v>
      </c>
      <c r="D3">
        <v>7.5129999999999999</v>
      </c>
      <c r="E3">
        <v>13.31</v>
      </c>
      <c r="F3">
        <v>9.36</v>
      </c>
      <c r="G3">
        <v>13.06</v>
      </c>
      <c r="H3">
        <v>0.2</v>
      </c>
      <c r="I3">
        <v>43</v>
      </c>
      <c r="J3">
        <v>178.21</v>
      </c>
      <c r="K3">
        <v>52.44</v>
      </c>
      <c r="L3">
        <v>2</v>
      </c>
      <c r="M3">
        <v>0</v>
      </c>
      <c r="N3">
        <v>33.770000000000003</v>
      </c>
      <c r="O3">
        <v>22213.89</v>
      </c>
      <c r="P3">
        <v>90.58</v>
      </c>
      <c r="Q3">
        <v>3770.11</v>
      </c>
      <c r="R3">
        <v>105.86</v>
      </c>
      <c r="S3">
        <v>54.2</v>
      </c>
      <c r="T3">
        <v>26086.62</v>
      </c>
      <c r="U3">
        <v>0.51</v>
      </c>
      <c r="V3">
        <v>0.82</v>
      </c>
      <c r="W3">
        <v>0.23</v>
      </c>
      <c r="X3">
        <v>1.6</v>
      </c>
      <c r="Y3">
        <v>2</v>
      </c>
      <c r="Z3">
        <v>10</v>
      </c>
      <c r="AA3">
        <v>117.1435315469891</v>
      </c>
      <c r="AB3">
        <v>160.28094787039339</v>
      </c>
      <c r="AC3">
        <v>144.98395916141041</v>
      </c>
      <c r="AD3">
        <v>117143.531546989</v>
      </c>
      <c r="AE3">
        <v>160280.9478703934</v>
      </c>
      <c r="AF3">
        <v>1.8898540949536129E-5</v>
      </c>
      <c r="AG3">
        <v>9</v>
      </c>
      <c r="AH3">
        <v>144983.9591614104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3.5508000000000002</v>
      </c>
      <c r="E2">
        <v>28.16</v>
      </c>
      <c r="F2">
        <v>22.33</v>
      </c>
      <c r="G2">
        <v>3.55</v>
      </c>
      <c r="H2">
        <v>0.64</v>
      </c>
      <c r="I2">
        <v>377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64.400000000000006</v>
      </c>
      <c r="Q2">
        <v>3782.39</v>
      </c>
      <c r="R2">
        <v>523.52</v>
      </c>
      <c r="S2">
        <v>54.2</v>
      </c>
      <c r="T2">
        <v>233248.21</v>
      </c>
      <c r="U2">
        <v>0.1</v>
      </c>
      <c r="V2">
        <v>0.35</v>
      </c>
      <c r="W2">
        <v>1.21</v>
      </c>
      <c r="X2">
        <v>14.54</v>
      </c>
      <c r="Y2">
        <v>2</v>
      </c>
      <c r="Z2">
        <v>10</v>
      </c>
      <c r="AA2">
        <v>222.61103954167169</v>
      </c>
      <c r="AB2">
        <v>304.58624520671339</v>
      </c>
      <c r="AC2">
        <v>275.51696145375479</v>
      </c>
      <c r="AD2">
        <v>222611.03954167169</v>
      </c>
      <c r="AE2">
        <v>304586.24520671339</v>
      </c>
      <c r="AF2">
        <v>2.1669655196354869E-5</v>
      </c>
      <c r="AG2">
        <v>19</v>
      </c>
      <c r="AH2">
        <v>275516.9614537548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6.7846000000000002</v>
      </c>
      <c r="E2">
        <v>14.74</v>
      </c>
      <c r="F2">
        <v>11</v>
      </c>
      <c r="G2">
        <v>7.77</v>
      </c>
      <c r="H2">
        <v>0.18</v>
      </c>
      <c r="I2">
        <v>85</v>
      </c>
      <c r="J2">
        <v>98.71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75.849999999999994</v>
      </c>
      <c r="Q2">
        <v>3770.82</v>
      </c>
      <c r="R2">
        <v>158.96</v>
      </c>
      <c r="S2">
        <v>54.2</v>
      </c>
      <c r="T2">
        <v>52426.98</v>
      </c>
      <c r="U2">
        <v>0.34</v>
      </c>
      <c r="V2">
        <v>0.7</v>
      </c>
      <c r="W2">
        <v>0.35</v>
      </c>
      <c r="X2">
        <v>3.24</v>
      </c>
      <c r="Y2">
        <v>2</v>
      </c>
      <c r="Z2">
        <v>10</v>
      </c>
      <c r="AA2">
        <v>122.6735556304001</v>
      </c>
      <c r="AB2">
        <v>167.84737078875679</v>
      </c>
      <c r="AC2">
        <v>151.8282532959889</v>
      </c>
      <c r="AD2">
        <v>122673.55563040009</v>
      </c>
      <c r="AE2">
        <v>167847.37078875679</v>
      </c>
      <c r="AF2">
        <v>2.257173826418012E-5</v>
      </c>
      <c r="AG2">
        <v>10</v>
      </c>
      <c r="AH2">
        <v>151828.25329598889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2024-09-25T23:02:27Z</dcterms:created>
  <dcterms:modified xsi:type="dcterms:W3CDTF">2024-09-27T19:55:43Z</dcterms:modified>
</cp:coreProperties>
</file>