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0%_12m_0_TSP/"/>
    </mc:Choice>
  </mc:AlternateContent>
  <xr:revisionPtr revIDLastSave="267" documentId="11_69EB1625D0C7D91EB064478B51D2455988FFF79E" xr6:coauthVersionLast="47" xr6:coauthVersionMax="47" xr10:uidLastSave="{083736E6-96A1-4B50-A483-599BBA202697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<sst xmlns="http://schemas.openxmlformats.org/spreadsheetml/2006/main" count="832" uniqueCount="70">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</sst>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54-47F7-BA5C-B83D709F374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54-47F7-BA5C-B83D709F374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54-47F7-BA5C-B83D709F374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54-47F7-BA5C-B83D709F374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554-47F7-BA5C-B83D709F374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554-47F7-BA5C-B83D709F374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554-47F7-BA5C-B83D709F374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554-47F7-BA5C-B83D709F374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554-47F7-BA5C-B83D709F374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554-47F7-BA5C-B83D709F374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554-47F7-BA5C-B83D709F374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554-47F7-BA5C-B83D709F374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554-47F7-BA5C-B83D709F374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554-47F7-BA5C-B83D709F374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554-47F7-BA5C-B83D709F374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554-47F7-BA5C-B83D709F374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554-47F7-BA5C-B83D709F374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554-47F7-BA5C-B83D709F374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554-47F7-BA5C-B83D709F374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554-47F7-BA5C-B83D709F374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554-47F7-BA5C-B83D709F374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554-47F7-BA5C-B83D709F374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554-47F7-BA5C-B83D709F374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554-47F7-BA5C-B83D709F374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554-47F7-BA5C-B83D709F374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554-47F7-BA5C-B83D709F374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554-47F7-BA5C-B83D709F374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554-47F7-BA5C-B83D709F374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554-47F7-BA5C-B83D709F374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554-47F7-BA5C-B83D709F374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554-47F7-BA5C-B83D709F374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554-47F7-BA5C-B83D709F374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554-47F7-BA5C-B83D709F374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554-47F7-BA5C-B83D709F374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554-47F7-BA5C-B83D709F374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554-47F7-BA5C-B83D709F374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554-47F7-BA5C-B83D709F374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554-47F7-BA5C-B83D709F374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554-47F7-BA5C-B83D709F374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554-47F7-BA5C-B83D709F374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554-47F7-BA5C-B83D709F374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554-47F7-BA5C-B83D709F374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554-47F7-BA5C-B83D709F374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554-47F7-BA5C-B83D709F374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554-47F7-BA5C-B83D709F374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554-47F7-BA5C-B83D709F374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554-47F7-BA5C-B83D709F374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554-47F7-BA5C-B83D709F374E}"/>
              </c:ext>
            </c:extLst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E554-47F7-BA5C-B83D709F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75F4-D797-4A20-A073-98D523CBB54C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2.5327000000000002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402</v>
      </c>
      <c r="F2">
        <f>_xlfn.XLOOKUP(B2,RESULTADOS_0!D:D,RESULTADOS_0!F:F,0,0,1)</f>
        <v>33.369999999999997</v>
      </c>
      <c r="G2">
        <f>_xlfn.XLOOKUP(B2,RESULTADOS_0!D:D,RESULTADOS_0!M:M,0,0,1)</f>
        <v>0</v>
      </c>
      <c r="H2">
        <f>_xlfn.XLOOKUP(B2,RESULTADOS_0!D:D,RESULTADOS_0!AF:AF,0,0,1)</f>
        <v>1.5456442411796771E-5</v>
      </c>
      <c r="I2">
        <f>_xlfn.XLOOKUP(B2,RESULTADOS_0!D:D,RESULTADOS_0!AC:AC,0,0,1)</f>
        <v>420.35263352177083</v>
      </c>
      <c r="J2">
        <f>_xlfn.XLOOKUP(B2,RESULTADOS_0!D:D,RESULTADOS_0!G:G,0,0,1)</f>
        <v>4.9800000000000004</v>
      </c>
      <c r="K2">
        <v>1.6209280000000001</v>
      </c>
      <c r="L2">
        <v>64</v>
      </c>
      <c r="M2">
        <v>10</v>
      </c>
      <c r="N2">
        <f>_xlfn.XLOOKUP(B2,RESULTADOS_0!D:D,RESULTADOS_0!AH:AH,0,0,1)</f>
        <v>420352.63352177083</v>
      </c>
      <c r="T2">
        <v>20</v>
      </c>
    </row>
    <row r="3" spans="1:20" x14ac:dyDescent="0.25">
      <c r="A3" t="s">
        <v>52</v>
      </c>
      <c r="B3">
        <v>3.0333999999999999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270</v>
      </c>
      <c r="F3">
        <f>_xlfn.XLOOKUP(B3,RESULTADOS_1!D:D,RESULTADOS_1!F:F,0,0,1)</f>
        <v>28.27</v>
      </c>
      <c r="G3">
        <f>_xlfn.XLOOKUP(B3,RESULTADOS_1!D:D,RESULTADOS_1!M:M,0,0,1)</f>
        <v>0</v>
      </c>
      <c r="H3">
        <f>_xlfn.XLOOKUP(B3,RESULTADOS_1!D:D,RESULTADOS_1!AF:AF,0,0,1)</f>
        <v>1.571903537639586E-5</v>
      </c>
      <c r="I3">
        <f>_xlfn.XLOOKUP(B3,RESULTADOS_1!D:D,RESULTADOS_1!AC:AC,0,0,1)</f>
        <v>365.13630296662598</v>
      </c>
      <c r="J3">
        <f>_xlfn.XLOOKUP(B3,RESULTADOS_1!D:D,RESULTADOS_1!G:G,0,0,1)</f>
        <v>6.28</v>
      </c>
      <c r="K3">
        <v>1.941376</v>
      </c>
      <c r="N3">
        <f>_xlfn.XLOOKUP(B3,RESULTADOS_1!D:D,RESULTADOS_1!AH:AH,0,0,1)</f>
        <v>365136.30296662601</v>
      </c>
    </row>
    <row r="4" spans="1:20" x14ac:dyDescent="0.25">
      <c r="A4" t="s">
        <v>53</v>
      </c>
      <c r="B4">
        <v>3.3382000000000001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203</v>
      </c>
      <c r="F4">
        <f>_xlfn.XLOOKUP(B4,RESULTADOS_2!D:D,RESULTADOS_2!F:F,0,0,1)</f>
        <v>25.73</v>
      </c>
      <c r="G4">
        <f>_xlfn.XLOOKUP(B4,RESULTADOS_2!D:D,RESULTADOS_2!M:M,0,0,1)</f>
        <v>0</v>
      </c>
      <c r="H4">
        <f>_xlfn.XLOOKUP(B4,RESULTADOS_2!D:D,RESULTADOS_2!AF:AF,0,0,1)</f>
        <v>1.5403246732727489E-5</v>
      </c>
      <c r="I4">
        <f>_xlfn.XLOOKUP(B4,RESULTADOS_2!D:D,RESULTADOS_2!AC:AC,0,0,1)</f>
        <v>339.55929917170857</v>
      </c>
      <c r="J4">
        <f>_xlfn.XLOOKUP(B4,RESULTADOS_2!D:D,RESULTADOS_2!G:G,0,0,1)</f>
        <v>7.6</v>
      </c>
      <c r="K4">
        <v>2.1364480000000001</v>
      </c>
      <c r="N4">
        <f>_xlfn.XLOOKUP(B4,RESULTADOS_2!D:D,RESULTADOS_2!AH:AH,0,0,1)</f>
        <v>339559.29917170858</v>
      </c>
    </row>
    <row r="5" spans="1:20" x14ac:dyDescent="0.25">
      <c r="A5" t="s">
        <v>54</v>
      </c>
      <c r="B5">
        <v>3.5539000000000001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162</v>
      </c>
      <c r="F5">
        <f>_xlfn.XLOOKUP(B5,RESULTADOS_3!D:D,RESULTADOS_3!F:F,0,0,1)</f>
        <v>24.09</v>
      </c>
      <c r="G5">
        <f>_xlfn.XLOOKUP(B5,RESULTADOS_3!D:D,RESULTADOS_3!M:M,0,0,1)</f>
        <v>0</v>
      </c>
      <c r="H5">
        <f>_xlfn.XLOOKUP(B5,RESULTADOS_3!D:D,RESULTADOS_3!AF:AF,0,0,1)</f>
        <v>1.498700056128102E-5</v>
      </c>
      <c r="I5">
        <f>_xlfn.XLOOKUP(B5,RESULTADOS_3!D:D,RESULTADOS_3!AC:AC,0,0,1)</f>
        <v>326.99777046186148</v>
      </c>
      <c r="J5">
        <f>_xlfn.XLOOKUP(B5,RESULTADOS_3!D:D,RESULTADOS_3!G:G,0,0,1)</f>
        <v>8.92</v>
      </c>
      <c r="K5">
        <v>2.2744960000000001</v>
      </c>
      <c r="N5">
        <f>_xlfn.XLOOKUP(B5,RESULTADOS_3!D:D,RESULTADOS_3!AH:AH,0,0,1)</f>
        <v>326997.77046186151</v>
      </c>
    </row>
    <row r="6" spans="1:20" x14ac:dyDescent="0.25">
      <c r="A6" t="s">
        <v>55</v>
      </c>
      <c r="B6">
        <v>3.6977000000000002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136</v>
      </c>
      <c r="F6">
        <f>_xlfn.XLOOKUP(B6,RESULTADOS_4!D:D,RESULTADOS_4!F:F,0,0,1)</f>
        <v>23.08</v>
      </c>
      <c r="G6">
        <f>_xlfn.XLOOKUP(B6,RESULTADOS_4!D:D,RESULTADOS_4!M:M,0,0,1)</f>
        <v>0</v>
      </c>
      <c r="H6">
        <f>_xlfn.XLOOKUP(B6,RESULTADOS_4!D:D,RESULTADOS_4!AF:AF,0,0,1)</f>
        <v>1.44877856460175E-5</v>
      </c>
      <c r="I6">
        <f>_xlfn.XLOOKUP(B6,RESULTADOS_4!D:D,RESULTADOS_4!AC:AC,0,0,1)</f>
        <v>316.7587843665022</v>
      </c>
      <c r="J6">
        <f>_xlfn.XLOOKUP(B6,RESULTADOS_4!D:D,RESULTADOS_4!G:G,0,0,1)</f>
        <v>10.18</v>
      </c>
      <c r="K6">
        <v>2.3665280000000002</v>
      </c>
      <c r="N6">
        <f>_xlfn.XLOOKUP(B6,RESULTADOS_4!D:D,RESULTADOS_4!AH:AH,0,0,1)</f>
        <v>316758.78436650219</v>
      </c>
    </row>
    <row r="7" spans="1:20" x14ac:dyDescent="0.25">
      <c r="A7" t="s">
        <v>56</v>
      </c>
      <c r="B7">
        <v>3.8197999999999999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116</v>
      </c>
      <c r="F7">
        <f>_xlfn.XLOOKUP(B7,RESULTADOS_5!D:D,RESULTADOS_5!F:F,0,0,1)</f>
        <v>22.29</v>
      </c>
      <c r="G7">
        <f>_xlfn.XLOOKUP(B7,RESULTADOS_5!D:D,RESULTADOS_5!M:M,0,0,1)</f>
        <v>0</v>
      </c>
      <c r="H7">
        <f>_xlfn.XLOOKUP(B7,RESULTADOS_5!D:D,RESULTADOS_5!AF:AF,0,0,1)</f>
        <v>1.406393237619253E-5</v>
      </c>
      <c r="I7">
        <f>_xlfn.XLOOKUP(B7,RESULTADOS_5!D:D,RESULTADOS_5!AC:AC,0,0,1)</f>
        <v>318.93448501222622</v>
      </c>
      <c r="J7">
        <f>_xlfn.XLOOKUP(B7,RESULTADOS_5!D:D,RESULTADOS_5!G:G,0,0,1)</f>
        <v>11.53</v>
      </c>
      <c r="K7">
        <v>2.4446719999999997</v>
      </c>
      <c r="N7">
        <f>_xlfn.XLOOKUP(B7,RESULTADOS_5!D:D,RESULTADOS_5!AH:AH,0,0,1)</f>
        <v>318934.48501222621</v>
      </c>
    </row>
    <row r="8" spans="1:20" x14ac:dyDescent="0.25">
      <c r="A8" t="s">
        <v>57</v>
      </c>
      <c r="B8">
        <v>3.8986000000000001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102</v>
      </c>
      <c r="F8">
        <f>_xlfn.XLOOKUP(B8,RESULTADOS_6!D:D,RESULTADOS_6!F:F,0,0,1)</f>
        <v>21.78</v>
      </c>
      <c r="G8">
        <f>_xlfn.XLOOKUP(B8,RESULTADOS_6!D:D,RESULTADOS_6!M:M,0,0,1)</f>
        <v>0</v>
      </c>
      <c r="H8">
        <f>_xlfn.XLOOKUP(B8,RESULTADOS_6!D:D,RESULTADOS_6!AF:AF,0,0,1)</f>
        <v>1.360137226596308E-5</v>
      </c>
      <c r="I8">
        <f>_xlfn.XLOOKUP(B8,RESULTADOS_6!D:D,RESULTADOS_6!AC:AC,0,0,1)</f>
        <v>309.47950003814469</v>
      </c>
      <c r="J8">
        <f>_xlfn.XLOOKUP(B8,RESULTADOS_6!D:D,RESULTADOS_6!G:G,0,0,1)</f>
        <v>12.81</v>
      </c>
      <c r="K8">
        <v>2.495104</v>
      </c>
      <c r="N8">
        <f>_xlfn.XLOOKUP(B8,RESULTADOS_6!D:D,RESULTADOS_6!AH:AH,0,0,1)</f>
        <v>309479.5000381447</v>
      </c>
    </row>
    <row r="9" spans="1:20" x14ac:dyDescent="0.25">
      <c r="A9" t="s">
        <v>58</v>
      </c>
      <c r="B9">
        <v>3.9695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91</v>
      </c>
      <c r="F9">
        <f>_xlfn.XLOOKUP(B9,RESULTADOS_7!D:D,RESULTADOS_7!F:F,0,0,1)</f>
        <v>21.33</v>
      </c>
      <c r="G9">
        <f>_xlfn.XLOOKUP(B9,RESULTADOS_7!D:D,RESULTADOS_7!M:M,0,0,1)</f>
        <v>0</v>
      </c>
      <c r="H9">
        <f>_xlfn.XLOOKUP(B9,RESULTADOS_7!D:D,RESULTADOS_7!AF:AF,0,0,1)</f>
        <v>1.3206160280585891E-5</v>
      </c>
      <c r="I9">
        <f>_xlfn.XLOOKUP(B9,RESULTADOS_7!D:D,RESULTADOS_7!AC:AC,0,0,1)</f>
        <v>311.96073860162409</v>
      </c>
      <c r="J9">
        <f>_xlfn.XLOOKUP(B9,RESULTADOS_7!D:D,RESULTADOS_7!G:G,0,0,1)</f>
        <v>14.07</v>
      </c>
      <c r="K9">
        <v>2.5404800000000001</v>
      </c>
      <c r="N9">
        <f>_xlfn.XLOOKUP(B9,RESULTADOS_7!D:D,RESULTADOS_7!AH:AH,0,0,1)</f>
        <v>311960.73860162421</v>
      </c>
    </row>
    <row r="10" spans="1:20" x14ac:dyDescent="0.25">
      <c r="A10" t="s">
        <v>59</v>
      </c>
      <c r="B10">
        <v>4.0275999999999996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82</v>
      </c>
      <c r="F10">
        <f>_xlfn.XLOOKUP(B10,RESULTADOS_8!D:D,RESULTADOS_8!F:F,0,0,1)</f>
        <v>20.97</v>
      </c>
      <c r="G10">
        <f>_xlfn.XLOOKUP(B10,RESULTADOS_8!D:D,RESULTADOS_8!M:M,0,0,1)</f>
        <v>0</v>
      </c>
      <c r="H10">
        <f>_xlfn.XLOOKUP(B10,RESULTADOS_8!D:D,RESULTADOS_8!AF:AF,0,0,1)</f>
        <v>1.2841920643990261E-5</v>
      </c>
      <c r="I10">
        <f>_xlfn.XLOOKUP(B10,RESULTADOS_8!D:D,RESULTADOS_8!AC:AC,0,0,1)</f>
        <v>314.19400172421041</v>
      </c>
      <c r="J10">
        <f>_xlfn.XLOOKUP(B10,RESULTADOS_8!D:D,RESULTADOS_8!G:G,0,0,1)</f>
        <v>15.34</v>
      </c>
      <c r="K10">
        <v>2.577664</v>
      </c>
      <c r="N10">
        <f>_xlfn.XLOOKUP(B10,RESULTADOS_8!D:D,RESULTADOS_8!AH:AH,0,0,1)</f>
        <v>314194.00172421039</v>
      </c>
    </row>
    <row r="11" spans="1:20" x14ac:dyDescent="0.25">
      <c r="A11" t="s">
        <v>60</v>
      </c>
      <c r="B11">
        <v>4.0640000000000001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75</v>
      </c>
      <c r="F11">
        <f>_xlfn.XLOOKUP(B11,RESULTADOS_9!D:D,RESULTADOS_9!F:F,0,0,1)</f>
        <v>20.73</v>
      </c>
      <c r="G11">
        <f>_xlfn.XLOOKUP(B11,RESULTADOS_9!D:D,RESULTADOS_9!M:M,0,0,1)</f>
        <v>0</v>
      </c>
      <c r="H11">
        <f>_xlfn.XLOOKUP(B11,RESULTADOS_9!D:D,RESULTADOS_9!AF:AF,0,0,1)</f>
        <v>1.2469265262529941E-5</v>
      </c>
      <c r="I11">
        <f>_xlfn.XLOOKUP(B11,RESULTADOS_9!D:D,RESULTADOS_9!AC:AC,0,0,1)</f>
        <v>317.47513937977391</v>
      </c>
      <c r="J11">
        <f>_xlfn.XLOOKUP(B11,RESULTADOS_9!D:D,RESULTADOS_9!G:G,0,0,1)</f>
        <v>16.579999999999998</v>
      </c>
      <c r="K11">
        <v>2.6009600000000002</v>
      </c>
      <c r="N11">
        <f>_xlfn.XLOOKUP(B11,RESULTADOS_9!D:D,RESULTADOS_9!AH:AH,0,0,1)</f>
        <v>317475.13937977387</v>
      </c>
    </row>
    <row r="12" spans="1:20" x14ac:dyDescent="0.25">
      <c r="A12" t="s">
        <v>61</v>
      </c>
      <c r="B12">
        <v>4.0968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69</v>
      </c>
      <c r="F12">
        <f>_xlfn.XLOOKUP(B12,RESULTADOS_10!D:D,RESULTADOS_10!F:F,0,0,1)</f>
        <v>20.51</v>
      </c>
      <c r="G12">
        <f>_xlfn.XLOOKUP(B12,RESULTADOS_10!D:D,RESULTADOS_10!M:M,0,0,1)</f>
        <v>1</v>
      </c>
      <c r="H12">
        <f>_xlfn.XLOOKUP(B12,RESULTADOS_10!D:D,RESULTADOS_10!AF:AF,0,0,1)</f>
        <v>1.213638180900899E-5</v>
      </c>
      <c r="I12">
        <f>_xlfn.XLOOKUP(B12,RESULTADOS_10!D:D,RESULTADOS_10!AC:AC,0,0,1)</f>
        <v>308.37067915120389</v>
      </c>
      <c r="J12">
        <f>_xlfn.XLOOKUP(B12,RESULTADOS_10!D:D,RESULTADOS_10!G:G,0,0,1)</f>
        <v>17.84</v>
      </c>
      <c r="K12">
        <v>2.6219519999999998</v>
      </c>
      <c r="N12">
        <f>_xlfn.XLOOKUP(B12,RESULTADOS_10!D:D,RESULTADOS_10!AH:AH,0,0,1)</f>
        <v>308370.67915120389</v>
      </c>
    </row>
    <row r="13" spans="1:20" x14ac:dyDescent="0.25">
      <c r="A13" t="s">
        <v>62</v>
      </c>
      <c r="B13">
        <v>4.1379999999999999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63</v>
      </c>
      <c r="F13">
        <f>_xlfn.XLOOKUP(B13,RESULTADOS_11!D:D,RESULTADOS_11!F:F,0,0,1)</f>
        <v>20.27</v>
      </c>
      <c r="G13">
        <f>_xlfn.XLOOKUP(B13,RESULTADOS_11!D:D,RESULTADOS_11!M:M,0,0,1)</f>
        <v>0</v>
      </c>
      <c r="H13">
        <f>_xlfn.XLOOKUP(B13,RESULTADOS_11!D:D,RESULTADOS_11!AF:AF,0,0,1)</f>
        <v>1.186897001592691E-5</v>
      </c>
      <c r="I13">
        <f>_xlfn.XLOOKUP(B13,RESULTADOS_11!D:D,RESULTADOS_11!AC:AC,0,0,1)</f>
        <v>310.95242625480802</v>
      </c>
      <c r="J13">
        <f>_xlfn.XLOOKUP(B13,RESULTADOS_11!D:D,RESULTADOS_11!G:G,0,0,1)</f>
        <v>19.309999999999999</v>
      </c>
      <c r="K13">
        <v>2.64832</v>
      </c>
      <c r="N13">
        <f>_xlfn.XLOOKUP(B13,RESULTADOS_11!D:D,RESULTADOS_11!AH:AH,0,0,1)</f>
        <v>310952.42625480797</v>
      </c>
    </row>
    <row r="14" spans="1:20" x14ac:dyDescent="0.25">
      <c r="A14" t="s">
        <v>63</v>
      </c>
      <c r="B14">
        <v>4.1585000000000001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59</v>
      </c>
      <c r="F14">
        <f>_xlfn.XLOOKUP(B14,RESULTADOS_12!D:D,RESULTADOS_12!F:F,0,0,1)</f>
        <v>20.11</v>
      </c>
      <c r="G14">
        <f>_xlfn.XLOOKUP(B14,RESULTADOS_12!D:D,RESULTADOS_12!M:M,0,0,1)</f>
        <v>0</v>
      </c>
      <c r="H14">
        <f>_xlfn.XLOOKUP(B14,RESULTADOS_12!D:D,RESULTADOS_12!AF:AF,0,0,1)</f>
        <v>1.157649212016254E-5</v>
      </c>
      <c r="I14">
        <f>_xlfn.XLOOKUP(B14,RESULTADOS_12!D:D,RESULTADOS_12!AC:AC,0,0,1)</f>
        <v>314.30890361935298</v>
      </c>
      <c r="J14">
        <f>_xlfn.XLOOKUP(B14,RESULTADOS_12!D:D,RESULTADOS_12!G:G,0,0,1)</f>
        <v>20.46</v>
      </c>
      <c r="K14">
        <v>2.6614400000000002</v>
      </c>
      <c r="N14">
        <f>_xlfn.XLOOKUP(B14,RESULTADOS_12!D:D,RESULTADOS_12!AH:AH,0,0,1)</f>
        <v>314308.90361935302</v>
      </c>
    </row>
    <row r="15" spans="1:20" x14ac:dyDescent="0.25">
      <c r="A15" t="s">
        <v>64</v>
      </c>
      <c r="B15">
        <v>4.1828000000000003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55</v>
      </c>
      <c r="F15">
        <f>_xlfn.XLOOKUP(B15,RESULTADOS_13!D:D,RESULTADOS_13!F:F,0,0,1)</f>
        <v>19.95</v>
      </c>
      <c r="G15">
        <f>_xlfn.XLOOKUP(B15,RESULTADOS_13!D:D,RESULTADOS_13!M:M,0,0,1)</f>
        <v>0</v>
      </c>
      <c r="H15">
        <f>_xlfn.XLOOKUP(B15,RESULTADOS_13!D:D,RESULTADOS_13!AF:AF,0,0,1)</f>
        <v>1.1324555596125331E-5</v>
      </c>
      <c r="I15">
        <f>_xlfn.XLOOKUP(B15,RESULTADOS_13!D:D,RESULTADOS_13!AC:AC,0,0,1)</f>
        <v>316.8015036329798</v>
      </c>
      <c r="J15">
        <f>_xlfn.XLOOKUP(B15,RESULTADOS_13!D:D,RESULTADOS_13!G:G,0,0,1)</f>
        <v>21.76</v>
      </c>
      <c r="K15">
        <v>2.6769920000000003</v>
      </c>
      <c r="N15">
        <f>_xlfn.XLOOKUP(B15,RESULTADOS_13!D:D,RESULTADOS_13!AH:AH,0,0,1)</f>
        <v>316801.50363297982</v>
      </c>
    </row>
    <row r="16" spans="1:20" x14ac:dyDescent="0.25">
      <c r="A16" t="s">
        <v>65</v>
      </c>
      <c r="B16">
        <v>4.1920999999999999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52</v>
      </c>
      <c r="F16">
        <f>_xlfn.XLOOKUP(B16,RESULTADOS_14!D:D,RESULTADOS_14!F:F,0,0,1)</f>
        <v>19.850000000000001</v>
      </c>
      <c r="G16">
        <f>_xlfn.XLOOKUP(B16,RESULTADOS_14!D:D,RESULTADOS_14!M:M,0,0,1)</f>
        <v>1</v>
      </c>
      <c r="H16">
        <f>_xlfn.XLOOKUP(B16,RESULTADOS_14!D:D,RESULTADOS_14!AF:AF,0,0,1)</f>
        <v>1.105808215908947E-5</v>
      </c>
      <c r="I16">
        <f>_xlfn.XLOOKUP(B16,RESULTADOS_14!D:D,RESULTADOS_14!AC:AC,0,0,1)</f>
        <v>319.94164199977399</v>
      </c>
      <c r="J16">
        <f>_xlfn.XLOOKUP(B16,RESULTADOS_14!D:D,RESULTADOS_14!G:G,0,0,1)</f>
        <v>22.91</v>
      </c>
      <c r="K16">
        <v>2.682944</v>
      </c>
      <c r="N16">
        <f>_xlfn.XLOOKUP(B16,RESULTADOS_14!D:D,RESULTADOS_14!AH:AH,0,0,1)</f>
        <v>319941.64199977397</v>
      </c>
    </row>
    <row r="17" spans="1:14" x14ac:dyDescent="0.25">
      <c r="A17" t="s">
        <v>66</v>
      </c>
      <c r="B17">
        <v>4.2046999999999999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49</v>
      </c>
      <c r="F17">
        <f>_xlfn.XLOOKUP(B17,RESULTADOS_15!D:D,RESULTADOS_15!F:F,0,0,1)</f>
        <v>19.75</v>
      </c>
      <c r="G17">
        <f>_xlfn.XLOOKUP(B17,RESULTADOS_15!D:D,RESULTADOS_15!M:M,0,0,1)</f>
        <v>0</v>
      </c>
      <c r="H17">
        <f>_xlfn.XLOOKUP(B17,RESULTADOS_15!D:D,RESULTADOS_15!AF:AF,0,0,1)</f>
        <v>1.0823380877418751E-5</v>
      </c>
      <c r="I17">
        <f>_xlfn.XLOOKUP(B17,RESULTADOS_15!D:D,RESULTADOS_15!AC:AC,0,0,1)</f>
        <v>324.00150561050287</v>
      </c>
      <c r="J17">
        <f>_xlfn.XLOOKUP(B17,RESULTADOS_15!D:D,RESULTADOS_15!G:G,0,0,1)</f>
        <v>24.18</v>
      </c>
      <c r="K17">
        <v>2.6910080000000001</v>
      </c>
      <c r="N17">
        <f>_xlfn.XLOOKUP(B17,RESULTADOS_15!D:D,RESULTADOS_15!AH:AH,0,0,1)</f>
        <v>324001.50561050291</v>
      </c>
    </row>
    <row r="18" spans="1:14" x14ac:dyDescent="0.25">
      <c r="A18" t="s">
        <v>67</v>
      </c>
      <c r="B18">
        <v>4.2264999999999997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46</v>
      </c>
      <c r="F18">
        <f>_xlfn.XLOOKUP(B18,RESULTADOS_16!D:D,RESULTADOS_16!F:F,0,0,1)</f>
        <v>19.600000000000001</v>
      </c>
      <c r="G18">
        <f>_xlfn.XLOOKUP(B18,RESULTADOS_16!D:D,RESULTADOS_16!M:M,0,0,1)</f>
        <v>0</v>
      </c>
      <c r="H18">
        <f>_xlfn.XLOOKUP(B18,RESULTADOS_16!D:D,RESULTADOS_16!AF:AF,0,0,1)</f>
        <v>1.0631529791456729E-5</v>
      </c>
      <c r="I18">
        <f>_xlfn.XLOOKUP(B18,RESULTADOS_16!D:D,RESULTADOS_16!AC:AC,0,0,1)</f>
        <v>326.07480373959692</v>
      </c>
      <c r="J18">
        <f>_xlfn.XLOOKUP(B18,RESULTADOS_16!D:D,RESULTADOS_16!G:G,0,0,1)</f>
        <v>25.57</v>
      </c>
      <c r="K18">
        <v>2.7049599999999998</v>
      </c>
      <c r="N18">
        <f>_xlfn.XLOOKUP(B18,RESULTADOS_16!D:D,RESULTADOS_16!AH:AH,0,0,1)</f>
        <v>326074.80373959691</v>
      </c>
    </row>
    <row r="19" spans="1:14" x14ac:dyDescent="0.25">
      <c r="A19" t="s">
        <v>68</v>
      </c>
      <c r="B19">
        <v>4.2233999999999998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44</v>
      </c>
      <c r="F19">
        <f>_xlfn.XLOOKUP(B19,RESULTADOS_17!D:D,RESULTADOS_17!F:F,0,0,1)</f>
        <v>19.57</v>
      </c>
      <c r="G19">
        <f>_xlfn.XLOOKUP(B19,RESULTADOS_17!D:D,RESULTADOS_17!M:M,0,0,1)</f>
        <v>0</v>
      </c>
      <c r="H19">
        <f>_xlfn.XLOOKUP(B19,RESULTADOS_17!D:D,RESULTADOS_17!AF:AF,0,0,1)</f>
        <v>1.039454730068833E-5</v>
      </c>
      <c r="I19">
        <f>_xlfn.XLOOKUP(B19,RESULTADOS_17!D:D,RESULTADOS_17!AC:AC,0,0,1)</f>
        <v>329.88322336910647</v>
      </c>
      <c r="J19">
        <f>_xlfn.XLOOKUP(B19,RESULTADOS_17!D:D,RESULTADOS_17!G:G,0,0,1)</f>
        <v>26.69</v>
      </c>
      <c r="K19">
        <v>2.702976</v>
      </c>
      <c r="N19">
        <f>_xlfn.XLOOKUP(B19,RESULTADOS_17!D:D,RESULTADOS_17!AH:AH,0,0,1)</f>
        <v>329883.22336910648</v>
      </c>
    </row>
    <row r="20" spans="1:14" x14ac:dyDescent="0.25">
      <c r="A20" t="s">
        <v>69</v>
      </c>
      <c r="B20">
        <v>4.2355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42</v>
      </c>
      <c r="F20">
        <f>_xlfn.XLOOKUP(B20,RESULTADOS_18!D:D,RESULTADOS_18!F:F,0,0,1)</f>
        <v>19.46</v>
      </c>
      <c r="G20">
        <f>_xlfn.XLOOKUP(B20,RESULTADOS_18!D:D,RESULTADOS_18!M:M,0,0,1)</f>
        <v>0</v>
      </c>
      <c r="H20">
        <f>_xlfn.XLOOKUP(B20,RESULTADOS_18!D:D,RESULTADOS_18!AF:AF,0,0,1)</f>
        <v>1.0210863377645111E-5</v>
      </c>
      <c r="I20">
        <f>_xlfn.XLOOKUP(B20,RESULTADOS_18!D:D,RESULTADOS_18!AC:AC,0,0,1)</f>
        <v>333.23053866016971</v>
      </c>
      <c r="J20">
        <f>_xlfn.XLOOKUP(B20,RESULTADOS_18!D:D,RESULTADOS_18!G:G,0,0,1)</f>
        <v>27.8</v>
      </c>
      <c r="K20">
        <v>2.7107200000000002</v>
      </c>
      <c r="N20">
        <f>_xlfn.XLOOKUP(B20,RESULTADOS_18!D:D,RESULTADOS_18!AH:AH,0,0,1)</f>
        <v>333230.5386601697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3.2305999999999999</v>
      </c>
      <c r="E2">
        <v>30.95</v>
      </c>
      <c r="F2">
        <v>24.48</v>
      </c>
      <c r="G2">
        <v>8.64</v>
      </c>
      <c r="H2">
        <v>0.14000000000000001</v>
      </c>
      <c r="I2">
        <v>170</v>
      </c>
      <c r="J2">
        <v>124.63</v>
      </c>
      <c r="K2">
        <v>45</v>
      </c>
      <c r="L2">
        <v>1</v>
      </c>
      <c r="M2">
        <v>168</v>
      </c>
      <c r="N2">
        <v>18.64</v>
      </c>
      <c r="O2">
        <v>15605.44</v>
      </c>
      <c r="P2">
        <v>233.4</v>
      </c>
      <c r="Q2">
        <v>4031.87</v>
      </c>
      <c r="R2">
        <v>320.91000000000003</v>
      </c>
      <c r="S2">
        <v>92.66</v>
      </c>
      <c r="T2">
        <v>109578.77</v>
      </c>
      <c r="U2">
        <v>0.28999999999999998</v>
      </c>
      <c r="V2">
        <v>0.64</v>
      </c>
      <c r="W2">
        <v>4.67</v>
      </c>
      <c r="X2">
        <v>6.6</v>
      </c>
      <c r="Y2">
        <v>2</v>
      </c>
      <c r="Z2">
        <v>10</v>
      </c>
      <c r="AA2">
        <v>360.4898827473491</v>
      </c>
      <c r="AB2">
        <v>493.23816126612468</v>
      </c>
      <c r="AC2">
        <v>446.16420341899209</v>
      </c>
      <c r="AD2">
        <v>360489.8827473491</v>
      </c>
      <c r="AE2">
        <v>493238.16126612469</v>
      </c>
      <c r="AF2">
        <v>9.5703463855166068E-6</v>
      </c>
      <c r="AG2">
        <v>21</v>
      </c>
      <c r="AH2">
        <v>446164.20341899223</v>
      </c>
    </row>
    <row r="3" spans="1:34" x14ac:dyDescent="0.25">
      <c r="A3">
        <v>1</v>
      </c>
      <c r="B3">
        <v>60</v>
      </c>
      <c r="C3" t="s">
        <v>34</v>
      </c>
      <c r="D3">
        <v>4.0968</v>
      </c>
      <c r="E3">
        <v>24.41</v>
      </c>
      <c r="F3">
        <v>20.51</v>
      </c>
      <c r="G3">
        <v>17.84</v>
      </c>
      <c r="H3">
        <v>0.28000000000000003</v>
      </c>
      <c r="I3">
        <v>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165.94</v>
      </c>
      <c r="Q3">
        <v>4032.8</v>
      </c>
      <c r="R3">
        <v>185.58</v>
      </c>
      <c r="S3">
        <v>92.66</v>
      </c>
      <c r="T3">
        <v>42418.7</v>
      </c>
      <c r="U3">
        <v>0.5</v>
      </c>
      <c r="V3">
        <v>0.76</v>
      </c>
      <c r="W3">
        <v>4.58</v>
      </c>
      <c r="X3">
        <v>2.63</v>
      </c>
      <c r="Y3">
        <v>2</v>
      </c>
      <c r="Z3">
        <v>10</v>
      </c>
      <c r="AA3">
        <v>249.15604864328171</v>
      </c>
      <c r="AB3">
        <v>340.90629774266881</v>
      </c>
      <c r="AC3">
        <v>308.37067915120389</v>
      </c>
      <c r="AD3">
        <v>249156.04864328171</v>
      </c>
      <c r="AE3">
        <v>340906.29774266877</v>
      </c>
      <c r="AF3">
        <v>1.213638180900899E-5</v>
      </c>
      <c r="AG3">
        <v>16</v>
      </c>
      <c r="AH3">
        <v>308370.67915120389</v>
      </c>
    </row>
    <row r="4" spans="1:34" x14ac:dyDescent="0.25">
      <c r="A4">
        <v>2</v>
      </c>
      <c r="B4">
        <v>60</v>
      </c>
      <c r="C4" t="s">
        <v>34</v>
      </c>
      <c r="D4">
        <v>4.0964999999999998</v>
      </c>
      <c r="E4">
        <v>24.41</v>
      </c>
      <c r="F4">
        <v>20.52</v>
      </c>
      <c r="G4">
        <v>17.84</v>
      </c>
      <c r="H4">
        <v>0.42</v>
      </c>
      <c r="I4">
        <v>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167.64</v>
      </c>
      <c r="Q4">
        <v>4032.65</v>
      </c>
      <c r="R4">
        <v>185.57</v>
      </c>
      <c r="S4">
        <v>92.66</v>
      </c>
      <c r="T4">
        <v>42412.01</v>
      </c>
      <c r="U4">
        <v>0.5</v>
      </c>
      <c r="V4">
        <v>0.76</v>
      </c>
      <c r="W4">
        <v>4.59</v>
      </c>
      <c r="X4">
        <v>2.63</v>
      </c>
      <c r="Y4">
        <v>2</v>
      </c>
      <c r="Z4">
        <v>10</v>
      </c>
      <c r="AA4">
        <v>249.74637215845871</v>
      </c>
      <c r="AB4">
        <v>341.71400441936902</v>
      </c>
      <c r="AC4">
        <v>309.10129943630358</v>
      </c>
      <c r="AD4">
        <v>249746.37215845869</v>
      </c>
      <c r="AE4">
        <v>341714.00441936898</v>
      </c>
      <c r="AF4">
        <v>1.2135493087435389E-5</v>
      </c>
      <c r="AG4">
        <v>16</v>
      </c>
      <c r="AH4">
        <v>309101.29943630361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2.7366000000000001</v>
      </c>
      <c r="E2">
        <v>36.54</v>
      </c>
      <c r="F2">
        <v>26.84</v>
      </c>
      <c r="G2">
        <v>7.03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313.26</v>
      </c>
      <c r="Q2">
        <v>4033.3</v>
      </c>
      <c r="R2">
        <v>400.52</v>
      </c>
      <c r="S2">
        <v>92.66</v>
      </c>
      <c r="T2">
        <v>149087.32999999999</v>
      </c>
      <c r="U2">
        <v>0.23</v>
      </c>
      <c r="V2">
        <v>0.57999999999999996</v>
      </c>
      <c r="W2">
        <v>4.75</v>
      </c>
      <c r="X2">
        <v>8.9499999999999993</v>
      </c>
      <c r="Y2">
        <v>2</v>
      </c>
      <c r="Z2">
        <v>10</v>
      </c>
      <c r="AA2">
        <v>476.47984216077441</v>
      </c>
      <c r="AB2">
        <v>651.94074085143427</v>
      </c>
      <c r="AC2">
        <v>589.72043154914923</v>
      </c>
      <c r="AD2">
        <v>476479.84216077428</v>
      </c>
      <c r="AE2">
        <v>651940.7408514343</v>
      </c>
      <c r="AF2">
        <v>7.2187084364791476E-6</v>
      </c>
      <c r="AG2">
        <v>24</v>
      </c>
      <c r="AH2">
        <v>589720.43154914922</v>
      </c>
    </row>
    <row r="3" spans="1:34" x14ac:dyDescent="0.25">
      <c r="A3">
        <v>1</v>
      </c>
      <c r="B3">
        <v>80</v>
      </c>
      <c r="C3" t="s">
        <v>34</v>
      </c>
      <c r="D3">
        <v>3.8879000000000001</v>
      </c>
      <c r="E3">
        <v>25.72</v>
      </c>
      <c r="F3">
        <v>20.85</v>
      </c>
      <c r="G3">
        <v>15.84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20034.400000000001</v>
      </c>
      <c r="P3">
        <v>214.85</v>
      </c>
      <c r="Q3">
        <v>4031.57</v>
      </c>
      <c r="R3">
        <v>200.23</v>
      </c>
      <c r="S3">
        <v>92.66</v>
      </c>
      <c r="T3">
        <v>49693.58</v>
      </c>
      <c r="U3">
        <v>0.46</v>
      </c>
      <c r="V3">
        <v>0.75</v>
      </c>
      <c r="W3">
        <v>4.5</v>
      </c>
      <c r="X3">
        <v>2.97</v>
      </c>
      <c r="Y3">
        <v>2</v>
      </c>
      <c r="Z3">
        <v>10</v>
      </c>
      <c r="AA3">
        <v>288.87740986843357</v>
      </c>
      <c r="AB3">
        <v>395.25481655386278</v>
      </c>
      <c r="AC3">
        <v>357.53225160558043</v>
      </c>
      <c r="AD3">
        <v>288877.40986843361</v>
      </c>
      <c r="AE3">
        <v>395254.81655386282</v>
      </c>
      <c r="AF3">
        <v>1.0255651732144741E-5</v>
      </c>
      <c r="AG3">
        <v>17</v>
      </c>
      <c r="AH3">
        <v>357532.25160558039</v>
      </c>
    </row>
    <row r="4" spans="1:34" x14ac:dyDescent="0.25">
      <c r="A4">
        <v>2</v>
      </c>
      <c r="B4">
        <v>80</v>
      </c>
      <c r="C4" t="s">
        <v>34</v>
      </c>
      <c r="D4">
        <v>4.1920999999999999</v>
      </c>
      <c r="E4">
        <v>23.85</v>
      </c>
      <c r="F4">
        <v>19.850000000000001</v>
      </c>
      <c r="G4">
        <v>22.91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185</v>
      </c>
      <c r="Q4">
        <v>4032.26</v>
      </c>
      <c r="R4">
        <v>164.45</v>
      </c>
      <c r="S4">
        <v>92.66</v>
      </c>
      <c r="T4">
        <v>31934.93</v>
      </c>
      <c r="U4">
        <v>0.56000000000000005</v>
      </c>
      <c r="V4">
        <v>0.79</v>
      </c>
      <c r="W4">
        <v>4.53</v>
      </c>
      <c r="X4">
        <v>1.97</v>
      </c>
      <c r="Y4">
        <v>2</v>
      </c>
      <c r="Z4">
        <v>10</v>
      </c>
      <c r="AA4">
        <v>258.50510669987841</v>
      </c>
      <c r="AB4">
        <v>353.69809142719743</v>
      </c>
      <c r="AC4">
        <v>319.94164199977399</v>
      </c>
      <c r="AD4">
        <v>258505.10669987841</v>
      </c>
      <c r="AE4">
        <v>353698.09142719739</v>
      </c>
      <c r="AF4">
        <v>1.105808215908947E-5</v>
      </c>
      <c r="AG4">
        <v>16</v>
      </c>
      <c r="AH4">
        <v>319941.64199977397</v>
      </c>
    </row>
    <row r="5" spans="1:34" x14ac:dyDescent="0.25">
      <c r="A5">
        <v>3</v>
      </c>
      <c r="B5">
        <v>80</v>
      </c>
      <c r="C5" t="s">
        <v>34</v>
      </c>
      <c r="D5">
        <v>4.1917</v>
      </c>
      <c r="E5">
        <v>23.86</v>
      </c>
      <c r="F5">
        <v>19.86</v>
      </c>
      <c r="G5">
        <v>22.91</v>
      </c>
      <c r="H5">
        <v>0.43</v>
      </c>
      <c r="I5">
        <v>52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186.52</v>
      </c>
      <c r="Q5">
        <v>4032.91</v>
      </c>
      <c r="R5">
        <v>164.45</v>
      </c>
      <c r="S5">
        <v>92.66</v>
      </c>
      <c r="T5">
        <v>31939.02</v>
      </c>
      <c r="U5">
        <v>0.56000000000000005</v>
      </c>
      <c r="V5">
        <v>0.79</v>
      </c>
      <c r="W5">
        <v>4.53</v>
      </c>
      <c r="X5">
        <v>1.98</v>
      </c>
      <c r="Y5">
        <v>2</v>
      </c>
      <c r="Z5">
        <v>10</v>
      </c>
      <c r="AA5">
        <v>259.0288077276316</v>
      </c>
      <c r="AB5">
        <v>354.41464227742802</v>
      </c>
      <c r="AC5">
        <v>320.58980624254411</v>
      </c>
      <c r="AD5">
        <v>259028.80772763159</v>
      </c>
      <c r="AE5">
        <v>354414.64227742789</v>
      </c>
      <c r="AF5">
        <v>1.105702702374832E-5</v>
      </c>
      <c r="AG5">
        <v>16</v>
      </c>
      <c r="AH5">
        <v>320589.80624254397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3.8105000000000002</v>
      </c>
      <c r="E2">
        <v>26.24</v>
      </c>
      <c r="F2">
        <v>22.34</v>
      </c>
      <c r="G2">
        <v>11.45</v>
      </c>
      <c r="H2">
        <v>0.22</v>
      </c>
      <c r="I2">
        <v>117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10204.209999999999</v>
      </c>
      <c r="P2">
        <v>139.74</v>
      </c>
      <c r="Q2">
        <v>4033.19</v>
      </c>
      <c r="R2">
        <v>244.47</v>
      </c>
      <c r="S2">
        <v>92.66</v>
      </c>
      <c r="T2">
        <v>71620.210000000006</v>
      </c>
      <c r="U2">
        <v>0.38</v>
      </c>
      <c r="V2">
        <v>0.7</v>
      </c>
      <c r="W2">
        <v>4.71</v>
      </c>
      <c r="X2">
        <v>4.45</v>
      </c>
      <c r="Y2">
        <v>2</v>
      </c>
      <c r="Z2">
        <v>10</v>
      </c>
      <c r="AA2">
        <v>257.42736121126541</v>
      </c>
      <c r="AB2">
        <v>352.22347250273509</v>
      </c>
      <c r="AC2">
        <v>318.60775863592772</v>
      </c>
      <c r="AD2">
        <v>257427.36121126541</v>
      </c>
      <c r="AE2">
        <v>352223.47250273509</v>
      </c>
      <c r="AF2">
        <v>1.4029691166941099E-5</v>
      </c>
      <c r="AG2">
        <v>18</v>
      </c>
      <c r="AH2">
        <v>318607.75863592769</v>
      </c>
    </row>
    <row r="3" spans="1:34" x14ac:dyDescent="0.25">
      <c r="A3">
        <v>1</v>
      </c>
      <c r="B3">
        <v>35</v>
      </c>
      <c r="C3" t="s">
        <v>34</v>
      </c>
      <c r="D3">
        <v>3.8197999999999999</v>
      </c>
      <c r="E3">
        <v>26.18</v>
      </c>
      <c r="F3">
        <v>22.29</v>
      </c>
      <c r="G3">
        <v>11.53</v>
      </c>
      <c r="H3">
        <v>0.43</v>
      </c>
      <c r="I3">
        <v>116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141.30000000000001</v>
      </c>
      <c r="Q3">
        <v>4033.56</v>
      </c>
      <c r="R3">
        <v>242.37</v>
      </c>
      <c r="S3">
        <v>92.66</v>
      </c>
      <c r="T3">
        <v>70576.149999999994</v>
      </c>
      <c r="U3">
        <v>0.38</v>
      </c>
      <c r="V3">
        <v>0.7</v>
      </c>
      <c r="W3">
        <v>4.72</v>
      </c>
      <c r="X3">
        <v>4.41</v>
      </c>
      <c r="Y3">
        <v>2</v>
      </c>
      <c r="Z3">
        <v>10</v>
      </c>
      <c r="AA3">
        <v>257.69134821914213</v>
      </c>
      <c r="AB3">
        <v>352.58467117319668</v>
      </c>
      <c r="AC3">
        <v>318.93448501222622</v>
      </c>
      <c r="AD3">
        <v>257691.34821914209</v>
      </c>
      <c r="AE3">
        <v>352584.67117319681</v>
      </c>
      <c r="AF3">
        <v>1.406393237619253E-5</v>
      </c>
      <c r="AG3">
        <v>18</v>
      </c>
      <c r="AH3">
        <v>318934.48501222621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3.5108000000000001</v>
      </c>
      <c r="E2">
        <v>28.48</v>
      </c>
      <c r="F2">
        <v>23.31</v>
      </c>
      <c r="G2">
        <v>9.92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193.07</v>
      </c>
      <c r="Q2">
        <v>4032.21</v>
      </c>
      <c r="R2">
        <v>282.43</v>
      </c>
      <c r="S2">
        <v>92.66</v>
      </c>
      <c r="T2">
        <v>90483.68</v>
      </c>
      <c r="U2">
        <v>0.33</v>
      </c>
      <c r="V2">
        <v>0.67</v>
      </c>
      <c r="W2">
        <v>4.6100000000000003</v>
      </c>
      <c r="X2">
        <v>5.43</v>
      </c>
      <c r="Y2">
        <v>2</v>
      </c>
      <c r="Z2">
        <v>10</v>
      </c>
      <c r="AA2">
        <v>305.44240070823753</v>
      </c>
      <c r="AB2">
        <v>417.91976781670121</v>
      </c>
      <c r="AC2">
        <v>378.03409173035249</v>
      </c>
      <c r="AD2">
        <v>305442.40070823749</v>
      </c>
      <c r="AE2">
        <v>417919.76781670121</v>
      </c>
      <c r="AF2">
        <v>1.119411436014525E-5</v>
      </c>
      <c r="AG2">
        <v>19</v>
      </c>
      <c r="AH2">
        <v>378034.09173035249</v>
      </c>
    </row>
    <row r="3" spans="1:34" x14ac:dyDescent="0.25">
      <c r="A3">
        <v>1</v>
      </c>
      <c r="B3">
        <v>50</v>
      </c>
      <c r="C3" t="s">
        <v>34</v>
      </c>
      <c r="D3">
        <v>4.0275999999999996</v>
      </c>
      <c r="E3">
        <v>24.83</v>
      </c>
      <c r="F3">
        <v>20.97</v>
      </c>
      <c r="G3">
        <v>15.34</v>
      </c>
      <c r="H3">
        <v>0.32</v>
      </c>
      <c r="I3">
        <v>82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155.99</v>
      </c>
      <c r="Q3">
        <v>4032.82</v>
      </c>
      <c r="R3">
        <v>200.59</v>
      </c>
      <c r="S3">
        <v>92.66</v>
      </c>
      <c r="T3">
        <v>49858.37</v>
      </c>
      <c r="U3">
        <v>0.46</v>
      </c>
      <c r="V3">
        <v>0.75</v>
      </c>
      <c r="W3">
        <v>4.6100000000000003</v>
      </c>
      <c r="X3">
        <v>3.09</v>
      </c>
      <c r="Y3">
        <v>2</v>
      </c>
      <c r="Z3">
        <v>10</v>
      </c>
      <c r="AA3">
        <v>253.8611524043111</v>
      </c>
      <c r="AB3">
        <v>347.34402828303399</v>
      </c>
      <c r="AC3">
        <v>314.19400172421041</v>
      </c>
      <c r="AD3">
        <v>253861.15240431111</v>
      </c>
      <c r="AE3">
        <v>347344.02828303399</v>
      </c>
      <c r="AF3">
        <v>1.2841920643990261E-5</v>
      </c>
      <c r="AG3">
        <v>17</v>
      </c>
      <c r="AH3">
        <v>314194.00172421039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3.5539000000000001</v>
      </c>
      <c r="E2">
        <v>28.14</v>
      </c>
      <c r="F2">
        <v>24.09</v>
      </c>
      <c r="G2">
        <v>8.92</v>
      </c>
      <c r="H2">
        <v>0.28000000000000003</v>
      </c>
      <c r="I2">
        <v>162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127.61</v>
      </c>
      <c r="Q2">
        <v>4035.62</v>
      </c>
      <c r="R2">
        <v>300.26</v>
      </c>
      <c r="S2">
        <v>92.66</v>
      </c>
      <c r="T2">
        <v>99293.41</v>
      </c>
      <c r="U2">
        <v>0.31</v>
      </c>
      <c r="V2">
        <v>0.65</v>
      </c>
      <c r="W2">
        <v>4.87</v>
      </c>
      <c r="X2">
        <v>6.2</v>
      </c>
      <c r="Y2">
        <v>2</v>
      </c>
      <c r="Z2">
        <v>10</v>
      </c>
      <c r="AA2">
        <v>264.20628779521468</v>
      </c>
      <c r="AB2">
        <v>361.49869892019512</v>
      </c>
      <c r="AC2">
        <v>326.99777046186148</v>
      </c>
      <c r="AD2">
        <v>264206.28779521468</v>
      </c>
      <c r="AE2">
        <v>361498.69892019511</v>
      </c>
      <c r="AF2">
        <v>1.498700056128102E-5</v>
      </c>
      <c r="AG2">
        <v>19</v>
      </c>
      <c r="AH2">
        <v>326997.77046186151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2.6215999999999999</v>
      </c>
      <c r="E2">
        <v>38.14</v>
      </c>
      <c r="F2">
        <v>27.5</v>
      </c>
      <c r="G2">
        <v>6.76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334.47</v>
      </c>
      <c r="Q2">
        <v>4033.4</v>
      </c>
      <c r="R2">
        <v>422.55</v>
      </c>
      <c r="S2">
        <v>92.66</v>
      </c>
      <c r="T2">
        <v>160028.28</v>
      </c>
      <c r="U2">
        <v>0.22</v>
      </c>
      <c r="V2">
        <v>0.56999999999999995</v>
      </c>
      <c r="W2">
        <v>4.79</v>
      </c>
      <c r="X2">
        <v>9.6199999999999992</v>
      </c>
      <c r="Y2">
        <v>2</v>
      </c>
      <c r="Z2">
        <v>10</v>
      </c>
      <c r="AA2">
        <v>512.98238750273777</v>
      </c>
      <c r="AB2">
        <v>701.88513376695425</v>
      </c>
      <c r="AC2">
        <v>634.89820170220764</v>
      </c>
      <c r="AD2">
        <v>512982.38750273781</v>
      </c>
      <c r="AE2">
        <v>701885.1337669543</v>
      </c>
      <c r="AF2">
        <v>6.7482995952721972E-6</v>
      </c>
      <c r="AG2">
        <v>25</v>
      </c>
      <c r="AH2">
        <v>634898.20170220768</v>
      </c>
    </row>
    <row r="3" spans="1:34" x14ac:dyDescent="0.25">
      <c r="A3">
        <v>1</v>
      </c>
      <c r="B3">
        <v>85</v>
      </c>
      <c r="C3" t="s">
        <v>34</v>
      </c>
      <c r="D3">
        <v>3.8077999999999999</v>
      </c>
      <c r="E3">
        <v>26.26</v>
      </c>
      <c r="F3">
        <v>21.04</v>
      </c>
      <c r="G3">
        <v>15.03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230.44</v>
      </c>
      <c r="Q3">
        <v>4031.67</v>
      </c>
      <c r="R3">
        <v>206.27</v>
      </c>
      <c r="S3">
        <v>92.66</v>
      </c>
      <c r="T3">
        <v>52687.08</v>
      </c>
      <c r="U3">
        <v>0.45</v>
      </c>
      <c r="V3">
        <v>0.74</v>
      </c>
      <c r="W3">
        <v>4.5199999999999996</v>
      </c>
      <c r="X3">
        <v>3.16</v>
      </c>
      <c r="Y3">
        <v>2</v>
      </c>
      <c r="Z3">
        <v>10</v>
      </c>
      <c r="AA3">
        <v>308.92048263448822</v>
      </c>
      <c r="AB3">
        <v>422.67863295034249</v>
      </c>
      <c r="AC3">
        <v>382.33877745474831</v>
      </c>
      <c r="AD3">
        <v>308920.48263448809</v>
      </c>
      <c r="AE3">
        <v>422678.63295034249</v>
      </c>
      <c r="AF3">
        <v>9.8017146776310161E-6</v>
      </c>
      <c r="AG3">
        <v>18</v>
      </c>
      <c r="AH3">
        <v>382338.77745474823</v>
      </c>
    </row>
    <row r="4" spans="1:34" x14ac:dyDescent="0.25">
      <c r="A4">
        <v>2</v>
      </c>
      <c r="B4">
        <v>85</v>
      </c>
      <c r="C4" t="s">
        <v>34</v>
      </c>
      <c r="D4">
        <v>4.1978999999999997</v>
      </c>
      <c r="E4">
        <v>23.82</v>
      </c>
      <c r="F4">
        <v>19.75</v>
      </c>
      <c r="G4">
        <v>23.71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191.88</v>
      </c>
      <c r="Q4">
        <v>4032.01</v>
      </c>
      <c r="R4">
        <v>161.97</v>
      </c>
      <c r="S4">
        <v>92.66</v>
      </c>
      <c r="T4">
        <v>30705.93</v>
      </c>
      <c r="U4">
        <v>0.56999999999999995</v>
      </c>
      <c r="V4">
        <v>0.79</v>
      </c>
      <c r="W4">
        <v>4.5</v>
      </c>
      <c r="X4">
        <v>1.87</v>
      </c>
      <c r="Y4">
        <v>2</v>
      </c>
      <c r="Z4">
        <v>10</v>
      </c>
      <c r="AA4">
        <v>261.85331953961793</v>
      </c>
      <c r="AB4">
        <v>358.27926394725432</v>
      </c>
      <c r="AC4">
        <v>324.08559384423268</v>
      </c>
      <c r="AD4">
        <v>261853.31953961789</v>
      </c>
      <c r="AE4">
        <v>358279.26394725428</v>
      </c>
      <c r="AF4">
        <v>1.080587689616767E-5</v>
      </c>
      <c r="AG4">
        <v>16</v>
      </c>
      <c r="AH4">
        <v>324085.59384423267</v>
      </c>
    </row>
    <row r="5" spans="1:34" x14ac:dyDescent="0.25">
      <c r="A5">
        <v>3</v>
      </c>
      <c r="B5">
        <v>85</v>
      </c>
      <c r="C5" t="s">
        <v>34</v>
      </c>
      <c r="D5">
        <v>4.2046999999999999</v>
      </c>
      <c r="E5">
        <v>23.78</v>
      </c>
      <c r="F5">
        <v>19.75</v>
      </c>
      <c r="G5">
        <v>24.18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192.19</v>
      </c>
      <c r="Q5">
        <v>4031.41</v>
      </c>
      <c r="R5">
        <v>160.88999999999999</v>
      </c>
      <c r="S5">
        <v>92.66</v>
      </c>
      <c r="T5">
        <v>30170.77</v>
      </c>
      <c r="U5">
        <v>0.57999999999999996</v>
      </c>
      <c r="V5">
        <v>0.79</v>
      </c>
      <c r="W5">
        <v>4.53</v>
      </c>
      <c r="X5">
        <v>1.87</v>
      </c>
      <c r="Y5">
        <v>2</v>
      </c>
      <c r="Z5">
        <v>10</v>
      </c>
      <c r="AA5">
        <v>261.78537828102878</v>
      </c>
      <c r="AB5">
        <v>358.18630371989588</v>
      </c>
      <c r="AC5">
        <v>324.00150561050287</v>
      </c>
      <c r="AD5">
        <v>261785.3782810288</v>
      </c>
      <c r="AE5">
        <v>358186.30371989601</v>
      </c>
      <c r="AF5">
        <v>1.0823380877418751E-5</v>
      </c>
      <c r="AG5">
        <v>16</v>
      </c>
      <c r="AH5">
        <v>324001.50561050291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3.3382000000000001</v>
      </c>
      <c r="E2">
        <v>29.96</v>
      </c>
      <c r="F2">
        <v>25.73</v>
      </c>
      <c r="G2">
        <v>7.6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121.31</v>
      </c>
      <c r="Q2">
        <v>4035.65</v>
      </c>
      <c r="R2">
        <v>352.59</v>
      </c>
      <c r="S2">
        <v>92.66</v>
      </c>
      <c r="T2">
        <v>125252.86</v>
      </c>
      <c r="U2">
        <v>0.26</v>
      </c>
      <c r="V2">
        <v>0.61</v>
      </c>
      <c r="W2">
        <v>5</v>
      </c>
      <c r="X2">
        <v>7.84</v>
      </c>
      <c r="Y2">
        <v>2</v>
      </c>
      <c r="Z2">
        <v>10</v>
      </c>
      <c r="AA2">
        <v>274.35569910396498</v>
      </c>
      <c r="AB2">
        <v>375.3855712332529</v>
      </c>
      <c r="AC2">
        <v>339.55929917170857</v>
      </c>
      <c r="AD2">
        <v>274355.69910396502</v>
      </c>
      <c r="AE2">
        <v>375385.57123325288</v>
      </c>
      <c r="AF2">
        <v>1.5403246732727489E-5</v>
      </c>
      <c r="AG2">
        <v>20</v>
      </c>
      <c r="AH2">
        <v>339559.29917170858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3.0945</v>
      </c>
      <c r="E2">
        <v>32.32</v>
      </c>
      <c r="F2">
        <v>25.1</v>
      </c>
      <c r="G2">
        <v>8.14</v>
      </c>
      <c r="H2">
        <v>0.13</v>
      </c>
      <c r="I2">
        <v>185</v>
      </c>
      <c r="J2">
        <v>133.21</v>
      </c>
      <c r="K2">
        <v>46.47</v>
      </c>
      <c r="L2">
        <v>1</v>
      </c>
      <c r="M2">
        <v>183</v>
      </c>
      <c r="N2">
        <v>20.75</v>
      </c>
      <c r="O2">
        <v>16663.419999999998</v>
      </c>
      <c r="P2">
        <v>253.85</v>
      </c>
      <c r="Q2">
        <v>4033.24</v>
      </c>
      <c r="R2">
        <v>341.79</v>
      </c>
      <c r="S2">
        <v>92.66</v>
      </c>
      <c r="T2">
        <v>119940.16</v>
      </c>
      <c r="U2">
        <v>0.27</v>
      </c>
      <c r="V2">
        <v>0.62</v>
      </c>
      <c r="W2">
        <v>4.6900000000000004</v>
      </c>
      <c r="X2">
        <v>7.21</v>
      </c>
      <c r="Y2">
        <v>2</v>
      </c>
      <c r="Z2">
        <v>10</v>
      </c>
      <c r="AA2">
        <v>390.37731489930508</v>
      </c>
      <c r="AB2">
        <v>534.1314644768795</v>
      </c>
      <c r="AC2">
        <v>483.15470716542399</v>
      </c>
      <c r="AD2">
        <v>390377.31489930511</v>
      </c>
      <c r="AE2">
        <v>534131.46447687945</v>
      </c>
      <c r="AF2">
        <v>8.8759129324035349E-6</v>
      </c>
      <c r="AG2">
        <v>22</v>
      </c>
      <c r="AH2">
        <v>483154.70716542401</v>
      </c>
    </row>
    <row r="3" spans="1:34" x14ac:dyDescent="0.25">
      <c r="A3">
        <v>1</v>
      </c>
      <c r="B3">
        <v>65</v>
      </c>
      <c r="C3" t="s">
        <v>34</v>
      </c>
      <c r="D3">
        <v>4.1092000000000004</v>
      </c>
      <c r="E3">
        <v>24.34</v>
      </c>
      <c r="F3">
        <v>20.36</v>
      </c>
      <c r="G3">
        <v>18.510000000000002</v>
      </c>
      <c r="H3">
        <v>0.26</v>
      </c>
      <c r="I3">
        <v>66</v>
      </c>
      <c r="J3">
        <v>134.55000000000001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171.88</v>
      </c>
      <c r="Q3">
        <v>4032.06</v>
      </c>
      <c r="R3">
        <v>181.43</v>
      </c>
      <c r="S3">
        <v>92.66</v>
      </c>
      <c r="T3">
        <v>40354.5</v>
      </c>
      <c r="U3">
        <v>0.51</v>
      </c>
      <c r="V3">
        <v>0.77</v>
      </c>
      <c r="W3">
        <v>4.55</v>
      </c>
      <c r="X3">
        <v>2.48</v>
      </c>
      <c r="Y3">
        <v>2</v>
      </c>
      <c r="Z3">
        <v>10</v>
      </c>
      <c r="AA3">
        <v>252.3500087548808</v>
      </c>
      <c r="AB3">
        <v>345.27641487493179</v>
      </c>
      <c r="AC3">
        <v>312.32371843786319</v>
      </c>
      <c r="AD3">
        <v>252350.00875488081</v>
      </c>
      <c r="AE3">
        <v>345276.41487493191</v>
      </c>
      <c r="AF3">
        <v>1.1786363361393641E-5</v>
      </c>
      <c r="AG3">
        <v>16</v>
      </c>
      <c r="AH3">
        <v>312323.71843786322</v>
      </c>
    </row>
    <row r="4" spans="1:34" x14ac:dyDescent="0.25">
      <c r="A4">
        <v>2</v>
      </c>
      <c r="B4">
        <v>65</v>
      </c>
      <c r="C4" t="s">
        <v>34</v>
      </c>
      <c r="D4">
        <v>4.1379999999999999</v>
      </c>
      <c r="E4">
        <v>24.17</v>
      </c>
      <c r="F4">
        <v>20.27</v>
      </c>
      <c r="G4">
        <v>19.309999999999999</v>
      </c>
      <c r="H4">
        <v>0.39</v>
      </c>
      <c r="I4">
        <v>63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171.08</v>
      </c>
      <c r="Q4">
        <v>4032.36</v>
      </c>
      <c r="R4">
        <v>177.4</v>
      </c>
      <c r="S4">
        <v>92.66</v>
      </c>
      <c r="T4">
        <v>38356.35</v>
      </c>
      <c r="U4">
        <v>0.52</v>
      </c>
      <c r="V4">
        <v>0.77</v>
      </c>
      <c r="W4">
        <v>4.57</v>
      </c>
      <c r="X4">
        <v>2.39</v>
      </c>
      <c r="Y4">
        <v>2</v>
      </c>
      <c r="Z4">
        <v>10</v>
      </c>
      <c r="AA4">
        <v>251.24203784530579</v>
      </c>
      <c r="AB4">
        <v>343.7604401962252</v>
      </c>
      <c r="AC4">
        <v>310.95242625480802</v>
      </c>
      <c r="AD4">
        <v>251242.03784530569</v>
      </c>
      <c r="AE4">
        <v>343760.44019622519</v>
      </c>
      <c r="AF4">
        <v>1.186897001592691E-5</v>
      </c>
      <c r="AG4">
        <v>16</v>
      </c>
      <c r="AH4">
        <v>310952.42625480797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2.8513999999999999</v>
      </c>
      <c r="E2">
        <v>35.07</v>
      </c>
      <c r="F2">
        <v>26.25</v>
      </c>
      <c r="G2">
        <v>7.36</v>
      </c>
      <c r="H2">
        <v>0.12</v>
      </c>
      <c r="I2">
        <v>214</v>
      </c>
      <c r="J2">
        <v>150.44</v>
      </c>
      <c r="K2">
        <v>49.1</v>
      </c>
      <c r="L2">
        <v>1</v>
      </c>
      <c r="M2">
        <v>212</v>
      </c>
      <c r="N2">
        <v>25.34</v>
      </c>
      <c r="O2">
        <v>18787.759999999998</v>
      </c>
      <c r="P2">
        <v>293.51</v>
      </c>
      <c r="Q2">
        <v>4033.57</v>
      </c>
      <c r="R2">
        <v>380.75</v>
      </c>
      <c r="S2">
        <v>92.66</v>
      </c>
      <c r="T2">
        <v>139275.65</v>
      </c>
      <c r="U2">
        <v>0.24</v>
      </c>
      <c r="V2">
        <v>0.6</v>
      </c>
      <c r="W2">
        <v>4.7300000000000004</v>
      </c>
      <c r="X2">
        <v>8.3699999999999992</v>
      </c>
      <c r="Y2">
        <v>2</v>
      </c>
      <c r="Z2">
        <v>10</v>
      </c>
      <c r="AA2">
        <v>443.05116004727938</v>
      </c>
      <c r="AB2">
        <v>606.20214321437982</v>
      </c>
      <c r="AC2">
        <v>548.34706147605016</v>
      </c>
      <c r="AD2">
        <v>443051.16004727938</v>
      </c>
      <c r="AE2">
        <v>606202.14321437979</v>
      </c>
      <c r="AF2">
        <v>7.7199095885033384E-6</v>
      </c>
      <c r="AG2">
        <v>23</v>
      </c>
      <c r="AH2">
        <v>548347.06147605018</v>
      </c>
    </row>
    <row r="3" spans="1:34" x14ac:dyDescent="0.25">
      <c r="A3">
        <v>1</v>
      </c>
      <c r="B3">
        <v>75</v>
      </c>
      <c r="C3" t="s">
        <v>34</v>
      </c>
      <c r="D3">
        <v>3.9744999999999999</v>
      </c>
      <c r="E3">
        <v>25.16</v>
      </c>
      <c r="F3">
        <v>20.65</v>
      </c>
      <c r="G3">
        <v>16.98</v>
      </c>
      <c r="H3">
        <v>0.23</v>
      </c>
      <c r="I3">
        <v>73</v>
      </c>
      <c r="J3">
        <v>151.83000000000001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199.99</v>
      </c>
      <c r="Q3">
        <v>4031.19</v>
      </c>
      <c r="R3">
        <v>193.22</v>
      </c>
      <c r="S3">
        <v>92.66</v>
      </c>
      <c r="T3">
        <v>46214.65</v>
      </c>
      <c r="U3">
        <v>0.48</v>
      </c>
      <c r="V3">
        <v>0.76</v>
      </c>
      <c r="W3">
        <v>4.51</v>
      </c>
      <c r="X3">
        <v>2.77</v>
      </c>
      <c r="Y3">
        <v>2</v>
      </c>
      <c r="Z3">
        <v>10</v>
      </c>
      <c r="AA3">
        <v>279.04197865820169</v>
      </c>
      <c r="AB3">
        <v>381.79754566342223</v>
      </c>
      <c r="AC3">
        <v>345.35932376152527</v>
      </c>
      <c r="AD3">
        <v>279041.97865820181</v>
      </c>
      <c r="AE3">
        <v>381797.54566342221</v>
      </c>
      <c r="AF3">
        <v>1.0760602040929551E-5</v>
      </c>
      <c r="AG3">
        <v>17</v>
      </c>
      <c r="AH3">
        <v>345359.32376152527</v>
      </c>
    </row>
    <row r="4" spans="1:34" x14ac:dyDescent="0.25">
      <c r="A4">
        <v>2</v>
      </c>
      <c r="B4">
        <v>75</v>
      </c>
      <c r="C4" t="s">
        <v>34</v>
      </c>
      <c r="D4">
        <v>4.1828000000000003</v>
      </c>
      <c r="E4">
        <v>23.91</v>
      </c>
      <c r="F4">
        <v>19.95</v>
      </c>
      <c r="G4">
        <v>21.76</v>
      </c>
      <c r="H4">
        <v>0.35</v>
      </c>
      <c r="I4">
        <v>55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180.59</v>
      </c>
      <c r="Q4">
        <v>4032.42</v>
      </c>
      <c r="R4">
        <v>167.77</v>
      </c>
      <c r="S4">
        <v>92.66</v>
      </c>
      <c r="T4">
        <v>33580.07</v>
      </c>
      <c r="U4">
        <v>0.55000000000000004</v>
      </c>
      <c r="V4">
        <v>0.78</v>
      </c>
      <c r="W4">
        <v>4.53</v>
      </c>
      <c r="X4">
        <v>2.0699999999999998</v>
      </c>
      <c r="Y4">
        <v>2</v>
      </c>
      <c r="Z4">
        <v>10</v>
      </c>
      <c r="AA4">
        <v>255.96795086584791</v>
      </c>
      <c r="AB4">
        <v>350.22664288349557</v>
      </c>
      <c r="AC4">
        <v>316.8015036329798</v>
      </c>
      <c r="AD4">
        <v>255967.9508658479</v>
      </c>
      <c r="AE4">
        <v>350226.64288349549</v>
      </c>
      <c r="AF4">
        <v>1.1324555596125331E-5</v>
      </c>
      <c r="AG4">
        <v>16</v>
      </c>
      <c r="AH4">
        <v>316801.50363297982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2.4075000000000002</v>
      </c>
      <c r="E2">
        <v>41.54</v>
      </c>
      <c r="F2">
        <v>28.79</v>
      </c>
      <c r="G2">
        <v>6.26</v>
      </c>
      <c r="H2">
        <v>0.1</v>
      </c>
      <c r="I2">
        <v>276</v>
      </c>
      <c r="J2">
        <v>185.69</v>
      </c>
      <c r="K2">
        <v>53.44</v>
      </c>
      <c r="L2">
        <v>1</v>
      </c>
      <c r="M2">
        <v>274</v>
      </c>
      <c r="N2">
        <v>36.26</v>
      </c>
      <c r="O2">
        <v>23136.14</v>
      </c>
      <c r="P2">
        <v>377.42</v>
      </c>
      <c r="Q2">
        <v>4034.72</v>
      </c>
      <c r="R2">
        <v>466.04</v>
      </c>
      <c r="S2">
        <v>92.66</v>
      </c>
      <c r="T2">
        <v>181613.69</v>
      </c>
      <c r="U2">
        <v>0.2</v>
      </c>
      <c r="V2">
        <v>0.54</v>
      </c>
      <c r="W2">
        <v>4.83</v>
      </c>
      <c r="X2">
        <v>10.9</v>
      </c>
      <c r="Y2">
        <v>2</v>
      </c>
      <c r="Z2">
        <v>10</v>
      </c>
      <c r="AA2">
        <v>601.57150819091032</v>
      </c>
      <c r="AB2">
        <v>823.09667696868462</v>
      </c>
      <c r="AC2">
        <v>744.5414853422343</v>
      </c>
      <c r="AD2">
        <v>601571.50819091033</v>
      </c>
      <c r="AE2">
        <v>823096.67696868465</v>
      </c>
      <c r="AF2">
        <v>5.9252906725404086E-6</v>
      </c>
      <c r="AG2">
        <v>28</v>
      </c>
      <c r="AH2">
        <v>744541.48534223426</v>
      </c>
    </row>
    <row r="3" spans="1:34" x14ac:dyDescent="0.25">
      <c r="A3">
        <v>1</v>
      </c>
      <c r="B3">
        <v>95</v>
      </c>
      <c r="C3" t="s">
        <v>34</v>
      </c>
      <c r="D3">
        <v>3.6520999999999999</v>
      </c>
      <c r="E3">
        <v>27.38</v>
      </c>
      <c r="F3">
        <v>21.41</v>
      </c>
      <c r="G3">
        <v>13.67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92</v>
      </c>
      <c r="N3">
        <v>36.770000000000003</v>
      </c>
      <c r="O3">
        <v>23322.880000000001</v>
      </c>
      <c r="P3">
        <v>257.83999999999997</v>
      </c>
      <c r="Q3">
        <v>4031.43</v>
      </c>
      <c r="R3">
        <v>218.86</v>
      </c>
      <c r="S3">
        <v>92.66</v>
      </c>
      <c r="T3">
        <v>58929.66</v>
      </c>
      <c r="U3">
        <v>0.42</v>
      </c>
      <c r="V3">
        <v>0.73</v>
      </c>
      <c r="W3">
        <v>4.53</v>
      </c>
      <c r="X3">
        <v>3.53</v>
      </c>
      <c r="Y3">
        <v>2</v>
      </c>
      <c r="Z3">
        <v>10</v>
      </c>
      <c r="AA3">
        <v>328.99718916841891</v>
      </c>
      <c r="AB3">
        <v>450.14846855184771</v>
      </c>
      <c r="AC3">
        <v>407.18693050060222</v>
      </c>
      <c r="AD3">
        <v>328997.18916841887</v>
      </c>
      <c r="AE3">
        <v>450148.46855184768</v>
      </c>
      <c r="AF3">
        <v>8.9884752087995121E-6</v>
      </c>
      <c r="AG3">
        <v>18</v>
      </c>
      <c r="AH3">
        <v>407186.93050060218</v>
      </c>
    </row>
    <row r="4" spans="1:34" x14ac:dyDescent="0.25">
      <c r="A4">
        <v>2</v>
      </c>
      <c r="B4">
        <v>95</v>
      </c>
      <c r="C4" t="s">
        <v>34</v>
      </c>
      <c r="D4">
        <v>4.1326000000000001</v>
      </c>
      <c r="E4">
        <v>24.2</v>
      </c>
      <c r="F4">
        <v>19.79</v>
      </c>
      <c r="G4">
        <v>22.84</v>
      </c>
      <c r="H4">
        <v>0.28000000000000003</v>
      </c>
      <c r="I4">
        <v>52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212.84</v>
      </c>
      <c r="Q4">
        <v>4031.19</v>
      </c>
      <c r="R4">
        <v>164.41</v>
      </c>
      <c r="S4">
        <v>92.66</v>
      </c>
      <c r="T4">
        <v>31914.39</v>
      </c>
      <c r="U4">
        <v>0.56000000000000005</v>
      </c>
      <c r="V4">
        <v>0.79</v>
      </c>
      <c r="W4">
        <v>4.47</v>
      </c>
      <c r="X4">
        <v>1.91</v>
      </c>
      <c r="Y4">
        <v>2</v>
      </c>
      <c r="Z4">
        <v>10</v>
      </c>
      <c r="AA4">
        <v>273.30048454255137</v>
      </c>
      <c r="AB4">
        <v>373.94178011754587</v>
      </c>
      <c r="AC4">
        <v>338.25330145371112</v>
      </c>
      <c r="AD4">
        <v>273300.48454255139</v>
      </c>
      <c r="AE4">
        <v>373941.78011754592</v>
      </c>
      <c r="AF4">
        <v>1.017107216338131E-5</v>
      </c>
      <c r="AG4">
        <v>16</v>
      </c>
      <c r="AH4">
        <v>338253.30145371112</v>
      </c>
    </row>
    <row r="5" spans="1:34" x14ac:dyDescent="0.25">
      <c r="A5">
        <v>3</v>
      </c>
      <c r="B5">
        <v>95</v>
      </c>
      <c r="C5" t="s">
        <v>34</v>
      </c>
      <c r="D5">
        <v>4.2233999999999998</v>
      </c>
      <c r="E5">
        <v>23.68</v>
      </c>
      <c r="F5">
        <v>19.57</v>
      </c>
      <c r="G5">
        <v>26.69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201</v>
      </c>
      <c r="Q5">
        <v>4032.48</v>
      </c>
      <c r="R5">
        <v>155.13</v>
      </c>
      <c r="S5">
        <v>92.66</v>
      </c>
      <c r="T5">
        <v>27318.6</v>
      </c>
      <c r="U5">
        <v>0.6</v>
      </c>
      <c r="V5">
        <v>0.8</v>
      </c>
      <c r="W5">
        <v>4.51</v>
      </c>
      <c r="X5">
        <v>1.69</v>
      </c>
      <c r="Y5">
        <v>2</v>
      </c>
      <c r="Z5">
        <v>10</v>
      </c>
      <c r="AA5">
        <v>266.53766393932221</v>
      </c>
      <c r="AB5">
        <v>364.68859061361951</v>
      </c>
      <c r="AC5">
        <v>329.88322336910647</v>
      </c>
      <c r="AD5">
        <v>266537.66393932223</v>
      </c>
      <c r="AE5">
        <v>364688.59061361948</v>
      </c>
      <c r="AF5">
        <v>1.039454730068833E-5</v>
      </c>
      <c r="AG5">
        <v>16</v>
      </c>
      <c r="AH5">
        <v>329883.22336910648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  <c r="AA2">
        <v>646.67052353318672</v>
      </c>
      <c r="AB2">
        <v>884.8031393881231</v>
      </c>
      <c r="AC2">
        <v>800.35876959392544</v>
      </c>
      <c r="AD2">
        <v>646670.52353318676</v>
      </c>
      <c r="AE2">
        <v>884803.13938812306</v>
      </c>
      <c r="AF2">
        <v>5.5464840923027063E-6</v>
      </c>
      <c r="AG2">
        <v>29</v>
      </c>
      <c r="AH2">
        <v>800358.76959392545</v>
      </c>
    </row>
    <row r="3" spans="1:34" x14ac:dyDescent="0.25">
      <c r="A3">
        <v>1</v>
      </c>
      <c r="B3">
        <v>100</v>
      </c>
      <c r="C3" t="s">
        <v>34</v>
      </c>
      <c r="D3">
        <v>3.5739000000000001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39.950000000000003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  <c r="AA3">
        <v>349.7342184682098</v>
      </c>
      <c r="AB3">
        <v>478.52178689298722</v>
      </c>
      <c r="AC3">
        <v>432.85233916146569</v>
      </c>
      <c r="AD3">
        <v>349734.21846820979</v>
      </c>
      <c r="AE3">
        <v>478521.78689298721</v>
      </c>
      <c r="AF3">
        <v>8.6158905974184559E-6</v>
      </c>
      <c r="AG3">
        <v>19</v>
      </c>
      <c r="AH3">
        <v>432852.33916146582</v>
      </c>
    </row>
    <row r="4" spans="1:34" x14ac:dyDescent="0.25">
      <c r="A4">
        <v>2</v>
      </c>
      <c r="B4">
        <v>100</v>
      </c>
      <c r="C4" t="s">
        <v>34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4.4800000000000004</v>
      </c>
      <c r="X4">
        <v>2.08</v>
      </c>
      <c r="Y4">
        <v>2</v>
      </c>
      <c r="Z4">
        <v>10</v>
      </c>
      <c r="AA4">
        <v>292.27762052018818</v>
      </c>
      <c r="AB4">
        <v>399.9071347743004</v>
      </c>
      <c r="AC4">
        <v>361.7405591046292</v>
      </c>
      <c r="AD4">
        <v>292277.62052018818</v>
      </c>
      <c r="AE4">
        <v>399907.13477430039</v>
      </c>
      <c r="AF4">
        <v>9.7781281689832563E-6</v>
      </c>
      <c r="AG4">
        <v>17</v>
      </c>
      <c r="AH4">
        <v>361740.55910462921</v>
      </c>
    </row>
    <row r="5" spans="1:34" x14ac:dyDescent="0.25">
      <c r="A5">
        <v>3</v>
      </c>
      <c r="B5">
        <v>100</v>
      </c>
      <c r="C5" t="s">
        <v>34</v>
      </c>
      <c r="D5">
        <v>4.2351999999999999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  <c r="AA5">
        <v>268.76816527955498</v>
      </c>
      <c r="AB5">
        <v>367.74046095010021</v>
      </c>
      <c r="AC5">
        <v>332.64382748400038</v>
      </c>
      <c r="AD5">
        <v>268768.16527955502</v>
      </c>
      <c r="AE5">
        <v>367740.46095010021</v>
      </c>
      <c r="AF5">
        <v>1.0210140143313091E-5</v>
      </c>
      <c r="AG5">
        <v>16</v>
      </c>
      <c r="AH5">
        <v>332643.82748400042</v>
      </c>
    </row>
    <row r="6" spans="1:34" x14ac:dyDescent="0.25">
      <c r="A6">
        <v>4</v>
      </c>
      <c r="B6">
        <v>100</v>
      </c>
      <c r="C6" t="s">
        <v>34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  <c r="AA6">
        <v>269.24221371616892</v>
      </c>
      <c r="AB6">
        <v>368.38907493461619</v>
      </c>
      <c r="AC6">
        <v>333.23053866016971</v>
      </c>
      <c r="AD6">
        <v>269242.21371616889</v>
      </c>
      <c r="AE6">
        <v>368389.07493461622</v>
      </c>
      <c r="AF6">
        <v>1.0210863377645111E-5</v>
      </c>
      <c r="AG6">
        <v>16</v>
      </c>
      <c r="AH6">
        <v>333230.5386601697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3.3643999999999998</v>
      </c>
      <c r="E2">
        <v>29.72</v>
      </c>
      <c r="F2">
        <v>23.91</v>
      </c>
      <c r="G2">
        <v>9.1999999999999993</v>
      </c>
      <c r="H2">
        <v>0.15</v>
      </c>
      <c r="I2">
        <v>156</v>
      </c>
      <c r="J2">
        <v>116.05</v>
      </c>
      <c r="K2">
        <v>43.4</v>
      </c>
      <c r="L2">
        <v>1</v>
      </c>
      <c r="M2">
        <v>154</v>
      </c>
      <c r="N2">
        <v>16.649999999999999</v>
      </c>
      <c r="O2">
        <v>14546.17</v>
      </c>
      <c r="P2">
        <v>213.67</v>
      </c>
      <c r="Q2">
        <v>4032.44</v>
      </c>
      <c r="R2">
        <v>302.37</v>
      </c>
      <c r="S2">
        <v>92.66</v>
      </c>
      <c r="T2">
        <v>100376.44</v>
      </c>
      <c r="U2">
        <v>0.31</v>
      </c>
      <c r="V2">
        <v>0.66</v>
      </c>
      <c r="W2">
        <v>4.6399999999999997</v>
      </c>
      <c r="X2">
        <v>6.03</v>
      </c>
      <c r="Y2">
        <v>2</v>
      </c>
      <c r="Z2">
        <v>10</v>
      </c>
      <c r="AA2">
        <v>332.7101115162244</v>
      </c>
      <c r="AB2">
        <v>455.22865271068872</v>
      </c>
      <c r="AC2">
        <v>411.78226901340662</v>
      </c>
      <c r="AD2">
        <v>332710.1115162244</v>
      </c>
      <c r="AE2">
        <v>455228.65271068859</v>
      </c>
      <c r="AF2">
        <v>1.032273524834049E-5</v>
      </c>
      <c r="AG2">
        <v>20</v>
      </c>
      <c r="AH2">
        <v>411782.26901340659</v>
      </c>
    </row>
    <row r="3" spans="1:34" x14ac:dyDescent="0.25">
      <c r="A3">
        <v>1</v>
      </c>
      <c r="B3">
        <v>55</v>
      </c>
      <c r="C3" t="s">
        <v>34</v>
      </c>
      <c r="D3">
        <v>4.0640000000000001</v>
      </c>
      <c r="E3">
        <v>24.61</v>
      </c>
      <c r="F3">
        <v>20.73</v>
      </c>
      <c r="G3">
        <v>16.579999999999998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161.41</v>
      </c>
      <c r="Q3">
        <v>4033.31</v>
      </c>
      <c r="R3">
        <v>192.58</v>
      </c>
      <c r="S3">
        <v>92.66</v>
      </c>
      <c r="T3">
        <v>45888.36</v>
      </c>
      <c r="U3">
        <v>0.48</v>
      </c>
      <c r="V3">
        <v>0.76</v>
      </c>
      <c r="W3">
        <v>4.5999999999999996</v>
      </c>
      <c r="X3">
        <v>2.85</v>
      </c>
      <c r="Y3">
        <v>2</v>
      </c>
      <c r="Z3">
        <v>10</v>
      </c>
      <c r="AA3">
        <v>256.51223225264528</v>
      </c>
      <c r="AB3">
        <v>350.97135268891151</v>
      </c>
      <c r="AC3">
        <v>317.47513937977391</v>
      </c>
      <c r="AD3">
        <v>256512.23225264531</v>
      </c>
      <c r="AE3">
        <v>350971.35268891149</v>
      </c>
      <c r="AF3">
        <v>1.2469265262529941E-5</v>
      </c>
      <c r="AG3">
        <v>17</v>
      </c>
      <c r="AH3">
        <v>317475.13937977387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3.5739000000000001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39.950000000000003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4.4800000000000004</v>
      </c>
      <c r="X4">
        <v>2.08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4.2351999999999999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</row>
    <row r="7" spans="1:26" x14ac:dyDescent="0.25">
      <c r="A7">
        <v>0</v>
      </c>
      <c r="B7">
        <v>40</v>
      </c>
      <c r="C7" t="s">
        <v>34</v>
      </c>
      <c r="D7">
        <v>3.8018999999999998</v>
      </c>
      <c r="E7">
        <v>26.3</v>
      </c>
      <c r="F7">
        <v>22.21</v>
      </c>
      <c r="G7">
        <v>11.69</v>
      </c>
      <c r="H7">
        <v>0.2</v>
      </c>
      <c r="I7">
        <v>114</v>
      </c>
      <c r="J7">
        <v>89.87</v>
      </c>
      <c r="K7">
        <v>37.549999999999997</v>
      </c>
      <c r="L7">
        <v>1</v>
      </c>
      <c r="M7">
        <v>71</v>
      </c>
      <c r="N7">
        <v>11.32</v>
      </c>
      <c r="O7">
        <v>11317.98</v>
      </c>
      <c r="P7">
        <v>151.85</v>
      </c>
      <c r="Q7">
        <v>4032.86</v>
      </c>
      <c r="R7">
        <v>243.53</v>
      </c>
      <c r="S7">
        <v>92.66</v>
      </c>
      <c r="T7">
        <v>71165.05</v>
      </c>
      <c r="U7">
        <v>0.38</v>
      </c>
      <c r="V7">
        <v>0.71</v>
      </c>
      <c r="W7">
        <v>4.62</v>
      </c>
      <c r="X7">
        <v>4.33</v>
      </c>
      <c r="Y7">
        <v>2</v>
      </c>
      <c r="Z7">
        <v>10</v>
      </c>
    </row>
    <row r="8" spans="1:26" x14ac:dyDescent="0.25">
      <c r="A8">
        <v>1</v>
      </c>
      <c r="B8">
        <v>40</v>
      </c>
      <c r="C8" t="s">
        <v>34</v>
      </c>
      <c r="D8">
        <v>3.8986000000000001</v>
      </c>
      <c r="E8">
        <v>25.65</v>
      </c>
      <c r="F8">
        <v>21.78</v>
      </c>
      <c r="G8">
        <v>12.81</v>
      </c>
      <c r="H8">
        <v>0.39</v>
      </c>
      <c r="I8">
        <v>102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146.13</v>
      </c>
      <c r="Q8">
        <v>4033.95</v>
      </c>
      <c r="R8">
        <v>226.33</v>
      </c>
      <c r="S8">
        <v>92.66</v>
      </c>
      <c r="T8">
        <v>62625.17</v>
      </c>
      <c r="U8">
        <v>0.41</v>
      </c>
      <c r="V8">
        <v>0.72</v>
      </c>
      <c r="W8">
        <v>4.68</v>
      </c>
      <c r="X8">
        <v>3.9</v>
      </c>
      <c r="Y8">
        <v>2</v>
      </c>
      <c r="Z8">
        <v>10</v>
      </c>
    </row>
    <row r="9" spans="1:26" x14ac:dyDescent="0.25">
      <c r="A9">
        <v>0</v>
      </c>
      <c r="B9">
        <v>30</v>
      </c>
      <c r="C9" t="s">
        <v>34</v>
      </c>
      <c r="D9">
        <v>3.6977000000000002</v>
      </c>
      <c r="E9">
        <v>27.04</v>
      </c>
      <c r="F9">
        <v>23.08</v>
      </c>
      <c r="G9">
        <v>10.18</v>
      </c>
      <c r="H9">
        <v>0.24</v>
      </c>
      <c r="I9">
        <v>136</v>
      </c>
      <c r="J9">
        <v>71.52</v>
      </c>
      <c r="K9">
        <v>32.270000000000003</v>
      </c>
      <c r="L9">
        <v>1</v>
      </c>
      <c r="M9">
        <v>0</v>
      </c>
      <c r="N9">
        <v>8.25</v>
      </c>
      <c r="O9">
        <v>9054.6</v>
      </c>
      <c r="P9">
        <v>133.91999999999999</v>
      </c>
      <c r="Q9">
        <v>4034.52</v>
      </c>
      <c r="R9">
        <v>268.22000000000003</v>
      </c>
      <c r="S9">
        <v>92.66</v>
      </c>
      <c r="T9">
        <v>83399.839999999997</v>
      </c>
      <c r="U9">
        <v>0.35</v>
      </c>
      <c r="V9">
        <v>0.68</v>
      </c>
      <c r="W9">
        <v>4.78</v>
      </c>
      <c r="X9">
        <v>5.2</v>
      </c>
      <c r="Y9">
        <v>2</v>
      </c>
      <c r="Z9">
        <v>10</v>
      </c>
    </row>
    <row r="10" spans="1:26" x14ac:dyDescent="0.25">
      <c r="A10">
        <v>0</v>
      </c>
      <c r="B10">
        <v>15</v>
      </c>
      <c r="C10" t="s">
        <v>34</v>
      </c>
      <c r="D10">
        <v>3.0333999999999999</v>
      </c>
      <c r="E10">
        <v>32.97</v>
      </c>
      <c r="F10">
        <v>28.27</v>
      </c>
      <c r="G10">
        <v>6.28</v>
      </c>
      <c r="H10">
        <v>0.43</v>
      </c>
      <c r="I10">
        <v>270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111.87</v>
      </c>
      <c r="Q10">
        <v>4038.61</v>
      </c>
      <c r="R10">
        <v>434.84</v>
      </c>
      <c r="S10">
        <v>92.66</v>
      </c>
      <c r="T10">
        <v>166039.6</v>
      </c>
      <c r="U10">
        <v>0.21</v>
      </c>
      <c r="V10">
        <v>0.55000000000000004</v>
      </c>
      <c r="W10">
        <v>5.18</v>
      </c>
      <c r="X10">
        <v>10.37</v>
      </c>
      <c r="Y10">
        <v>2</v>
      </c>
      <c r="Z10">
        <v>10</v>
      </c>
    </row>
    <row r="11" spans="1:26" x14ac:dyDescent="0.25">
      <c r="A11">
        <v>0</v>
      </c>
      <c r="B11">
        <v>70</v>
      </c>
      <c r="C11" t="s">
        <v>34</v>
      </c>
      <c r="D11">
        <v>2.9773999999999998</v>
      </c>
      <c r="E11">
        <v>33.590000000000003</v>
      </c>
      <c r="F11">
        <v>25.61</v>
      </c>
      <c r="G11">
        <v>7.72</v>
      </c>
      <c r="H11">
        <v>0.12</v>
      </c>
      <c r="I11">
        <v>199</v>
      </c>
      <c r="J11">
        <v>141.81</v>
      </c>
      <c r="K11">
        <v>47.83</v>
      </c>
      <c r="L11">
        <v>1</v>
      </c>
      <c r="M11">
        <v>197</v>
      </c>
      <c r="N11">
        <v>22.98</v>
      </c>
      <c r="O11">
        <v>17723.39</v>
      </c>
      <c r="P11">
        <v>272.8</v>
      </c>
      <c r="Q11">
        <v>4033.8</v>
      </c>
      <c r="R11">
        <v>359.76</v>
      </c>
      <c r="S11">
        <v>92.66</v>
      </c>
      <c r="T11">
        <v>128854.39999999999</v>
      </c>
      <c r="U11">
        <v>0.26</v>
      </c>
      <c r="V11">
        <v>0.61</v>
      </c>
      <c r="W11">
        <v>4.6900000000000004</v>
      </c>
      <c r="X11">
        <v>7.72</v>
      </c>
      <c r="Y11">
        <v>2</v>
      </c>
      <c r="Z11">
        <v>10</v>
      </c>
    </row>
    <row r="12" spans="1:26" x14ac:dyDescent="0.25">
      <c r="A12">
        <v>1</v>
      </c>
      <c r="B12">
        <v>70</v>
      </c>
      <c r="C12" t="s">
        <v>34</v>
      </c>
      <c r="D12">
        <v>4.0587999999999997</v>
      </c>
      <c r="E12">
        <v>24.64</v>
      </c>
      <c r="F12">
        <v>20.45</v>
      </c>
      <c r="G12">
        <v>18.04</v>
      </c>
      <c r="H12">
        <v>0.25</v>
      </c>
      <c r="I12">
        <v>68</v>
      </c>
      <c r="J12">
        <v>143.16999999999999</v>
      </c>
      <c r="K12">
        <v>47.83</v>
      </c>
      <c r="L12">
        <v>2</v>
      </c>
      <c r="M12">
        <v>53</v>
      </c>
      <c r="N12">
        <v>23.34</v>
      </c>
      <c r="O12">
        <v>17891.86</v>
      </c>
      <c r="P12">
        <v>184.17</v>
      </c>
      <c r="Q12">
        <v>4031.39</v>
      </c>
      <c r="R12">
        <v>185.72</v>
      </c>
      <c r="S12">
        <v>92.66</v>
      </c>
      <c r="T12">
        <v>42493.7</v>
      </c>
      <c r="U12">
        <v>0.5</v>
      </c>
      <c r="V12">
        <v>0.77</v>
      </c>
      <c r="W12">
        <v>4.51</v>
      </c>
      <c r="X12">
        <v>2.57</v>
      </c>
      <c r="Y12">
        <v>2</v>
      </c>
      <c r="Z12">
        <v>10</v>
      </c>
    </row>
    <row r="13" spans="1:26" x14ac:dyDescent="0.25">
      <c r="A13">
        <v>2</v>
      </c>
      <c r="B13">
        <v>70</v>
      </c>
      <c r="C13" t="s">
        <v>34</v>
      </c>
      <c r="D13">
        <v>4.1585000000000001</v>
      </c>
      <c r="E13">
        <v>24.05</v>
      </c>
      <c r="F13">
        <v>20.11</v>
      </c>
      <c r="G13">
        <v>20.46</v>
      </c>
      <c r="H13">
        <v>0.37</v>
      </c>
      <c r="I13">
        <v>59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176.6</v>
      </c>
      <c r="Q13">
        <v>4031.52</v>
      </c>
      <c r="R13">
        <v>172.6</v>
      </c>
      <c r="S13">
        <v>92.66</v>
      </c>
      <c r="T13">
        <v>35975.01</v>
      </c>
      <c r="U13">
        <v>0.54</v>
      </c>
      <c r="V13">
        <v>0.78</v>
      </c>
      <c r="W13">
        <v>4.5599999999999996</v>
      </c>
      <c r="X13">
        <v>2.2400000000000002</v>
      </c>
      <c r="Y13">
        <v>2</v>
      </c>
      <c r="Z13">
        <v>10</v>
      </c>
    </row>
    <row r="14" spans="1:26" x14ac:dyDescent="0.25">
      <c r="A14">
        <v>0</v>
      </c>
      <c r="B14">
        <v>90</v>
      </c>
      <c r="C14" t="s">
        <v>34</v>
      </c>
      <c r="D14">
        <v>2.5118999999999998</v>
      </c>
      <c r="E14">
        <v>39.81</v>
      </c>
      <c r="F14">
        <v>28.14</v>
      </c>
      <c r="G14">
        <v>6.5</v>
      </c>
      <c r="H14">
        <v>0.1</v>
      </c>
      <c r="I14">
        <v>260</v>
      </c>
      <c r="J14">
        <v>176.73</v>
      </c>
      <c r="K14">
        <v>52.44</v>
      </c>
      <c r="L14">
        <v>1</v>
      </c>
      <c r="M14">
        <v>258</v>
      </c>
      <c r="N14">
        <v>33.29</v>
      </c>
      <c r="O14">
        <v>22031.19</v>
      </c>
      <c r="P14">
        <v>355.91</v>
      </c>
      <c r="Q14">
        <v>4034.02</v>
      </c>
      <c r="R14">
        <v>443.77</v>
      </c>
      <c r="S14">
        <v>92.66</v>
      </c>
      <c r="T14">
        <v>170556.79</v>
      </c>
      <c r="U14">
        <v>0.21</v>
      </c>
      <c r="V14">
        <v>0.56000000000000005</v>
      </c>
      <c r="W14">
        <v>4.82</v>
      </c>
      <c r="X14">
        <v>10.26</v>
      </c>
      <c r="Y14">
        <v>2</v>
      </c>
      <c r="Z14">
        <v>10</v>
      </c>
    </row>
    <row r="15" spans="1:26" x14ac:dyDescent="0.25">
      <c r="A15">
        <v>1</v>
      </c>
      <c r="B15">
        <v>90</v>
      </c>
      <c r="C15" t="s">
        <v>34</v>
      </c>
      <c r="D15">
        <v>3.7292000000000001</v>
      </c>
      <c r="E15">
        <v>26.82</v>
      </c>
      <c r="F15">
        <v>21.23</v>
      </c>
      <c r="G15">
        <v>14.31</v>
      </c>
      <c r="H15">
        <v>0.2</v>
      </c>
      <c r="I15">
        <v>89</v>
      </c>
      <c r="J15">
        <v>178.21</v>
      </c>
      <c r="K15">
        <v>52.44</v>
      </c>
      <c r="L15">
        <v>2</v>
      </c>
      <c r="M15">
        <v>87</v>
      </c>
      <c r="N15">
        <v>33.770000000000003</v>
      </c>
      <c r="O15">
        <v>22213.89</v>
      </c>
      <c r="P15">
        <v>244.5</v>
      </c>
      <c r="Q15">
        <v>4032.2</v>
      </c>
      <c r="R15">
        <v>212.89</v>
      </c>
      <c r="S15">
        <v>92.66</v>
      </c>
      <c r="T15">
        <v>55973.78</v>
      </c>
      <c r="U15">
        <v>0.44</v>
      </c>
      <c r="V15">
        <v>0.74</v>
      </c>
      <c r="W15">
        <v>4.5199999999999996</v>
      </c>
      <c r="X15">
        <v>3.35</v>
      </c>
      <c r="Y15">
        <v>2</v>
      </c>
      <c r="Z15">
        <v>10</v>
      </c>
    </row>
    <row r="16" spans="1:26" x14ac:dyDescent="0.25">
      <c r="A16">
        <v>2</v>
      </c>
      <c r="B16">
        <v>90</v>
      </c>
      <c r="C16" t="s">
        <v>34</v>
      </c>
      <c r="D16">
        <v>4.1757</v>
      </c>
      <c r="E16">
        <v>23.95</v>
      </c>
      <c r="F16">
        <v>19.75</v>
      </c>
      <c r="G16">
        <v>23.7</v>
      </c>
      <c r="H16">
        <v>0.3</v>
      </c>
      <c r="I16">
        <v>50</v>
      </c>
      <c r="J16">
        <v>179.7</v>
      </c>
      <c r="K16">
        <v>52.44</v>
      </c>
      <c r="L16">
        <v>3</v>
      </c>
      <c r="M16">
        <v>33</v>
      </c>
      <c r="N16">
        <v>34.26</v>
      </c>
      <c r="O16">
        <v>22397.24</v>
      </c>
      <c r="P16">
        <v>199.44</v>
      </c>
      <c r="Q16">
        <v>4031.48</v>
      </c>
      <c r="R16">
        <v>162.22</v>
      </c>
      <c r="S16">
        <v>92.66</v>
      </c>
      <c r="T16">
        <v>30829.55</v>
      </c>
      <c r="U16">
        <v>0.56999999999999995</v>
      </c>
      <c r="V16">
        <v>0.79</v>
      </c>
      <c r="W16">
        <v>4.49</v>
      </c>
      <c r="X16">
        <v>1.87</v>
      </c>
      <c r="Y16">
        <v>2</v>
      </c>
      <c r="Z16">
        <v>10</v>
      </c>
    </row>
    <row r="17" spans="1:26" x14ac:dyDescent="0.25">
      <c r="A17">
        <v>3</v>
      </c>
      <c r="B17">
        <v>90</v>
      </c>
      <c r="C17" t="s">
        <v>34</v>
      </c>
      <c r="D17">
        <v>4.2264999999999997</v>
      </c>
      <c r="E17">
        <v>23.66</v>
      </c>
      <c r="F17">
        <v>19.600000000000001</v>
      </c>
      <c r="G17">
        <v>25.57</v>
      </c>
      <c r="H17">
        <v>0.39</v>
      </c>
      <c r="I17">
        <v>46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195.69</v>
      </c>
      <c r="Q17">
        <v>4032.3</v>
      </c>
      <c r="R17">
        <v>156.46</v>
      </c>
      <c r="S17">
        <v>92.66</v>
      </c>
      <c r="T17">
        <v>27970.16</v>
      </c>
      <c r="U17">
        <v>0.59</v>
      </c>
      <c r="V17">
        <v>0.8</v>
      </c>
      <c r="W17">
        <v>4.51</v>
      </c>
      <c r="X17">
        <v>1.72</v>
      </c>
      <c r="Y17">
        <v>2</v>
      </c>
      <c r="Z17">
        <v>10</v>
      </c>
    </row>
    <row r="18" spans="1:26" x14ac:dyDescent="0.25">
      <c r="A18">
        <v>0</v>
      </c>
      <c r="B18">
        <v>10</v>
      </c>
      <c r="C18" t="s">
        <v>34</v>
      </c>
      <c r="D18">
        <v>2.5327000000000002</v>
      </c>
      <c r="E18">
        <v>39.479999999999997</v>
      </c>
      <c r="F18">
        <v>33.369999999999997</v>
      </c>
      <c r="G18">
        <v>4.9800000000000004</v>
      </c>
      <c r="H18">
        <v>0.64</v>
      </c>
      <c r="I18">
        <v>402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96.71</v>
      </c>
      <c r="Q18">
        <v>4040.9</v>
      </c>
      <c r="R18">
        <v>598.5</v>
      </c>
      <c r="S18">
        <v>92.66</v>
      </c>
      <c r="T18">
        <v>247211.15</v>
      </c>
      <c r="U18">
        <v>0.15</v>
      </c>
      <c r="V18">
        <v>0.47</v>
      </c>
      <c r="W18">
        <v>5.58</v>
      </c>
      <c r="X18">
        <v>15.47</v>
      </c>
      <c r="Y18">
        <v>2</v>
      </c>
      <c r="Z18">
        <v>10</v>
      </c>
    </row>
    <row r="19" spans="1:26" x14ac:dyDescent="0.25">
      <c r="A19">
        <v>0</v>
      </c>
      <c r="B19">
        <v>45</v>
      </c>
      <c r="C19" t="s">
        <v>34</v>
      </c>
      <c r="D19">
        <v>3.6829000000000001</v>
      </c>
      <c r="E19">
        <v>27.15</v>
      </c>
      <c r="F19">
        <v>22.62</v>
      </c>
      <c r="G19">
        <v>10.94</v>
      </c>
      <c r="H19">
        <v>0.18</v>
      </c>
      <c r="I19">
        <v>124</v>
      </c>
      <c r="J19">
        <v>98.71</v>
      </c>
      <c r="K19">
        <v>39.72</v>
      </c>
      <c r="L19">
        <v>1</v>
      </c>
      <c r="M19">
        <v>118</v>
      </c>
      <c r="N19">
        <v>12.99</v>
      </c>
      <c r="O19">
        <v>12407.75</v>
      </c>
      <c r="P19">
        <v>170.28</v>
      </c>
      <c r="Q19">
        <v>4032.83</v>
      </c>
      <c r="R19">
        <v>258.83999999999997</v>
      </c>
      <c r="S19">
        <v>92.66</v>
      </c>
      <c r="T19">
        <v>78773.87</v>
      </c>
      <c r="U19">
        <v>0.36</v>
      </c>
      <c r="V19">
        <v>0.69</v>
      </c>
      <c r="W19">
        <v>4.58</v>
      </c>
      <c r="X19">
        <v>4.7300000000000004</v>
      </c>
      <c r="Y19">
        <v>2</v>
      </c>
      <c r="Z19">
        <v>10</v>
      </c>
    </row>
    <row r="20" spans="1:26" x14ac:dyDescent="0.25">
      <c r="A20">
        <v>1</v>
      </c>
      <c r="B20">
        <v>45</v>
      </c>
      <c r="C20" t="s">
        <v>34</v>
      </c>
      <c r="D20">
        <v>3.9695</v>
      </c>
      <c r="E20">
        <v>25.19</v>
      </c>
      <c r="F20">
        <v>21.33</v>
      </c>
      <c r="G20">
        <v>14.07</v>
      </c>
      <c r="H20">
        <v>0.35</v>
      </c>
      <c r="I20">
        <v>91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151.62</v>
      </c>
      <c r="Q20">
        <v>4033.66</v>
      </c>
      <c r="R20">
        <v>211.79</v>
      </c>
      <c r="S20">
        <v>92.66</v>
      </c>
      <c r="T20">
        <v>55413.01</v>
      </c>
      <c r="U20">
        <v>0.44</v>
      </c>
      <c r="V20">
        <v>0.73</v>
      </c>
      <c r="W20">
        <v>4.6500000000000004</v>
      </c>
      <c r="X20">
        <v>3.45</v>
      </c>
      <c r="Y20">
        <v>2</v>
      </c>
      <c r="Z20">
        <v>10</v>
      </c>
    </row>
    <row r="21" spans="1:26" x14ac:dyDescent="0.25">
      <c r="A21">
        <v>0</v>
      </c>
      <c r="B21">
        <v>60</v>
      </c>
      <c r="C21" t="s">
        <v>34</v>
      </c>
      <c r="D21">
        <v>3.2305999999999999</v>
      </c>
      <c r="E21">
        <v>30.95</v>
      </c>
      <c r="F21">
        <v>24.48</v>
      </c>
      <c r="G21">
        <v>8.64</v>
      </c>
      <c r="H21">
        <v>0.14000000000000001</v>
      </c>
      <c r="I21">
        <v>170</v>
      </c>
      <c r="J21">
        <v>124.63</v>
      </c>
      <c r="K21">
        <v>45</v>
      </c>
      <c r="L21">
        <v>1</v>
      </c>
      <c r="M21">
        <v>168</v>
      </c>
      <c r="N21">
        <v>18.64</v>
      </c>
      <c r="O21">
        <v>15605.44</v>
      </c>
      <c r="P21">
        <v>233.4</v>
      </c>
      <c r="Q21">
        <v>4031.87</v>
      </c>
      <c r="R21">
        <v>320.91000000000003</v>
      </c>
      <c r="S21">
        <v>92.66</v>
      </c>
      <c r="T21">
        <v>109578.77</v>
      </c>
      <c r="U21">
        <v>0.28999999999999998</v>
      </c>
      <c r="V21">
        <v>0.64</v>
      </c>
      <c r="W21">
        <v>4.67</v>
      </c>
      <c r="X21">
        <v>6.6</v>
      </c>
      <c r="Y21">
        <v>2</v>
      </c>
      <c r="Z21">
        <v>10</v>
      </c>
    </row>
    <row r="22" spans="1:26" x14ac:dyDescent="0.25">
      <c r="A22">
        <v>1</v>
      </c>
      <c r="B22">
        <v>60</v>
      </c>
      <c r="C22" t="s">
        <v>34</v>
      </c>
      <c r="D22">
        <v>4.0968</v>
      </c>
      <c r="E22">
        <v>24.41</v>
      </c>
      <c r="F22">
        <v>20.51</v>
      </c>
      <c r="G22">
        <v>17.84</v>
      </c>
      <c r="H22">
        <v>0.28000000000000003</v>
      </c>
      <c r="I22">
        <v>69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165.94</v>
      </c>
      <c r="Q22">
        <v>4032.8</v>
      </c>
      <c r="R22">
        <v>185.58</v>
      </c>
      <c r="S22">
        <v>92.66</v>
      </c>
      <c r="T22">
        <v>42418.7</v>
      </c>
      <c r="U22">
        <v>0.5</v>
      </c>
      <c r="V22">
        <v>0.76</v>
      </c>
      <c r="W22">
        <v>4.58</v>
      </c>
      <c r="X22">
        <v>2.63</v>
      </c>
      <c r="Y22">
        <v>2</v>
      </c>
      <c r="Z22">
        <v>10</v>
      </c>
    </row>
    <row r="23" spans="1:26" x14ac:dyDescent="0.25">
      <c r="A23">
        <v>2</v>
      </c>
      <c r="B23">
        <v>60</v>
      </c>
      <c r="C23" t="s">
        <v>34</v>
      </c>
      <c r="D23">
        <v>4.0964999999999998</v>
      </c>
      <c r="E23">
        <v>24.41</v>
      </c>
      <c r="F23">
        <v>20.52</v>
      </c>
      <c r="G23">
        <v>17.84</v>
      </c>
      <c r="H23">
        <v>0.42</v>
      </c>
      <c r="I23">
        <v>69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167.64</v>
      </c>
      <c r="Q23">
        <v>4032.65</v>
      </c>
      <c r="R23">
        <v>185.57</v>
      </c>
      <c r="S23">
        <v>92.66</v>
      </c>
      <c r="T23">
        <v>42412.01</v>
      </c>
      <c r="U23">
        <v>0.5</v>
      </c>
      <c r="V23">
        <v>0.76</v>
      </c>
      <c r="W23">
        <v>4.59</v>
      </c>
      <c r="X23">
        <v>2.63</v>
      </c>
      <c r="Y23">
        <v>2</v>
      </c>
      <c r="Z23">
        <v>10</v>
      </c>
    </row>
    <row r="24" spans="1:26" x14ac:dyDescent="0.25">
      <c r="A24">
        <v>0</v>
      </c>
      <c r="B24">
        <v>80</v>
      </c>
      <c r="C24" t="s">
        <v>34</v>
      </c>
      <c r="D24">
        <v>2.7366000000000001</v>
      </c>
      <c r="E24">
        <v>36.54</v>
      </c>
      <c r="F24">
        <v>26.84</v>
      </c>
      <c r="G24">
        <v>7.03</v>
      </c>
      <c r="H24">
        <v>0.11</v>
      </c>
      <c r="I24">
        <v>229</v>
      </c>
      <c r="J24">
        <v>159.12</v>
      </c>
      <c r="K24">
        <v>50.28</v>
      </c>
      <c r="L24">
        <v>1</v>
      </c>
      <c r="M24">
        <v>227</v>
      </c>
      <c r="N24">
        <v>27.84</v>
      </c>
      <c r="O24">
        <v>19859.16</v>
      </c>
      <c r="P24">
        <v>313.26</v>
      </c>
      <c r="Q24">
        <v>4033.3</v>
      </c>
      <c r="R24">
        <v>400.52</v>
      </c>
      <c r="S24">
        <v>92.66</v>
      </c>
      <c r="T24">
        <v>149087.32999999999</v>
      </c>
      <c r="U24">
        <v>0.23</v>
      </c>
      <c r="V24">
        <v>0.57999999999999996</v>
      </c>
      <c r="W24">
        <v>4.75</v>
      </c>
      <c r="X24">
        <v>8.9499999999999993</v>
      </c>
      <c r="Y24">
        <v>2</v>
      </c>
      <c r="Z24">
        <v>10</v>
      </c>
    </row>
    <row r="25" spans="1:26" x14ac:dyDescent="0.25">
      <c r="A25">
        <v>1</v>
      </c>
      <c r="B25">
        <v>80</v>
      </c>
      <c r="C25" t="s">
        <v>34</v>
      </c>
      <c r="D25">
        <v>3.8879000000000001</v>
      </c>
      <c r="E25">
        <v>25.72</v>
      </c>
      <c r="F25">
        <v>20.85</v>
      </c>
      <c r="G25">
        <v>15.84</v>
      </c>
      <c r="H25">
        <v>0.22</v>
      </c>
      <c r="I25">
        <v>79</v>
      </c>
      <c r="J25">
        <v>160.54</v>
      </c>
      <c r="K25">
        <v>50.28</v>
      </c>
      <c r="L25">
        <v>2</v>
      </c>
      <c r="M25">
        <v>77</v>
      </c>
      <c r="N25">
        <v>28.26</v>
      </c>
      <c r="O25">
        <v>20034.400000000001</v>
      </c>
      <c r="P25">
        <v>214.85</v>
      </c>
      <c r="Q25">
        <v>4031.57</v>
      </c>
      <c r="R25">
        <v>200.23</v>
      </c>
      <c r="S25">
        <v>92.66</v>
      </c>
      <c r="T25">
        <v>49693.58</v>
      </c>
      <c r="U25">
        <v>0.46</v>
      </c>
      <c r="V25">
        <v>0.75</v>
      </c>
      <c r="W25">
        <v>4.5</v>
      </c>
      <c r="X25">
        <v>2.97</v>
      </c>
      <c r="Y25">
        <v>2</v>
      </c>
      <c r="Z25">
        <v>10</v>
      </c>
    </row>
    <row r="26" spans="1:26" x14ac:dyDescent="0.25">
      <c r="A26">
        <v>2</v>
      </c>
      <c r="B26">
        <v>80</v>
      </c>
      <c r="C26" t="s">
        <v>34</v>
      </c>
      <c r="D26">
        <v>4.1920999999999999</v>
      </c>
      <c r="E26">
        <v>23.85</v>
      </c>
      <c r="F26">
        <v>19.850000000000001</v>
      </c>
      <c r="G26">
        <v>22.91</v>
      </c>
      <c r="H26">
        <v>0.33</v>
      </c>
      <c r="I26">
        <v>52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185</v>
      </c>
      <c r="Q26">
        <v>4032.26</v>
      </c>
      <c r="R26">
        <v>164.45</v>
      </c>
      <c r="S26">
        <v>92.66</v>
      </c>
      <c r="T26">
        <v>31934.93</v>
      </c>
      <c r="U26">
        <v>0.56000000000000005</v>
      </c>
      <c r="V26">
        <v>0.79</v>
      </c>
      <c r="W26">
        <v>4.53</v>
      </c>
      <c r="X26">
        <v>1.97</v>
      </c>
      <c r="Y26">
        <v>2</v>
      </c>
      <c r="Z26">
        <v>10</v>
      </c>
    </row>
    <row r="27" spans="1:26" x14ac:dyDescent="0.25">
      <c r="A27">
        <v>3</v>
      </c>
      <c r="B27">
        <v>80</v>
      </c>
      <c r="C27" t="s">
        <v>34</v>
      </c>
      <c r="D27">
        <v>4.1917</v>
      </c>
      <c r="E27">
        <v>23.86</v>
      </c>
      <c r="F27">
        <v>19.86</v>
      </c>
      <c r="G27">
        <v>22.91</v>
      </c>
      <c r="H27">
        <v>0.43</v>
      </c>
      <c r="I27">
        <v>52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186.52</v>
      </c>
      <c r="Q27">
        <v>4032.91</v>
      </c>
      <c r="R27">
        <v>164.45</v>
      </c>
      <c r="S27">
        <v>92.66</v>
      </c>
      <c r="T27">
        <v>31939.02</v>
      </c>
      <c r="U27">
        <v>0.56000000000000005</v>
      </c>
      <c r="V27">
        <v>0.79</v>
      </c>
      <c r="W27">
        <v>4.53</v>
      </c>
      <c r="X27">
        <v>1.98</v>
      </c>
      <c r="Y27">
        <v>2</v>
      </c>
      <c r="Z27">
        <v>10</v>
      </c>
    </row>
    <row r="28" spans="1:26" x14ac:dyDescent="0.25">
      <c r="A28">
        <v>0</v>
      </c>
      <c r="B28">
        <v>35</v>
      </c>
      <c r="C28" t="s">
        <v>34</v>
      </c>
      <c r="D28">
        <v>3.8105000000000002</v>
      </c>
      <c r="E28">
        <v>26.24</v>
      </c>
      <c r="F28">
        <v>22.34</v>
      </c>
      <c r="G28">
        <v>11.45</v>
      </c>
      <c r="H28">
        <v>0.22</v>
      </c>
      <c r="I28">
        <v>117</v>
      </c>
      <c r="J28">
        <v>80.84</v>
      </c>
      <c r="K28">
        <v>35.1</v>
      </c>
      <c r="L28">
        <v>1</v>
      </c>
      <c r="M28">
        <v>8</v>
      </c>
      <c r="N28">
        <v>9.74</v>
      </c>
      <c r="O28">
        <v>10204.209999999999</v>
      </c>
      <c r="P28">
        <v>139.74</v>
      </c>
      <c r="Q28">
        <v>4033.19</v>
      </c>
      <c r="R28">
        <v>244.47</v>
      </c>
      <c r="S28">
        <v>92.66</v>
      </c>
      <c r="T28">
        <v>71620.210000000006</v>
      </c>
      <c r="U28">
        <v>0.38</v>
      </c>
      <c r="V28">
        <v>0.7</v>
      </c>
      <c r="W28">
        <v>4.71</v>
      </c>
      <c r="X28">
        <v>4.45</v>
      </c>
      <c r="Y28">
        <v>2</v>
      </c>
      <c r="Z28">
        <v>10</v>
      </c>
    </row>
    <row r="29" spans="1:26" x14ac:dyDescent="0.25">
      <c r="A29">
        <v>1</v>
      </c>
      <c r="B29">
        <v>35</v>
      </c>
      <c r="C29" t="s">
        <v>34</v>
      </c>
      <c r="D29">
        <v>3.8197999999999999</v>
      </c>
      <c r="E29">
        <v>26.18</v>
      </c>
      <c r="F29">
        <v>22.29</v>
      </c>
      <c r="G29">
        <v>11.53</v>
      </c>
      <c r="H29">
        <v>0.43</v>
      </c>
      <c r="I29">
        <v>116</v>
      </c>
      <c r="J29">
        <v>82.04</v>
      </c>
      <c r="K29">
        <v>35.1</v>
      </c>
      <c r="L29">
        <v>2</v>
      </c>
      <c r="M29">
        <v>0</v>
      </c>
      <c r="N29">
        <v>9.94</v>
      </c>
      <c r="O29">
        <v>10352.530000000001</v>
      </c>
      <c r="P29">
        <v>141.30000000000001</v>
      </c>
      <c r="Q29">
        <v>4033.56</v>
      </c>
      <c r="R29">
        <v>242.37</v>
      </c>
      <c r="S29">
        <v>92.66</v>
      </c>
      <c r="T29">
        <v>70576.149999999994</v>
      </c>
      <c r="U29">
        <v>0.38</v>
      </c>
      <c r="V29">
        <v>0.7</v>
      </c>
      <c r="W29">
        <v>4.72</v>
      </c>
      <c r="X29">
        <v>4.41</v>
      </c>
      <c r="Y29">
        <v>2</v>
      </c>
      <c r="Z29">
        <v>10</v>
      </c>
    </row>
    <row r="30" spans="1:26" x14ac:dyDescent="0.25">
      <c r="A30">
        <v>0</v>
      </c>
      <c r="B30">
        <v>50</v>
      </c>
      <c r="C30" t="s">
        <v>34</v>
      </c>
      <c r="D30">
        <v>3.5108000000000001</v>
      </c>
      <c r="E30">
        <v>28.48</v>
      </c>
      <c r="F30">
        <v>23.31</v>
      </c>
      <c r="G30">
        <v>9.92</v>
      </c>
      <c r="H30">
        <v>0.16</v>
      </c>
      <c r="I30">
        <v>141</v>
      </c>
      <c r="J30">
        <v>107.41</v>
      </c>
      <c r="K30">
        <v>41.65</v>
      </c>
      <c r="L30">
        <v>1</v>
      </c>
      <c r="M30">
        <v>138</v>
      </c>
      <c r="N30">
        <v>14.77</v>
      </c>
      <c r="O30">
        <v>13481.73</v>
      </c>
      <c r="P30">
        <v>193.07</v>
      </c>
      <c r="Q30">
        <v>4032.21</v>
      </c>
      <c r="R30">
        <v>282.43</v>
      </c>
      <c r="S30">
        <v>92.66</v>
      </c>
      <c r="T30">
        <v>90483.68</v>
      </c>
      <c r="U30">
        <v>0.33</v>
      </c>
      <c r="V30">
        <v>0.67</v>
      </c>
      <c r="W30">
        <v>4.6100000000000003</v>
      </c>
      <c r="X30">
        <v>5.43</v>
      </c>
      <c r="Y30">
        <v>2</v>
      </c>
      <c r="Z30">
        <v>10</v>
      </c>
    </row>
    <row r="31" spans="1:26" x14ac:dyDescent="0.25">
      <c r="A31">
        <v>1</v>
      </c>
      <c r="B31">
        <v>50</v>
      </c>
      <c r="C31" t="s">
        <v>34</v>
      </c>
      <c r="D31">
        <v>4.0275999999999996</v>
      </c>
      <c r="E31">
        <v>24.83</v>
      </c>
      <c r="F31">
        <v>20.97</v>
      </c>
      <c r="G31">
        <v>15.34</v>
      </c>
      <c r="H31">
        <v>0.32</v>
      </c>
      <c r="I31">
        <v>82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155.99</v>
      </c>
      <c r="Q31">
        <v>4032.82</v>
      </c>
      <c r="R31">
        <v>200.59</v>
      </c>
      <c r="S31">
        <v>92.66</v>
      </c>
      <c r="T31">
        <v>49858.37</v>
      </c>
      <c r="U31">
        <v>0.46</v>
      </c>
      <c r="V31">
        <v>0.75</v>
      </c>
      <c r="W31">
        <v>4.6100000000000003</v>
      </c>
      <c r="X31">
        <v>3.09</v>
      </c>
      <c r="Y31">
        <v>2</v>
      </c>
      <c r="Z31">
        <v>10</v>
      </c>
    </row>
    <row r="32" spans="1:26" x14ac:dyDescent="0.25">
      <c r="A32">
        <v>0</v>
      </c>
      <c r="B32">
        <v>25</v>
      </c>
      <c r="C32" t="s">
        <v>34</v>
      </c>
      <c r="D32">
        <v>3.5539000000000001</v>
      </c>
      <c r="E32">
        <v>28.14</v>
      </c>
      <c r="F32">
        <v>24.09</v>
      </c>
      <c r="G32">
        <v>8.92</v>
      </c>
      <c r="H32">
        <v>0.28000000000000003</v>
      </c>
      <c r="I32">
        <v>162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127.61</v>
      </c>
      <c r="Q32">
        <v>4035.62</v>
      </c>
      <c r="R32">
        <v>300.26</v>
      </c>
      <c r="S32">
        <v>92.66</v>
      </c>
      <c r="T32">
        <v>99293.41</v>
      </c>
      <c r="U32">
        <v>0.31</v>
      </c>
      <c r="V32">
        <v>0.65</v>
      </c>
      <c r="W32">
        <v>4.87</v>
      </c>
      <c r="X32">
        <v>6.2</v>
      </c>
      <c r="Y32">
        <v>2</v>
      </c>
      <c r="Z32">
        <v>10</v>
      </c>
    </row>
    <row r="33" spans="1:26" x14ac:dyDescent="0.25">
      <c r="A33">
        <v>0</v>
      </c>
      <c r="B33">
        <v>85</v>
      </c>
      <c r="C33" t="s">
        <v>34</v>
      </c>
      <c r="D33">
        <v>2.6215999999999999</v>
      </c>
      <c r="E33">
        <v>38.14</v>
      </c>
      <c r="F33">
        <v>27.5</v>
      </c>
      <c r="G33">
        <v>6.76</v>
      </c>
      <c r="H33">
        <v>0.11</v>
      </c>
      <c r="I33">
        <v>244</v>
      </c>
      <c r="J33">
        <v>167.88</v>
      </c>
      <c r="K33">
        <v>51.39</v>
      </c>
      <c r="L33">
        <v>1</v>
      </c>
      <c r="M33">
        <v>242</v>
      </c>
      <c r="N33">
        <v>30.49</v>
      </c>
      <c r="O33">
        <v>20939.59</v>
      </c>
      <c r="P33">
        <v>334.47</v>
      </c>
      <c r="Q33">
        <v>4033.4</v>
      </c>
      <c r="R33">
        <v>422.55</v>
      </c>
      <c r="S33">
        <v>92.66</v>
      </c>
      <c r="T33">
        <v>160028.28</v>
      </c>
      <c r="U33">
        <v>0.22</v>
      </c>
      <c r="V33">
        <v>0.56999999999999995</v>
      </c>
      <c r="W33">
        <v>4.79</v>
      </c>
      <c r="X33">
        <v>9.6199999999999992</v>
      </c>
      <c r="Y33">
        <v>2</v>
      </c>
      <c r="Z33">
        <v>10</v>
      </c>
    </row>
    <row r="34" spans="1:26" x14ac:dyDescent="0.25">
      <c r="A34">
        <v>1</v>
      </c>
      <c r="B34">
        <v>85</v>
      </c>
      <c r="C34" t="s">
        <v>34</v>
      </c>
      <c r="D34">
        <v>3.8077999999999999</v>
      </c>
      <c r="E34">
        <v>26.26</v>
      </c>
      <c r="F34">
        <v>21.04</v>
      </c>
      <c r="G34">
        <v>15.03</v>
      </c>
      <c r="H34">
        <v>0.21</v>
      </c>
      <c r="I34">
        <v>84</v>
      </c>
      <c r="J34">
        <v>169.33</v>
      </c>
      <c r="K34">
        <v>51.39</v>
      </c>
      <c r="L34">
        <v>2</v>
      </c>
      <c r="M34">
        <v>82</v>
      </c>
      <c r="N34">
        <v>30.94</v>
      </c>
      <c r="O34">
        <v>21118.46</v>
      </c>
      <c r="P34">
        <v>230.44</v>
      </c>
      <c r="Q34">
        <v>4031.67</v>
      </c>
      <c r="R34">
        <v>206.27</v>
      </c>
      <c r="S34">
        <v>92.66</v>
      </c>
      <c r="T34">
        <v>52687.08</v>
      </c>
      <c r="U34">
        <v>0.45</v>
      </c>
      <c r="V34">
        <v>0.74</v>
      </c>
      <c r="W34">
        <v>4.5199999999999996</v>
      </c>
      <c r="X34">
        <v>3.16</v>
      </c>
      <c r="Y34">
        <v>2</v>
      </c>
      <c r="Z34">
        <v>10</v>
      </c>
    </row>
    <row r="35" spans="1:26" x14ac:dyDescent="0.25">
      <c r="A35">
        <v>2</v>
      </c>
      <c r="B35">
        <v>85</v>
      </c>
      <c r="C35" t="s">
        <v>34</v>
      </c>
      <c r="D35">
        <v>4.1978999999999997</v>
      </c>
      <c r="E35">
        <v>23.82</v>
      </c>
      <c r="F35">
        <v>19.75</v>
      </c>
      <c r="G35">
        <v>23.71</v>
      </c>
      <c r="H35">
        <v>0.31</v>
      </c>
      <c r="I35">
        <v>50</v>
      </c>
      <c r="J35">
        <v>170.79</v>
      </c>
      <c r="K35">
        <v>51.39</v>
      </c>
      <c r="L35">
        <v>3</v>
      </c>
      <c r="M35">
        <v>15</v>
      </c>
      <c r="N35">
        <v>31.4</v>
      </c>
      <c r="O35">
        <v>21297.94</v>
      </c>
      <c r="P35">
        <v>191.88</v>
      </c>
      <c r="Q35">
        <v>4032.01</v>
      </c>
      <c r="R35">
        <v>161.97</v>
      </c>
      <c r="S35">
        <v>92.66</v>
      </c>
      <c r="T35">
        <v>30705.93</v>
      </c>
      <c r="U35">
        <v>0.56999999999999995</v>
      </c>
      <c r="V35">
        <v>0.79</v>
      </c>
      <c r="W35">
        <v>4.5</v>
      </c>
      <c r="X35">
        <v>1.87</v>
      </c>
      <c r="Y35">
        <v>2</v>
      </c>
      <c r="Z35">
        <v>10</v>
      </c>
    </row>
    <row r="36" spans="1:26" x14ac:dyDescent="0.25">
      <c r="A36">
        <v>3</v>
      </c>
      <c r="B36">
        <v>85</v>
      </c>
      <c r="C36" t="s">
        <v>34</v>
      </c>
      <c r="D36">
        <v>4.2046999999999999</v>
      </c>
      <c r="E36">
        <v>23.78</v>
      </c>
      <c r="F36">
        <v>19.75</v>
      </c>
      <c r="G36">
        <v>24.18</v>
      </c>
      <c r="H36">
        <v>0.41</v>
      </c>
      <c r="I36">
        <v>49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192.19</v>
      </c>
      <c r="Q36">
        <v>4031.41</v>
      </c>
      <c r="R36">
        <v>160.88999999999999</v>
      </c>
      <c r="S36">
        <v>92.66</v>
      </c>
      <c r="T36">
        <v>30170.77</v>
      </c>
      <c r="U36">
        <v>0.57999999999999996</v>
      </c>
      <c r="V36">
        <v>0.79</v>
      </c>
      <c r="W36">
        <v>4.53</v>
      </c>
      <c r="X36">
        <v>1.87</v>
      </c>
      <c r="Y36">
        <v>2</v>
      </c>
      <c r="Z36">
        <v>10</v>
      </c>
    </row>
    <row r="37" spans="1:26" x14ac:dyDescent="0.25">
      <c r="A37">
        <v>0</v>
      </c>
      <c r="B37">
        <v>20</v>
      </c>
      <c r="C37" t="s">
        <v>34</v>
      </c>
      <c r="D37">
        <v>3.3382000000000001</v>
      </c>
      <c r="E37">
        <v>29.96</v>
      </c>
      <c r="F37">
        <v>25.73</v>
      </c>
      <c r="G37">
        <v>7.6</v>
      </c>
      <c r="H37">
        <v>0.34</v>
      </c>
      <c r="I37">
        <v>203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121.31</v>
      </c>
      <c r="Q37">
        <v>4035.65</v>
      </c>
      <c r="R37">
        <v>352.59</v>
      </c>
      <c r="S37">
        <v>92.66</v>
      </c>
      <c r="T37">
        <v>125252.86</v>
      </c>
      <c r="U37">
        <v>0.26</v>
      </c>
      <c r="V37">
        <v>0.61</v>
      </c>
      <c r="W37">
        <v>5</v>
      </c>
      <c r="X37">
        <v>7.84</v>
      </c>
      <c r="Y37">
        <v>2</v>
      </c>
      <c r="Z37">
        <v>10</v>
      </c>
    </row>
    <row r="38" spans="1:26" x14ac:dyDescent="0.25">
      <c r="A38">
        <v>0</v>
      </c>
      <c r="B38">
        <v>65</v>
      </c>
      <c r="C38" t="s">
        <v>34</v>
      </c>
      <c r="D38">
        <v>3.0945</v>
      </c>
      <c r="E38">
        <v>32.32</v>
      </c>
      <c r="F38">
        <v>25.1</v>
      </c>
      <c r="G38">
        <v>8.14</v>
      </c>
      <c r="H38">
        <v>0.13</v>
      </c>
      <c r="I38">
        <v>185</v>
      </c>
      <c r="J38">
        <v>133.21</v>
      </c>
      <c r="K38">
        <v>46.47</v>
      </c>
      <c r="L38">
        <v>1</v>
      </c>
      <c r="M38">
        <v>183</v>
      </c>
      <c r="N38">
        <v>20.75</v>
      </c>
      <c r="O38">
        <v>16663.419999999998</v>
      </c>
      <c r="P38">
        <v>253.85</v>
      </c>
      <c r="Q38">
        <v>4033.24</v>
      </c>
      <c r="R38">
        <v>341.79</v>
      </c>
      <c r="S38">
        <v>92.66</v>
      </c>
      <c r="T38">
        <v>119940.16</v>
      </c>
      <c r="U38">
        <v>0.27</v>
      </c>
      <c r="V38">
        <v>0.62</v>
      </c>
      <c r="W38">
        <v>4.6900000000000004</v>
      </c>
      <c r="X38">
        <v>7.21</v>
      </c>
      <c r="Y38">
        <v>2</v>
      </c>
      <c r="Z38">
        <v>10</v>
      </c>
    </row>
    <row r="39" spans="1:26" x14ac:dyDescent="0.25">
      <c r="A39">
        <v>1</v>
      </c>
      <c r="B39">
        <v>65</v>
      </c>
      <c r="C39" t="s">
        <v>34</v>
      </c>
      <c r="D39">
        <v>4.1092000000000004</v>
      </c>
      <c r="E39">
        <v>24.34</v>
      </c>
      <c r="F39">
        <v>20.36</v>
      </c>
      <c r="G39">
        <v>18.510000000000002</v>
      </c>
      <c r="H39">
        <v>0.26</v>
      </c>
      <c r="I39">
        <v>66</v>
      </c>
      <c r="J39">
        <v>134.55000000000001</v>
      </c>
      <c r="K39">
        <v>46.47</v>
      </c>
      <c r="L39">
        <v>2</v>
      </c>
      <c r="M39">
        <v>27</v>
      </c>
      <c r="N39">
        <v>21.09</v>
      </c>
      <c r="O39">
        <v>16828.84</v>
      </c>
      <c r="P39">
        <v>171.88</v>
      </c>
      <c r="Q39">
        <v>4032.06</v>
      </c>
      <c r="R39">
        <v>181.43</v>
      </c>
      <c r="S39">
        <v>92.66</v>
      </c>
      <c r="T39">
        <v>40354.5</v>
      </c>
      <c r="U39">
        <v>0.51</v>
      </c>
      <c r="V39">
        <v>0.77</v>
      </c>
      <c r="W39">
        <v>4.55</v>
      </c>
      <c r="X39">
        <v>2.48</v>
      </c>
      <c r="Y39">
        <v>2</v>
      </c>
      <c r="Z39">
        <v>10</v>
      </c>
    </row>
    <row r="40" spans="1:26" x14ac:dyDescent="0.25">
      <c r="A40">
        <v>2</v>
      </c>
      <c r="B40">
        <v>65</v>
      </c>
      <c r="C40" t="s">
        <v>34</v>
      </c>
      <c r="D40">
        <v>4.1379999999999999</v>
      </c>
      <c r="E40">
        <v>24.17</v>
      </c>
      <c r="F40">
        <v>20.27</v>
      </c>
      <c r="G40">
        <v>19.309999999999999</v>
      </c>
      <c r="H40">
        <v>0.39</v>
      </c>
      <c r="I40">
        <v>63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171.08</v>
      </c>
      <c r="Q40">
        <v>4032.36</v>
      </c>
      <c r="R40">
        <v>177.4</v>
      </c>
      <c r="S40">
        <v>92.66</v>
      </c>
      <c r="T40">
        <v>38356.35</v>
      </c>
      <c r="U40">
        <v>0.52</v>
      </c>
      <c r="V40">
        <v>0.77</v>
      </c>
      <c r="W40">
        <v>4.57</v>
      </c>
      <c r="X40">
        <v>2.39</v>
      </c>
      <c r="Y40">
        <v>2</v>
      </c>
      <c r="Z40">
        <v>10</v>
      </c>
    </row>
    <row r="41" spans="1:26" x14ac:dyDescent="0.25">
      <c r="A41">
        <v>0</v>
      </c>
      <c r="B41">
        <v>75</v>
      </c>
      <c r="C41" t="s">
        <v>34</v>
      </c>
      <c r="D41">
        <v>2.8513999999999999</v>
      </c>
      <c r="E41">
        <v>35.07</v>
      </c>
      <c r="F41">
        <v>26.25</v>
      </c>
      <c r="G41">
        <v>7.36</v>
      </c>
      <c r="H41">
        <v>0.12</v>
      </c>
      <c r="I41">
        <v>214</v>
      </c>
      <c r="J41">
        <v>150.44</v>
      </c>
      <c r="K41">
        <v>49.1</v>
      </c>
      <c r="L41">
        <v>1</v>
      </c>
      <c r="M41">
        <v>212</v>
      </c>
      <c r="N41">
        <v>25.34</v>
      </c>
      <c r="O41">
        <v>18787.759999999998</v>
      </c>
      <c r="P41">
        <v>293.51</v>
      </c>
      <c r="Q41">
        <v>4033.57</v>
      </c>
      <c r="R41">
        <v>380.75</v>
      </c>
      <c r="S41">
        <v>92.66</v>
      </c>
      <c r="T41">
        <v>139275.65</v>
      </c>
      <c r="U41">
        <v>0.24</v>
      </c>
      <c r="V41">
        <v>0.6</v>
      </c>
      <c r="W41">
        <v>4.7300000000000004</v>
      </c>
      <c r="X41">
        <v>8.3699999999999992</v>
      </c>
      <c r="Y41">
        <v>2</v>
      </c>
      <c r="Z41">
        <v>10</v>
      </c>
    </row>
    <row r="42" spans="1:26" x14ac:dyDescent="0.25">
      <c r="A42">
        <v>1</v>
      </c>
      <c r="B42">
        <v>75</v>
      </c>
      <c r="C42" t="s">
        <v>34</v>
      </c>
      <c r="D42">
        <v>3.9744999999999999</v>
      </c>
      <c r="E42">
        <v>25.16</v>
      </c>
      <c r="F42">
        <v>20.65</v>
      </c>
      <c r="G42">
        <v>16.98</v>
      </c>
      <c r="H42">
        <v>0.23</v>
      </c>
      <c r="I42">
        <v>73</v>
      </c>
      <c r="J42">
        <v>151.83000000000001</v>
      </c>
      <c r="K42">
        <v>49.1</v>
      </c>
      <c r="L42">
        <v>2</v>
      </c>
      <c r="M42">
        <v>70</v>
      </c>
      <c r="N42">
        <v>25.73</v>
      </c>
      <c r="O42">
        <v>18959.54</v>
      </c>
      <c r="P42">
        <v>199.99</v>
      </c>
      <c r="Q42">
        <v>4031.19</v>
      </c>
      <c r="R42">
        <v>193.22</v>
      </c>
      <c r="S42">
        <v>92.66</v>
      </c>
      <c r="T42">
        <v>46214.65</v>
      </c>
      <c r="U42">
        <v>0.48</v>
      </c>
      <c r="V42">
        <v>0.76</v>
      </c>
      <c r="W42">
        <v>4.51</v>
      </c>
      <c r="X42">
        <v>2.77</v>
      </c>
      <c r="Y42">
        <v>2</v>
      </c>
      <c r="Z42">
        <v>10</v>
      </c>
    </row>
    <row r="43" spans="1:26" x14ac:dyDescent="0.25">
      <c r="A43">
        <v>2</v>
      </c>
      <c r="B43">
        <v>75</v>
      </c>
      <c r="C43" t="s">
        <v>34</v>
      </c>
      <c r="D43">
        <v>4.1828000000000003</v>
      </c>
      <c r="E43">
        <v>23.91</v>
      </c>
      <c r="F43">
        <v>19.95</v>
      </c>
      <c r="G43">
        <v>21.76</v>
      </c>
      <c r="H43">
        <v>0.35</v>
      </c>
      <c r="I43">
        <v>55</v>
      </c>
      <c r="J43">
        <v>153.22999999999999</v>
      </c>
      <c r="K43">
        <v>49.1</v>
      </c>
      <c r="L43">
        <v>3</v>
      </c>
      <c r="M43">
        <v>0</v>
      </c>
      <c r="N43">
        <v>26.13</v>
      </c>
      <c r="O43">
        <v>19131.849999999999</v>
      </c>
      <c r="P43">
        <v>180.59</v>
      </c>
      <c r="Q43">
        <v>4032.42</v>
      </c>
      <c r="R43">
        <v>167.77</v>
      </c>
      <c r="S43">
        <v>92.66</v>
      </c>
      <c r="T43">
        <v>33580.07</v>
      </c>
      <c r="U43">
        <v>0.55000000000000004</v>
      </c>
      <c r="V43">
        <v>0.78</v>
      </c>
      <c r="W43">
        <v>4.53</v>
      </c>
      <c r="X43">
        <v>2.0699999999999998</v>
      </c>
      <c r="Y43">
        <v>2</v>
      </c>
      <c r="Z43">
        <v>10</v>
      </c>
    </row>
    <row r="44" spans="1:26" x14ac:dyDescent="0.25">
      <c r="A44">
        <v>0</v>
      </c>
      <c r="B44">
        <v>95</v>
      </c>
      <c r="C44" t="s">
        <v>34</v>
      </c>
      <c r="D44">
        <v>2.4075000000000002</v>
      </c>
      <c r="E44">
        <v>41.54</v>
      </c>
      <c r="F44">
        <v>28.79</v>
      </c>
      <c r="G44">
        <v>6.26</v>
      </c>
      <c r="H44">
        <v>0.1</v>
      </c>
      <c r="I44">
        <v>276</v>
      </c>
      <c r="J44">
        <v>185.69</v>
      </c>
      <c r="K44">
        <v>53.44</v>
      </c>
      <c r="L44">
        <v>1</v>
      </c>
      <c r="M44">
        <v>274</v>
      </c>
      <c r="N44">
        <v>36.26</v>
      </c>
      <c r="O44">
        <v>23136.14</v>
      </c>
      <c r="P44">
        <v>377.42</v>
      </c>
      <c r="Q44">
        <v>4034.72</v>
      </c>
      <c r="R44">
        <v>466.04</v>
      </c>
      <c r="S44">
        <v>92.66</v>
      </c>
      <c r="T44">
        <v>181613.69</v>
      </c>
      <c r="U44">
        <v>0.2</v>
      </c>
      <c r="V44">
        <v>0.54</v>
      </c>
      <c r="W44">
        <v>4.83</v>
      </c>
      <c r="X44">
        <v>10.9</v>
      </c>
      <c r="Y44">
        <v>2</v>
      </c>
      <c r="Z44">
        <v>10</v>
      </c>
    </row>
    <row r="45" spans="1:26" x14ac:dyDescent="0.25">
      <c r="A45">
        <v>1</v>
      </c>
      <c r="B45">
        <v>95</v>
      </c>
      <c r="C45" t="s">
        <v>34</v>
      </c>
      <c r="D45">
        <v>3.6520999999999999</v>
      </c>
      <c r="E45">
        <v>27.38</v>
      </c>
      <c r="F45">
        <v>21.41</v>
      </c>
      <c r="G45">
        <v>13.67</v>
      </c>
      <c r="H45">
        <v>0.19</v>
      </c>
      <c r="I45">
        <v>94</v>
      </c>
      <c r="J45">
        <v>187.21</v>
      </c>
      <c r="K45">
        <v>53.44</v>
      </c>
      <c r="L45">
        <v>2</v>
      </c>
      <c r="M45">
        <v>92</v>
      </c>
      <c r="N45">
        <v>36.770000000000003</v>
      </c>
      <c r="O45">
        <v>23322.880000000001</v>
      </c>
      <c r="P45">
        <v>257.83999999999997</v>
      </c>
      <c r="Q45">
        <v>4031.43</v>
      </c>
      <c r="R45">
        <v>218.86</v>
      </c>
      <c r="S45">
        <v>92.66</v>
      </c>
      <c r="T45">
        <v>58929.66</v>
      </c>
      <c r="U45">
        <v>0.42</v>
      </c>
      <c r="V45">
        <v>0.73</v>
      </c>
      <c r="W45">
        <v>4.53</v>
      </c>
      <c r="X45">
        <v>3.53</v>
      </c>
      <c r="Y45">
        <v>2</v>
      </c>
      <c r="Z45">
        <v>10</v>
      </c>
    </row>
    <row r="46" spans="1:26" x14ac:dyDescent="0.25">
      <c r="A46">
        <v>2</v>
      </c>
      <c r="B46">
        <v>95</v>
      </c>
      <c r="C46" t="s">
        <v>34</v>
      </c>
      <c r="D46">
        <v>4.1326000000000001</v>
      </c>
      <c r="E46">
        <v>24.2</v>
      </c>
      <c r="F46">
        <v>19.79</v>
      </c>
      <c r="G46">
        <v>22.84</v>
      </c>
      <c r="H46">
        <v>0.28000000000000003</v>
      </c>
      <c r="I46">
        <v>52</v>
      </c>
      <c r="J46">
        <v>188.73</v>
      </c>
      <c r="K46">
        <v>53.44</v>
      </c>
      <c r="L46">
        <v>3</v>
      </c>
      <c r="M46">
        <v>47</v>
      </c>
      <c r="N46">
        <v>37.29</v>
      </c>
      <c r="O46">
        <v>23510.33</v>
      </c>
      <c r="P46">
        <v>212.84</v>
      </c>
      <c r="Q46">
        <v>4031.19</v>
      </c>
      <c r="R46">
        <v>164.41</v>
      </c>
      <c r="S46">
        <v>92.66</v>
      </c>
      <c r="T46">
        <v>31914.39</v>
      </c>
      <c r="U46">
        <v>0.56000000000000005</v>
      </c>
      <c r="V46">
        <v>0.79</v>
      </c>
      <c r="W46">
        <v>4.47</v>
      </c>
      <c r="X46">
        <v>1.91</v>
      </c>
      <c r="Y46">
        <v>2</v>
      </c>
      <c r="Z46">
        <v>10</v>
      </c>
    </row>
    <row r="47" spans="1:26" x14ac:dyDescent="0.25">
      <c r="A47">
        <v>3</v>
      </c>
      <c r="B47">
        <v>95</v>
      </c>
      <c r="C47" t="s">
        <v>34</v>
      </c>
      <c r="D47">
        <v>4.2233999999999998</v>
      </c>
      <c r="E47">
        <v>23.68</v>
      </c>
      <c r="F47">
        <v>19.57</v>
      </c>
      <c r="G47">
        <v>26.69</v>
      </c>
      <c r="H47">
        <v>0.37</v>
      </c>
      <c r="I47">
        <v>44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201</v>
      </c>
      <c r="Q47">
        <v>4032.48</v>
      </c>
      <c r="R47">
        <v>155.13</v>
      </c>
      <c r="S47">
        <v>92.66</v>
      </c>
      <c r="T47">
        <v>27318.6</v>
      </c>
      <c r="U47">
        <v>0.6</v>
      </c>
      <c r="V47">
        <v>0.8</v>
      </c>
      <c r="W47">
        <v>4.51</v>
      </c>
      <c r="X47">
        <v>1.69</v>
      </c>
      <c r="Y47">
        <v>2</v>
      </c>
      <c r="Z47">
        <v>10</v>
      </c>
    </row>
    <row r="48" spans="1:26" x14ac:dyDescent="0.25">
      <c r="A48">
        <v>0</v>
      </c>
      <c r="B48">
        <v>55</v>
      </c>
      <c r="C48" t="s">
        <v>34</v>
      </c>
      <c r="D48">
        <v>3.3643999999999998</v>
      </c>
      <c r="E48">
        <v>29.72</v>
      </c>
      <c r="F48">
        <v>23.91</v>
      </c>
      <c r="G48">
        <v>9.1999999999999993</v>
      </c>
      <c r="H48">
        <v>0.15</v>
      </c>
      <c r="I48">
        <v>156</v>
      </c>
      <c r="J48">
        <v>116.05</v>
      </c>
      <c r="K48">
        <v>43.4</v>
      </c>
      <c r="L48">
        <v>1</v>
      </c>
      <c r="M48">
        <v>154</v>
      </c>
      <c r="N48">
        <v>16.649999999999999</v>
      </c>
      <c r="O48">
        <v>14546.17</v>
      </c>
      <c r="P48">
        <v>213.67</v>
      </c>
      <c r="Q48">
        <v>4032.44</v>
      </c>
      <c r="R48">
        <v>302.37</v>
      </c>
      <c r="S48">
        <v>92.66</v>
      </c>
      <c r="T48">
        <v>100376.44</v>
      </c>
      <c r="U48">
        <v>0.31</v>
      </c>
      <c r="V48">
        <v>0.66</v>
      </c>
      <c r="W48">
        <v>4.6399999999999997</v>
      </c>
      <c r="X48">
        <v>6.03</v>
      </c>
      <c r="Y48">
        <v>2</v>
      </c>
      <c r="Z48">
        <v>10</v>
      </c>
    </row>
    <row r="49" spans="1:26" x14ac:dyDescent="0.25">
      <c r="A49">
        <v>1</v>
      </c>
      <c r="B49">
        <v>55</v>
      </c>
      <c r="C49" t="s">
        <v>34</v>
      </c>
      <c r="D49">
        <v>4.0640000000000001</v>
      </c>
      <c r="E49">
        <v>24.61</v>
      </c>
      <c r="F49">
        <v>20.73</v>
      </c>
      <c r="G49">
        <v>16.579999999999998</v>
      </c>
      <c r="H49">
        <v>0.3</v>
      </c>
      <c r="I49">
        <v>75</v>
      </c>
      <c r="J49">
        <v>117.34</v>
      </c>
      <c r="K49">
        <v>43.4</v>
      </c>
      <c r="L49">
        <v>2</v>
      </c>
      <c r="M49">
        <v>0</v>
      </c>
      <c r="N49">
        <v>16.940000000000001</v>
      </c>
      <c r="O49">
        <v>14705.49</v>
      </c>
      <c r="P49">
        <v>161.41</v>
      </c>
      <c r="Q49">
        <v>4033.31</v>
      </c>
      <c r="R49">
        <v>192.58</v>
      </c>
      <c r="S49">
        <v>92.66</v>
      </c>
      <c r="T49">
        <v>45888.36</v>
      </c>
      <c r="U49">
        <v>0.48</v>
      </c>
      <c r="V49">
        <v>0.76</v>
      </c>
      <c r="W49">
        <v>4.5999999999999996</v>
      </c>
      <c r="X49">
        <v>2.85</v>
      </c>
      <c r="Y49">
        <v>2</v>
      </c>
      <c r="Z4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INDEX(resultados!$A$2:$ZZ$49, 1, MATCH($B$1, resultados!$A$1:$ZZ$1, 0))</f>
        <v>#N/A</v>
      </c>
      <c r="B7" t="e">
        <f>INDEX(resultados!$A$2:$ZZ$49, 1, MATCH($B$2, resultados!$A$1:$ZZ$1, 0))</f>
        <v>#N/A</v>
      </c>
      <c r="C7" t="e">
        <f>INDEX(resultados!$A$2:$ZZ$49, 1, MATCH($B$3, resultados!$A$1:$ZZ$1, 0))</f>
        <v>#N/A</v>
      </c>
    </row>
    <row r="8" spans="1:3" x14ac:dyDescent="0.25">
      <c r="A8" t="e">
        <f>INDEX(resultados!$A$2:$ZZ$49, 2, MATCH($B$1, resultados!$A$1:$ZZ$1, 0))</f>
        <v>#N/A</v>
      </c>
      <c r="B8" t="e">
        <f>INDEX(resultados!$A$2:$ZZ$49, 2, MATCH($B$2, resultados!$A$1:$ZZ$1, 0))</f>
        <v>#N/A</v>
      </c>
      <c r="C8" t="e">
        <f>INDEX(resultados!$A$2:$ZZ$49, 2, MATCH($B$3, resultados!$A$1:$ZZ$1, 0))</f>
        <v>#N/A</v>
      </c>
    </row>
    <row r="9" spans="1:3" x14ac:dyDescent="0.25">
      <c r="A9" t="e">
        <f>INDEX(resultados!$A$2:$ZZ$49, 3, MATCH($B$1, resultados!$A$1:$ZZ$1, 0))</f>
        <v>#N/A</v>
      </c>
      <c r="B9" t="e">
        <f>INDEX(resultados!$A$2:$ZZ$49, 3, MATCH($B$2, resultados!$A$1:$ZZ$1, 0))</f>
        <v>#N/A</v>
      </c>
      <c r="C9" t="e">
        <f>INDEX(resultados!$A$2:$ZZ$49, 3, MATCH($B$3, resultados!$A$1:$ZZ$1, 0))</f>
        <v>#N/A</v>
      </c>
    </row>
    <row r="10" spans="1:3" x14ac:dyDescent="0.25">
      <c r="A10" t="e">
        <f>INDEX(resultados!$A$2:$ZZ$49, 4, MATCH($B$1, resultados!$A$1:$ZZ$1, 0))</f>
        <v>#N/A</v>
      </c>
      <c r="B10" t="e">
        <f>INDEX(resultados!$A$2:$ZZ$49, 4, MATCH($B$2, resultados!$A$1:$ZZ$1, 0))</f>
        <v>#N/A</v>
      </c>
      <c r="C10" t="e">
        <f>INDEX(resultados!$A$2:$ZZ$49, 4, MATCH($B$3, resultados!$A$1:$ZZ$1, 0))</f>
        <v>#N/A</v>
      </c>
    </row>
    <row r="11" spans="1:3" x14ac:dyDescent="0.25">
      <c r="A11" t="e">
        <f>INDEX(resultados!$A$2:$ZZ$49, 5, MATCH($B$1, resultados!$A$1:$ZZ$1, 0))</f>
        <v>#N/A</v>
      </c>
      <c r="B11" t="e">
        <f>INDEX(resultados!$A$2:$ZZ$49, 5, MATCH($B$2, resultados!$A$1:$ZZ$1, 0))</f>
        <v>#N/A</v>
      </c>
      <c r="C11" t="e">
        <f>INDEX(resultados!$A$2:$ZZ$49, 5, MATCH($B$3, resultados!$A$1:$ZZ$1, 0))</f>
        <v>#N/A</v>
      </c>
    </row>
    <row r="12" spans="1:3" x14ac:dyDescent="0.25">
      <c r="A12" t="e">
        <f>INDEX(resultados!$A$2:$ZZ$49, 6, MATCH($B$1, resultados!$A$1:$ZZ$1, 0))</f>
        <v>#N/A</v>
      </c>
      <c r="B12" t="e">
        <f>INDEX(resultados!$A$2:$ZZ$49, 6, MATCH($B$2, resultados!$A$1:$ZZ$1, 0))</f>
        <v>#N/A</v>
      </c>
      <c r="C12" t="e">
        <f>INDEX(resultados!$A$2:$ZZ$49, 6, MATCH($B$3, resultados!$A$1:$ZZ$1, 0))</f>
        <v>#N/A</v>
      </c>
    </row>
    <row r="13" spans="1:3" x14ac:dyDescent="0.25">
      <c r="A13" t="e">
        <f>INDEX(resultados!$A$2:$ZZ$49, 7, MATCH($B$1, resultados!$A$1:$ZZ$1, 0))</f>
        <v>#N/A</v>
      </c>
      <c r="B13" t="e">
        <f>INDEX(resultados!$A$2:$ZZ$49, 7, MATCH($B$2, resultados!$A$1:$ZZ$1, 0))</f>
        <v>#N/A</v>
      </c>
      <c r="C13" t="e">
        <f>INDEX(resultados!$A$2:$ZZ$49, 7, MATCH($B$3, resultados!$A$1:$ZZ$1, 0))</f>
        <v>#N/A</v>
      </c>
    </row>
    <row r="14" spans="1:3" x14ac:dyDescent="0.25">
      <c r="A14" t="e">
        <f>INDEX(resultados!$A$2:$ZZ$49, 8, MATCH($B$1, resultados!$A$1:$ZZ$1, 0))</f>
        <v>#N/A</v>
      </c>
      <c r="B14" t="e">
        <f>INDEX(resultados!$A$2:$ZZ$49, 8, MATCH($B$2, resultados!$A$1:$ZZ$1, 0))</f>
        <v>#N/A</v>
      </c>
      <c r="C14" t="e">
        <f>INDEX(resultados!$A$2:$ZZ$49, 8, MATCH($B$3, resultados!$A$1:$ZZ$1, 0))</f>
        <v>#N/A</v>
      </c>
    </row>
    <row r="15" spans="1:3" x14ac:dyDescent="0.25">
      <c r="A15" t="e">
        <f>INDEX(resultados!$A$2:$ZZ$49, 9, MATCH($B$1, resultados!$A$1:$ZZ$1, 0))</f>
        <v>#N/A</v>
      </c>
      <c r="B15" t="e">
        <f>INDEX(resultados!$A$2:$ZZ$49, 9, MATCH($B$2, resultados!$A$1:$ZZ$1, 0))</f>
        <v>#N/A</v>
      </c>
      <c r="C15" t="e">
        <f>INDEX(resultados!$A$2:$ZZ$49, 9, MATCH($B$3, resultados!$A$1:$ZZ$1, 0))</f>
        <v>#N/A</v>
      </c>
    </row>
    <row r="16" spans="1:3" x14ac:dyDescent="0.25">
      <c r="A16" t="e">
        <f>INDEX(resultados!$A$2:$ZZ$49, 10, MATCH($B$1, resultados!$A$1:$ZZ$1, 0))</f>
        <v>#N/A</v>
      </c>
      <c r="B16" t="e">
        <f>INDEX(resultados!$A$2:$ZZ$49, 10, MATCH($B$2, resultados!$A$1:$ZZ$1, 0))</f>
        <v>#N/A</v>
      </c>
      <c r="C16" t="e">
        <f>INDEX(resultados!$A$2:$ZZ$49, 10, MATCH($B$3, resultados!$A$1:$ZZ$1, 0))</f>
        <v>#N/A</v>
      </c>
    </row>
    <row r="17" spans="1:3" x14ac:dyDescent="0.25">
      <c r="A17" t="e">
        <f>INDEX(resultados!$A$2:$ZZ$49, 11, MATCH($B$1, resultados!$A$1:$ZZ$1, 0))</f>
        <v>#N/A</v>
      </c>
      <c r="B17" t="e">
        <f>INDEX(resultados!$A$2:$ZZ$49, 11, MATCH($B$2, resultados!$A$1:$ZZ$1, 0))</f>
        <v>#N/A</v>
      </c>
      <c r="C17" t="e">
        <f>INDEX(resultados!$A$2:$ZZ$49, 11, MATCH($B$3, resultados!$A$1:$ZZ$1, 0))</f>
        <v>#N/A</v>
      </c>
    </row>
    <row r="18" spans="1:3" x14ac:dyDescent="0.25">
      <c r="A18" t="e">
        <f>INDEX(resultados!$A$2:$ZZ$49, 12, MATCH($B$1, resultados!$A$1:$ZZ$1, 0))</f>
        <v>#N/A</v>
      </c>
      <c r="B18" t="e">
        <f>INDEX(resultados!$A$2:$ZZ$49, 12, MATCH($B$2, resultados!$A$1:$ZZ$1, 0))</f>
        <v>#N/A</v>
      </c>
      <c r="C18" t="e">
        <f>INDEX(resultados!$A$2:$ZZ$49, 12, MATCH($B$3, resultados!$A$1:$ZZ$1, 0))</f>
        <v>#N/A</v>
      </c>
    </row>
    <row r="19" spans="1:3" x14ac:dyDescent="0.25">
      <c r="A19" t="e">
        <f>INDEX(resultados!$A$2:$ZZ$49, 13, MATCH($B$1, resultados!$A$1:$ZZ$1, 0))</f>
        <v>#N/A</v>
      </c>
      <c r="B19" t="e">
        <f>INDEX(resultados!$A$2:$ZZ$49, 13, MATCH($B$2, resultados!$A$1:$ZZ$1, 0))</f>
        <v>#N/A</v>
      </c>
      <c r="C19" t="e">
        <f>INDEX(resultados!$A$2:$ZZ$49, 13, MATCH($B$3, resultados!$A$1:$ZZ$1, 0))</f>
        <v>#N/A</v>
      </c>
    </row>
    <row r="20" spans="1:3" x14ac:dyDescent="0.25">
      <c r="A20" t="e">
        <f>INDEX(resultados!$A$2:$ZZ$49, 14, MATCH($B$1, resultados!$A$1:$ZZ$1, 0))</f>
        <v>#N/A</v>
      </c>
      <c r="B20" t="e">
        <f>INDEX(resultados!$A$2:$ZZ$49, 14, MATCH($B$2, resultados!$A$1:$ZZ$1, 0))</f>
        <v>#N/A</v>
      </c>
      <c r="C20" t="e">
        <f>INDEX(resultados!$A$2:$ZZ$49, 14, MATCH($B$3, resultados!$A$1:$ZZ$1, 0))</f>
        <v>#N/A</v>
      </c>
    </row>
    <row r="21" spans="1:3" x14ac:dyDescent="0.25">
      <c r="A21" t="e">
        <f>INDEX(resultados!$A$2:$ZZ$49, 15, MATCH($B$1, resultados!$A$1:$ZZ$1, 0))</f>
        <v>#N/A</v>
      </c>
      <c r="B21" t="e">
        <f>INDEX(resultados!$A$2:$ZZ$49, 15, MATCH($B$2, resultados!$A$1:$ZZ$1, 0))</f>
        <v>#N/A</v>
      </c>
      <c r="C21" t="e">
        <f>INDEX(resultados!$A$2:$ZZ$49, 15, MATCH($B$3, resultados!$A$1:$ZZ$1, 0))</f>
        <v>#N/A</v>
      </c>
    </row>
    <row r="22" spans="1:3" x14ac:dyDescent="0.25">
      <c r="A22" t="e">
        <f>INDEX(resultados!$A$2:$ZZ$49, 16, MATCH($B$1, resultados!$A$1:$ZZ$1, 0))</f>
        <v>#N/A</v>
      </c>
      <c r="B22" t="e">
        <f>INDEX(resultados!$A$2:$ZZ$49, 16, MATCH($B$2, resultados!$A$1:$ZZ$1, 0))</f>
        <v>#N/A</v>
      </c>
      <c r="C22" t="e">
        <f>INDEX(resultados!$A$2:$ZZ$49, 16, MATCH($B$3, resultados!$A$1:$ZZ$1, 0))</f>
        <v>#N/A</v>
      </c>
    </row>
    <row r="23" spans="1:3" x14ac:dyDescent="0.25">
      <c r="A23" t="e">
        <f>INDEX(resultados!$A$2:$ZZ$49, 17, MATCH($B$1, resultados!$A$1:$ZZ$1, 0))</f>
        <v>#N/A</v>
      </c>
      <c r="B23" t="e">
        <f>INDEX(resultados!$A$2:$ZZ$49, 17, MATCH($B$2, resultados!$A$1:$ZZ$1, 0))</f>
        <v>#N/A</v>
      </c>
      <c r="C23" t="e">
        <f>INDEX(resultados!$A$2:$ZZ$49, 17, MATCH($B$3, resultados!$A$1:$ZZ$1, 0))</f>
        <v>#N/A</v>
      </c>
    </row>
    <row r="24" spans="1:3" x14ac:dyDescent="0.25">
      <c r="A24" t="e">
        <f>INDEX(resultados!$A$2:$ZZ$49, 18, MATCH($B$1, resultados!$A$1:$ZZ$1, 0))</f>
        <v>#N/A</v>
      </c>
      <c r="B24" t="e">
        <f>INDEX(resultados!$A$2:$ZZ$49, 18, MATCH($B$2, resultados!$A$1:$ZZ$1, 0))</f>
        <v>#N/A</v>
      </c>
      <c r="C24" t="e">
        <f>INDEX(resultados!$A$2:$ZZ$49, 18, MATCH($B$3, resultados!$A$1:$ZZ$1, 0))</f>
        <v>#N/A</v>
      </c>
    </row>
    <row r="25" spans="1:3" x14ac:dyDescent="0.25">
      <c r="A25" t="e">
        <f>INDEX(resultados!$A$2:$ZZ$49, 19, MATCH($B$1, resultados!$A$1:$ZZ$1, 0))</f>
        <v>#N/A</v>
      </c>
      <c r="B25" t="e">
        <f>INDEX(resultados!$A$2:$ZZ$49, 19, MATCH($B$2, resultados!$A$1:$ZZ$1, 0))</f>
        <v>#N/A</v>
      </c>
      <c r="C25" t="e">
        <f>INDEX(resultados!$A$2:$ZZ$49, 19, MATCH($B$3, resultados!$A$1:$ZZ$1, 0))</f>
        <v>#N/A</v>
      </c>
    </row>
    <row r="26" spans="1:3" x14ac:dyDescent="0.25">
      <c r="A26" t="e">
        <f>INDEX(resultados!$A$2:$ZZ$49, 20, MATCH($B$1, resultados!$A$1:$ZZ$1, 0))</f>
        <v>#N/A</v>
      </c>
      <c r="B26" t="e">
        <f>INDEX(resultados!$A$2:$ZZ$49, 20, MATCH($B$2, resultados!$A$1:$ZZ$1, 0))</f>
        <v>#N/A</v>
      </c>
      <c r="C26" t="e">
        <f>INDEX(resultados!$A$2:$ZZ$49, 20, MATCH($B$3, resultados!$A$1:$ZZ$1, 0))</f>
        <v>#N/A</v>
      </c>
    </row>
    <row r="27" spans="1:3" x14ac:dyDescent="0.25">
      <c r="A27" t="e">
        <f>INDEX(resultados!$A$2:$ZZ$49, 21, MATCH($B$1, resultados!$A$1:$ZZ$1, 0))</f>
        <v>#N/A</v>
      </c>
      <c r="B27" t="e">
        <f>INDEX(resultados!$A$2:$ZZ$49, 21, MATCH($B$2, resultados!$A$1:$ZZ$1, 0))</f>
        <v>#N/A</v>
      </c>
      <c r="C27" t="e">
        <f>INDEX(resultados!$A$2:$ZZ$49, 21, MATCH($B$3, resultados!$A$1:$ZZ$1, 0))</f>
        <v>#N/A</v>
      </c>
    </row>
    <row r="28" spans="1:3" x14ac:dyDescent="0.25">
      <c r="A28" t="e">
        <f>INDEX(resultados!$A$2:$ZZ$49, 22, MATCH($B$1, resultados!$A$1:$ZZ$1, 0))</f>
        <v>#N/A</v>
      </c>
      <c r="B28" t="e">
        <f>INDEX(resultados!$A$2:$ZZ$49, 22, MATCH($B$2, resultados!$A$1:$ZZ$1, 0))</f>
        <v>#N/A</v>
      </c>
      <c r="C28" t="e">
        <f>INDEX(resultados!$A$2:$ZZ$49, 22, MATCH($B$3, resultados!$A$1:$ZZ$1, 0))</f>
        <v>#N/A</v>
      </c>
    </row>
    <row r="29" spans="1:3" x14ac:dyDescent="0.25">
      <c r="A29" t="e">
        <f>INDEX(resultados!$A$2:$ZZ$49, 23, MATCH($B$1, resultados!$A$1:$ZZ$1, 0))</f>
        <v>#N/A</v>
      </c>
      <c r="B29" t="e">
        <f>INDEX(resultados!$A$2:$ZZ$49, 23, MATCH($B$2, resultados!$A$1:$ZZ$1, 0))</f>
        <v>#N/A</v>
      </c>
      <c r="C29" t="e">
        <f>INDEX(resultados!$A$2:$ZZ$49, 23, MATCH($B$3, resultados!$A$1:$ZZ$1, 0))</f>
        <v>#N/A</v>
      </c>
    </row>
    <row r="30" spans="1:3" x14ac:dyDescent="0.25">
      <c r="A30" t="e">
        <f>INDEX(resultados!$A$2:$ZZ$49, 24, MATCH($B$1, resultados!$A$1:$ZZ$1, 0))</f>
        <v>#N/A</v>
      </c>
      <c r="B30" t="e">
        <f>INDEX(resultados!$A$2:$ZZ$49, 24, MATCH($B$2, resultados!$A$1:$ZZ$1, 0))</f>
        <v>#N/A</v>
      </c>
      <c r="C30" t="e">
        <f>INDEX(resultados!$A$2:$ZZ$49, 24, MATCH($B$3, resultados!$A$1:$ZZ$1, 0))</f>
        <v>#N/A</v>
      </c>
    </row>
    <row r="31" spans="1:3" x14ac:dyDescent="0.25">
      <c r="A31" t="e">
        <f>INDEX(resultados!$A$2:$ZZ$49, 25, MATCH($B$1, resultados!$A$1:$ZZ$1, 0))</f>
        <v>#N/A</v>
      </c>
      <c r="B31" t="e">
        <f>INDEX(resultados!$A$2:$ZZ$49, 25, MATCH($B$2, resultados!$A$1:$ZZ$1, 0))</f>
        <v>#N/A</v>
      </c>
      <c r="C31" t="e">
        <f>INDEX(resultados!$A$2:$ZZ$49, 25, MATCH($B$3, resultados!$A$1:$ZZ$1, 0))</f>
        <v>#N/A</v>
      </c>
    </row>
    <row r="32" spans="1:3" x14ac:dyDescent="0.25">
      <c r="A32" t="e">
        <f>INDEX(resultados!$A$2:$ZZ$49, 26, MATCH($B$1, resultados!$A$1:$ZZ$1, 0))</f>
        <v>#N/A</v>
      </c>
      <c r="B32" t="e">
        <f>INDEX(resultados!$A$2:$ZZ$49, 26, MATCH($B$2, resultados!$A$1:$ZZ$1, 0))</f>
        <v>#N/A</v>
      </c>
      <c r="C32" t="e">
        <f>INDEX(resultados!$A$2:$ZZ$49, 26, MATCH($B$3, resultados!$A$1:$ZZ$1, 0))</f>
        <v>#N/A</v>
      </c>
    </row>
    <row r="33" spans="1:3" x14ac:dyDescent="0.25">
      <c r="A33" t="e">
        <f>INDEX(resultados!$A$2:$ZZ$49, 27, MATCH($B$1, resultados!$A$1:$ZZ$1, 0))</f>
        <v>#N/A</v>
      </c>
      <c r="B33" t="e">
        <f>INDEX(resultados!$A$2:$ZZ$49, 27, MATCH($B$2, resultados!$A$1:$ZZ$1, 0))</f>
        <v>#N/A</v>
      </c>
      <c r="C33" t="e">
        <f>INDEX(resultados!$A$2:$ZZ$49, 27, MATCH($B$3, resultados!$A$1:$ZZ$1, 0))</f>
        <v>#N/A</v>
      </c>
    </row>
    <row r="34" spans="1:3" x14ac:dyDescent="0.25">
      <c r="A34" t="e">
        <f>INDEX(resultados!$A$2:$ZZ$49, 28, MATCH($B$1, resultados!$A$1:$ZZ$1, 0))</f>
        <v>#N/A</v>
      </c>
      <c r="B34" t="e">
        <f>INDEX(resultados!$A$2:$ZZ$49, 28, MATCH($B$2, resultados!$A$1:$ZZ$1, 0))</f>
        <v>#N/A</v>
      </c>
      <c r="C34" t="e">
        <f>INDEX(resultados!$A$2:$ZZ$49, 28, MATCH($B$3, resultados!$A$1:$ZZ$1, 0))</f>
        <v>#N/A</v>
      </c>
    </row>
    <row r="35" spans="1:3" x14ac:dyDescent="0.25">
      <c r="A35" t="e">
        <f>INDEX(resultados!$A$2:$ZZ$49, 29, MATCH($B$1, resultados!$A$1:$ZZ$1, 0))</f>
        <v>#N/A</v>
      </c>
      <c r="B35" t="e">
        <f>INDEX(resultados!$A$2:$ZZ$49, 29, MATCH($B$2, resultados!$A$1:$ZZ$1, 0))</f>
        <v>#N/A</v>
      </c>
      <c r="C35" t="e">
        <f>INDEX(resultados!$A$2:$ZZ$49, 29, MATCH($B$3, resultados!$A$1:$ZZ$1, 0))</f>
        <v>#N/A</v>
      </c>
    </row>
    <row r="36" spans="1:3" x14ac:dyDescent="0.25">
      <c r="A36" t="e">
        <f>INDEX(resultados!$A$2:$ZZ$49, 30, MATCH($B$1, resultados!$A$1:$ZZ$1, 0))</f>
        <v>#N/A</v>
      </c>
      <c r="B36" t="e">
        <f>INDEX(resultados!$A$2:$ZZ$49, 30, MATCH($B$2, resultados!$A$1:$ZZ$1, 0))</f>
        <v>#N/A</v>
      </c>
      <c r="C36" t="e">
        <f>INDEX(resultados!$A$2:$ZZ$49, 30, MATCH($B$3, resultados!$A$1:$ZZ$1, 0))</f>
        <v>#N/A</v>
      </c>
    </row>
    <row r="37" spans="1:3" x14ac:dyDescent="0.25">
      <c r="A37" t="e">
        <f>INDEX(resultados!$A$2:$ZZ$49, 31, MATCH($B$1, resultados!$A$1:$ZZ$1, 0))</f>
        <v>#N/A</v>
      </c>
      <c r="B37" t="e">
        <f>INDEX(resultados!$A$2:$ZZ$49, 31, MATCH($B$2, resultados!$A$1:$ZZ$1, 0))</f>
        <v>#N/A</v>
      </c>
      <c r="C37" t="e">
        <f>INDEX(resultados!$A$2:$ZZ$49, 31, MATCH($B$3, resultados!$A$1:$ZZ$1, 0))</f>
        <v>#N/A</v>
      </c>
    </row>
    <row r="38" spans="1:3" x14ac:dyDescent="0.25">
      <c r="A38" t="e">
        <f>INDEX(resultados!$A$2:$ZZ$49, 32, MATCH($B$1, resultados!$A$1:$ZZ$1, 0))</f>
        <v>#N/A</v>
      </c>
      <c r="B38" t="e">
        <f>INDEX(resultados!$A$2:$ZZ$49, 32, MATCH($B$2, resultados!$A$1:$ZZ$1, 0))</f>
        <v>#N/A</v>
      </c>
      <c r="C38" t="e">
        <f>INDEX(resultados!$A$2:$ZZ$49, 32, MATCH($B$3, resultados!$A$1:$ZZ$1, 0))</f>
        <v>#N/A</v>
      </c>
    </row>
    <row r="39" spans="1:3" x14ac:dyDescent="0.25">
      <c r="A39" t="e">
        <f>INDEX(resultados!$A$2:$ZZ$49, 33, MATCH($B$1, resultados!$A$1:$ZZ$1, 0))</f>
        <v>#N/A</v>
      </c>
      <c r="B39" t="e">
        <f>INDEX(resultados!$A$2:$ZZ$49, 33, MATCH($B$2, resultados!$A$1:$ZZ$1, 0))</f>
        <v>#N/A</v>
      </c>
      <c r="C39" t="e">
        <f>INDEX(resultados!$A$2:$ZZ$49, 33, MATCH($B$3, resultados!$A$1:$ZZ$1, 0))</f>
        <v>#N/A</v>
      </c>
    </row>
    <row r="40" spans="1:3" x14ac:dyDescent="0.25">
      <c r="A40" t="e">
        <f>INDEX(resultados!$A$2:$ZZ$49, 34, MATCH($B$1, resultados!$A$1:$ZZ$1, 0))</f>
        <v>#N/A</v>
      </c>
      <c r="B40" t="e">
        <f>INDEX(resultados!$A$2:$ZZ$49, 34, MATCH($B$2, resultados!$A$1:$ZZ$1, 0))</f>
        <v>#N/A</v>
      </c>
      <c r="C40" t="e">
        <f>INDEX(resultados!$A$2:$ZZ$49, 34, MATCH($B$3, resultados!$A$1:$ZZ$1, 0))</f>
        <v>#N/A</v>
      </c>
    </row>
    <row r="41" spans="1:3" x14ac:dyDescent="0.25">
      <c r="A41" t="e">
        <f>INDEX(resultados!$A$2:$ZZ$49, 35, MATCH($B$1, resultados!$A$1:$ZZ$1, 0))</f>
        <v>#N/A</v>
      </c>
      <c r="B41" t="e">
        <f>INDEX(resultados!$A$2:$ZZ$49, 35, MATCH($B$2, resultados!$A$1:$ZZ$1, 0))</f>
        <v>#N/A</v>
      </c>
      <c r="C41" t="e">
        <f>INDEX(resultados!$A$2:$ZZ$49, 35, MATCH($B$3, resultados!$A$1:$ZZ$1, 0))</f>
        <v>#N/A</v>
      </c>
    </row>
    <row r="42" spans="1:3" x14ac:dyDescent="0.25">
      <c r="A42" t="e">
        <f>INDEX(resultados!$A$2:$ZZ$49, 36, MATCH($B$1, resultados!$A$1:$ZZ$1, 0))</f>
        <v>#N/A</v>
      </c>
      <c r="B42" t="e">
        <f>INDEX(resultados!$A$2:$ZZ$49, 36, MATCH($B$2, resultados!$A$1:$ZZ$1, 0))</f>
        <v>#N/A</v>
      </c>
      <c r="C42" t="e">
        <f>INDEX(resultados!$A$2:$ZZ$49, 36, MATCH($B$3, resultados!$A$1:$ZZ$1, 0))</f>
        <v>#N/A</v>
      </c>
    </row>
    <row r="43" spans="1:3" x14ac:dyDescent="0.25">
      <c r="A43" t="e">
        <f>INDEX(resultados!$A$2:$ZZ$49, 37, MATCH($B$1, resultados!$A$1:$ZZ$1, 0))</f>
        <v>#N/A</v>
      </c>
      <c r="B43" t="e">
        <f>INDEX(resultados!$A$2:$ZZ$49, 37, MATCH($B$2, resultados!$A$1:$ZZ$1, 0))</f>
        <v>#N/A</v>
      </c>
      <c r="C43" t="e">
        <f>INDEX(resultados!$A$2:$ZZ$49, 37, MATCH($B$3, resultados!$A$1:$ZZ$1, 0))</f>
        <v>#N/A</v>
      </c>
    </row>
    <row r="44" spans="1:3" x14ac:dyDescent="0.25">
      <c r="A44" t="e">
        <f>INDEX(resultados!$A$2:$ZZ$49, 38, MATCH($B$1, resultados!$A$1:$ZZ$1, 0))</f>
        <v>#N/A</v>
      </c>
      <c r="B44" t="e">
        <f>INDEX(resultados!$A$2:$ZZ$49, 38, MATCH($B$2, resultados!$A$1:$ZZ$1, 0))</f>
        <v>#N/A</v>
      </c>
      <c r="C44" t="e">
        <f>INDEX(resultados!$A$2:$ZZ$49, 38, MATCH($B$3, resultados!$A$1:$ZZ$1, 0))</f>
        <v>#N/A</v>
      </c>
    </row>
    <row r="45" spans="1:3" x14ac:dyDescent="0.25">
      <c r="A45" t="e">
        <f>INDEX(resultados!$A$2:$ZZ$49, 39, MATCH($B$1, resultados!$A$1:$ZZ$1, 0))</f>
        <v>#N/A</v>
      </c>
      <c r="B45" t="e">
        <f>INDEX(resultados!$A$2:$ZZ$49, 39, MATCH($B$2, resultados!$A$1:$ZZ$1, 0))</f>
        <v>#N/A</v>
      </c>
      <c r="C45" t="e">
        <f>INDEX(resultados!$A$2:$ZZ$49, 39, MATCH($B$3, resultados!$A$1:$ZZ$1, 0))</f>
        <v>#N/A</v>
      </c>
    </row>
    <row r="46" spans="1:3" x14ac:dyDescent="0.25">
      <c r="A46" t="e">
        <f>INDEX(resultados!$A$2:$ZZ$49, 40, MATCH($B$1, resultados!$A$1:$ZZ$1, 0))</f>
        <v>#N/A</v>
      </c>
      <c r="B46" t="e">
        <f>INDEX(resultados!$A$2:$ZZ$49, 40, MATCH($B$2, resultados!$A$1:$ZZ$1, 0))</f>
        <v>#N/A</v>
      </c>
      <c r="C46" t="e">
        <f>INDEX(resultados!$A$2:$ZZ$49, 40, MATCH($B$3, resultados!$A$1:$ZZ$1, 0))</f>
        <v>#N/A</v>
      </c>
    </row>
    <row r="47" spans="1:3" x14ac:dyDescent="0.25">
      <c r="A47" t="e">
        <f>INDEX(resultados!$A$2:$ZZ$49, 41, MATCH($B$1, resultados!$A$1:$ZZ$1, 0))</f>
        <v>#N/A</v>
      </c>
      <c r="B47" t="e">
        <f>INDEX(resultados!$A$2:$ZZ$49, 41, MATCH($B$2, resultados!$A$1:$ZZ$1, 0))</f>
        <v>#N/A</v>
      </c>
      <c r="C47" t="e">
        <f>INDEX(resultados!$A$2:$ZZ$49, 41, MATCH($B$3, resultados!$A$1:$ZZ$1, 0))</f>
        <v>#N/A</v>
      </c>
    </row>
    <row r="48" spans="1:3" x14ac:dyDescent="0.25">
      <c r="A48" t="e">
        <f>INDEX(resultados!$A$2:$ZZ$49, 42, MATCH($B$1, resultados!$A$1:$ZZ$1, 0))</f>
        <v>#N/A</v>
      </c>
      <c r="B48" t="e">
        <f>INDEX(resultados!$A$2:$ZZ$49, 42, MATCH($B$2, resultados!$A$1:$ZZ$1, 0))</f>
        <v>#N/A</v>
      </c>
      <c r="C48" t="e">
        <f>INDEX(resultados!$A$2:$ZZ$49, 42, MATCH($B$3, resultados!$A$1:$ZZ$1, 0))</f>
        <v>#N/A</v>
      </c>
    </row>
    <row r="49" spans="1:3" x14ac:dyDescent="0.25">
      <c r="A49" t="e">
        <f>INDEX(resultados!$A$2:$ZZ$49, 43, MATCH($B$1, resultados!$A$1:$ZZ$1, 0))</f>
        <v>#N/A</v>
      </c>
      <c r="B49" t="e">
        <f>INDEX(resultados!$A$2:$ZZ$49, 43, MATCH($B$2, resultados!$A$1:$ZZ$1, 0))</f>
        <v>#N/A</v>
      </c>
      <c r="C49" t="e">
        <f>INDEX(resultados!$A$2:$ZZ$49, 43, MATCH($B$3, resultados!$A$1:$ZZ$1, 0))</f>
        <v>#N/A</v>
      </c>
    </row>
    <row r="50" spans="1:3" x14ac:dyDescent="0.25">
      <c r="A50" t="e">
        <f>INDEX(resultados!$A$2:$ZZ$49, 44, MATCH($B$1, resultados!$A$1:$ZZ$1, 0))</f>
        <v>#N/A</v>
      </c>
      <c r="B50" t="e">
        <f>INDEX(resultados!$A$2:$ZZ$49, 44, MATCH($B$2, resultados!$A$1:$ZZ$1, 0))</f>
        <v>#N/A</v>
      </c>
      <c r="C50" t="e">
        <f>INDEX(resultados!$A$2:$ZZ$49, 44, MATCH($B$3, resultados!$A$1:$ZZ$1, 0))</f>
        <v>#N/A</v>
      </c>
    </row>
    <row r="51" spans="1:3" x14ac:dyDescent="0.25">
      <c r="A51" t="e">
        <f>INDEX(resultados!$A$2:$ZZ$49, 45, MATCH($B$1, resultados!$A$1:$ZZ$1, 0))</f>
        <v>#N/A</v>
      </c>
      <c r="B51" t="e">
        <f>INDEX(resultados!$A$2:$ZZ$49, 45, MATCH($B$2, resultados!$A$1:$ZZ$1, 0))</f>
        <v>#N/A</v>
      </c>
      <c r="C51" t="e">
        <f>INDEX(resultados!$A$2:$ZZ$49, 45, MATCH($B$3, resultados!$A$1:$ZZ$1, 0))</f>
        <v>#N/A</v>
      </c>
    </row>
    <row r="52" spans="1:3" x14ac:dyDescent="0.25">
      <c r="A52" t="e">
        <f>INDEX(resultados!$A$2:$ZZ$49, 46, MATCH($B$1, resultados!$A$1:$ZZ$1, 0))</f>
        <v>#N/A</v>
      </c>
      <c r="B52" t="e">
        <f>INDEX(resultados!$A$2:$ZZ$49, 46, MATCH($B$2, resultados!$A$1:$ZZ$1, 0))</f>
        <v>#N/A</v>
      </c>
      <c r="C52" t="e">
        <f>INDEX(resultados!$A$2:$ZZ$49, 46, MATCH($B$3, resultados!$A$1:$ZZ$1, 0))</f>
        <v>#N/A</v>
      </c>
    </row>
    <row r="53" spans="1:3" x14ac:dyDescent="0.25">
      <c r="A53" t="e">
        <f>INDEX(resultados!$A$2:$ZZ$49, 47, MATCH($B$1, resultados!$A$1:$ZZ$1, 0))</f>
        <v>#N/A</v>
      </c>
      <c r="B53" t="e">
        <f>INDEX(resultados!$A$2:$ZZ$49, 47, MATCH($B$2, resultados!$A$1:$ZZ$1, 0))</f>
        <v>#N/A</v>
      </c>
      <c r="C53" t="e">
        <f>INDEX(resultados!$A$2:$ZZ$49, 47, MATCH($B$3, resultados!$A$1:$ZZ$1, 0))</f>
        <v>#N/A</v>
      </c>
    </row>
    <row r="54" spans="1:3" x14ac:dyDescent="0.25">
      <c r="A54" t="e">
        <f>INDEX(resultados!$A$2:$ZZ$49, 48, MATCH($B$1, resultados!$A$1:$ZZ$1, 0))</f>
        <v>#N/A</v>
      </c>
      <c r="B54" t="e">
        <f>INDEX(resultados!$A$2:$ZZ$49, 48, MATCH($B$2, resultados!$A$1:$ZZ$1, 0))</f>
        <v>#N/A</v>
      </c>
      <c r="C54" t="e">
        <f>INDEX(resultados!$A$2:$ZZ$49, 48,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3.8018999999999998</v>
      </c>
      <c r="E2">
        <v>26.3</v>
      </c>
      <c r="F2">
        <v>22.21</v>
      </c>
      <c r="G2">
        <v>11.69</v>
      </c>
      <c r="H2">
        <v>0.2</v>
      </c>
      <c r="I2">
        <v>114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151.85</v>
      </c>
      <c r="Q2">
        <v>4032.86</v>
      </c>
      <c r="R2">
        <v>243.53</v>
      </c>
      <c r="S2">
        <v>92.66</v>
      </c>
      <c r="T2">
        <v>71165.05</v>
      </c>
      <c r="U2">
        <v>0.38</v>
      </c>
      <c r="V2">
        <v>0.71</v>
      </c>
      <c r="W2">
        <v>4.62</v>
      </c>
      <c r="X2">
        <v>4.33</v>
      </c>
      <c r="Y2">
        <v>2</v>
      </c>
      <c r="Z2">
        <v>10</v>
      </c>
      <c r="AA2">
        <v>264.57203323082263</v>
      </c>
      <c r="AB2">
        <v>361.99912796074369</v>
      </c>
      <c r="AC2">
        <v>327.45043925713662</v>
      </c>
      <c r="AD2">
        <v>264572.03323082259</v>
      </c>
      <c r="AE2">
        <v>361999.12796074367</v>
      </c>
      <c r="AF2">
        <v>1.3264006878870631E-5</v>
      </c>
      <c r="AG2">
        <v>18</v>
      </c>
      <c r="AH2">
        <v>327450.4392571366</v>
      </c>
    </row>
    <row r="3" spans="1:34" x14ac:dyDescent="0.25">
      <c r="A3">
        <v>1</v>
      </c>
      <c r="B3">
        <v>40</v>
      </c>
      <c r="C3" t="s">
        <v>34</v>
      </c>
      <c r="D3">
        <v>3.8986000000000001</v>
      </c>
      <c r="E3">
        <v>25.65</v>
      </c>
      <c r="F3">
        <v>21.78</v>
      </c>
      <c r="G3">
        <v>12.81</v>
      </c>
      <c r="H3">
        <v>0.39</v>
      </c>
      <c r="I3">
        <v>102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146.13</v>
      </c>
      <c r="Q3">
        <v>4033.95</v>
      </c>
      <c r="R3">
        <v>226.33</v>
      </c>
      <c r="S3">
        <v>92.66</v>
      </c>
      <c r="T3">
        <v>62625.17</v>
      </c>
      <c r="U3">
        <v>0.41</v>
      </c>
      <c r="V3">
        <v>0.72</v>
      </c>
      <c r="W3">
        <v>4.68</v>
      </c>
      <c r="X3">
        <v>3.9</v>
      </c>
      <c r="Y3">
        <v>2</v>
      </c>
      <c r="Z3">
        <v>10</v>
      </c>
      <c r="AA3">
        <v>250.05194909530829</v>
      </c>
      <c r="AB3">
        <v>342.1321082654693</v>
      </c>
      <c r="AC3">
        <v>309.47950003814469</v>
      </c>
      <c r="AD3">
        <v>250051.94909530829</v>
      </c>
      <c r="AE3">
        <v>342132.10826546932</v>
      </c>
      <c r="AF3">
        <v>1.360137226596308E-5</v>
      </c>
      <c r="AG3">
        <v>17</v>
      </c>
      <c r="AH3">
        <v>309479.5000381447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3.6977000000000002</v>
      </c>
      <c r="E2">
        <v>27.04</v>
      </c>
      <c r="F2">
        <v>23.08</v>
      </c>
      <c r="G2">
        <v>10.18</v>
      </c>
      <c r="H2">
        <v>0.24</v>
      </c>
      <c r="I2">
        <v>136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133.91999999999999</v>
      </c>
      <c r="Q2">
        <v>4034.52</v>
      </c>
      <c r="R2">
        <v>268.22000000000003</v>
      </c>
      <c r="S2">
        <v>92.66</v>
      </c>
      <c r="T2">
        <v>83399.839999999997</v>
      </c>
      <c r="U2">
        <v>0.35</v>
      </c>
      <c r="V2">
        <v>0.68</v>
      </c>
      <c r="W2">
        <v>4.78</v>
      </c>
      <c r="X2">
        <v>5.2</v>
      </c>
      <c r="Y2">
        <v>2</v>
      </c>
      <c r="Z2">
        <v>10</v>
      </c>
      <c r="AA2">
        <v>255.9334347319996</v>
      </c>
      <c r="AB2">
        <v>350.17941638641997</v>
      </c>
      <c r="AC2">
        <v>316.7587843665022</v>
      </c>
      <c r="AD2">
        <v>255933.43473199959</v>
      </c>
      <c r="AE2">
        <v>350179.41638642002</v>
      </c>
      <c r="AF2">
        <v>1.44877856460175E-5</v>
      </c>
      <c r="AG2">
        <v>18</v>
      </c>
      <c r="AH2">
        <v>316758.78436650219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3.0333999999999999</v>
      </c>
      <c r="E2">
        <v>32.97</v>
      </c>
      <c r="F2">
        <v>28.27</v>
      </c>
      <c r="G2">
        <v>6.28</v>
      </c>
      <c r="H2">
        <v>0.43</v>
      </c>
      <c r="I2">
        <v>270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111.87</v>
      </c>
      <c r="Q2">
        <v>4038.61</v>
      </c>
      <c r="R2">
        <v>434.84</v>
      </c>
      <c r="S2">
        <v>92.66</v>
      </c>
      <c r="T2">
        <v>166039.6</v>
      </c>
      <c r="U2">
        <v>0.21</v>
      </c>
      <c r="V2">
        <v>0.55000000000000004</v>
      </c>
      <c r="W2">
        <v>5.18</v>
      </c>
      <c r="X2">
        <v>10.37</v>
      </c>
      <c r="Y2">
        <v>2</v>
      </c>
      <c r="Z2">
        <v>10</v>
      </c>
      <c r="AA2">
        <v>295.02129941076402</v>
      </c>
      <c r="AB2">
        <v>403.66115727495611</v>
      </c>
      <c r="AC2">
        <v>365.13630296662598</v>
      </c>
      <c r="AD2">
        <v>295021.29941076401</v>
      </c>
      <c r="AE2">
        <v>403661.15727495612</v>
      </c>
      <c r="AF2">
        <v>1.571903537639586E-5</v>
      </c>
      <c r="AG2">
        <v>22</v>
      </c>
      <c r="AH2">
        <v>365136.30296662601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2.9773999999999998</v>
      </c>
      <c r="E2">
        <v>33.590000000000003</v>
      </c>
      <c r="F2">
        <v>25.61</v>
      </c>
      <c r="G2">
        <v>7.72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272.8</v>
      </c>
      <c r="Q2">
        <v>4033.8</v>
      </c>
      <c r="R2">
        <v>359.76</v>
      </c>
      <c r="S2">
        <v>92.66</v>
      </c>
      <c r="T2">
        <v>128854.39999999999</v>
      </c>
      <c r="U2">
        <v>0.26</v>
      </c>
      <c r="V2">
        <v>0.61</v>
      </c>
      <c r="W2">
        <v>4.6900000000000004</v>
      </c>
      <c r="X2">
        <v>7.72</v>
      </c>
      <c r="Y2">
        <v>2</v>
      </c>
      <c r="Z2">
        <v>10</v>
      </c>
      <c r="AA2">
        <v>410.12669172628063</v>
      </c>
      <c r="AB2">
        <v>561.15343313256096</v>
      </c>
      <c r="AC2">
        <v>507.59773705817838</v>
      </c>
      <c r="AD2">
        <v>410126.69172628061</v>
      </c>
      <c r="AE2">
        <v>561153.43313256092</v>
      </c>
      <c r="AF2">
        <v>8.288528949999267E-6</v>
      </c>
      <c r="AG2">
        <v>22</v>
      </c>
      <c r="AH2">
        <v>507597.73705817852</v>
      </c>
    </row>
    <row r="3" spans="1:34" x14ac:dyDescent="0.25">
      <c r="A3">
        <v>1</v>
      </c>
      <c r="B3">
        <v>70</v>
      </c>
      <c r="C3" t="s">
        <v>34</v>
      </c>
      <c r="D3">
        <v>4.0587999999999997</v>
      </c>
      <c r="E3">
        <v>24.64</v>
      </c>
      <c r="F3">
        <v>20.45</v>
      </c>
      <c r="G3">
        <v>18.04</v>
      </c>
      <c r="H3">
        <v>0.25</v>
      </c>
      <c r="I3">
        <v>68</v>
      </c>
      <c r="J3">
        <v>143.16999999999999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184.17</v>
      </c>
      <c r="Q3">
        <v>4031.39</v>
      </c>
      <c r="R3">
        <v>185.72</v>
      </c>
      <c r="S3">
        <v>92.66</v>
      </c>
      <c r="T3">
        <v>42493.7</v>
      </c>
      <c r="U3">
        <v>0.5</v>
      </c>
      <c r="V3">
        <v>0.77</v>
      </c>
      <c r="W3">
        <v>4.51</v>
      </c>
      <c r="X3">
        <v>2.57</v>
      </c>
      <c r="Y3">
        <v>2</v>
      </c>
      <c r="Z3">
        <v>10</v>
      </c>
      <c r="AA3">
        <v>269.29749119362828</v>
      </c>
      <c r="AB3">
        <v>368.46470801794652</v>
      </c>
      <c r="AC3">
        <v>333.29895342817849</v>
      </c>
      <c r="AD3">
        <v>269297.49119362829</v>
      </c>
      <c r="AE3">
        <v>368464.70801794651</v>
      </c>
      <c r="AF3">
        <v>1.1298945825974679E-5</v>
      </c>
      <c r="AG3">
        <v>17</v>
      </c>
      <c r="AH3">
        <v>333298.95342817862</v>
      </c>
    </row>
    <row r="4" spans="1:34" x14ac:dyDescent="0.25">
      <c r="A4">
        <v>2</v>
      </c>
      <c r="B4">
        <v>70</v>
      </c>
      <c r="C4" t="s">
        <v>34</v>
      </c>
      <c r="D4">
        <v>4.1585000000000001</v>
      </c>
      <c r="E4">
        <v>24.05</v>
      </c>
      <c r="F4">
        <v>20.11</v>
      </c>
      <c r="G4">
        <v>20.46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176.6</v>
      </c>
      <c r="Q4">
        <v>4031.52</v>
      </c>
      <c r="R4">
        <v>172.6</v>
      </c>
      <c r="S4">
        <v>92.66</v>
      </c>
      <c r="T4">
        <v>35975.01</v>
      </c>
      <c r="U4">
        <v>0.54</v>
      </c>
      <c r="V4">
        <v>0.78</v>
      </c>
      <c r="W4">
        <v>4.5599999999999996</v>
      </c>
      <c r="X4">
        <v>2.2400000000000002</v>
      </c>
      <c r="Y4">
        <v>2</v>
      </c>
      <c r="Z4">
        <v>10</v>
      </c>
      <c r="AA4">
        <v>253.9539903558769</v>
      </c>
      <c r="AB4">
        <v>347.47105326408757</v>
      </c>
      <c r="AC4">
        <v>314.30890361935298</v>
      </c>
      <c r="AD4">
        <v>253953.99035587689</v>
      </c>
      <c r="AE4">
        <v>347471.05326408759</v>
      </c>
      <c r="AF4">
        <v>1.157649212016254E-5</v>
      </c>
      <c r="AG4">
        <v>16</v>
      </c>
      <c r="AH4">
        <v>314308.90361935302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2.5118999999999998</v>
      </c>
      <c r="E2">
        <v>39.81</v>
      </c>
      <c r="F2">
        <v>28.14</v>
      </c>
      <c r="G2">
        <v>6.5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355.91</v>
      </c>
      <c r="Q2">
        <v>4034.02</v>
      </c>
      <c r="R2">
        <v>443.77</v>
      </c>
      <c r="S2">
        <v>92.66</v>
      </c>
      <c r="T2">
        <v>170556.79</v>
      </c>
      <c r="U2">
        <v>0.21</v>
      </c>
      <c r="V2">
        <v>0.56000000000000005</v>
      </c>
      <c r="W2">
        <v>4.82</v>
      </c>
      <c r="X2">
        <v>10.26</v>
      </c>
      <c r="Y2">
        <v>2</v>
      </c>
      <c r="Z2">
        <v>10</v>
      </c>
      <c r="AA2">
        <v>551.36189105729989</v>
      </c>
      <c r="AB2">
        <v>754.39766371450435</v>
      </c>
      <c r="AC2">
        <v>682.3990094933622</v>
      </c>
      <c r="AD2">
        <v>551361.89105729992</v>
      </c>
      <c r="AE2">
        <v>754397.66371450434</v>
      </c>
      <c r="AF2">
        <v>6.3185471863622781E-6</v>
      </c>
      <c r="AG2">
        <v>26</v>
      </c>
      <c r="AH2">
        <v>682399.00949336216</v>
      </c>
    </row>
    <row r="3" spans="1:34" x14ac:dyDescent="0.25">
      <c r="A3">
        <v>1</v>
      </c>
      <c r="B3">
        <v>90</v>
      </c>
      <c r="C3" t="s">
        <v>34</v>
      </c>
      <c r="D3">
        <v>3.7292000000000001</v>
      </c>
      <c r="E3">
        <v>26.82</v>
      </c>
      <c r="F3">
        <v>21.23</v>
      </c>
      <c r="G3">
        <v>14.31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33.770000000000003</v>
      </c>
      <c r="O3">
        <v>22213.89</v>
      </c>
      <c r="P3">
        <v>244.5</v>
      </c>
      <c r="Q3">
        <v>4032.2</v>
      </c>
      <c r="R3">
        <v>212.89</v>
      </c>
      <c r="S3">
        <v>92.66</v>
      </c>
      <c r="T3">
        <v>55973.78</v>
      </c>
      <c r="U3">
        <v>0.44</v>
      </c>
      <c r="V3">
        <v>0.74</v>
      </c>
      <c r="W3">
        <v>4.5199999999999996</v>
      </c>
      <c r="X3">
        <v>3.35</v>
      </c>
      <c r="Y3">
        <v>2</v>
      </c>
      <c r="Z3">
        <v>10</v>
      </c>
      <c r="AA3">
        <v>318.94849102568702</v>
      </c>
      <c r="AB3">
        <v>436.39939643568761</v>
      </c>
      <c r="AC3">
        <v>394.7500505302645</v>
      </c>
      <c r="AD3">
        <v>318948.49102568702</v>
      </c>
      <c r="AE3">
        <v>436399.39643568761</v>
      </c>
      <c r="AF3">
        <v>9.3805988165859337E-6</v>
      </c>
      <c r="AG3">
        <v>18</v>
      </c>
      <c r="AH3">
        <v>394750.0505302645</v>
      </c>
    </row>
    <row r="4" spans="1:34" x14ac:dyDescent="0.25">
      <c r="A4">
        <v>2</v>
      </c>
      <c r="B4">
        <v>90</v>
      </c>
      <c r="C4" t="s">
        <v>34</v>
      </c>
      <c r="D4">
        <v>4.1757</v>
      </c>
      <c r="E4">
        <v>23.95</v>
      </c>
      <c r="F4">
        <v>19.75</v>
      </c>
      <c r="G4">
        <v>23.7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199.44</v>
      </c>
      <c r="Q4">
        <v>4031.48</v>
      </c>
      <c r="R4">
        <v>162.22</v>
      </c>
      <c r="S4">
        <v>92.66</v>
      </c>
      <c r="T4">
        <v>30829.55</v>
      </c>
      <c r="U4">
        <v>0.56999999999999995</v>
      </c>
      <c r="V4">
        <v>0.79</v>
      </c>
      <c r="W4">
        <v>4.49</v>
      </c>
      <c r="X4">
        <v>1.87</v>
      </c>
      <c r="Y4">
        <v>2</v>
      </c>
      <c r="Z4">
        <v>10</v>
      </c>
      <c r="AA4">
        <v>266.2891579091156</v>
      </c>
      <c r="AB4">
        <v>364.34857369977851</v>
      </c>
      <c r="AC4">
        <v>329.5756571923057</v>
      </c>
      <c r="AD4">
        <v>266289.1579091156</v>
      </c>
      <c r="AE4">
        <v>364348.57369977853</v>
      </c>
      <c r="AF4">
        <v>1.0503745167440171E-5</v>
      </c>
      <c r="AG4">
        <v>16</v>
      </c>
      <c r="AH4">
        <v>329575.65719230572</v>
      </c>
    </row>
    <row r="5" spans="1:34" x14ac:dyDescent="0.25">
      <c r="A5">
        <v>3</v>
      </c>
      <c r="B5">
        <v>90</v>
      </c>
      <c r="C5" t="s">
        <v>34</v>
      </c>
      <c r="D5">
        <v>4.2264999999999997</v>
      </c>
      <c r="E5">
        <v>23.66</v>
      </c>
      <c r="F5">
        <v>19.600000000000001</v>
      </c>
      <c r="G5">
        <v>25.57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195.69</v>
      </c>
      <c r="Q5">
        <v>4032.3</v>
      </c>
      <c r="R5">
        <v>156.46</v>
      </c>
      <c r="S5">
        <v>92.66</v>
      </c>
      <c r="T5">
        <v>27970.16</v>
      </c>
      <c r="U5">
        <v>0.59</v>
      </c>
      <c r="V5">
        <v>0.8</v>
      </c>
      <c r="W5">
        <v>4.51</v>
      </c>
      <c r="X5">
        <v>1.72</v>
      </c>
      <c r="Y5">
        <v>2</v>
      </c>
      <c r="Z5">
        <v>10</v>
      </c>
      <c r="AA5">
        <v>263.46055301205831</v>
      </c>
      <c r="AB5">
        <v>360.47835169038382</v>
      </c>
      <c r="AC5">
        <v>326.07480373959692</v>
      </c>
      <c r="AD5">
        <v>263460.55301205831</v>
      </c>
      <c r="AE5">
        <v>360478.35169038369</v>
      </c>
      <c r="AF5">
        <v>1.0631529791456729E-5</v>
      </c>
      <c r="AG5">
        <v>16</v>
      </c>
      <c r="AH5">
        <v>326074.80373959691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2.5327000000000002</v>
      </c>
      <c r="E2">
        <v>39.479999999999997</v>
      </c>
      <c r="F2">
        <v>33.369999999999997</v>
      </c>
      <c r="G2">
        <v>4.9800000000000004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96.71</v>
      </c>
      <c r="Q2">
        <v>4040.9</v>
      </c>
      <c r="R2">
        <v>598.5</v>
      </c>
      <c r="S2">
        <v>92.66</v>
      </c>
      <c r="T2">
        <v>247211.15</v>
      </c>
      <c r="U2">
        <v>0.15</v>
      </c>
      <c r="V2">
        <v>0.47</v>
      </c>
      <c r="W2">
        <v>5.58</v>
      </c>
      <c r="X2">
        <v>15.47</v>
      </c>
      <c r="Y2">
        <v>2</v>
      </c>
      <c r="Z2">
        <v>10</v>
      </c>
      <c r="AA2">
        <v>339.63475870451731</v>
      </c>
      <c r="AB2">
        <v>464.70326048758432</v>
      </c>
      <c r="AC2">
        <v>420.35263352177083</v>
      </c>
      <c r="AD2">
        <v>339634.75870451733</v>
      </c>
      <c r="AE2">
        <v>464703.26048758428</v>
      </c>
      <c r="AF2">
        <v>1.5456442411796771E-5</v>
      </c>
      <c r="AG2">
        <v>26</v>
      </c>
      <c r="AH2">
        <v>420352.63352177083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3.6829000000000001</v>
      </c>
      <c r="E2">
        <v>27.15</v>
      </c>
      <c r="F2">
        <v>22.62</v>
      </c>
      <c r="G2">
        <v>10.94</v>
      </c>
      <c r="H2">
        <v>0.18</v>
      </c>
      <c r="I2">
        <v>124</v>
      </c>
      <c r="J2">
        <v>98.71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170.28</v>
      </c>
      <c r="Q2">
        <v>4032.83</v>
      </c>
      <c r="R2">
        <v>258.83999999999997</v>
      </c>
      <c r="S2">
        <v>92.66</v>
      </c>
      <c r="T2">
        <v>78773.87</v>
      </c>
      <c r="U2">
        <v>0.36</v>
      </c>
      <c r="V2">
        <v>0.69</v>
      </c>
      <c r="W2">
        <v>4.58</v>
      </c>
      <c r="X2">
        <v>4.7300000000000004</v>
      </c>
      <c r="Y2">
        <v>2</v>
      </c>
      <c r="Z2">
        <v>10</v>
      </c>
      <c r="AA2">
        <v>277.82569383787251</v>
      </c>
      <c r="AB2">
        <v>380.13337111354849</v>
      </c>
      <c r="AC2">
        <v>343.85397569500782</v>
      </c>
      <c r="AD2">
        <v>277825.69383787247</v>
      </c>
      <c r="AE2">
        <v>380133.37111354852</v>
      </c>
      <c r="AF2">
        <v>1.225266852182133E-5</v>
      </c>
      <c r="AG2">
        <v>18</v>
      </c>
      <c r="AH2">
        <v>343853.97569500777</v>
      </c>
    </row>
    <row r="3" spans="1:34" x14ac:dyDescent="0.25">
      <c r="A3">
        <v>1</v>
      </c>
      <c r="B3">
        <v>45</v>
      </c>
      <c r="C3" t="s">
        <v>34</v>
      </c>
      <c r="D3">
        <v>3.9695</v>
      </c>
      <c r="E3">
        <v>25.19</v>
      </c>
      <c r="F3">
        <v>21.33</v>
      </c>
      <c r="G3">
        <v>14.07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151.62</v>
      </c>
      <c r="Q3">
        <v>4033.66</v>
      </c>
      <c r="R3">
        <v>211.79</v>
      </c>
      <c r="S3">
        <v>92.66</v>
      </c>
      <c r="T3">
        <v>55413.01</v>
      </c>
      <c r="U3">
        <v>0.44</v>
      </c>
      <c r="V3">
        <v>0.73</v>
      </c>
      <c r="W3">
        <v>4.6500000000000004</v>
      </c>
      <c r="X3">
        <v>3.45</v>
      </c>
      <c r="Y3">
        <v>2</v>
      </c>
      <c r="Z3">
        <v>10</v>
      </c>
      <c r="AA3">
        <v>252.05672982841659</v>
      </c>
      <c r="AB3">
        <v>344.8751377091906</v>
      </c>
      <c r="AC3">
        <v>311.96073860162409</v>
      </c>
      <c r="AD3">
        <v>252056.7298284166</v>
      </c>
      <c r="AE3">
        <v>344875.1377091906</v>
      </c>
      <c r="AF3">
        <v>1.3206160280585891E-5</v>
      </c>
      <c r="AG3">
        <v>17</v>
      </c>
      <c r="AH3">
        <v>311960.73860162421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2024-09-25T23:02:57Z</dcterms:created>
  <dcterms:modified xsi:type="dcterms:W3CDTF">2024-09-27T19:26:41Z</dcterms:modified>
</cp:coreProperties>
</file>