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4%_12m_0_LM/"/>
    </mc:Choice>
  </mc:AlternateContent>
  <xr:revisionPtr revIDLastSave="535" documentId="11_03A6BE941F40F1F17ECB5EC1E27E27B07C599583" xr6:coauthVersionLast="47" xr6:coauthVersionMax="47" xr10:uidLastSave="{ACA4AD4B-A8DB-4B43-A0CF-31907BD50D44}"/>
  <bookViews>
    <workbookView xWindow="195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<sst xmlns="http://schemas.openxmlformats.org/spreadsheetml/2006/main" count="789" uniqueCount="71">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</sst>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B4-4E32-BA67-0579A24B841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B4-4E32-BA67-0579A24B841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B4-4E32-BA67-0579A24B841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5B4-4E32-BA67-0579A24B841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5B4-4E32-BA67-0579A24B841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5B4-4E32-BA67-0579A24B841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5B4-4E32-BA67-0579A24B841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5B4-4E32-BA67-0579A24B841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5B4-4E32-BA67-0579A24B841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5B4-4E32-BA67-0579A24B841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5B4-4E32-BA67-0579A24B841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5B4-4E32-BA67-0579A24B841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5B4-4E32-BA67-0579A24B841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5B4-4E32-BA67-0579A24B841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5B4-4E32-BA67-0579A24B841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5B4-4E32-BA67-0579A24B841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5B4-4E32-BA67-0579A24B841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5B4-4E32-BA67-0579A24B841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5B4-4E32-BA67-0579A24B841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5B4-4E32-BA67-0579A24B841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5B4-4E32-BA67-0579A24B841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5B4-4E32-BA67-0579A24B841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5B4-4E32-BA67-0579A24B841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5B4-4E32-BA67-0579A24B841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5B4-4E32-BA67-0579A24B841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5B4-4E32-BA67-0579A24B8414}"/>
              </c:ext>
            </c:extLst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5B4-4E32-BA67-0579A24B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5B17-5206-47F8-BF95-07C6F5E8B745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2.859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27.6</v>
      </c>
      <c r="G2">
        <f>_xlfn.XLOOKUP(B2,RESULTADOS_0!D:D,RESULTADOS_0!M:M,0,0,1)</f>
        <v>0</v>
      </c>
      <c r="H2">
        <f>_xlfn.XLOOKUP(B2,RESULTADOS_0!D:D,RESULTADOS_0!AF:AF,0,0,1)</f>
        <v>1.744777070135703E-5</v>
      </c>
      <c r="I2">
        <f>_xlfn.XLOOKUP(B2,RESULTADOS_0!D:D,RESULTADOS_0!AC:AC,0,0,1)</f>
        <v>352.63661846491482</v>
      </c>
      <c r="J2">
        <f>_xlfn.XLOOKUP(B2,RESULTADOS_0!D:D,RESULTADOS_0!G:G,0,0,1)</f>
        <v>3.21</v>
      </c>
      <c r="K2">
        <v>1.8297600000000001</v>
      </c>
      <c r="L2">
        <v>64</v>
      </c>
      <c r="M2">
        <v>14</v>
      </c>
      <c r="N2">
        <f>_xlfn.XLOOKUP(B2,RESULTADOS_0!D:D,RESULTADOS_0!AH:AH,0,0,1)</f>
        <v>352636.61846491479</v>
      </c>
      <c r="T2">
        <v>20</v>
      </c>
    </row>
    <row r="3" spans="1:20" x14ac:dyDescent="0.25">
      <c r="A3" t="s">
        <v>52</v>
      </c>
      <c r="B3">
        <v>3.7578999999999998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346</v>
      </c>
      <c r="F3">
        <f>_xlfn.XLOOKUP(B3,RESULTADOS_1!D:D,RESULTADOS_1!F:F,0,0,1)</f>
        <v>21.07</v>
      </c>
      <c r="G3">
        <f>_xlfn.XLOOKUP(B3,RESULTADOS_1!D:D,RESULTADOS_1!M:M,0,0,1)</f>
        <v>0</v>
      </c>
      <c r="H3">
        <f>_xlfn.XLOOKUP(B3,RESULTADOS_1!D:D,RESULTADOS_1!AF:AF,0,0,1)</f>
        <v>1.9473384005062969E-5</v>
      </c>
      <c r="I3">
        <f>_xlfn.XLOOKUP(B3,RESULTADOS_1!D:D,RESULTADOS_1!AC:AC,0,0,1)</f>
        <v>274.1908663391601</v>
      </c>
      <c r="J3">
        <f>_xlfn.XLOOKUP(B3,RESULTADOS_1!D:D,RESULTADOS_1!G:G,0,0,1)</f>
        <v>3.65</v>
      </c>
      <c r="K3">
        <v>2.4050560000000001</v>
      </c>
      <c r="N3">
        <f>_xlfn.XLOOKUP(B3,RESULTADOS_1!D:D,RESULTADOS_1!AH:AH,0,0,1)</f>
        <v>274190.86633916007</v>
      </c>
    </row>
    <row r="4" spans="1:20" x14ac:dyDescent="0.25">
      <c r="A4" t="s">
        <v>53</v>
      </c>
      <c r="B4">
        <v>4.4082999999999997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260</v>
      </c>
      <c r="F4">
        <f>_xlfn.XLOOKUP(B4,RESULTADOS_2!D:D,RESULTADOS_2!F:F,0,0,1)</f>
        <v>17.760000000000002</v>
      </c>
      <c r="G4">
        <f>_xlfn.XLOOKUP(B4,RESULTADOS_2!D:D,RESULTADOS_2!M:M,0,0,1)</f>
        <v>0</v>
      </c>
      <c r="H4">
        <f>_xlfn.XLOOKUP(B4,RESULTADOS_2!D:D,RESULTADOS_2!AF:AF,0,0,1)</f>
        <v>2.0340941996250251E-5</v>
      </c>
      <c r="I4">
        <f>_xlfn.XLOOKUP(B4,RESULTADOS_2!D:D,RESULTADOS_2!AC:AC,0,0,1)</f>
        <v>229.9245751995459</v>
      </c>
      <c r="J4">
        <f>_xlfn.XLOOKUP(B4,RESULTADOS_2!D:D,RESULTADOS_2!G:G,0,0,1)</f>
        <v>4.0999999999999996</v>
      </c>
      <c r="K4">
        <v>2.8213119999999998</v>
      </c>
      <c r="N4">
        <f>_xlfn.XLOOKUP(B4,RESULTADOS_2!D:D,RESULTADOS_2!AH:AH,0,0,1)</f>
        <v>229924.57519954591</v>
      </c>
    </row>
    <row r="5" spans="1:20" x14ac:dyDescent="0.25">
      <c r="A5" t="s">
        <v>54</v>
      </c>
      <c r="B5">
        <v>4.8943000000000003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15.75</v>
      </c>
      <c r="G5">
        <f>_xlfn.XLOOKUP(B5,RESULTADOS_3!D:D,RESULTADOS_3!M:M,0,0,1)</f>
        <v>0</v>
      </c>
      <c r="H5">
        <f>_xlfn.XLOOKUP(B5,RESULTADOS_3!D:D,RESULTADOS_3!AF:AF,0,0,1)</f>
        <v>2.0639544401102371E-5</v>
      </c>
      <c r="I5">
        <f>_xlfn.XLOOKUP(B5,RESULTADOS_3!D:D,RESULTADOS_3!AC:AC,0,0,1)</f>
        <v>213.1303219045713</v>
      </c>
      <c r="J5">
        <f>_xlfn.XLOOKUP(B5,RESULTADOS_3!D:D,RESULTADOS_3!G:G,0,0,1)</f>
        <v>4.54</v>
      </c>
      <c r="K5">
        <v>3.132352</v>
      </c>
      <c r="N5">
        <f>_xlfn.XLOOKUP(B5,RESULTADOS_3!D:D,RESULTADOS_3!AH:AH,0,0,1)</f>
        <v>213130.32190457129</v>
      </c>
    </row>
    <row r="6" spans="1:20" x14ac:dyDescent="0.25">
      <c r="A6" t="s">
        <v>55</v>
      </c>
      <c r="B6">
        <v>5.2687999999999997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174</v>
      </c>
      <c r="F6">
        <f>_xlfn.XLOOKUP(B6,RESULTADOS_4!D:D,RESULTADOS_4!F:F,0,0,1)</f>
        <v>14.43</v>
      </c>
      <c r="G6">
        <f>_xlfn.XLOOKUP(B6,RESULTADOS_4!D:D,RESULTADOS_4!M:M,0,0,1)</f>
        <v>0</v>
      </c>
      <c r="H6">
        <f>_xlfn.XLOOKUP(B6,RESULTADOS_4!D:D,RESULTADOS_4!AF:AF,0,0,1)</f>
        <v>2.064343916806041E-5</v>
      </c>
      <c r="I6">
        <f>_xlfn.XLOOKUP(B6,RESULTADOS_4!D:D,RESULTADOS_4!AC:AC,0,0,1)</f>
        <v>198.69526237022669</v>
      </c>
      <c r="J6">
        <f>_xlfn.XLOOKUP(B6,RESULTADOS_4!D:D,RESULTADOS_4!G:G,0,0,1)</f>
        <v>4.9800000000000004</v>
      </c>
      <c r="K6">
        <v>3.3720319999999999</v>
      </c>
      <c r="N6">
        <f>_xlfn.XLOOKUP(B6,RESULTADOS_4!D:D,RESULTADOS_4!AH:AH,0,0,1)</f>
        <v>198695.2623702267</v>
      </c>
    </row>
    <row r="7" spans="1:20" x14ac:dyDescent="0.25">
      <c r="A7" t="s">
        <v>56</v>
      </c>
      <c r="B7">
        <v>5.5793999999999997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13.46</v>
      </c>
      <c r="G7">
        <f>_xlfn.XLOOKUP(B7,RESULTADOS_5!D:D,RESULTADOS_5!M:M,0,0,1)</f>
        <v>0</v>
      </c>
      <c r="H7">
        <f>_xlfn.XLOOKUP(B7,RESULTADOS_5!D:D,RESULTADOS_5!AF:AF,0,0,1)</f>
        <v>2.054251644058029E-5</v>
      </c>
      <c r="I7">
        <f>_xlfn.XLOOKUP(B7,RESULTADOS_5!D:D,RESULTADOS_5!AC:AC,0,0,1)</f>
        <v>185.10482362595491</v>
      </c>
      <c r="J7">
        <f>_xlfn.XLOOKUP(B7,RESULTADOS_5!D:D,RESULTADOS_5!G:G,0,0,1)</f>
        <v>5.42</v>
      </c>
      <c r="K7">
        <v>3.5708159999999998</v>
      </c>
      <c r="N7">
        <f>_xlfn.XLOOKUP(B7,RESULTADOS_5!D:D,RESULTADOS_5!AH:AH,0,0,1)</f>
        <v>185104.82362595489</v>
      </c>
    </row>
    <row r="8" spans="1:20" x14ac:dyDescent="0.25">
      <c r="A8" t="s">
        <v>57</v>
      </c>
      <c r="B8">
        <v>5.8116000000000003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131</v>
      </c>
      <c r="F8">
        <f>_xlfn.XLOOKUP(B8,RESULTADOS_6!D:D,RESULTADOS_6!F:F,0,0,1)</f>
        <v>12.79</v>
      </c>
      <c r="G8">
        <f>_xlfn.XLOOKUP(B8,RESULTADOS_6!D:D,RESULTADOS_6!M:M,0,0,1)</f>
        <v>0</v>
      </c>
      <c r="H8">
        <f>_xlfn.XLOOKUP(B8,RESULTADOS_6!D:D,RESULTADOS_6!AF:AF,0,0,1)</f>
        <v>2.0275415549394921E-5</v>
      </c>
      <c r="I8">
        <f>_xlfn.XLOOKUP(B8,RESULTADOS_6!D:D,RESULTADOS_6!AC:AC,0,0,1)</f>
        <v>184.36358104381659</v>
      </c>
      <c r="J8">
        <f>_xlfn.XLOOKUP(B8,RESULTADOS_6!D:D,RESULTADOS_6!G:G,0,0,1)</f>
        <v>5.86</v>
      </c>
      <c r="K8">
        <v>3.7194240000000001</v>
      </c>
      <c r="N8">
        <f>_xlfn.XLOOKUP(B8,RESULTADOS_6!D:D,RESULTADOS_6!AH:AH,0,0,1)</f>
        <v>184363.58104381661</v>
      </c>
    </row>
    <row r="9" spans="1:20" x14ac:dyDescent="0.25">
      <c r="A9" t="s">
        <v>58</v>
      </c>
      <c r="B9">
        <v>6.0434000000000001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116</v>
      </c>
      <c r="F9">
        <f>_xlfn.XLOOKUP(B9,RESULTADOS_7!D:D,RESULTADOS_7!F:F,0,0,1)</f>
        <v>12.17</v>
      </c>
      <c r="G9">
        <f>_xlfn.XLOOKUP(B9,RESULTADOS_7!D:D,RESULTADOS_7!M:M,0,0,1)</f>
        <v>0</v>
      </c>
      <c r="H9">
        <f>_xlfn.XLOOKUP(B9,RESULTADOS_7!D:D,RESULTADOS_7!AF:AF,0,0,1)</f>
        <v>2.0105834246049311E-5</v>
      </c>
      <c r="I9">
        <f>_xlfn.XLOOKUP(B9,RESULTADOS_7!D:D,RESULTADOS_7!AC:AC,0,0,1)</f>
        <v>171.6123924981583</v>
      </c>
      <c r="J9">
        <f>_xlfn.XLOOKUP(B9,RESULTADOS_7!D:D,RESULTADOS_7!G:G,0,0,1)</f>
        <v>6.3</v>
      </c>
      <c r="K9">
        <v>3.8677760000000001</v>
      </c>
      <c r="N9">
        <f>_xlfn.XLOOKUP(B9,RESULTADOS_7!D:D,RESULTADOS_7!AH:AH,0,0,1)</f>
        <v>171612.3924981583</v>
      </c>
    </row>
    <row r="10" spans="1:20" x14ac:dyDescent="0.25">
      <c r="A10" t="s">
        <v>59</v>
      </c>
      <c r="B10">
        <v>6.2031999999999998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105</v>
      </c>
      <c r="F10">
        <f>_xlfn.XLOOKUP(B10,RESULTADOS_8!D:D,RESULTADOS_8!F:F,0,0,1)</f>
        <v>11.75</v>
      </c>
      <c r="G10">
        <f>_xlfn.XLOOKUP(B10,RESULTADOS_8!D:D,RESULTADOS_8!M:M,0,0,1)</f>
        <v>0</v>
      </c>
      <c r="H10">
        <f>_xlfn.XLOOKUP(B10,RESULTADOS_8!D:D,RESULTADOS_8!AF:AF,0,0,1)</f>
        <v>1.9778776973582379E-5</v>
      </c>
      <c r="I10">
        <f>_xlfn.XLOOKUP(B10,RESULTADOS_8!D:D,RESULTADOS_8!AC:AC,0,0,1)</f>
        <v>171.5259150063734</v>
      </c>
      <c r="J10">
        <f>_xlfn.XLOOKUP(B10,RESULTADOS_8!D:D,RESULTADOS_8!G:G,0,0,1)</f>
        <v>6.72</v>
      </c>
      <c r="K10">
        <v>3.9700479999999998</v>
      </c>
      <c r="N10">
        <f>_xlfn.XLOOKUP(B10,RESULTADOS_8!D:D,RESULTADOS_8!AH:AH,0,0,1)</f>
        <v>171525.9150063734</v>
      </c>
    </row>
    <row r="11" spans="1:20" x14ac:dyDescent="0.25">
      <c r="A11" t="s">
        <v>60</v>
      </c>
      <c r="B11">
        <v>6.3159000000000001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96</v>
      </c>
      <c r="F11">
        <f>_xlfn.XLOOKUP(B11,RESULTADOS_9!D:D,RESULTADOS_9!F:F,0,0,1)</f>
        <v>11.46</v>
      </c>
      <c r="G11">
        <f>_xlfn.XLOOKUP(B11,RESULTADOS_9!D:D,RESULTADOS_9!M:M,0,0,1)</f>
        <v>0</v>
      </c>
      <c r="H11">
        <f>_xlfn.XLOOKUP(B11,RESULTADOS_9!D:D,RESULTADOS_9!AF:AF,0,0,1)</f>
        <v>1.9378600509747261E-5</v>
      </c>
      <c r="I11">
        <f>_xlfn.XLOOKUP(B11,RESULTADOS_9!D:D,RESULTADOS_9!AC:AC,0,0,1)</f>
        <v>171.93705887249351</v>
      </c>
      <c r="J11">
        <f>_xlfn.XLOOKUP(B11,RESULTADOS_9!D:D,RESULTADOS_9!G:G,0,0,1)</f>
        <v>7.16</v>
      </c>
      <c r="K11">
        <v>4.0421760000000004</v>
      </c>
      <c r="N11">
        <f>_xlfn.XLOOKUP(B11,RESULTADOS_9!D:D,RESULTADOS_9!AH:AH,0,0,1)</f>
        <v>171937.05887249351</v>
      </c>
    </row>
    <row r="12" spans="1:20" x14ac:dyDescent="0.25">
      <c r="A12" t="s">
        <v>61</v>
      </c>
      <c r="B12">
        <v>6.4442000000000004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88</v>
      </c>
      <c r="F12">
        <f>_xlfn.XLOOKUP(B12,RESULTADOS_10!D:D,RESULTADOS_10!F:F,0,0,1)</f>
        <v>11.14</v>
      </c>
      <c r="G12">
        <f>_xlfn.XLOOKUP(B12,RESULTADOS_10!D:D,RESULTADOS_10!M:M,0,0,1)</f>
        <v>0</v>
      </c>
      <c r="H12">
        <f>_xlfn.XLOOKUP(B12,RESULTADOS_10!D:D,RESULTADOS_10!AF:AF,0,0,1)</f>
        <v>1.9090331881862841E-5</v>
      </c>
      <c r="I12">
        <f>_xlfn.XLOOKUP(B12,RESULTADOS_10!D:D,RESULTADOS_10!AC:AC,0,0,1)</f>
        <v>172.01609649221899</v>
      </c>
      <c r="J12">
        <f>_xlfn.XLOOKUP(B12,RESULTADOS_10!D:D,RESULTADOS_10!G:G,0,0,1)</f>
        <v>7.59</v>
      </c>
      <c r="K12">
        <v>4.124288</v>
      </c>
      <c r="N12">
        <f>_xlfn.XLOOKUP(B12,RESULTADOS_10!D:D,RESULTADOS_10!AH:AH,0,0,1)</f>
        <v>172016.09649221899</v>
      </c>
    </row>
    <row r="13" spans="1:20" x14ac:dyDescent="0.25">
      <c r="A13" t="s">
        <v>62</v>
      </c>
      <c r="B13">
        <v>6.5650000000000004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81</v>
      </c>
      <c r="F13">
        <f>_xlfn.XLOOKUP(B13,RESULTADOS_11!D:D,RESULTADOS_11!F:F,0,0,1)</f>
        <v>10.85</v>
      </c>
      <c r="G13">
        <f>_xlfn.XLOOKUP(B13,RESULTADOS_11!D:D,RESULTADOS_11!M:M,0,0,1)</f>
        <v>0</v>
      </c>
      <c r="H13">
        <f>_xlfn.XLOOKUP(B13,RESULTADOS_11!D:D,RESULTADOS_11!AF:AF,0,0,1)</f>
        <v>1.8830301632324841E-5</v>
      </c>
      <c r="I13">
        <f>_xlfn.XLOOKUP(B13,RESULTADOS_11!D:D,RESULTADOS_11!AC:AC,0,0,1)</f>
        <v>160.0937872502268</v>
      </c>
      <c r="J13">
        <f>_xlfn.XLOOKUP(B13,RESULTADOS_11!D:D,RESULTADOS_11!G:G,0,0,1)</f>
        <v>8.0299999999999994</v>
      </c>
      <c r="K13">
        <v>4.2016</v>
      </c>
      <c r="N13">
        <f>_xlfn.XLOOKUP(B13,RESULTADOS_11!D:D,RESULTADOS_11!AH:AH,0,0,1)</f>
        <v>160093.7872502268</v>
      </c>
    </row>
    <row r="14" spans="1:20" x14ac:dyDescent="0.25">
      <c r="A14" t="s">
        <v>63</v>
      </c>
      <c r="B14">
        <v>6.6717000000000004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10.59</v>
      </c>
      <c r="G14">
        <f>_xlfn.XLOOKUP(B14,RESULTADOS_12!D:D,RESULTADOS_12!M:M,0,0,1)</f>
        <v>0</v>
      </c>
      <c r="H14">
        <f>_xlfn.XLOOKUP(B14,RESULTADOS_12!D:D,RESULTADOS_12!AF:AF,0,0,1)</f>
        <v>1.8572774432629181E-5</v>
      </c>
      <c r="I14">
        <f>_xlfn.XLOOKUP(B14,RESULTADOS_12!D:D,RESULTADOS_12!AC:AC,0,0,1)</f>
        <v>160.41961245978419</v>
      </c>
      <c r="J14">
        <f>_xlfn.XLOOKUP(B14,RESULTADOS_12!D:D,RESULTADOS_12!G:G,0,0,1)</f>
        <v>8.4700000000000006</v>
      </c>
      <c r="K14">
        <v>4.2698879999999999</v>
      </c>
      <c r="N14">
        <f>_xlfn.XLOOKUP(B14,RESULTADOS_12!D:D,RESULTADOS_12!AH:AH,0,0,1)</f>
        <v>160419.6124597842</v>
      </c>
    </row>
    <row r="15" spans="1:20" x14ac:dyDescent="0.25">
      <c r="A15" t="s">
        <v>64</v>
      </c>
      <c r="B15">
        <v>6.6928999999999998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71</v>
      </c>
      <c r="F15">
        <f>_xlfn.XLOOKUP(B15,RESULTADOS_13!D:D,RESULTADOS_13!F:F,0,0,1)</f>
        <v>10.5</v>
      </c>
      <c r="G15">
        <f>_xlfn.XLOOKUP(B15,RESULTADOS_13!D:D,RESULTADOS_13!M:M,0,0,1)</f>
        <v>0</v>
      </c>
      <c r="H15">
        <f>_xlfn.XLOOKUP(B15,RESULTADOS_13!D:D,RESULTADOS_13!AF:AF,0,0,1)</f>
        <v>1.812042606610577E-5</v>
      </c>
      <c r="I15">
        <f>_xlfn.XLOOKUP(B15,RESULTADOS_13!D:D,RESULTADOS_13!AC:AC,0,0,1)</f>
        <v>161.5678157152513</v>
      </c>
      <c r="J15">
        <f>_xlfn.XLOOKUP(B15,RESULTADOS_13!D:D,RESULTADOS_13!G:G,0,0,1)</f>
        <v>8.8699999999999992</v>
      </c>
      <c r="K15">
        <v>4.2834560000000002</v>
      </c>
      <c r="N15">
        <f>_xlfn.XLOOKUP(B15,RESULTADOS_13!D:D,RESULTADOS_13!AH:AH,0,0,1)</f>
        <v>161567.81571525129</v>
      </c>
    </row>
    <row r="16" spans="1:20" x14ac:dyDescent="0.25">
      <c r="A16" t="s">
        <v>65</v>
      </c>
      <c r="B16">
        <v>6.7984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10.26</v>
      </c>
      <c r="G16">
        <f>_xlfn.XLOOKUP(B16,RESULTADOS_14!D:D,RESULTADOS_14!M:M,0,0,1)</f>
        <v>0</v>
      </c>
      <c r="H16">
        <f>_xlfn.XLOOKUP(B16,RESULTADOS_14!D:D,RESULTADOS_14!AF:AF,0,0,1)</f>
        <v>1.7933080258188939E-5</v>
      </c>
      <c r="I16">
        <f>_xlfn.XLOOKUP(B16,RESULTADOS_14!D:D,RESULTADOS_14!AC:AC,0,0,1)</f>
        <v>161.54023041068911</v>
      </c>
      <c r="J16">
        <f>_xlfn.XLOOKUP(B16,RESULTADOS_14!D:D,RESULTADOS_14!G:G,0,0,1)</f>
        <v>9.33</v>
      </c>
      <c r="K16">
        <v>4.3509760000000002</v>
      </c>
      <c r="N16">
        <f>_xlfn.XLOOKUP(B16,RESULTADOS_14!D:D,RESULTADOS_14!AH:AH,0,0,1)</f>
        <v>161540.23041068911</v>
      </c>
    </row>
    <row r="17" spans="1:14" x14ac:dyDescent="0.25">
      <c r="A17" t="s">
        <v>66</v>
      </c>
      <c r="B17">
        <v>6.8560999999999996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62</v>
      </c>
      <c r="F17">
        <f>_xlfn.XLOOKUP(B17,RESULTADOS_15!D:D,RESULTADOS_15!F:F,0,0,1)</f>
        <v>10.11</v>
      </c>
      <c r="G17">
        <f>_xlfn.XLOOKUP(B17,RESULTADOS_15!D:D,RESULTADOS_15!M:M,0,0,1)</f>
        <v>0</v>
      </c>
      <c r="H17">
        <f>_xlfn.XLOOKUP(B17,RESULTADOS_15!D:D,RESULTADOS_15!AF:AF,0,0,1)</f>
        <v>1.764838909640895E-5</v>
      </c>
      <c r="I17">
        <f>_xlfn.XLOOKUP(B17,RESULTADOS_15!D:D,RESULTADOS_15!AC:AC,0,0,1)</f>
        <v>162.1000739112859</v>
      </c>
      <c r="J17">
        <f>_xlfn.XLOOKUP(B17,RESULTADOS_15!D:D,RESULTADOS_15!G:G,0,0,1)</f>
        <v>9.7899999999999991</v>
      </c>
      <c r="K17">
        <v>4.3879039999999998</v>
      </c>
      <c r="N17">
        <f>_xlfn.XLOOKUP(B17,RESULTADOS_15!D:D,RESULTADOS_15!AH:AH,0,0,1)</f>
        <v>162100.0739112859</v>
      </c>
    </row>
    <row r="18" spans="1:14" x14ac:dyDescent="0.25">
      <c r="A18" t="s">
        <v>67</v>
      </c>
      <c r="B18">
        <v>6.8878000000000004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59</v>
      </c>
      <c r="F18">
        <f>_xlfn.XLOOKUP(B18,RESULTADOS_16!D:D,RESULTADOS_16!F:F,0,0,1)</f>
        <v>10</v>
      </c>
      <c r="G18">
        <f>_xlfn.XLOOKUP(B18,RESULTADOS_16!D:D,RESULTADOS_16!M:M,0,0,1)</f>
        <v>0</v>
      </c>
      <c r="H18">
        <f>_xlfn.XLOOKUP(B18,RESULTADOS_16!D:D,RESULTADOS_16!AF:AF,0,0,1)</f>
        <v>1.732588451380473E-5</v>
      </c>
      <c r="I18">
        <f>_xlfn.XLOOKUP(B18,RESULTADOS_16!D:D,RESULTADOS_16!AC:AC,0,0,1)</f>
        <v>162.89631385272821</v>
      </c>
      <c r="J18">
        <f>_xlfn.XLOOKUP(B18,RESULTADOS_16!D:D,RESULTADOS_16!G:G,0,0,1)</f>
        <v>10.17</v>
      </c>
      <c r="K18">
        <v>4.4081920000000006</v>
      </c>
      <c r="N18">
        <f>_xlfn.XLOOKUP(B18,RESULTADOS_16!D:D,RESULTADOS_16!AH:AH,0,0,1)</f>
        <v>162896.3138527282</v>
      </c>
    </row>
    <row r="19" spans="1:14" x14ac:dyDescent="0.25">
      <c r="A19" t="s">
        <v>68</v>
      </c>
      <c r="B19">
        <v>6.9217000000000004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56</v>
      </c>
      <c r="F19">
        <f>_xlfn.XLOOKUP(B19,RESULTADOS_17!D:D,RESULTADOS_17!F:F,0,0,1)</f>
        <v>9.89</v>
      </c>
      <c r="G19">
        <f>_xlfn.XLOOKUP(B19,RESULTADOS_17!D:D,RESULTADOS_17!M:M,0,0,1)</f>
        <v>0</v>
      </c>
      <c r="H19">
        <f>_xlfn.XLOOKUP(B19,RESULTADOS_17!D:D,RESULTADOS_17!AF:AF,0,0,1)</f>
        <v>1.7035549095793542E-5</v>
      </c>
      <c r="I19">
        <f>_xlfn.XLOOKUP(B19,RESULTADOS_17!D:D,RESULTADOS_17!AC:AC,0,0,1)</f>
        <v>163.64672379016929</v>
      </c>
      <c r="J19">
        <f>_xlfn.XLOOKUP(B19,RESULTADOS_17!D:D,RESULTADOS_17!G:G,0,0,1)</f>
        <v>10.6</v>
      </c>
      <c r="K19">
        <v>4.429888</v>
      </c>
      <c r="N19">
        <f>_xlfn.XLOOKUP(B19,RESULTADOS_17!D:D,RESULTADOS_17!AH:AH,0,0,1)</f>
        <v>163646.72379016929</v>
      </c>
    </row>
    <row r="20" spans="1:14" x14ac:dyDescent="0.25">
      <c r="A20" t="s">
        <v>69</v>
      </c>
      <c r="B20">
        <v>6.9810999999999996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53</v>
      </c>
      <c r="F20">
        <f>_xlfn.XLOOKUP(B20,RESULTADOS_18!D:D,RESULTADOS_18!F:F,0,0,1)</f>
        <v>9.75</v>
      </c>
      <c r="G20">
        <f>_xlfn.XLOOKUP(B20,RESULTADOS_18!D:D,RESULTADOS_18!M:M,0,0,1)</f>
        <v>0</v>
      </c>
      <c r="H20">
        <f>_xlfn.XLOOKUP(B20,RESULTADOS_18!D:D,RESULTADOS_18!AF:AF,0,0,1)</f>
        <v>1.6829903984341472E-5</v>
      </c>
      <c r="I20">
        <f>_xlfn.XLOOKUP(B20,RESULTADOS_18!D:D,RESULTADOS_18!AC:AC,0,0,1)</f>
        <v>164.04854375262721</v>
      </c>
      <c r="J20">
        <f>_xlfn.XLOOKUP(B20,RESULTADOS_18!D:D,RESULTADOS_18!G:G,0,0,1)</f>
        <v>11.03</v>
      </c>
      <c r="K20">
        <v>4.4679039999999999</v>
      </c>
      <c r="N20">
        <f>_xlfn.XLOOKUP(B20,RESULTADOS_18!D:D,RESULTADOS_18!AH:AH,0,0,1)</f>
        <v>164048.54375262721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6.4442000000000004</v>
      </c>
      <c r="E2">
        <v>15.52</v>
      </c>
      <c r="F2">
        <v>11.14</v>
      </c>
      <c r="G2">
        <v>7.59</v>
      </c>
      <c r="H2">
        <v>0.14000000000000001</v>
      </c>
      <c r="I2">
        <v>88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87.84</v>
      </c>
      <c r="Q2">
        <v>5185.01</v>
      </c>
      <c r="R2">
        <v>163.12</v>
      </c>
      <c r="S2">
        <v>54.2</v>
      </c>
      <c r="T2">
        <v>54490.04</v>
      </c>
      <c r="U2">
        <v>0.33</v>
      </c>
      <c r="V2">
        <v>0.69</v>
      </c>
      <c r="W2">
        <v>0.37</v>
      </c>
      <c r="X2">
        <v>3.37</v>
      </c>
      <c r="Y2">
        <v>2</v>
      </c>
      <c r="Z2">
        <v>10</v>
      </c>
      <c r="AA2">
        <v>138.9848445481658</v>
      </c>
      <c r="AB2">
        <v>190.1651958893126</v>
      </c>
      <c r="AC2">
        <v>172.01609649221899</v>
      </c>
      <c r="AD2">
        <v>138984.8445481658</v>
      </c>
      <c r="AE2">
        <v>190165.1958893126</v>
      </c>
      <c r="AF2">
        <v>1.9090331881862841E-5</v>
      </c>
      <c r="AG2">
        <v>11</v>
      </c>
      <c r="AH2">
        <v>172016.09649221899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6.5427999999999997</v>
      </c>
      <c r="E2">
        <v>15.28</v>
      </c>
      <c r="F2">
        <v>10.57</v>
      </c>
      <c r="G2">
        <v>8.57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99.03</v>
      </c>
      <c r="Q2">
        <v>5183.2700000000004</v>
      </c>
      <c r="R2">
        <v>147.13</v>
      </c>
      <c r="S2">
        <v>54.2</v>
      </c>
      <c r="T2">
        <v>46563.49</v>
      </c>
      <c r="U2">
        <v>0.37</v>
      </c>
      <c r="V2">
        <v>0.73</v>
      </c>
      <c r="W2">
        <v>0.27</v>
      </c>
      <c r="X2">
        <v>2.81</v>
      </c>
      <c r="Y2">
        <v>2</v>
      </c>
      <c r="Z2">
        <v>10</v>
      </c>
      <c r="AA2">
        <v>133.29442523634049</v>
      </c>
      <c r="AB2">
        <v>182.37931314329489</v>
      </c>
      <c r="AC2">
        <v>164.9732874679236</v>
      </c>
      <c r="AD2">
        <v>133294.4252363405</v>
      </c>
      <c r="AE2">
        <v>182379.31314329489</v>
      </c>
      <c r="AF2">
        <v>1.7258848775193951E-5</v>
      </c>
      <c r="AG2">
        <v>10</v>
      </c>
      <c r="AH2">
        <v>164973.2874679236</v>
      </c>
    </row>
    <row r="3" spans="1:34" x14ac:dyDescent="0.25">
      <c r="A3">
        <v>1</v>
      </c>
      <c r="B3">
        <v>80</v>
      </c>
      <c r="C3" t="s">
        <v>34</v>
      </c>
      <c r="D3">
        <v>6.7984</v>
      </c>
      <c r="E3">
        <v>14.71</v>
      </c>
      <c r="F3">
        <v>10.26</v>
      </c>
      <c r="G3">
        <v>9.33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93.65</v>
      </c>
      <c r="Q3">
        <v>5184.45</v>
      </c>
      <c r="R3">
        <v>134.85</v>
      </c>
      <c r="S3">
        <v>54.2</v>
      </c>
      <c r="T3">
        <v>40467.03</v>
      </c>
      <c r="U3">
        <v>0.4</v>
      </c>
      <c r="V3">
        <v>0.75</v>
      </c>
      <c r="W3">
        <v>0.3</v>
      </c>
      <c r="X3">
        <v>2.4900000000000002</v>
      </c>
      <c r="Y3">
        <v>2</v>
      </c>
      <c r="Z3">
        <v>10</v>
      </c>
      <c r="AA3">
        <v>130.52059818669389</v>
      </c>
      <c r="AB3">
        <v>178.58404060135749</v>
      </c>
      <c r="AC3">
        <v>161.54023041068911</v>
      </c>
      <c r="AD3">
        <v>130520.5981866939</v>
      </c>
      <c r="AE3">
        <v>178584.04060135761</v>
      </c>
      <c r="AF3">
        <v>1.7933080258188939E-5</v>
      </c>
      <c r="AG3">
        <v>10</v>
      </c>
      <c r="AH3">
        <v>161540.23041068911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5.5793999999999997</v>
      </c>
      <c r="E2">
        <v>17.920000000000002</v>
      </c>
      <c r="F2">
        <v>13.46</v>
      </c>
      <c r="G2">
        <v>5.42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82.91</v>
      </c>
      <c r="Q2">
        <v>5186.82</v>
      </c>
      <c r="R2">
        <v>238.1</v>
      </c>
      <c r="S2">
        <v>54.2</v>
      </c>
      <c r="T2">
        <v>91674.72</v>
      </c>
      <c r="U2">
        <v>0.23</v>
      </c>
      <c r="V2">
        <v>0.56999999999999995</v>
      </c>
      <c r="W2">
        <v>0.54</v>
      </c>
      <c r="X2">
        <v>5.7</v>
      </c>
      <c r="Y2">
        <v>2</v>
      </c>
      <c r="Z2">
        <v>10</v>
      </c>
      <c r="AA2">
        <v>149.56021942942269</v>
      </c>
      <c r="AB2">
        <v>204.63489035445329</v>
      </c>
      <c r="AC2">
        <v>185.10482362595491</v>
      </c>
      <c r="AD2">
        <v>149560.21942942281</v>
      </c>
      <c r="AE2">
        <v>204634.8903544533</v>
      </c>
      <c r="AF2">
        <v>2.054251644058029E-5</v>
      </c>
      <c r="AG2">
        <v>12</v>
      </c>
      <c r="AH2">
        <v>185104.82362595489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6.2031999999999998</v>
      </c>
      <c r="E2">
        <v>16.12</v>
      </c>
      <c r="F2">
        <v>11.75</v>
      </c>
      <c r="G2">
        <v>6.72</v>
      </c>
      <c r="H2">
        <v>0.16</v>
      </c>
      <c r="I2">
        <v>105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85.28</v>
      </c>
      <c r="Q2">
        <v>5184.45</v>
      </c>
      <c r="R2">
        <v>182.83</v>
      </c>
      <c r="S2">
        <v>54.2</v>
      </c>
      <c r="T2">
        <v>64258.75</v>
      </c>
      <c r="U2">
        <v>0.3</v>
      </c>
      <c r="V2">
        <v>0.66</v>
      </c>
      <c r="W2">
        <v>0.42</v>
      </c>
      <c r="X2">
        <v>3.99</v>
      </c>
      <c r="Y2">
        <v>2</v>
      </c>
      <c r="Z2">
        <v>10</v>
      </c>
      <c r="AA2">
        <v>138.58878976608489</v>
      </c>
      <c r="AB2">
        <v>189.62329626376601</v>
      </c>
      <c r="AC2">
        <v>171.5259150063734</v>
      </c>
      <c r="AD2">
        <v>138588.7897660849</v>
      </c>
      <c r="AE2">
        <v>189623.29626376601</v>
      </c>
      <c r="AF2">
        <v>1.9778776973582379E-5</v>
      </c>
      <c r="AG2">
        <v>11</v>
      </c>
      <c r="AH2">
        <v>171525.9150063734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4.8943000000000003</v>
      </c>
      <c r="E2">
        <v>20.43</v>
      </c>
      <c r="F2">
        <v>15.75</v>
      </c>
      <c r="G2">
        <v>4.54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82.52</v>
      </c>
      <c r="Q2">
        <v>5191.6899999999996</v>
      </c>
      <c r="R2">
        <v>311.54000000000002</v>
      </c>
      <c r="S2">
        <v>54.2</v>
      </c>
      <c r="T2">
        <v>128100.38</v>
      </c>
      <c r="U2">
        <v>0.17</v>
      </c>
      <c r="V2">
        <v>0.49</v>
      </c>
      <c r="W2">
        <v>0.71</v>
      </c>
      <c r="X2">
        <v>7.98</v>
      </c>
      <c r="Y2">
        <v>2</v>
      </c>
      <c r="Z2">
        <v>10</v>
      </c>
      <c r="AA2">
        <v>172.20414404501611</v>
      </c>
      <c r="AB2">
        <v>235.6173069929423</v>
      </c>
      <c r="AC2">
        <v>213.1303219045713</v>
      </c>
      <c r="AD2">
        <v>172204.14404501609</v>
      </c>
      <c r="AE2">
        <v>235617.30699294229</v>
      </c>
      <c r="AF2">
        <v>2.0639544401102371E-5</v>
      </c>
      <c r="AG2">
        <v>14</v>
      </c>
      <c r="AH2">
        <v>213130.32190457129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6.2831999999999999</v>
      </c>
      <c r="E2">
        <v>15.92</v>
      </c>
      <c r="F2">
        <v>10.83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108.67</v>
      </c>
      <c r="Q2">
        <v>5183.7</v>
      </c>
      <c r="R2">
        <v>156.79</v>
      </c>
      <c r="S2">
        <v>54.2</v>
      </c>
      <c r="T2">
        <v>51366.33</v>
      </c>
      <c r="U2">
        <v>0.35</v>
      </c>
      <c r="V2">
        <v>0.71</v>
      </c>
      <c r="W2">
        <v>0.25</v>
      </c>
      <c r="X2">
        <v>3.07</v>
      </c>
      <c r="Y2">
        <v>2</v>
      </c>
      <c r="Z2">
        <v>10</v>
      </c>
      <c r="AA2">
        <v>147.6346323854622</v>
      </c>
      <c r="AB2">
        <v>202.00021721000289</v>
      </c>
      <c r="AC2">
        <v>182.7215999886231</v>
      </c>
      <c r="AD2">
        <v>147634.6323854622</v>
      </c>
      <c r="AE2">
        <v>202000.21721000291</v>
      </c>
      <c r="AF2">
        <v>1.6173678676004829E-5</v>
      </c>
      <c r="AG2">
        <v>11</v>
      </c>
      <c r="AH2">
        <v>182721.59998862309</v>
      </c>
    </row>
    <row r="3" spans="1:34" x14ac:dyDescent="0.25">
      <c r="A3">
        <v>1</v>
      </c>
      <c r="B3">
        <v>85</v>
      </c>
      <c r="C3" t="s">
        <v>34</v>
      </c>
      <c r="D3">
        <v>6.8560999999999996</v>
      </c>
      <c r="E3">
        <v>14.59</v>
      </c>
      <c r="F3">
        <v>10.11</v>
      </c>
      <c r="G3">
        <v>9.7899999999999991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95.21</v>
      </c>
      <c r="Q3">
        <v>5183.8100000000004</v>
      </c>
      <c r="R3">
        <v>130.02000000000001</v>
      </c>
      <c r="S3">
        <v>54.2</v>
      </c>
      <c r="T3">
        <v>38069.85</v>
      </c>
      <c r="U3">
        <v>0.42</v>
      </c>
      <c r="V3">
        <v>0.76</v>
      </c>
      <c r="W3">
        <v>0.28999999999999998</v>
      </c>
      <c r="X3">
        <v>2.35</v>
      </c>
      <c r="Y3">
        <v>2</v>
      </c>
      <c r="Z3">
        <v>10</v>
      </c>
      <c r="AA3">
        <v>130.97293819142871</v>
      </c>
      <c r="AB3">
        <v>179.202952151668</v>
      </c>
      <c r="AC3">
        <v>162.1000739112859</v>
      </c>
      <c r="AD3">
        <v>130972.93819142869</v>
      </c>
      <c r="AE3">
        <v>179202.952151668</v>
      </c>
      <c r="AF3">
        <v>1.764838909640895E-5</v>
      </c>
      <c r="AG3">
        <v>10</v>
      </c>
      <c r="AH3">
        <v>162100.0739112859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4.4082999999999997</v>
      </c>
      <c r="E2">
        <v>22.68</v>
      </c>
      <c r="F2">
        <v>17.760000000000002</v>
      </c>
      <c r="G2">
        <v>4.0999999999999996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82.83</v>
      </c>
      <c r="Q2">
        <v>5193.68</v>
      </c>
      <c r="R2">
        <v>376.44</v>
      </c>
      <c r="S2">
        <v>54.2</v>
      </c>
      <c r="T2">
        <v>160290.31</v>
      </c>
      <c r="U2">
        <v>0.14000000000000001</v>
      </c>
      <c r="V2">
        <v>0.43</v>
      </c>
      <c r="W2">
        <v>0.86</v>
      </c>
      <c r="X2">
        <v>9.98</v>
      </c>
      <c r="Y2">
        <v>2</v>
      </c>
      <c r="Z2">
        <v>10</v>
      </c>
      <c r="AA2">
        <v>185.77349442037601</v>
      </c>
      <c r="AB2">
        <v>254.18349081398901</v>
      </c>
      <c r="AC2">
        <v>229.9245751995459</v>
      </c>
      <c r="AD2">
        <v>185773.494420376</v>
      </c>
      <c r="AE2">
        <v>254183.49081398899</v>
      </c>
      <c r="AF2">
        <v>2.0340941996250251E-5</v>
      </c>
      <c r="AG2">
        <v>15</v>
      </c>
      <c r="AH2">
        <v>229924.57519954591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6.5650000000000004</v>
      </c>
      <c r="E2">
        <v>15.23</v>
      </c>
      <c r="F2">
        <v>10.85</v>
      </c>
      <c r="G2">
        <v>8.0299999999999994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88.79</v>
      </c>
      <c r="Q2">
        <v>5185.29</v>
      </c>
      <c r="R2">
        <v>153.86000000000001</v>
      </c>
      <c r="S2">
        <v>54.2</v>
      </c>
      <c r="T2">
        <v>49893.49</v>
      </c>
      <c r="U2">
        <v>0.35</v>
      </c>
      <c r="V2">
        <v>0.71</v>
      </c>
      <c r="W2">
        <v>0.34</v>
      </c>
      <c r="X2">
        <v>3.08</v>
      </c>
      <c r="Y2">
        <v>2</v>
      </c>
      <c r="Z2">
        <v>10</v>
      </c>
      <c r="AA2">
        <v>129.3519071054281</v>
      </c>
      <c r="AB2">
        <v>176.98498590495871</v>
      </c>
      <c r="AC2">
        <v>160.0937872502268</v>
      </c>
      <c r="AD2">
        <v>129351.90710542809</v>
      </c>
      <c r="AE2">
        <v>176984.98590495871</v>
      </c>
      <c r="AF2">
        <v>1.8830301632324841E-5</v>
      </c>
      <c r="AG2">
        <v>10</v>
      </c>
      <c r="AH2">
        <v>160093.7872502268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6.64</v>
      </c>
      <c r="E2">
        <v>15.06</v>
      </c>
      <c r="F2">
        <v>10.55</v>
      </c>
      <c r="G2">
        <v>8.67</v>
      </c>
      <c r="H2">
        <v>0.12</v>
      </c>
      <c r="I2">
        <v>73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18787.759999999998</v>
      </c>
      <c r="P2">
        <v>93.56</v>
      </c>
      <c r="Q2">
        <v>5184.62</v>
      </c>
      <c r="R2">
        <v>145.38</v>
      </c>
      <c r="S2">
        <v>54.2</v>
      </c>
      <c r="T2">
        <v>45694.98</v>
      </c>
      <c r="U2">
        <v>0.37</v>
      </c>
      <c r="V2">
        <v>0.73</v>
      </c>
      <c r="W2">
        <v>0.28999999999999998</v>
      </c>
      <c r="X2">
        <v>2.79</v>
      </c>
      <c r="Y2">
        <v>2</v>
      </c>
      <c r="Z2">
        <v>10</v>
      </c>
      <c r="AA2">
        <v>130.99184277417001</v>
      </c>
      <c r="AB2">
        <v>179.22881823578581</v>
      </c>
      <c r="AC2">
        <v>162.1234713726389</v>
      </c>
      <c r="AD2">
        <v>130991.8427741699</v>
      </c>
      <c r="AE2">
        <v>179228.81823578579</v>
      </c>
      <c r="AF2">
        <v>1.7977204063850091E-5</v>
      </c>
      <c r="AG2">
        <v>10</v>
      </c>
      <c r="AH2">
        <v>162123.47137263889</v>
      </c>
    </row>
    <row r="3" spans="1:34" x14ac:dyDescent="0.25">
      <c r="A3">
        <v>1</v>
      </c>
      <c r="B3">
        <v>75</v>
      </c>
      <c r="C3" t="s">
        <v>34</v>
      </c>
      <c r="D3">
        <v>6.6928999999999998</v>
      </c>
      <c r="E3">
        <v>14.94</v>
      </c>
      <c r="F3">
        <v>10.5</v>
      </c>
      <c r="G3">
        <v>8.8699999999999992</v>
      </c>
      <c r="H3">
        <v>0.23</v>
      </c>
      <c r="I3">
        <v>71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92.93</v>
      </c>
      <c r="Q3">
        <v>5184.51</v>
      </c>
      <c r="R3">
        <v>142.83000000000001</v>
      </c>
      <c r="S3">
        <v>54.2</v>
      </c>
      <c r="T3">
        <v>44431.4</v>
      </c>
      <c r="U3">
        <v>0.38</v>
      </c>
      <c r="V3">
        <v>0.73</v>
      </c>
      <c r="W3">
        <v>0.31</v>
      </c>
      <c r="X3">
        <v>2.73</v>
      </c>
      <c r="Y3">
        <v>2</v>
      </c>
      <c r="Z3">
        <v>10</v>
      </c>
      <c r="AA3">
        <v>130.54288644543581</v>
      </c>
      <c r="AB3">
        <v>178.61453638025679</v>
      </c>
      <c r="AC3">
        <v>161.5678157152513</v>
      </c>
      <c r="AD3">
        <v>130542.8864454358</v>
      </c>
      <c r="AE3">
        <v>178614.53638025679</v>
      </c>
      <c r="AF3">
        <v>1.812042606610577E-5</v>
      </c>
      <c r="AG3">
        <v>10</v>
      </c>
      <c r="AH3">
        <v>161567.81571525129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5.6694000000000004</v>
      </c>
      <c r="E2">
        <v>17.64</v>
      </c>
      <c r="F2">
        <v>11.56</v>
      </c>
      <c r="G2">
        <v>7.15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131.97</v>
      </c>
      <c r="Q2">
        <v>5185.78</v>
      </c>
      <c r="R2">
        <v>181.74</v>
      </c>
      <c r="S2">
        <v>54.2</v>
      </c>
      <c r="T2">
        <v>63757.59</v>
      </c>
      <c r="U2">
        <v>0.3</v>
      </c>
      <c r="V2">
        <v>0.67</v>
      </c>
      <c r="W2">
        <v>0.26</v>
      </c>
      <c r="X2">
        <v>3.79</v>
      </c>
      <c r="Y2">
        <v>2</v>
      </c>
      <c r="Z2">
        <v>10</v>
      </c>
      <c r="AA2">
        <v>169.86706653835671</v>
      </c>
      <c r="AB2">
        <v>232.4196144437494</v>
      </c>
      <c r="AC2">
        <v>210.23781264428271</v>
      </c>
      <c r="AD2">
        <v>169867.06653835671</v>
      </c>
      <c r="AE2">
        <v>232419.61444374939</v>
      </c>
      <c r="AF2">
        <v>1.395341347410201E-5</v>
      </c>
      <c r="AG2">
        <v>12</v>
      </c>
      <c r="AH2">
        <v>210237.81264428271</v>
      </c>
    </row>
    <row r="3" spans="1:34" x14ac:dyDescent="0.25">
      <c r="A3">
        <v>1</v>
      </c>
      <c r="B3">
        <v>95</v>
      </c>
      <c r="C3" t="s">
        <v>34</v>
      </c>
      <c r="D3">
        <v>6.9217000000000004</v>
      </c>
      <c r="E3">
        <v>14.45</v>
      </c>
      <c r="F3">
        <v>9.89</v>
      </c>
      <c r="G3">
        <v>10.6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98.84</v>
      </c>
      <c r="Q3">
        <v>5183.6400000000003</v>
      </c>
      <c r="R3">
        <v>123.19</v>
      </c>
      <c r="S3">
        <v>54.2</v>
      </c>
      <c r="T3">
        <v>34687.94</v>
      </c>
      <c r="U3">
        <v>0.44</v>
      </c>
      <c r="V3">
        <v>0.78</v>
      </c>
      <c r="W3">
        <v>0.27</v>
      </c>
      <c r="X3">
        <v>2.13</v>
      </c>
      <c r="Y3">
        <v>2</v>
      </c>
      <c r="Z3">
        <v>10</v>
      </c>
      <c r="AA3">
        <v>132.2225938769754</v>
      </c>
      <c r="AB3">
        <v>180.91278619154991</v>
      </c>
      <c r="AC3">
        <v>163.64672379016929</v>
      </c>
      <c r="AD3">
        <v>132222.59387697541</v>
      </c>
      <c r="AE3">
        <v>180912.78619154991</v>
      </c>
      <c r="AF3">
        <v>1.7035549095793542E-5</v>
      </c>
      <c r="AG3">
        <v>10</v>
      </c>
      <c r="AH3">
        <v>163646.72379016929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  <c r="AA2">
        <v>186.2603401758316</v>
      </c>
      <c r="AB2">
        <v>254.84961465472199</v>
      </c>
      <c r="AC2">
        <v>230.52712511583019</v>
      </c>
      <c r="AD2">
        <v>186260.3401758316</v>
      </c>
      <c r="AE2">
        <v>254849.61465472201</v>
      </c>
      <c r="AF2">
        <v>1.3040156084528441E-5</v>
      </c>
      <c r="AG2">
        <v>13</v>
      </c>
      <c r="AH2">
        <v>230527.12511583019</v>
      </c>
    </row>
    <row r="3" spans="1:34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  <c r="AA3">
        <v>132.54725468580321</v>
      </c>
      <c r="AB3">
        <v>181.35700143321191</v>
      </c>
      <c r="AC3">
        <v>164.04854375262721</v>
      </c>
      <c r="AD3">
        <v>132547.2546858032</v>
      </c>
      <c r="AE3">
        <v>181357.0014332119</v>
      </c>
      <c r="AF3">
        <v>1.6829903984341472E-5</v>
      </c>
      <c r="AG3">
        <v>10</v>
      </c>
      <c r="AH3">
        <v>164048.54375262721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6.3159000000000001</v>
      </c>
      <c r="E2">
        <v>15.83</v>
      </c>
      <c r="F2">
        <v>11.46</v>
      </c>
      <c r="G2">
        <v>7.16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86.76</v>
      </c>
      <c r="Q2">
        <v>5185.49</v>
      </c>
      <c r="R2">
        <v>173.54</v>
      </c>
      <c r="S2">
        <v>54.2</v>
      </c>
      <c r="T2">
        <v>59659.27</v>
      </c>
      <c r="U2">
        <v>0.31</v>
      </c>
      <c r="V2">
        <v>0.67</v>
      </c>
      <c r="W2">
        <v>0.38</v>
      </c>
      <c r="X2">
        <v>3.69</v>
      </c>
      <c r="Y2">
        <v>2</v>
      </c>
      <c r="Z2">
        <v>10</v>
      </c>
      <c r="AA2">
        <v>138.9209840635076</v>
      </c>
      <c r="AB2">
        <v>190.07781915687761</v>
      </c>
      <c r="AC2">
        <v>171.93705887249351</v>
      </c>
      <c r="AD2">
        <v>138920.98406350761</v>
      </c>
      <c r="AE2">
        <v>190077.81915687761</v>
      </c>
      <c r="AF2">
        <v>1.9378600509747261E-5</v>
      </c>
      <c r="AG2">
        <v>11</v>
      </c>
      <c r="AH2">
        <v>171937.05887249351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5.4090999999999996</v>
      </c>
      <c r="E2">
        <v>18.489999999999998</v>
      </c>
      <c r="F2">
        <v>11.89</v>
      </c>
      <c r="G2">
        <v>6.79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142.96</v>
      </c>
      <c r="Q2">
        <v>5186.47</v>
      </c>
      <c r="R2">
        <v>192.78</v>
      </c>
      <c r="S2">
        <v>54.2</v>
      </c>
      <c r="T2">
        <v>69234.09</v>
      </c>
      <c r="U2">
        <v>0.28000000000000003</v>
      </c>
      <c r="V2">
        <v>0.65</v>
      </c>
      <c r="W2">
        <v>0.27</v>
      </c>
      <c r="X2">
        <v>4.12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6.9810999999999996</v>
      </c>
      <c r="E3">
        <v>14.32</v>
      </c>
      <c r="F3">
        <v>9.75</v>
      </c>
      <c r="G3">
        <v>11.03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100.18</v>
      </c>
      <c r="Q3">
        <v>5183.62</v>
      </c>
      <c r="R3">
        <v>118.21</v>
      </c>
      <c r="S3">
        <v>54.2</v>
      </c>
      <c r="T3">
        <v>32209.34</v>
      </c>
      <c r="U3">
        <v>0.46</v>
      </c>
      <c r="V3">
        <v>0.79</v>
      </c>
      <c r="W3">
        <v>0.26</v>
      </c>
      <c r="X3">
        <v>1.98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5.8116000000000003</v>
      </c>
      <c r="E4">
        <v>17.21</v>
      </c>
      <c r="F4">
        <v>12.79</v>
      </c>
      <c r="G4">
        <v>5.86</v>
      </c>
      <c r="H4">
        <v>0.2</v>
      </c>
      <c r="I4">
        <v>131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83.86</v>
      </c>
      <c r="Q4">
        <v>5188.07</v>
      </c>
      <c r="R4">
        <v>216.38</v>
      </c>
      <c r="S4">
        <v>54.2</v>
      </c>
      <c r="T4">
        <v>80904.350000000006</v>
      </c>
      <c r="U4">
        <v>0.25</v>
      </c>
      <c r="V4">
        <v>0.6</v>
      </c>
      <c r="W4">
        <v>0.49</v>
      </c>
      <c r="X4">
        <v>5.0199999999999996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5.2687999999999997</v>
      </c>
      <c r="E5">
        <v>18.98</v>
      </c>
      <c r="F5">
        <v>14.43</v>
      </c>
      <c r="G5">
        <v>4.9800000000000004</v>
      </c>
      <c r="H5">
        <v>0.24</v>
      </c>
      <c r="I5">
        <v>174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82.81</v>
      </c>
      <c r="Q5">
        <v>5190.2700000000004</v>
      </c>
      <c r="R5">
        <v>269.05</v>
      </c>
      <c r="S5">
        <v>54.2</v>
      </c>
      <c r="T5">
        <v>107026.94</v>
      </c>
      <c r="U5">
        <v>0.2</v>
      </c>
      <c r="V5">
        <v>0.53</v>
      </c>
      <c r="W5">
        <v>0.61</v>
      </c>
      <c r="X5">
        <v>6.66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3.7578999999999998</v>
      </c>
      <c r="E6">
        <v>26.61</v>
      </c>
      <c r="F6">
        <v>21.07</v>
      </c>
      <c r="G6">
        <v>3.65</v>
      </c>
      <c r="H6">
        <v>0.43</v>
      </c>
      <c r="I6">
        <v>346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82.78</v>
      </c>
      <c r="Q6">
        <v>5196.4399999999996</v>
      </c>
      <c r="R6">
        <v>482.92</v>
      </c>
      <c r="S6">
        <v>54.2</v>
      </c>
      <c r="T6">
        <v>213100.54</v>
      </c>
      <c r="U6">
        <v>0.11</v>
      </c>
      <c r="V6">
        <v>0.37</v>
      </c>
      <c r="W6">
        <v>1.1100000000000001</v>
      </c>
      <c r="X6">
        <v>13.29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6.6363000000000003</v>
      </c>
      <c r="E7">
        <v>15.07</v>
      </c>
      <c r="F7">
        <v>10.64</v>
      </c>
      <c r="G7">
        <v>8.4</v>
      </c>
      <c r="H7">
        <v>0.12</v>
      </c>
      <c r="I7">
        <v>76</v>
      </c>
      <c r="J7">
        <v>141.81</v>
      </c>
      <c r="K7">
        <v>47.83</v>
      </c>
      <c r="L7">
        <v>1</v>
      </c>
      <c r="M7">
        <v>6</v>
      </c>
      <c r="N7">
        <v>22.98</v>
      </c>
      <c r="O7">
        <v>17723.39</v>
      </c>
      <c r="P7">
        <v>90.53</v>
      </c>
      <c r="Q7">
        <v>5185.07</v>
      </c>
      <c r="R7">
        <v>147.6</v>
      </c>
      <c r="S7">
        <v>54.2</v>
      </c>
      <c r="T7">
        <v>46788.81</v>
      </c>
      <c r="U7">
        <v>0.37</v>
      </c>
      <c r="V7">
        <v>0.72</v>
      </c>
      <c r="W7">
        <v>0.32</v>
      </c>
      <c r="X7">
        <v>2.88</v>
      </c>
      <c r="Y7">
        <v>2</v>
      </c>
      <c r="Z7">
        <v>10</v>
      </c>
    </row>
    <row r="8" spans="1:26" x14ac:dyDescent="0.25">
      <c r="A8">
        <v>1</v>
      </c>
      <c r="B8">
        <v>70</v>
      </c>
      <c r="C8" t="s">
        <v>34</v>
      </c>
      <c r="D8">
        <v>6.6717000000000004</v>
      </c>
      <c r="E8">
        <v>14.99</v>
      </c>
      <c r="F8">
        <v>10.59</v>
      </c>
      <c r="G8">
        <v>8.4700000000000006</v>
      </c>
      <c r="H8">
        <v>0.25</v>
      </c>
      <c r="I8">
        <v>75</v>
      </c>
      <c r="J8">
        <v>143.16999999999999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90.63</v>
      </c>
      <c r="Q8">
        <v>5185.1000000000004</v>
      </c>
      <c r="R8">
        <v>145.6</v>
      </c>
      <c r="S8">
        <v>54.2</v>
      </c>
      <c r="T8">
        <v>45796.43</v>
      </c>
      <c r="U8">
        <v>0.37</v>
      </c>
      <c r="V8">
        <v>0.73</v>
      </c>
      <c r="W8">
        <v>0.32</v>
      </c>
      <c r="X8">
        <v>2.83</v>
      </c>
      <c r="Y8">
        <v>2</v>
      </c>
      <c r="Z8">
        <v>10</v>
      </c>
    </row>
    <row r="9" spans="1:26" x14ac:dyDescent="0.25">
      <c r="A9">
        <v>0</v>
      </c>
      <c r="B9">
        <v>90</v>
      </c>
      <c r="C9" t="s">
        <v>34</v>
      </c>
      <c r="D9">
        <v>5.9813000000000001</v>
      </c>
      <c r="E9">
        <v>16.72</v>
      </c>
      <c r="F9">
        <v>11.17</v>
      </c>
      <c r="G9">
        <v>7.62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120</v>
      </c>
      <c r="Q9">
        <v>5183.8100000000004</v>
      </c>
      <c r="R9">
        <v>168.4</v>
      </c>
      <c r="S9">
        <v>54.2</v>
      </c>
      <c r="T9">
        <v>57132.24</v>
      </c>
      <c r="U9">
        <v>0.32</v>
      </c>
      <c r="V9">
        <v>0.69</v>
      </c>
      <c r="W9">
        <v>0.25</v>
      </c>
      <c r="X9">
        <v>3.41</v>
      </c>
      <c r="Y9">
        <v>2</v>
      </c>
      <c r="Z9">
        <v>10</v>
      </c>
    </row>
    <row r="10" spans="1:26" x14ac:dyDescent="0.25">
      <c r="A10">
        <v>1</v>
      </c>
      <c r="B10">
        <v>90</v>
      </c>
      <c r="C10" t="s">
        <v>34</v>
      </c>
      <c r="D10">
        <v>6.8878000000000004</v>
      </c>
      <c r="E10">
        <v>14.52</v>
      </c>
      <c r="F10">
        <v>10</v>
      </c>
      <c r="G10">
        <v>10.17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33.770000000000003</v>
      </c>
      <c r="O10">
        <v>22213.89</v>
      </c>
      <c r="P10">
        <v>97.02</v>
      </c>
      <c r="Q10">
        <v>5182.78</v>
      </c>
      <c r="R10">
        <v>126.69</v>
      </c>
      <c r="S10">
        <v>54.2</v>
      </c>
      <c r="T10">
        <v>36419.21</v>
      </c>
      <c r="U10">
        <v>0.43</v>
      </c>
      <c r="V10">
        <v>0.77</v>
      </c>
      <c r="W10">
        <v>0.28000000000000003</v>
      </c>
      <c r="X10">
        <v>2.2400000000000002</v>
      </c>
      <c r="Y10">
        <v>2</v>
      </c>
      <c r="Z10">
        <v>10</v>
      </c>
    </row>
    <row r="11" spans="1:26" x14ac:dyDescent="0.25">
      <c r="A11">
        <v>0</v>
      </c>
      <c r="B11">
        <v>10</v>
      </c>
      <c r="C11" t="s">
        <v>34</v>
      </c>
      <c r="D11">
        <v>2.859</v>
      </c>
      <c r="E11">
        <v>34.979999999999997</v>
      </c>
      <c r="F11">
        <v>27.6</v>
      </c>
      <c r="G11">
        <v>3.21</v>
      </c>
      <c r="H11">
        <v>0.64</v>
      </c>
      <c r="I11">
        <v>516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79.52</v>
      </c>
      <c r="Q11">
        <v>5205.09</v>
      </c>
      <c r="R11">
        <v>692.77</v>
      </c>
      <c r="S11">
        <v>54.2</v>
      </c>
      <c r="T11">
        <v>317178.26</v>
      </c>
      <c r="U11">
        <v>0.08</v>
      </c>
      <c r="V11">
        <v>0.28000000000000003</v>
      </c>
      <c r="W11">
        <v>1.61</v>
      </c>
      <c r="X11">
        <v>19.8</v>
      </c>
      <c r="Y11">
        <v>2</v>
      </c>
      <c r="Z11">
        <v>10</v>
      </c>
    </row>
    <row r="12" spans="1:26" x14ac:dyDescent="0.25">
      <c r="A12">
        <v>0</v>
      </c>
      <c r="B12">
        <v>45</v>
      </c>
      <c r="C12" t="s">
        <v>34</v>
      </c>
      <c r="D12">
        <v>6.0434000000000001</v>
      </c>
      <c r="E12">
        <v>16.55</v>
      </c>
      <c r="F12">
        <v>12.17</v>
      </c>
      <c r="G12">
        <v>6.3</v>
      </c>
      <c r="H12">
        <v>0.18</v>
      </c>
      <c r="I12">
        <v>116</v>
      </c>
      <c r="J12">
        <v>98.71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84.18</v>
      </c>
      <c r="Q12">
        <v>5186.33</v>
      </c>
      <c r="R12">
        <v>196.35</v>
      </c>
      <c r="S12">
        <v>54.2</v>
      </c>
      <c r="T12">
        <v>70965.679999999993</v>
      </c>
      <c r="U12">
        <v>0.28000000000000003</v>
      </c>
      <c r="V12">
        <v>0.63</v>
      </c>
      <c r="W12">
        <v>0.45</v>
      </c>
      <c r="X12">
        <v>4.41</v>
      </c>
      <c r="Y12">
        <v>2</v>
      </c>
      <c r="Z12">
        <v>10</v>
      </c>
    </row>
    <row r="13" spans="1:26" x14ac:dyDescent="0.25">
      <c r="A13">
        <v>0</v>
      </c>
      <c r="B13">
        <v>60</v>
      </c>
      <c r="C13" t="s">
        <v>34</v>
      </c>
      <c r="D13">
        <v>6.4442000000000004</v>
      </c>
      <c r="E13">
        <v>15.52</v>
      </c>
      <c r="F13">
        <v>11.14</v>
      </c>
      <c r="G13">
        <v>7.59</v>
      </c>
      <c r="H13">
        <v>0.14000000000000001</v>
      </c>
      <c r="I13">
        <v>88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87.84</v>
      </c>
      <c r="Q13">
        <v>5185.01</v>
      </c>
      <c r="R13">
        <v>163.12</v>
      </c>
      <c r="S13">
        <v>54.2</v>
      </c>
      <c r="T13">
        <v>54490.04</v>
      </c>
      <c r="U13">
        <v>0.33</v>
      </c>
      <c r="V13">
        <v>0.69</v>
      </c>
      <c r="W13">
        <v>0.37</v>
      </c>
      <c r="X13">
        <v>3.37</v>
      </c>
      <c r="Y13">
        <v>2</v>
      </c>
      <c r="Z13">
        <v>10</v>
      </c>
    </row>
    <row r="14" spans="1:26" x14ac:dyDescent="0.25">
      <c r="A14">
        <v>0</v>
      </c>
      <c r="B14">
        <v>80</v>
      </c>
      <c r="C14" t="s">
        <v>34</v>
      </c>
      <c r="D14">
        <v>6.5427999999999997</v>
      </c>
      <c r="E14">
        <v>15.28</v>
      </c>
      <c r="F14">
        <v>10.57</v>
      </c>
      <c r="G14">
        <v>8.57</v>
      </c>
      <c r="H14">
        <v>0.11</v>
      </c>
      <c r="I14">
        <v>74</v>
      </c>
      <c r="J14">
        <v>159.12</v>
      </c>
      <c r="K14">
        <v>50.28</v>
      </c>
      <c r="L14">
        <v>1</v>
      </c>
      <c r="M14">
        <v>44</v>
      </c>
      <c r="N14">
        <v>27.84</v>
      </c>
      <c r="O14">
        <v>19859.16</v>
      </c>
      <c r="P14">
        <v>99.03</v>
      </c>
      <c r="Q14">
        <v>5183.2700000000004</v>
      </c>
      <c r="R14">
        <v>147.13</v>
      </c>
      <c r="S14">
        <v>54.2</v>
      </c>
      <c r="T14">
        <v>46563.49</v>
      </c>
      <c r="U14">
        <v>0.37</v>
      </c>
      <c r="V14">
        <v>0.73</v>
      </c>
      <c r="W14">
        <v>0.27</v>
      </c>
      <c r="X14">
        <v>2.81</v>
      </c>
      <c r="Y14">
        <v>2</v>
      </c>
      <c r="Z14">
        <v>10</v>
      </c>
    </row>
    <row r="15" spans="1:26" x14ac:dyDescent="0.25">
      <c r="A15">
        <v>1</v>
      </c>
      <c r="B15">
        <v>80</v>
      </c>
      <c r="C15" t="s">
        <v>34</v>
      </c>
      <c r="D15">
        <v>6.7984</v>
      </c>
      <c r="E15">
        <v>14.71</v>
      </c>
      <c r="F15">
        <v>10.26</v>
      </c>
      <c r="G15">
        <v>9.33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20034.400000000001</v>
      </c>
      <c r="P15">
        <v>93.65</v>
      </c>
      <c r="Q15">
        <v>5184.45</v>
      </c>
      <c r="R15">
        <v>134.85</v>
      </c>
      <c r="S15">
        <v>54.2</v>
      </c>
      <c r="T15">
        <v>40467.03</v>
      </c>
      <c r="U15">
        <v>0.4</v>
      </c>
      <c r="V15">
        <v>0.75</v>
      </c>
      <c r="W15">
        <v>0.3</v>
      </c>
      <c r="X15">
        <v>2.4900000000000002</v>
      </c>
      <c r="Y15">
        <v>2</v>
      </c>
      <c r="Z15">
        <v>10</v>
      </c>
    </row>
    <row r="16" spans="1:26" x14ac:dyDescent="0.25">
      <c r="A16">
        <v>0</v>
      </c>
      <c r="B16">
        <v>35</v>
      </c>
      <c r="C16" t="s">
        <v>34</v>
      </c>
      <c r="D16">
        <v>5.5793999999999997</v>
      </c>
      <c r="E16">
        <v>17.920000000000002</v>
      </c>
      <c r="F16">
        <v>13.46</v>
      </c>
      <c r="G16">
        <v>5.42</v>
      </c>
      <c r="H16">
        <v>0.22</v>
      </c>
      <c r="I16">
        <v>149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10204.209999999999</v>
      </c>
      <c r="P16">
        <v>82.91</v>
      </c>
      <c r="Q16">
        <v>5186.82</v>
      </c>
      <c r="R16">
        <v>238.1</v>
      </c>
      <c r="S16">
        <v>54.2</v>
      </c>
      <c r="T16">
        <v>91674.72</v>
      </c>
      <c r="U16">
        <v>0.23</v>
      </c>
      <c r="V16">
        <v>0.56999999999999995</v>
      </c>
      <c r="W16">
        <v>0.54</v>
      </c>
      <c r="X16">
        <v>5.7</v>
      </c>
      <c r="Y16">
        <v>2</v>
      </c>
      <c r="Z16">
        <v>10</v>
      </c>
    </row>
    <row r="17" spans="1:26" x14ac:dyDescent="0.25">
      <c r="A17">
        <v>0</v>
      </c>
      <c r="B17">
        <v>50</v>
      </c>
      <c r="C17" t="s">
        <v>34</v>
      </c>
      <c r="D17">
        <v>6.2031999999999998</v>
      </c>
      <c r="E17">
        <v>16.12</v>
      </c>
      <c r="F17">
        <v>11.75</v>
      </c>
      <c r="G17">
        <v>6.72</v>
      </c>
      <c r="H17">
        <v>0.16</v>
      </c>
      <c r="I17">
        <v>105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85.28</v>
      </c>
      <c r="Q17">
        <v>5184.45</v>
      </c>
      <c r="R17">
        <v>182.83</v>
      </c>
      <c r="S17">
        <v>54.2</v>
      </c>
      <c r="T17">
        <v>64258.75</v>
      </c>
      <c r="U17">
        <v>0.3</v>
      </c>
      <c r="V17">
        <v>0.66</v>
      </c>
      <c r="W17">
        <v>0.42</v>
      </c>
      <c r="X17">
        <v>3.99</v>
      </c>
      <c r="Y17">
        <v>2</v>
      </c>
      <c r="Z17">
        <v>10</v>
      </c>
    </row>
    <row r="18" spans="1:26" x14ac:dyDescent="0.25">
      <c r="A18">
        <v>0</v>
      </c>
      <c r="B18">
        <v>25</v>
      </c>
      <c r="C18" t="s">
        <v>34</v>
      </c>
      <c r="D18">
        <v>4.8943000000000003</v>
      </c>
      <c r="E18">
        <v>20.43</v>
      </c>
      <c r="F18">
        <v>15.75</v>
      </c>
      <c r="G18">
        <v>4.54</v>
      </c>
      <c r="H18">
        <v>0.28000000000000003</v>
      </c>
      <c r="I18">
        <v>208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82.52</v>
      </c>
      <c r="Q18">
        <v>5191.6899999999996</v>
      </c>
      <c r="R18">
        <v>311.54000000000002</v>
      </c>
      <c r="S18">
        <v>54.2</v>
      </c>
      <c r="T18">
        <v>128100.38</v>
      </c>
      <c r="U18">
        <v>0.17</v>
      </c>
      <c r="V18">
        <v>0.49</v>
      </c>
      <c r="W18">
        <v>0.71</v>
      </c>
      <c r="X18">
        <v>7.98</v>
      </c>
      <c r="Y18">
        <v>2</v>
      </c>
      <c r="Z18">
        <v>10</v>
      </c>
    </row>
    <row r="19" spans="1:26" x14ac:dyDescent="0.25">
      <c r="A19">
        <v>0</v>
      </c>
      <c r="B19">
        <v>85</v>
      </c>
      <c r="C19" t="s">
        <v>34</v>
      </c>
      <c r="D19">
        <v>6.2831999999999999</v>
      </c>
      <c r="E19">
        <v>15.92</v>
      </c>
      <c r="F19">
        <v>10.83</v>
      </c>
      <c r="G19">
        <v>8.1199999999999992</v>
      </c>
      <c r="H19">
        <v>0.11</v>
      </c>
      <c r="I19">
        <v>80</v>
      </c>
      <c r="J19">
        <v>167.88</v>
      </c>
      <c r="K19">
        <v>51.39</v>
      </c>
      <c r="L19">
        <v>1</v>
      </c>
      <c r="M19">
        <v>72</v>
      </c>
      <c r="N19">
        <v>30.49</v>
      </c>
      <c r="O19">
        <v>20939.59</v>
      </c>
      <c r="P19">
        <v>108.67</v>
      </c>
      <c r="Q19">
        <v>5183.7</v>
      </c>
      <c r="R19">
        <v>156.79</v>
      </c>
      <c r="S19">
        <v>54.2</v>
      </c>
      <c r="T19">
        <v>51366.33</v>
      </c>
      <c r="U19">
        <v>0.35</v>
      </c>
      <c r="V19">
        <v>0.71</v>
      </c>
      <c r="W19">
        <v>0.25</v>
      </c>
      <c r="X19">
        <v>3.07</v>
      </c>
      <c r="Y19">
        <v>2</v>
      </c>
      <c r="Z19">
        <v>10</v>
      </c>
    </row>
    <row r="20" spans="1:26" x14ac:dyDescent="0.25">
      <c r="A20">
        <v>1</v>
      </c>
      <c r="B20">
        <v>85</v>
      </c>
      <c r="C20" t="s">
        <v>34</v>
      </c>
      <c r="D20">
        <v>6.8560999999999996</v>
      </c>
      <c r="E20">
        <v>14.59</v>
      </c>
      <c r="F20">
        <v>10.11</v>
      </c>
      <c r="G20">
        <v>9.7899999999999991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95.21</v>
      </c>
      <c r="Q20">
        <v>5183.8100000000004</v>
      </c>
      <c r="R20">
        <v>130.02000000000001</v>
      </c>
      <c r="S20">
        <v>54.2</v>
      </c>
      <c r="T20">
        <v>38069.85</v>
      </c>
      <c r="U20">
        <v>0.42</v>
      </c>
      <c r="V20">
        <v>0.76</v>
      </c>
      <c r="W20">
        <v>0.28999999999999998</v>
      </c>
      <c r="X20">
        <v>2.35</v>
      </c>
      <c r="Y20">
        <v>2</v>
      </c>
      <c r="Z20">
        <v>10</v>
      </c>
    </row>
    <row r="21" spans="1:26" x14ac:dyDescent="0.25">
      <c r="A21">
        <v>0</v>
      </c>
      <c r="B21">
        <v>20</v>
      </c>
      <c r="C21" t="s">
        <v>34</v>
      </c>
      <c r="D21">
        <v>4.4082999999999997</v>
      </c>
      <c r="E21">
        <v>22.68</v>
      </c>
      <c r="F21">
        <v>17.760000000000002</v>
      </c>
      <c r="G21">
        <v>4.0999999999999996</v>
      </c>
      <c r="H21">
        <v>0.34</v>
      </c>
      <c r="I21">
        <v>260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82.83</v>
      </c>
      <c r="Q21">
        <v>5193.68</v>
      </c>
      <c r="R21">
        <v>376.44</v>
      </c>
      <c r="S21">
        <v>54.2</v>
      </c>
      <c r="T21">
        <v>160290.31</v>
      </c>
      <c r="U21">
        <v>0.14000000000000001</v>
      </c>
      <c r="V21">
        <v>0.43</v>
      </c>
      <c r="W21">
        <v>0.86</v>
      </c>
      <c r="X21">
        <v>9.98</v>
      </c>
      <c r="Y21">
        <v>2</v>
      </c>
      <c r="Z21">
        <v>10</v>
      </c>
    </row>
    <row r="22" spans="1:26" x14ac:dyDescent="0.25">
      <c r="A22">
        <v>0</v>
      </c>
      <c r="B22">
        <v>65</v>
      </c>
      <c r="C22" t="s">
        <v>34</v>
      </c>
      <c r="D22">
        <v>6.5650000000000004</v>
      </c>
      <c r="E22">
        <v>15.23</v>
      </c>
      <c r="F22">
        <v>10.85</v>
      </c>
      <c r="G22">
        <v>8.0299999999999994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16663.419999999998</v>
      </c>
      <c r="P22">
        <v>88.79</v>
      </c>
      <c r="Q22">
        <v>5185.29</v>
      </c>
      <c r="R22">
        <v>153.86000000000001</v>
      </c>
      <c r="S22">
        <v>54.2</v>
      </c>
      <c r="T22">
        <v>49893.49</v>
      </c>
      <c r="U22">
        <v>0.35</v>
      </c>
      <c r="V22">
        <v>0.71</v>
      </c>
      <c r="W22">
        <v>0.34</v>
      </c>
      <c r="X22">
        <v>3.08</v>
      </c>
      <c r="Y22">
        <v>2</v>
      </c>
      <c r="Z22">
        <v>10</v>
      </c>
    </row>
    <row r="23" spans="1:26" x14ac:dyDescent="0.25">
      <c r="A23">
        <v>0</v>
      </c>
      <c r="B23">
        <v>75</v>
      </c>
      <c r="C23" t="s">
        <v>34</v>
      </c>
      <c r="D23">
        <v>6.64</v>
      </c>
      <c r="E23">
        <v>15.06</v>
      </c>
      <c r="F23">
        <v>10.55</v>
      </c>
      <c r="G23">
        <v>8.67</v>
      </c>
      <c r="H23">
        <v>0.12</v>
      </c>
      <c r="I23">
        <v>73</v>
      </c>
      <c r="J23">
        <v>150.44</v>
      </c>
      <c r="K23">
        <v>49.1</v>
      </c>
      <c r="L23">
        <v>1</v>
      </c>
      <c r="M23">
        <v>17</v>
      </c>
      <c r="N23">
        <v>25.34</v>
      </c>
      <c r="O23">
        <v>18787.759999999998</v>
      </c>
      <c r="P23">
        <v>93.56</v>
      </c>
      <c r="Q23">
        <v>5184.62</v>
      </c>
      <c r="R23">
        <v>145.38</v>
      </c>
      <c r="S23">
        <v>54.2</v>
      </c>
      <c r="T23">
        <v>45694.98</v>
      </c>
      <c r="U23">
        <v>0.37</v>
      </c>
      <c r="V23">
        <v>0.73</v>
      </c>
      <c r="W23">
        <v>0.28999999999999998</v>
      </c>
      <c r="X23">
        <v>2.79</v>
      </c>
      <c r="Y23">
        <v>2</v>
      </c>
      <c r="Z23">
        <v>10</v>
      </c>
    </row>
    <row r="24" spans="1:26" x14ac:dyDescent="0.25">
      <c r="A24">
        <v>1</v>
      </c>
      <c r="B24">
        <v>75</v>
      </c>
      <c r="C24" t="s">
        <v>34</v>
      </c>
      <c r="D24">
        <v>6.6928999999999998</v>
      </c>
      <c r="E24">
        <v>14.94</v>
      </c>
      <c r="F24">
        <v>10.5</v>
      </c>
      <c r="G24">
        <v>8.8699999999999992</v>
      </c>
      <c r="H24">
        <v>0.23</v>
      </c>
      <c r="I24">
        <v>71</v>
      </c>
      <c r="J24">
        <v>151.83000000000001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92.93</v>
      </c>
      <c r="Q24">
        <v>5184.51</v>
      </c>
      <c r="R24">
        <v>142.83000000000001</v>
      </c>
      <c r="S24">
        <v>54.2</v>
      </c>
      <c r="T24">
        <v>44431.4</v>
      </c>
      <c r="U24">
        <v>0.38</v>
      </c>
      <c r="V24">
        <v>0.73</v>
      </c>
      <c r="W24">
        <v>0.31</v>
      </c>
      <c r="X24">
        <v>2.73</v>
      </c>
      <c r="Y24">
        <v>2</v>
      </c>
      <c r="Z24">
        <v>10</v>
      </c>
    </row>
    <row r="25" spans="1:26" x14ac:dyDescent="0.25">
      <c r="A25">
        <v>0</v>
      </c>
      <c r="B25">
        <v>95</v>
      </c>
      <c r="C25" t="s">
        <v>34</v>
      </c>
      <c r="D25">
        <v>5.6694000000000004</v>
      </c>
      <c r="E25">
        <v>17.64</v>
      </c>
      <c r="F25">
        <v>11.56</v>
      </c>
      <c r="G25">
        <v>7.15</v>
      </c>
      <c r="H25">
        <v>0.1</v>
      </c>
      <c r="I25">
        <v>97</v>
      </c>
      <c r="J25">
        <v>185.69</v>
      </c>
      <c r="K25">
        <v>53.44</v>
      </c>
      <c r="L25">
        <v>1</v>
      </c>
      <c r="M25">
        <v>95</v>
      </c>
      <c r="N25">
        <v>36.26</v>
      </c>
      <c r="O25">
        <v>23136.14</v>
      </c>
      <c r="P25">
        <v>131.97</v>
      </c>
      <c r="Q25">
        <v>5185.78</v>
      </c>
      <c r="R25">
        <v>181.74</v>
      </c>
      <c r="S25">
        <v>54.2</v>
      </c>
      <c r="T25">
        <v>63757.59</v>
      </c>
      <c r="U25">
        <v>0.3</v>
      </c>
      <c r="V25">
        <v>0.67</v>
      </c>
      <c r="W25">
        <v>0.26</v>
      </c>
      <c r="X25">
        <v>3.79</v>
      </c>
      <c r="Y25">
        <v>2</v>
      </c>
      <c r="Z25">
        <v>10</v>
      </c>
    </row>
    <row r="26" spans="1:26" x14ac:dyDescent="0.25">
      <c r="A26">
        <v>1</v>
      </c>
      <c r="B26">
        <v>95</v>
      </c>
      <c r="C26" t="s">
        <v>34</v>
      </c>
      <c r="D26">
        <v>6.9217000000000004</v>
      </c>
      <c r="E26">
        <v>14.45</v>
      </c>
      <c r="F26">
        <v>9.89</v>
      </c>
      <c r="G26">
        <v>10.6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36.770000000000003</v>
      </c>
      <c r="O26">
        <v>23322.880000000001</v>
      </c>
      <c r="P26">
        <v>98.84</v>
      </c>
      <c r="Q26">
        <v>5183.6400000000003</v>
      </c>
      <c r="R26">
        <v>123.19</v>
      </c>
      <c r="S26">
        <v>54.2</v>
      </c>
      <c r="T26">
        <v>34687.94</v>
      </c>
      <c r="U26">
        <v>0.44</v>
      </c>
      <c r="V26">
        <v>0.78</v>
      </c>
      <c r="W26">
        <v>0.27</v>
      </c>
      <c r="X26">
        <v>2.13</v>
      </c>
      <c r="Y26">
        <v>2</v>
      </c>
      <c r="Z26">
        <v>10</v>
      </c>
    </row>
    <row r="27" spans="1:26" x14ac:dyDescent="0.25">
      <c r="A27">
        <v>0</v>
      </c>
      <c r="B27">
        <v>55</v>
      </c>
      <c r="C27" t="s">
        <v>34</v>
      </c>
      <c r="D27">
        <v>6.3159000000000001</v>
      </c>
      <c r="E27">
        <v>15.83</v>
      </c>
      <c r="F27">
        <v>11.46</v>
      </c>
      <c r="G27">
        <v>7.16</v>
      </c>
      <c r="H27">
        <v>0.15</v>
      </c>
      <c r="I27">
        <v>96</v>
      </c>
      <c r="J27">
        <v>116.05</v>
      </c>
      <c r="K27">
        <v>43.4</v>
      </c>
      <c r="L27">
        <v>1</v>
      </c>
      <c r="M27">
        <v>0</v>
      </c>
      <c r="N27">
        <v>16.649999999999999</v>
      </c>
      <c r="O27">
        <v>14546.17</v>
      </c>
      <c r="P27">
        <v>86.76</v>
      </c>
      <c r="Q27">
        <v>5185.49</v>
      </c>
      <c r="R27">
        <v>173.54</v>
      </c>
      <c r="S27">
        <v>54.2</v>
      </c>
      <c r="T27">
        <v>59659.27</v>
      </c>
      <c r="U27">
        <v>0.31</v>
      </c>
      <c r="V27">
        <v>0.67</v>
      </c>
      <c r="W27">
        <v>0.38</v>
      </c>
      <c r="X27">
        <v>3.69</v>
      </c>
      <c r="Y27">
        <v>2</v>
      </c>
      <c r="Z2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3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INDEX(resultados!$A$2:$ZZ$27, 1, MATCH($B$1, resultados!$A$1:$ZZ$1, 0))</f>
        <v>#N/A</v>
      </c>
      <c r="B7" t="e">
        <f>INDEX(resultados!$A$2:$ZZ$27, 1, MATCH($B$2, resultados!$A$1:$ZZ$1, 0))</f>
        <v>#N/A</v>
      </c>
      <c r="C7" t="e">
        <f>INDEX(resultados!$A$2:$ZZ$27, 1, MATCH($B$3, resultados!$A$1:$ZZ$1, 0))</f>
        <v>#N/A</v>
      </c>
    </row>
    <row r="8" spans="1:3" x14ac:dyDescent="0.25">
      <c r="A8" t="e">
        <f>INDEX(resultados!$A$2:$ZZ$27, 2, MATCH($B$1, resultados!$A$1:$ZZ$1, 0))</f>
        <v>#N/A</v>
      </c>
      <c r="B8" t="e">
        <f>INDEX(resultados!$A$2:$ZZ$27, 2, MATCH($B$2, resultados!$A$1:$ZZ$1, 0))</f>
        <v>#N/A</v>
      </c>
      <c r="C8" t="e">
        <f>INDEX(resultados!$A$2:$ZZ$27, 2, MATCH($B$3, resultados!$A$1:$ZZ$1, 0))</f>
        <v>#N/A</v>
      </c>
    </row>
    <row r="9" spans="1:3" x14ac:dyDescent="0.25">
      <c r="A9" t="e">
        <f>INDEX(resultados!$A$2:$ZZ$27, 3, MATCH($B$1, resultados!$A$1:$ZZ$1, 0))</f>
        <v>#N/A</v>
      </c>
      <c r="B9" t="e">
        <f>INDEX(resultados!$A$2:$ZZ$27, 3, MATCH($B$2, resultados!$A$1:$ZZ$1, 0))</f>
        <v>#N/A</v>
      </c>
      <c r="C9" t="e">
        <f>INDEX(resultados!$A$2:$ZZ$27, 3, MATCH($B$3, resultados!$A$1:$ZZ$1, 0))</f>
        <v>#N/A</v>
      </c>
    </row>
    <row r="10" spans="1:3" x14ac:dyDescent="0.25">
      <c r="A10" t="e">
        <f>INDEX(resultados!$A$2:$ZZ$27, 4, MATCH($B$1, resultados!$A$1:$ZZ$1, 0))</f>
        <v>#N/A</v>
      </c>
      <c r="B10" t="e">
        <f>INDEX(resultados!$A$2:$ZZ$27, 4, MATCH($B$2, resultados!$A$1:$ZZ$1, 0))</f>
        <v>#N/A</v>
      </c>
      <c r="C10" t="e">
        <f>INDEX(resultados!$A$2:$ZZ$27, 4, MATCH($B$3, resultados!$A$1:$ZZ$1, 0))</f>
        <v>#N/A</v>
      </c>
    </row>
    <row r="11" spans="1:3" x14ac:dyDescent="0.25">
      <c r="A11" t="e">
        <f>INDEX(resultados!$A$2:$ZZ$27, 5, MATCH($B$1, resultados!$A$1:$ZZ$1, 0))</f>
        <v>#N/A</v>
      </c>
      <c r="B11" t="e">
        <f>INDEX(resultados!$A$2:$ZZ$27, 5, MATCH($B$2, resultados!$A$1:$ZZ$1, 0))</f>
        <v>#N/A</v>
      </c>
      <c r="C11" t="e">
        <f>INDEX(resultados!$A$2:$ZZ$27, 5, MATCH($B$3, resultados!$A$1:$ZZ$1, 0))</f>
        <v>#N/A</v>
      </c>
    </row>
    <row r="12" spans="1:3" x14ac:dyDescent="0.25">
      <c r="A12" t="e">
        <f>INDEX(resultados!$A$2:$ZZ$27, 6, MATCH($B$1, resultados!$A$1:$ZZ$1, 0))</f>
        <v>#N/A</v>
      </c>
      <c r="B12" t="e">
        <f>INDEX(resultados!$A$2:$ZZ$27, 6, MATCH($B$2, resultados!$A$1:$ZZ$1, 0))</f>
        <v>#N/A</v>
      </c>
      <c r="C12" t="e">
        <f>INDEX(resultados!$A$2:$ZZ$27, 6, MATCH($B$3, resultados!$A$1:$ZZ$1, 0))</f>
        <v>#N/A</v>
      </c>
    </row>
    <row r="13" spans="1:3" x14ac:dyDescent="0.25">
      <c r="A13" t="e">
        <f>INDEX(resultados!$A$2:$ZZ$27, 7, MATCH($B$1, resultados!$A$1:$ZZ$1, 0))</f>
        <v>#N/A</v>
      </c>
      <c r="B13" t="e">
        <f>INDEX(resultados!$A$2:$ZZ$27, 7, MATCH($B$2, resultados!$A$1:$ZZ$1, 0))</f>
        <v>#N/A</v>
      </c>
      <c r="C13" t="e">
        <f>INDEX(resultados!$A$2:$ZZ$27, 7, MATCH($B$3, resultados!$A$1:$ZZ$1, 0))</f>
        <v>#N/A</v>
      </c>
    </row>
    <row r="14" spans="1:3" x14ac:dyDescent="0.25">
      <c r="A14" t="e">
        <f>INDEX(resultados!$A$2:$ZZ$27, 8, MATCH($B$1, resultados!$A$1:$ZZ$1, 0))</f>
        <v>#N/A</v>
      </c>
      <c r="B14" t="e">
        <f>INDEX(resultados!$A$2:$ZZ$27, 8, MATCH($B$2, resultados!$A$1:$ZZ$1, 0))</f>
        <v>#N/A</v>
      </c>
      <c r="C14" t="e">
        <f>INDEX(resultados!$A$2:$ZZ$27, 8, MATCH($B$3, resultados!$A$1:$ZZ$1, 0))</f>
        <v>#N/A</v>
      </c>
    </row>
    <row r="15" spans="1:3" x14ac:dyDescent="0.25">
      <c r="A15" t="e">
        <f>INDEX(resultados!$A$2:$ZZ$27, 9, MATCH($B$1, resultados!$A$1:$ZZ$1, 0))</f>
        <v>#N/A</v>
      </c>
      <c r="B15" t="e">
        <f>INDEX(resultados!$A$2:$ZZ$27, 9, MATCH($B$2, resultados!$A$1:$ZZ$1, 0))</f>
        <v>#N/A</v>
      </c>
      <c r="C15" t="e">
        <f>INDEX(resultados!$A$2:$ZZ$27, 9, MATCH($B$3, resultados!$A$1:$ZZ$1, 0))</f>
        <v>#N/A</v>
      </c>
    </row>
    <row r="16" spans="1:3" x14ac:dyDescent="0.25">
      <c r="A16" t="e">
        <f>INDEX(resultados!$A$2:$ZZ$27, 10, MATCH($B$1, resultados!$A$1:$ZZ$1, 0))</f>
        <v>#N/A</v>
      </c>
      <c r="B16" t="e">
        <f>INDEX(resultados!$A$2:$ZZ$27, 10, MATCH($B$2, resultados!$A$1:$ZZ$1, 0))</f>
        <v>#N/A</v>
      </c>
      <c r="C16" t="e">
        <f>INDEX(resultados!$A$2:$ZZ$27, 10, MATCH($B$3, resultados!$A$1:$ZZ$1, 0))</f>
        <v>#N/A</v>
      </c>
    </row>
    <row r="17" spans="1:3" x14ac:dyDescent="0.25">
      <c r="A17" t="e">
        <f>INDEX(resultados!$A$2:$ZZ$27, 11, MATCH($B$1, resultados!$A$1:$ZZ$1, 0))</f>
        <v>#N/A</v>
      </c>
      <c r="B17" t="e">
        <f>INDEX(resultados!$A$2:$ZZ$27, 11, MATCH($B$2, resultados!$A$1:$ZZ$1, 0))</f>
        <v>#N/A</v>
      </c>
      <c r="C17" t="e">
        <f>INDEX(resultados!$A$2:$ZZ$27, 11, MATCH($B$3, resultados!$A$1:$ZZ$1, 0))</f>
        <v>#N/A</v>
      </c>
    </row>
    <row r="18" spans="1:3" x14ac:dyDescent="0.25">
      <c r="A18" t="e">
        <f>INDEX(resultados!$A$2:$ZZ$27, 12, MATCH($B$1, resultados!$A$1:$ZZ$1, 0))</f>
        <v>#N/A</v>
      </c>
      <c r="B18" t="e">
        <f>INDEX(resultados!$A$2:$ZZ$27, 12, MATCH($B$2, resultados!$A$1:$ZZ$1, 0))</f>
        <v>#N/A</v>
      </c>
      <c r="C18" t="e">
        <f>INDEX(resultados!$A$2:$ZZ$27, 12, MATCH($B$3, resultados!$A$1:$ZZ$1, 0))</f>
        <v>#N/A</v>
      </c>
    </row>
    <row r="19" spans="1:3" x14ac:dyDescent="0.25">
      <c r="A19" t="e">
        <f>INDEX(resultados!$A$2:$ZZ$27, 13, MATCH($B$1, resultados!$A$1:$ZZ$1, 0))</f>
        <v>#N/A</v>
      </c>
      <c r="B19" t="e">
        <f>INDEX(resultados!$A$2:$ZZ$27, 13, MATCH($B$2, resultados!$A$1:$ZZ$1, 0))</f>
        <v>#N/A</v>
      </c>
      <c r="C19" t="e">
        <f>INDEX(resultados!$A$2:$ZZ$27, 13, MATCH($B$3, resultados!$A$1:$ZZ$1, 0))</f>
        <v>#N/A</v>
      </c>
    </row>
    <row r="20" spans="1:3" x14ac:dyDescent="0.25">
      <c r="A20" t="e">
        <f>INDEX(resultados!$A$2:$ZZ$27, 14, MATCH($B$1, resultados!$A$1:$ZZ$1, 0))</f>
        <v>#N/A</v>
      </c>
      <c r="B20" t="e">
        <f>INDEX(resultados!$A$2:$ZZ$27, 14, MATCH($B$2, resultados!$A$1:$ZZ$1, 0))</f>
        <v>#N/A</v>
      </c>
      <c r="C20" t="e">
        <f>INDEX(resultados!$A$2:$ZZ$27, 14, MATCH($B$3, resultados!$A$1:$ZZ$1, 0))</f>
        <v>#N/A</v>
      </c>
    </row>
    <row r="21" spans="1:3" x14ac:dyDescent="0.25">
      <c r="A21" t="e">
        <f>INDEX(resultados!$A$2:$ZZ$27, 15, MATCH($B$1, resultados!$A$1:$ZZ$1, 0))</f>
        <v>#N/A</v>
      </c>
      <c r="B21" t="e">
        <f>INDEX(resultados!$A$2:$ZZ$27, 15, MATCH($B$2, resultados!$A$1:$ZZ$1, 0))</f>
        <v>#N/A</v>
      </c>
      <c r="C21" t="e">
        <f>INDEX(resultados!$A$2:$ZZ$27, 15, MATCH($B$3, resultados!$A$1:$ZZ$1, 0))</f>
        <v>#N/A</v>
      </c>
    </row>
    <row r="22" spans="1:3" x14ac:dyDescent="0.25">
      <c r="A22" t="e">
        <f>INDEX(resultados!$A$2:$ZZ$27, 16, MATCH($B$1, resultados!$A$1:$ZZ$1, 0))</f>
        <v>#N/A</v>
      </c>
      <c r="B22" t="e">
        <f>INDEX(resultados!$A$2:$ZZ$27, 16, MATCH($B$2, resultados!$A$1:$ZZ$1, 0))</f>
        <v>#N/A</v>
      </c>
      <c r="C22" t="e">
        <f>INDEX(resultados!$A$2:$ZZ$27, 16, MATCH($B$3, resultados!$A$1:$ZZ$1, 0))</f>
        <v>#N/A</v>
      </c>
    </row>
    <row r="23" spans="1:3" x14ac:dyDescent="0.25">
      <c r="A23" t="e">
        <f>INDEX(resultados!$A$2:$ZZ$27, 17, MATCH($B$1, resultados!$A$1:$ZZ$1, 0))</f>
        <v>#N/A</v>
      </c>
      <c r="B23" t="e">
        <f>INDEX(resultados!$A$2:$ZZ$27, 17, MATCH($B$2, resultados!$A$1:$ZZ$1, 0))</f>
        <v>#N/A</v>
      </c>
      <c r="C23" t="e">
        <f>INDEX(resultados!$A$2:$ZZ$27, 17, MATCH($B$3, resultados!$A$1:$ZZ$1, 0))</f>
        <v>#N/A</v>
      </c>
    </row>
    <row r="24" spans="1:3" x14ac:dyDescent="0.25">
      <c r="A24" t="e">
        <f>INDEX(resultados!$A$2:$ZZ$27, 18, MATCH($B$1, resultados!$A$1:$ZZ$1, 0))</f>
        <v>#N/A</v>
      </c>
      <c r="B24" t="e">
        <f>INDEX(resultados!$A$2:$ZZ$27, 18, MATCH($B$2, resultados!$A$1:$ZZ$1, 0))</f>
        <v>#N/A</v>
      </c>
      <c r="C24" t="e">
        <f>INDEX(resultados!$A$2:$ZZ$27, 18, MATCH($B$3, resultados!$A$1:$ZZ$1, 0))</f>
        <v>#N/A</v>
      </c>
    </row>
    <row r="25" spans="1:3" x14ac:dyDescent="0.25">
      <c r="A25" t="e">
        <f>INDEX(resultados!$A$2:$ZZ$27, 19, MATCH($B$1, resultados!$A$1:$ZZ$1, 0))</f>
        <v>#N/A</v>
      </c>
      <c r="B25" t="e">
        <f>INDEX(resultados!$A$2:$ZZ$27, 19, MATCH($B$2, resultados!$A$1:$ZZ$1, 0))</f>
        <v>#N/A</v>
      </c>
      <c r="C25" t="e">
        <f>INDEX(resultados!$A$2:$ZZ$27, 19, MATCH($B$3, resultados!$A$1:$ZZ$1, 0))</f>
        <v>#N/A</v>
      </c>
    </row>
    <row r="26" spans="1:3" x14ac:dyDescent="0.25">
      <c r="A26" t="e">
        <f>INDEX(resultados!$A$2:$ZZ$27, 20, MATCH($B$1, resultados!$A$1:$ZZ$1, 0))</f>
        <v>#N/A</v>
      </c>
      <c r="B26" t="e">
        <f>INDEX(resultados!$A$2:$ZZ$27, 20, MATCH($B$2, resultados!$A$1:$ZZ$1, 0))</f>
        <v>#N/A</v>
      </c>
      <c r="C26" t="e">
        <f>INDEX(resultados!$A$2:$ZZ$27, 20, MATCH($B$3, resultados!$A$1:$ZZ$1, 0))</f>
        <v>#N/A</v>
      </c>
    </row>
    <row r="27" spans="1:3" x14ac:dyDescent="0.25">
      <c r="A27" t="e">
        <f>INDEX(resultados!$A$2:$ZZ$27, 21, MATCH($B$1, resultados!$A$1:$ZZ$1, 0))</f>
        <v>#N/A</v>
      </c>
      <c r="B27" t="e">
        <f>INDEX(resultados!$A$2:$ZZ$27, 21, MATCH($B$2, resultados!$A$1:$ZZ$1, 0))</f>
        <v>#N/A</v>
      </c>
      <c r="C27" t="e">
        <f>INDEX(resultados!$A$2:$ZZ$27, 21, MATCH($B$3, resultados!$A$1:$ZZ$1, 0))</f>
        <v>#N/A</v>
      </c>
    </row>
    <row r="28" spans="1:3" x14ac:dyDescent="0.25">
      <c r="A28" t="e">
        <f>INDEX(resultados!$A$2:$ZZ$27, 22, MATCH($B$1, resultados!$A$1:$ZZ$1, 0))</f>
        <v>#N/A</v>
      </c>
      <c r="B28" t="e">
        <f>INDEX(resultados!$A$2:$ZZ$27, 22, MATCH($B$2, resultados!$A$1:$ZZ$1, 0))</f>
        <v>#N/A</v>
      </c>
      <c r="C28" t="e">
        <f>INDEX(resultados!$A$2:$ZZ$27, 22, MATCH($B$3, resultados!$A$1:$ZZ$1, 0))</f>
        <v>#N/A</v>
      </c>
    </row>
    <row r="29" spans="1:3" x14ac:dyDescent="0.25">
      <c r="A29" t="e">
        <f>INDEX(resultados!$A$2:$ZZ$27, 23, MATCH($B$1, resultados!$A$1:$ZZ$1, 0))</f>
        <v>#N/A</v>
      </c>
      <c r="B29" t="e">
        <f>INDEX(resultados!$A$2:$ZZ$27, 23, MATCH($B$2, resultados!$A$1:$ZZ$1, 0))</f>
        <v>#N/A</v>
      </c>
      <c r="C29" t="e">
        <f>INDEX(resultados!$A$2:$ZZ$27, 23, MATCH($B$3, resultados!$A$1:$ZZ$1, 0))</f>
        <v>#N/A</v>
      </c>
    </row>
    <row r="30" spans="1:3" x14ac:dyDescent="0.25">
      <c r="A30" t="e">
        <f>INDEX(resultados!$A$2:$ZZ$27, 24, MATCH($B$1, resultados!$A$1:$ZZ$1, 0))</f>
        <v>#N/A</v>
      </c>
      <c r="B30" t="e">
        <f>INDEX(resultados!$A$2:$ZZ$27, 24, MATCH($B$2, resultados!$A$1:$ZZ$1, 0))</f>
        <v>#N/A</v>
      </c>
      <c r="C30" t="e">
        <f>INDEX(resultados!$A$2:$ZZ$27, 24, MATCH($B$3, resultados!$A$1:$ZZ$1, 0))</f>
        <v>#N/A</v>
      </c>
    </row>
    <row r="31" spans="1:3" x14ac:dyDescent="0.25">
      <c r="A31" t="e">
        <f>INDEX(resultados!$A$2:$ZZ$27, 25, MATCH($B$1, resultados!$A$1:$ZZ$1, 0))</f>
        <v>#N/A</v>
      </c>
      <c r="B31" t="e">
        <f>INDEX(resultados!$A$2:$ZZ$27, 25, MATCH($B$2, resultados!$A$1:$ZZ$1, 0))</f>
        <v>#N/A</v>
      </c>
      <c r="C31" t="e">
        <f>INDEX(resultados!$A$2:$ZZ$27, 25, MATCH($B$3, resultados!$A$1:$ZZ$1, 0))</f>
        <v>#N/A</v>
      </c>
    </row>
    <row r="32" spans="1:3" x14ac:dyDescent="0.25">
      <c r="A32" t="e">
        <f>INDEX(resultados!$A$2:$ZZ$27, 26, MATCH($B$1, resultados!$A$1:$ZZ$1, 0))</f>
        <v>#N/A</v>
      </c>
      <c r="B32" t="e">
        <f>INDEX(resultados!$A$2:$ZZ$27, 26, MATCH($B$2, resultados!$A$1:$ZZ$1, 0))</f>
        <v>#N/A</v>
      </c>
      <c r="C32" t="e">
        <f>INDEX(resultados!$A$2:$ZZ$27, 26,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5.8116000000000003</v>
      </c>
      <c r="E2">
        <v>17.21</v>
      </c>
      <c r="F2">
        <v>12.79</v>
      </c>
      <c r="G2">
        <v>5.86</v>
      </c>
      <c r="H2">
        <v>0.2</v>
      </c>
      <c r="I2">
        <v>131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83.86</v>
      </c>
      <c r="Q2">
        <v>5188.07</v>
      </c>
      <c r="R2">
        <v>216.38</v>
      </c>
      <c r="S2">
        <v>54.2</v>
      </c>
      <c r="T2">
        <v>80904.350000000006</v>
      </c>
      <c r="U2">
        <v>0.25</v>
      </c>
      <c r="V2">
        <v>0.6</v>
      </c>
      <c r="W2">
        <v>0.49</v>
      </c>
      <c r="X2">
        <v>5.0199999999999996</v>
      </c>
      <c r="Y2">
        <v>2</v>
      </c>
      <c r="Z2">
        <v>10</v>
      </c>
      <c r="AA2">
        <v>148.96131335521341</v>
      </c>
      <c r="AB2">
        <v>203.81544064184919</v>
      </c>
      <c r="AC2">
        <v>184.36358104381659</v>
      </c>
      <c r="AD2">
        <v>148961.31335521341</v>
      </c>
      <c r="AE2">
        <v>203815.44064184921</v>
      </c>
      <c r="AF2">
        <v>2.0275415549394921E-5</v>
      </c>
      <c r="AG2">
        <v>12</v>
      </c>
      <c r="AH2">
        <v>184363.58104381661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5.2687999999999997</v>
      </c>
      <c r="E2">
        <v>18.98</v>
      </c>
      <c r="F2">
        <v>14.43</v>
      </c>
      <c r="G2">
        <v>4.9800000000000004</v>
      </c>
      <c r="H2">
        <v>0.24</v>
      </c>
      <c r="I2">
        <v>174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82.81</v>
      </c>
      <c r="Q2">
        <v>5190.2700000000004</v>
      </c>
      <c r="R2">
        <v>269.05</v>
      </c>
      <c r="S2">
        <v>54.2</v>
      </c>
      <c r="T2">
        <v>107026.94</v>
      </c>
      <c r="U2">
        <v>0.2</v>
      </c>
      <c r="V2">
        <v>0.53</v>
      </c>
      <c r="W2">
        <v>0.61</v>
      </c>
      <c r="X2">
        <v>6.66</v>
      </c>
      <c r="Y2">
        <v>2</v>
      </c>
      <c r="Z2">
        <v>10</v>
      </c>
      <c r="AA2">
        <v>160.54096515457331</v>
      </c>
      <c r="AB2">
        <v>219.65923109190831</v>
      </c>
      <c r="AC2">
        <v>198.69526237022669</v>
      </c>
      <c r="AD2">
        <v>160540.96515457329</v>
      </c>
      <c r="AE2">
        <v>219659.2310919083</v>
      </c>
      <c r="AF2">
        <v>2.064343916806041E-5</v>
      </c>
      <c r="AG2">
        <v>13</v>
      </c>
      <c r="AH2">
        <v>198695.2623702267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3.7578999999999998</v>
      </c>
      <c r="E2">
        <v>26.61</v>
      </c>
      <c r="F2">
        <v>21.07</v>
      </c>
      <c r="G2">
        <v>3.65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82.78</v>
      </c>
      <c r="Q2">
        <v>5196.4399999999996</v>
      </c>
      <c r="R2">
        <v>482.92</v>
      </c>
      <c r="S2">
        <v>54.2</v>
      </c>
      <c r="T2">
        <v>213100.54</v>
      </c>
      <c r="U2">
        <v>0.11</v>
      </c>
      <c r="V2">
        <v>0.37</v>
      </c>
      <c r="W2">
        <v>1.1100000000000001</v>
      </c>
      <c r="X2">
        <v>13.29</v>
      </c>
      <c r="Y2">
        <v>2</v>
      </c>
      <c r="Z2">
        <v>10</v>
      </c>
      <c r="AA2">
        <v>221.53958677000401</v>
      </c>
      <c r="AB2">
        <v>303.12023625535829</v>
      </c>
      <c r="AC2">
        <v>274.1908663391601</v>
      </c>
      <c r="AD2">
        <v>221539.58677000401</v>
      </c>
      <c r="AE2">
        <v>303120.23625535832</v>
      </c>
      <c r="AF2">
        <v>1.9473384005062969E-5</v>
      </c>
      <c r="AG2">
        <v>18</v>
      </c>
      <c r="AH2">
        <v>274190.86633916007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6.6363000000000003</v>
      </c>
      <c r="E2">
        <v>15.07</v>
      </c>
      <c r="F2">
        <v>10.64</v>
      </c>
      <c r="G2">
        <v>8.4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6</v>
      </c>
      <c r="N2">
        <v>22.98</v>
      </c>
      <c r="O2">
        <v>17723.39</v>
      </c>
      <c r="P2">
        <v>90.53</v>
      </c>
      <c r="Q2">
        <v>5185.07</v>
      </c>
      <c r="R2">
        <v>147.6</v>
      </c>
      <c r="S2">
        <v>54.2</v>
      </c>
      <c r="T2">
        <v>46788.81</v>
      </c>
      <c r="U2">
        <v>0.37</v>
      </c>
      <c r="V2">
        <v>0.72</v>
      </c>
      <c r="W2">
        <v>0.32</v>
      </c>
      <c r="X2">
        <v>2.88</v>
      </c>
      <c r="Y2">
        <v>2</v>
      </c>
      <c r="Z2">
        <v>10</v>
      </c>
      <c r="AA2">
        <v>129.82485575973931</v>
      </c>
      <c r="AB2">
        <v>177.6320951188091</v>
      </c>
      <c r="AC2">
        <v>160.67913726893099</v>
      </c>
      <c r="AD2">
        <v>129824.85575973929</v>
      </c>
      <c r="AE2">
        <v>177632.09511880911</v>
      </c>
      <c r="AF2">
        <v>1.8474227403398981E-5</v>
      </c>
      <c r="AG2">
        <v>10</v>
      </c>
      <c r="AH2">
        <v>160679.13726893099</v>
      </c>
    </row>
    <row r="3" spans="1:34" x14ac:dyDescent="0.25">
      <c r="A3">
        <v>1</v>
      </c>
      <c r="B3">
        <v>70</v>
      </c>
      <c r="C3" t="s">
        <v>34</v>
      </c>
      <c r="D3">
        <v>6.6717000000000004</v>
      </c>
      <c r="E3">
        <v>14.99</v>
      </c>
      <c r="F3">
        <v>10.59</v>
      </c>
      <c r="G3">
        <v>8.4700000000000006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90.63</v>
      </c>
      <c r="Q3">
        <v>5185.1000000000004</v>
      </c>
      <c r="R3">
        <v>145.6</v>
      </c>
      <c r="S3">
        <v>54.2</v>
      </c>
      <c r="T3">
        <v>45796.43</v>
      </c>
      <c r="U3">
        <v>0.37</v>
      </c>
      <c r="V3">
        <v>0.73</v>
      </c>
      <c r="W3">
        <v>0.32</v>
      </c>
      <c r="X3">
        <v>2.83</v>
      </c>
      <c r="Y3">
        <v>2</v>
      </c>
      <c r="Z3">
        <v>10</v>
      </c>
      <c r="AA3">
        <v>129.61516599237919</v>
      </c>
      <c r="AB3">
        <v>177.3451883282475</v>
      </c>
      <c r="AC3">
        <v>160.41961245978419</v>
      </c>
      <c r="AD3">
        <v>129615.1659923792</v>
      </c>
      <c r="AE3">
        <v>177345.18832824749</v>
      </c>
      <c r="AF3">
        <v>1.8572774432629181E-5</v>
      </c>
      <c r="AG3">
        <v>10</v>
      </c>
      <c r="AH3">
        <v>160419.6124597842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5.9813000000000001</v>
      </c>
      <c r="E2">
        <v>16.72</v>
      </c>
      <c r="F2">
        <v>11.17</v>
      </c>
      <c r="G2">
        <v>7.62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</v>
      </c>
      <c r="Q2">
        <v>5183.8100000000004</v>
      </c>
      <c r="R2">
        <v>168.4</v>
      </c>
      <c r="S2">
        <v>54.2</v>
      </c>
      <c r="T2">
        <v>57132.24</v>
      </c>
      <c r="U2">
        <v>0.32</v>
      </c>
      <c r="V2">
        <v>0.69</v>
      </c>
      <c r="W2">
        <v>0.25</v>
      </c>
      <c r="X2">
        <v>3.41</v>
      </c>
      <c r="Y2">
        <v>2</v>
      </c>
      <c r="Z2">
        <v>10</v>
      </c>
      <c r="AA2">
        <v>153.36763714933119</v>
      </c>
      <c r="AB2">
        <v>209.8443672502444</v>
      </c>
      <c r="AC2">
        <v>189.81711535836021</v>
      </c>
      <c r="AD2">
        <v>153367.63714933119</v>
      </c>
      <c r="AE2">
        <v>209844.3672502444</v>
      </c>
      <c r="AF2">
        <v>1.504563329980839E-5</v>
      </c>
      <c r="AG2">
        <v>11</v>
      </c>
      <c r="AH2">
        <v>189817.1153583602</v>
      </c>
    </row>
    <row r="3" spans="1:34" x14ac:dyDescent="0.25">
      <c r="A3">
        <v>1</v>
      </c>
      <c r="B3">
        <v>90</v>
      </c>
      <c r="C3" t="s">
        <v>34</v>
      </c>
      <c r="D3">
        <v>6.8878000000000004</v>
      </c>
      <c r="E3">
        <v>14.52</v>
      </c>
      <c r="F3">
        <v>10</v>
      </c>
      <c r="G3">
        <v>10.17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97.02</v>
      </c>
      <c r="Q3">
        <v>5182.78</v>
      </c>
      <c r="R3">
        <v>126.69</v>
      </c>
      <c r="S3">
        <v>54.2</v>
      </c>
      <c r="T3">
        <v>36419.21</v>
      </c>
      <c r="U3">
        <v>0.43</v>
      </c>
      <c r="V3">
        <v>0.77</v>
      </c>
      <c r="W3">
        <v>0.28000000000000003</v>
      </c>
      <c r="X3">
        <v>2.2400000000000002</v>
      </c>
      <c r="Y3">
        <v>2</v>
      </c>
      <c r="Z3">
        <v>10</v>
      </c>
      <c r="AA3">
        <v>131.6162808014582</v>
      </c>
      <c r="AB3">
        <v>180.0832018929828</v>
      </c>
      <c r="AC3">
        <v>162.89631385272821</v>
      </c>
      <c r="AD3">
        <v>131616.2808014582</v>
      </c>
      <c r="AE3">
        <v>180083.20189298279</v>
      </c>
      <c r="AF3">
        <v>1.732588451380473E-5</v>
      </c>
      <c r="AG3">
        <v>10</v>
      </c>
      <c r="AH3">
        <v>162896.3138527282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2.859</v>
      </c>
      <c r="E2">
        <v>34.979999999999997</v>
      </c>
      <c r="F2">
        <v>27.6</v>
      </c>
      <c r="G2">
        <v>3.21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79.52</v>
      </c>
      <c r="Q2">
        <v>5205.09</v>
      </c>
      <c r="R2">
        <v>692.77</v>
      </c>
      <c r="S2">
        <v>54.2</v>
      </c>
      <c r="T2">
        <v>317178.26</v>
      </c>
      <c r="U2">
        <v>0.08</v>
      </c>
      <c r="V2">
        <v>0.28000000000000003</v>
      </c>
      <c r="W2">
        <v>1.61</v>
      </c>
      <c r="X2">
        <v>19.8</v>
      </c>
      <c r="Y2">
        <v>2</v>
      </c>
      <c r="Z2">
        <v>10</v>
      </c>
      <c r="AA2">
        <v>284.92185672605109</v>
      </c>
      <c r="AB2">
        <v>389.8426542377664</v>
      </c>
      <c r="AC2">
        <v>352.63661846491482</v>
      </c>
      <c r="AD2">
        <v>284921.85672605108</v>
      </c>
      <c r="AE2">
        <v>389842.6542377664</v>
      </c>
      <c r="AF2">
        <v>1.744777070135703E-5</v>
      </c>
      <c r="AG2">
        <v>23</v>
      </c>
      <c r="AH2">
        <v>352636.61846491479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6.0434000000000001</v>
      </c>
      <c r="E2">
        <v>16.55</v>
      </c>
      <c r="F2">
        <v>12.17</v>
      </c>
      <c r="G2">
        <v>6.3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84.18</v>
      </c>
      <c r="Q2">
        <v>5186.33</v>
      </c>
      <c r="R2">
        <v>196.35</v>
      </c>
      <c r="S2">
        <v>54.2</v>
      </c>
      <c r="T2">
        <v>70965.679999999993</v>
      </c>
      <c r="U2">
        <v>0.28000000000000003</v>
      </c>
      <c r="V2">
        <v>0.63</v>
      </c>
      <c r="W2">
        <v>0.45</v>
      </c>
      <c r="X2">
        <v>4.41</v>
      </c>
      <c r="Y2">
        <v>2</v>
      </c>
      <c r="Z2">
        <v>10</v>
      </c>
      <c r="AA2">
        <v>138.65866148738141</v>
      </c>
      <c r="AB2">
        <v>189.7188978353667</v>
      </c>
      <c r="AC2">
        <v>171.6123924981583</v>
      </c>
      <c r="AD2">
        <v>138658.66148738141</v>
      </c>
      <c r="AE2">
        <v>189718.89783536669</v>
      </c>
      <c r="AF2">
        <v>2.0105834246049311E-5</v>
      </c>
      <c r="AG2">
        <v>11</v>
      </c>
      <c r="AH2">
        <v>171612.3924981583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2024-09-25T23:02:31Z</dcterms:created>
  <dcterms:modified xsi:type="dcterms:W3CDTF">2024-09-27T19:55:48Z</dcterms:modified>
</cp:coreProperties>
</file>