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64ha_100ha_14%_6m_0_LM/"/>
    </mc:Choice>
  </mc:AlternateContent>
  <xr:revisionPtr revIDLastSave="269" documentId="11_7FB5E639FA438E3B58A23C8091DDF2FFECE9E683" xr6:coauthVersionLast="47" xr6:coauthVersionMax="47" xr10:uidLastSave="{36897F81-32C6-4537-B1A9-5FD88A98C782}"/>
  <bookViews>
    <workbookView xWindow="156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<sst xmlns="http://schemas.openxmlformats.org/spreadsheetml/2006/main" count="809" uniqueCount="71">
  <si>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</si>
  <si>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</si>
  <si>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</si>
  <si>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</si>
  <si>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</si>
  <si>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</si>
  <si>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</si>
  <si>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</si>
  <si>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</si>
  <si>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</si>
  <si>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</si>
  <si>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</si>
  <si>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</si>
  <si>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</si>
  <si>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</si>
  <si>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</si>
  <si>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</si>
  <si>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</si>
  <si>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</si>
  <si>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</si>
  <si>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</si>
  <si>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</si>
  <si>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</si>
  <si>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</si>
  <si>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</si>
  <si>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</si>
  <si>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</si>
  <si>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</si>
  <si>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</si>
  <si>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</si>
  <si>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</si>
  <si>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</si>
  <si>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</si>
  <si>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</si>
  <si>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</si>
  <si>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</si>
  <si>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</si>
  <si>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</si>
  <si>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</si>
  <si>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</si>
  <si>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</si>
  <si>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</si>
  <si>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</si>
  <si>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</si>
  <si>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</si>
  <si>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</si>
  <si>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</si>
  <si>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</si>
  <si>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</si>
  <si>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</si>
  <si>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</si>
  <si>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</si>
  <si>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</si>
  <si>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</si>
  <si>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</si>
  <si>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</si>
  <si>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</si>
  <si>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</si>
  <si>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</si>
  <si>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</si>
  <si>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</si>
  <si>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</si>
  <si>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</si>
  <si>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</si>
  <si>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</si>
  <si>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</si>
  <si>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</si>
  <si>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</si>
  <si>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</si>
  <si>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</si>
  <si>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field_64ha_100ha_14%_6m_0_LM\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</si>
</sst>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6F4-4E65-BAA4-3E1F8CF0EEAF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6F4-4E65-BAA4-3E1F8CF0EEAF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6F4-4E65-BAA4-3E1F8CF0EEAF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6F4-4E65-BAA4-3E1F8CF0EEAF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6F4-4E65-BAA4-3E1F8CF0EEAF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6F4-4E65-BAA4-3E1F8CF0EEAF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6F4-4E65-BAA4-3E1F8CF0EEAF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6F4-4E65-BAA4-3E1F8CF0EEAF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A6F4-4E65-BAA4-3E1F8CF0EEAF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6F4-4E65-BAA4-3E1F8CF0EEAF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A6F4-4E65-BAA4-3E1F8CF0EEAF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A6F4-4E65-BAA4-3E1F8CF0EEAF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A6F4-4E65-BAA4-3E1F8CF0EEAF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A6F4-4E65-BAA4-3E1F8CF0EEAF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A6F4-4E65-BAA4-3E1F8CF0EEAF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A6F4-4E65-BAA4-3E1F8CF0EEAF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A6F4-4E65-BAA4-3E1F8CF0EEAF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A6F4-4E65-BAA4-3E1F8CF0EEAF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A6F4-4E65-BAA4-3E1F8CF0EEAF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A6F4-4E65-BAA4-3E1F8CF0EEAF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A6F4-4E65-BAA4-3E1F8CF0EEAF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A6F4-4E65-BAA4-3E1F8CF0EEAF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A6F4-4E65-BAA4-3E1F8CF0EEAF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A6F4-4E65-BAA4-3E1F8CF0EEAF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A6F4-4E65-BAA4-3E1F8CF0EEAF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A6F4-4E65-BAA4-3E1F8CF0EEAF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A6F4-4E65-BAA4-3E1F8CF0EEAF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A6F4-4E65-BAA4-3E1F8CF0EEAF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A6F4-4E65-BAA4-3E1F8CF0EEAF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A6F4-4E65-BAA4-3E1F8CF0EEAF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A6F4-4E65-BAA4-3E1F8CF0EEAF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A6F4-4E65-BAA4-3E1F8CF0EEAF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A6F4-4E65-BAA4-3E1F8CF0EEAF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A6F4-4E65-BAA4-3E1F8CF0EEAF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A6F4-4E65-BAA4-3E1F8CF0EEAF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A6F4-4E65-BAA4-3E1F8CF0EEAF}"/>
              </c:ext>
            </c:extLst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A6F4-4E65-BAA4-3E1F8CF0E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235E2-6966-4C2A-AE4C-517579624E0F}">
  <sheetPr codeName="Planilha23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  <c r="P1" t="s">
        <v>70</v>
      </c>
    </row>
    <row r="2" spans="1:20" x14ac:dyDescent="0.25">
      <c r="A2" t="s">
        <v>51</v>
      </c>
      <c r="B2">
        <v>2.3466999999999998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516</v>
      </c>
      <c r="F2">
        <f>_xlfn.XLOOKUP(B2,RESULTADOS_0!D:D,RESULTADOS_0!F:F,0,0,1)</f>
        <v>35.229999999999997</v>
      </c>
      <c r="G2">
        <f>_xlfn.XLOOKUP(B2,RESULTADOS_0!D:D,RESULTADOS_0!M:M,0,0,1)</f>
        <v>0</v>
      </c>
      <c r="H2">
        <f>_xlfn.XLOOKUP(B2,RESULTADOS_0!D:D,RESULTADOS_0!AF:AF,0,0,1)</f>
        <v>1.4321330361970811E-5</v>
      </c>
      <c r="I2">
        <f>_xlfn.XLOOKUP(B2,RESULTADOS_0!D:D,RESULTADOS_0!AC:AC,0,0,1)</f>
        <v>460.27350637875139</v>
      </c>
      <c r="J2">
        <f>_xlfn.XLOOKUP(B2,RESULTADOS_0!D:D,RESULTADOS_0!G:G,0,0,1)</f>
        <v>4.0999999999999996</v>
      </c>
      <c r="K2">
        <v>1.5018879999999999</v>
      </c>
      <c r="L2">
        <v>64</v>
      </c>
      <c r="M2">
        <v>14</v>
      </c>
      <c r="N2">
        <f>_xlfn.XLOOKUP(B2,RESULTADOS_0!D:D,RESULTADOS_0!AH:AH,0,0,1)</f>
        <v>460273.50637875142</v>
      </c>
      <c r="T2">
        <v>20</v>
      </c>
    </row>
    <row r="3" spans="1:20" x14ac:dyDescent="0.25">
      <c r="A3" t="s">
        <v>52</v>
      </c>
      <c r="B3">
        <v>2.9245000000000001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345</v>
      </c>
      <c r="F3">
        <f>_xlfn.XLOOKUP(B3,RESULTADOS_1!D:D,RESULTADOS_1!F:F,0,0,1)</f>
        <v>28.66</v>
      </c>
      <c r="G3">
        <f>_xlfn.XLOOKUP(B3,RESULTADOS_1!D:D,RESULTADOS_1!M:M,0,0,1)</f>
        <v>0</v>
      </c>
      <c r="H3">
        <f>_xlfn.XLOOKUP(B3,RESULTADOS_1!D:D,RESULTADOS_1!AF:AF,0,0,1)</f>
        <v>1.51547171353167E-5</v>
      </c>
      <c r="I3">
        <f>_xlfn.XLOOKUP(B3,RESULTADOS_1!D:D,RESULTADOS_1!AC:AC,0,0,1)</f>
        <v>381.88192103051438</v>
      </c>
      <c r="J3">
        <f>_xlfn.XLOOKUP(B3,RESULTADOS_1!D:D,RESULTADOS_1!G:G,0,0,1)</f>
        <v>4.9800000000000004</v>
      </c>
      <c r="K3">
        <v>1.87168</v>
      </c>
      <c r="N3">
        <f>_xlfn.XLOOKUP(B3,RESULTADOS_1!D:D,RESULTADOS_1!AH:AH,0,0,1)</f>
        <v>381881.92103051441</v>
      </c>
    </row>
    <row r="4" spans="1:20" x14ac:dyDescent="0.25">
      <c r="A4" t="s">
        <v>53</v>
      </c>
      <c r="B4">
        <v>3.3047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259</v>
      </c>
      <c r="F4">
        <f>_xlfn.XLOOKUP(B4,RESULTADOS_2!D:D,RESULTADOS_2!F:F,0,0,1)</f>
        <v>25.35</v>
      </c>
      <c r="G4">
        <f>_xlfn.XLOOKUP(B4,RESULTADOS_2!D:D,RESULTADOS_2!M:M,0,0,1)</f>
        <v>0</v>
      </c>
      <c r="H4">
        <f>_xlfn.XLOOKUP(B4,RESULTADOS_2!D:D,RESULTADOS_2!AF:AF,0,0,1)</f>
        <v>1.5248669785406669E-5</v>
      </c>
      <c r="I4">
        <f>_xlfn.XLOOKUP(B4,RESULTADOS_2!D:D,RESULTADOS_2!AC:AC,0,0,1)</f>
        <v>338.22597191282682</v>
      </c>
      <c r="J4">
        <f>_xlfn.XLOOKUP(B4,RESULTADOS_2!D:D,RESULTADOS_2!G:G,0,0,1)</f>
        <v>5.87</v>
      </c>
      <c r="K4">
        <v>2.115008</v>
      </c>
      <c r="N4">
        <f>_xlfn.XLOOKUP(B4,RESULTADOS_2!D:D,RESULTADOS_2!AH:AH,0,0,1)</f>
        <v>338225.97191282682</v>
      </c>
    </row>
    <row r="5" spans="1:20" x14ac:dyDescent="0.25">
      <c r="A5" t="s">
        <v>54</v>
      </c>
      <c r="B5">
        <v>3.5602999999999998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208</v>
      </c>
      <c r="F5">
        <f>_xlfn.XLOOKUP(B5,RESULTADOS_3!D:D,RESULTADOS_3!F:F,0,0,1)</f>
        <v>23.4</v>
      </c>
      <c r="G5">
        <f>_xlfn.XLOOKUP(B5,RESULTADOS_3!D:D,RESULTADOS_3!M:M,0,0,1)</f>
        <v>0</v>
      </c>
      <c r="H5">
        <f>_xlfn.XLOOKUP(B5,RESULTADOS_3!D:D,RESULTADOS_3!AF:AF,0,0,1)</f>
        <v>1.50139897291226E-5</v>
      </c>
      <c r="I5">
        <f>_xlfn.XLOOKUP(B5,RESULTADOS_3!D:D,RESULTADOS_3!AC:AC,0,0,1)</f>
        <v>322.95100380780138</v>
      </c>
      <c r="J5">
        <f>_xlfn.XLOOKUP(B5,RESULTADOS_3!D:D,RESULTADOS_3!G:G,0,0,1)</f>
        <v>6.75</v>
      </c>
      <c r="K5">
        <v>2.2785919999999997</v>
      </c>
      <c r="N5">
        <f>_xlfn.XLOOKUP(B5,RESULTADOS_3!D:D,RESULTADOS_3!AH:AH,0,0,1)</f>
        <v>322951.00380780152</v>
      </c>
    </row>
    <row r="6" spans="1:20" x14ac:dyDescent="0.25">
      <c r="A6" t="s">
        <v>55</v>
      </c>
      <c r="B6">
        <v>3.7652000000000001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173</v>
      </c>
      <c r="F6">
        <f>_xlfn.XLOOKUP(B6,RESULTADOS_4!D:D,RESULTADOS_4!F:F,0,0,1)</f>
        <v>22.02</v>
      </c>
      <c r="G6">
        <f>_xlfn.XLOOKUP(B6,RESULTADOS_4!D:D,RESULTADOS_4!M:M,0,0,1)</f>
        <v>0</v>
      </c>
      <c r="H6">
        <f>_xlfn.XLOOKUP(B6,RESULTADOS_4!D:D,RESULTADOS_4!AF:AF,0,0,1)</f>
        <v>1.4752254243011899E-5</v>
      </c>
      <c r="I6">
        <f>_xlfn.XLOOKUP(B6,RESULTADOS_4!D:D,RESULTADOS_4!AC:AC,0,0,1)</f>
        <v>309.09037900821409</v>
      </c>
      <c r="J6">
        <f>_xlfn.XLOOKUP(B6,RESULTADOS_4!D:D,RESULTADOS_4!G:G,0,0,1)</f>
        <v>7.64</v>
      </c>
      <c r="K6">
        <v>2.4097279999999999</v>
      </c>
      <c r="N6">
        <f>_xlfn.XLOOKUP(B6,RESULTADOS_4!D:D,RESULTADOS_4!AH:AH,0,0,1)</f>
        <v>309090.37900821411</v>
      </c>
    </row>
    <row r="7" spans="1:20" x14ac:dyDescent="0.25">
      <c r="A7" t="s">
        <v>56</v>
      </c>
      <c r="B7">
        <v>3.9140000000000001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149</v>
      </c>
      <c r="F7">
        <f>_xlfn.XLOOKUP(B7,RESULTADOS_5!D:D,RESULTADOS_5!F:F,0,0,1)</f>
        <v>21.09</v>
      </c>
      <c r="G7">
        <f>_xlfn.XLOOKUP(B7,RESULTADOS_5!D:D,RESULTADOS_5!M:M,0,0,1)</f>
        <v>0</v>
      </c>
      <c r="H7">
        <f>_xlfn.XLOOKUP(B7,RESULTADOS_5!D:D,RESULTADOS_5!AF:AF,0,0,1)</f>
        <v>1.441076268925534E-5</v>
      </c>
      <c r="I7">
        <f>_xlfn.XLOOKUP(B7,RESULTADOS_5!D:D,RESULTADOS_5!AC:AC,0,0,1)</f>
        <v>297.08604404282153</v>
      </c>
      <c r="J7">
        <f>_xlfn.XLOOKUP(B7,RESULTADOS_5!D:D,RESULTADOS_5!G:G,0,0,1)</f>
        <v>8.49</v>
      </c>
      <c r="K7">
        <v>2.5049600000000001</v>
      </c>
      <c r="N7">
        <f>_xlfn.XLOOKUP(B7,RESULTADOS_5!D:D,RESULTADOS_5!AH:AH,0,0,1)</f>
        <v>297086.04404282139</v>
      </c>
    </row>
    <row r="8" spans="1:20" x14ac:dyDescent="0.25">
      <c r="A8" t="s">
        <v>57</v>
      </c>
      <c r="B8">
        <v>4.0404999999999998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130</v>
      </c>
      <c r="F8">
        <f>_xlfn.XLOOKUP(B8,RESULTADOS_6!D:D,RESULTADOS_6!F:F,0,0,1)</f>
        <v>20.350000000000001</v>
      </c>
      <c r="G8">
        <f>_xlfn.XLOOKUP(B8,RESULTADOS_6!D:D,RESULTADOS_6!M:M,0,0,1)</f>
        <v>0</v>
      </c>
      <c r="H8">
        <f>_xlfn.XLOOKUP(B8,RESULTADOS_6!D:D,RESULTADOS_6!AF:AF,0,0,1)</f>
        <v>1.409643067783918E-5</v>
      </c>
      <c r="I8">
        <f>_xlfn.XLOOKUP(B8,RESULTADOS_6!D:D,RESULTADOS_6!AC:AC,0,0,1)</f>
        <v>297.07290952332698</v>
      </c>
      <c r="J8">
        <f>_xlfn.XLOOKUP(B8,RESULTADOS_6!D:D,RESULTADOS_6!G:G,0,0,1)</f>
        <v>9.39</v>
      </c>
      <c r="K8">
        <v>2.5859199999999998</v>
      </c>
      <c r="N8">
        <f>_xlfn.XLOOKUP(B8,RESULTADOS_6!D:D,RESULTADOS_6!AH:AH,0,0,1)</f>
        <v>297072.90952332702</v>
      </c>
    </row>
    <row r="9" spans="1:20" x14ac:dyDescent="0.25">
      <c r="A9" t="s">
        <v>58</v>
      </c>
      <c r="B9">
        <v>4.1317000000000004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116</v>
      </c>
      <c r="F9">
        <f>_xlfn.XLOOKUP(B9,RESULTADOS_7!D:D,RESULTADOS_7!F:F,0,0,1)</f>
        <v>19.829999999999998</v>
      </c>
      <c r="G9">
        <f>_xlfn.XLOOKUP(B9,RESULTADOS_7!D:D,RESULTADOS_7!M:M,0,0,1)</f>
        <v>0</v>
      </c>
      <c r="H9">
        <f>_xlfn.XLOOKUP(B9,RESULTADOS_7!D:D,RESULTADOS_7!AF:AF,0,0,1)</f>
        <v>1.3745784716285861E-5</v>
      </c>
      <c r="I9">
        <f>_xlfn.XLOOKUP(B9,RESULTADOS_7!D:D,RESULTADOS_7!AC:AC,0,0,1)</f>
        <v>287.16403286665769</v>
      </c>
      <c r="J9">
        <f>_xlfn.XLOOKUP(B9,RESULTADOS_7!D:D,RESULTADOS_7!G:G,0,0,1)</f>
        <v>10.26</v>
      </c>
      <c r="K9">
        <v>2.6442880000000004</v>
      </c>
      <c r="N9">
        <f>_xlfn.XLOOKUP(B9,RESULTADOS_7!D:D,RESULTADOS_7!AH:AH,0,0,1)</f>
        <v>287164.03286665771</v>
      </c>
    </row>
    <row r="10" spans="1:20" x14ac:dyDescent="0.25">
      <c r="A10" t="s">
        <v>59</v>
      </c>
      <c r="B10">
        <v>4.2054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105</v>
      </c>
      <c r="F10">
        <f>_xlfn.XLOOKUP(B10,RESULTADOS_8!D:D,RESULTADOS_8!F:F,0,0,1)</f>
        <v>19.41</v>
      </c>
      <c r="G10">
        <f>_xlfn.XLOOKUP(B10,RESULTADOS_8!D:D,RESULTADOS_8!M:M,0,0,1)</f>
        <v>0</v>
      </c>
      <c r="H10">
        <f>_xlfn.XLOOKUP(B10,RESULTADOS_8!D:D,RESULTADOS_8!AF:AF,0,0,1)</f>
        <v>1.34088323260097E-5</v>
      </c>
      <c r="I10">
        <f>_xlfn.XLOOKUP(B10,RESULTADOS_8!D:D,RESULTADOS_8!AC:AC,0,0,1)</f>
        <v>288.52131652350528</v>
      </c>
      <c r="J10">
        <f>_xlfn.XLOOKUP(B10,RESULTADOS_8!D:D,RESULTADOS_8!G:G,0,0,1)</f>
        <v>11.09</v>
      </c>
      <c r="K10">
        <v>2.6914560000000001</v>
      </c>
      <c r="N10">
        <f>_xlfn.XLOOKUP(B10,RESULTADOS_8!D:D,RESULTADOS_8!AH:AH,0,0,1)</f>
        <v>288521.31652350532</v>
      </c>
    </row>
    <row r="11" spans="1:20" x14ac:dyDescent="0.25">
      <c r="A11" t="s">
        <v>60</v>
      </c>
      <c r="B11">
        <v>4.2755000000000001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95</v>
      </c>
      <c r="F11">
        <f>_xlfn.XLOOKUP(B11,RESULTADOS_9!D:D,RESULTADOS_9!F:F,0,0,1)</f>
        <v>19.04</v>
      </c>
      <c r="G11">
        <f>_xlfn.XLOOKUP(B11,RESULTADOS_9!D:D,RESULTADOS_9!M:M,0,0,1)</f>
        <v>0</v>
      </c>
      <c r="H11">
        <f>_xlfn.XLOOKUP(B11,RESULTADOS_9!D:D,RESULTADOS_9!AF:AF,0,0,1)</f>
        <v>1.3118194790833359E-5</v>
      </c>
      <c r="I11">
        <f>_xlfn.XLOOKUP(B11,RESULTADOS_9!D:D,RESULTADOS_9!AC:AC,0,0,1)</f>
        <v>289.76525680884231</v>
      </c>
      <c r="J11">
        <f>_xlfn.XLOOKUP(B11,RESULTADOS_9!D:D,RESULTADOS_9!G:G,0,0,1)</f>
        <v>12.02</v>
      </c>
      <c r="K11">
        <v>2.7363200000000001</v>
      </c>
      <c r="N11">
        <f>_xlfn.XLOOKUP(B11,RESULTADOS_9!D:D,RESULTADOS_9!AH:AH,0,0,1)</f>
        <v>289765.25680884218</v>
      </c>
    </row>
    <row r="12" spans="1:20" x14ac:dyDescent="0.25">
      <c r="A12" t="s">
        <v>61</v>
      </c>
      <c r="B12">
        <v>4.3369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87</v>
      </c>
      <c r="F12">
        <f>_xlfn.XLOOKUP(B12,RESULTADOS_10!D:D,RESULTADOS_10!F:F,0,0,1)</f>
        <v>18.7</v>
      </c>
      <c r="G12">
        <f>_xlfn.XLOOKUP(B12,RESULTADOS_10!D:D,RESULTADOS_10!M:M,0,0,1)</f>
        <v>0</v>
      </c>
      <c r="H12">
        <f>_xlfn.XLOOKUP(B12,RESULTADOS_10!D:D,RESULTADOS_10!AF:AF,0,0,1)</f>
        <v>1.2847655308409261E-5</v>
      </c>
      <c r="I12">
        <f>_xlfn.XLOOKUP(B12,RESULTADOS_10!D:D,RESULTADOS_10!AC:AC,0,0,1)</f>
        <v>290.90842554123742</v>
      </c>
      <c r="J12">
        <f>_xlfn.XLOOKUP(B12,RESULTADOS_10!D:D,RESULTADOS_10!G:G,0,0,1)</f>
        <v>12.9</v>
      </c>
      <c r="K12">
        <v>2.7756159999999999</v>
      </c>
      <c r="N12">
        <f>_xlfn.XLOOKUP(B12,RESULTADOS_10!D:D,RESULTADOS_10!AH:AH,0,0,1)</f>
        <v>290908.42554123729</v>
      </c>
    </row>
    <row r="13" spans="1:20" x14ac:dyDescent="0.25">
      <c r="A13" t="s">
        <v>62</v>
      </c>
      <c r="B13">
        <v>4.3651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81</v>
      </c>
      <c r="F13">
        <f>_xlfn.XLOOKUP(B13,RESULTADOS_11!D:D,RESULTADOS_11!F:F,0,0,1)</f>
        <v>18.52</v>
      </c>
      <c r="G13">
        <f>_xlfn.XLOOKUP(B13,RESULTADOS_11!D:D,RESULTADOS_11!M:M,0,0,1)</f>
        <v>0</v>
      </c>
      <c r="H13">
        <f>_xlfn.XLOOKUP(B13,RESULTADOS_11!D:D,RESULTADOS_11!AF:AF,0,0,1)</f>
        <v>1.252035790636118E-5</v>
      </c>
      <c r="I13">
        <f>_xlfn.XLOOKUP(B13,RESULTADOS_11!D:D,RESULTADOS_11!AC:AC,0,0,1)</f>
        <v>281.60451714219897</v>
      </c>
      <c r="J13">
        <f>_xlfn.XLOOKUP(B13,RESULTADOS_11!D:D,RESULTADOS_11!G:G,0,0,1)</f>
        <v>13.72</v>
      </c>
      <c r="K13">
        <v>2.7936640000000001</v>
      </c>
      <c r="N13">
        <f>_xlfn.XLOOKUP(B13,RESULTADOS_11!D:D,RESULTADOS_11!AH:AH,0,0,1)</f>
        <v>281604.51714219898</v>
      </c>
    </row>
    <row r="14" spans="1:20" x14ac:dyDescent="0.25">
      <c r="A14" t="s">
        <v>63</v>
      </c>
      <c r="B14">
        <v>4.4000000000000004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75</v>
      </c>
      <c r="F14">
        <f>_xlfn.XLOOKUP(B14,RESULTADOS_12!D:D,RESULTADOS_12!F:F,0,0,1)</f>
        <v>18.329999999999998</v>
      </c>
      <c r="G14">
        <f>_xlfn.XLOOKUP(B14,RESULTADOS_12!D:D,RESULTADOS_12!M:M,0,0,1)</f>
        <v>0</v>
      </c>
      <c r="H14">
        <f>_xlfn.XLOOKUP(B14,RESULTADOS_12!D:D,RESULTADOS_12!AF:AF,0,0,1)</f>
        <v>1.224878329414818E-5</v>
      </c>
      <c r="I14">
        <f>_xlfn.XLOOKUP(B14,RESULTADOS_12!D:D,RESULTADOS_12!AC:AC,0,0,1)</f>
        <v>283.62296229258499</v>
      </c>
      <c r="J14">
        <f>_xlfn.XLOOKUP(B14,RESULTADOS_12!D:D,RESULTADOS_12!G:G,0,0,1)</f>
        <v>14.67</v>
      </c>
      <c r="K14">
        <v>2.8160000000000003</v>
      </c>
      <c r="N14">
        <f>_xlfn.XLOOKUP(B14,RESULTADOS_12!D:D,RESULTADOS_12!AH:AH,0,0,1)</f>
        <v>283622.962292585</v>
      </c>
    </row>
    <row r="15" spans="1:20" x14ac:dyDescent="0.25">
      <c r="A15" t="s">
        <v>64</v>
      </c>
      <c r="B15">
        <v>4.4459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70</v>
      </c>
      <c r="F15">
        <f>_xlfn.XLOOKUP(B15,RESULTADOS_13!D:D,RESULTADOS_13!F:F,0,0,1)</f>
        <v>18.079999999999998</v>
      </c>
      <c r="G15">
        <f>_xlfn.XLOOKUP(B15,RESULTADOS_13!D:D,RESULTADOS_13!M:M,0,0,1)</f>
        <v>0</v>
      </c>
      <c r="H15">
        <f>_xlfn.XLOOKUP(B15,RESULTADOS_13!D:D,RESULTADOS_13!AF:AF,0,0,1)</f>
        <v>1.203687523305288E-5</v>
      </c>
      <c r="I15">
        <f>_xlfn.XLOOKUP(B15,RESULTADOS_13!D:D,RESULTADOS_13!AC:AC,0,0,1)</f>
        <v>284.80583604300438</v>
      </c>
      <c r="J15">
        <f>_xlfn.XLOOKUP(B15,RESULTADOS_13!D:D,RESULTADOS_13!G:G,0,0,1)</f>
        <v>15.5</v>
      </c>
      <c r="K15">
        <v>2.8453759999999999</v>
      </c>
      <c r="N15">
        <f>_xlfn.XLOOKUP(B15,RESULTADOS_13!D:D,RESULTADOS_13!AH:AH,0,0,1)</f>
        <v>284805.83604300441</v>
      </c>
    </row>
    <row r="16" spans="1:20" x14ac:dyDescent="0.25">
      <c r="A16" t="s">
        <v>65</v>
      </c>
      <c r="B16">
        <v>4.4809999999999999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66</v>
      </c>
      <c r="F16">
        <f>_xlfn.XLOOKUP(B16,RESULTADOS_14!D:D,RESULTADOS_14!F:F,0,0,1)</f>
        <v>17.87</v>
      </c>
      <c r="G16">
        <f>_xlfn.XLOOKUP(B16,RESULTADOS_14!D:D,RESULTADOS_14!M:M,0,0,1)</f>
        <v>4</v>
      </c>
      <c r="H16">
        <f>_xlfn.XLOOKUP(B16,RESULTADOS_14!D:D,RESULTADOS_14!AF:AF,0,0,1)</f>
        <v>1.182015365923521E-5</v>
      </c>
      <c r="I16">
        <f>_xlfn.XLOOKUP(B16,RESULTADOS_14!D:D,RESULTADOS_14!AC:AC,0,0,1)</f>
        <v>286.44383959494382</v>
      </c>
      <c r="J16">
        <f>_xlfn.XLOOKUP(B16,RESULTADOS_14!D:D,RESULTADOS_14!G:G,0,0,1)</f>
        <v>16.239999999999998</v>
      </c>
      <c r="K16">
        <v>2.8678399999999997</v>
      </c>
      <c r="N16">
        <f>_xlfn.XLOOKUP(B16,RESULTADOS_14!D:D,RESULTADOS_14!AH:AH,0,0,1)</f>
        <v>286443.83959494368</v>
      </c>
    </row>
    <row r="17" spans="1:14" x14ac:dyDescent="0.25">
      <c r="A17" t="s">
        <v>66</v>
      </c>
      <c r="B17">
        <v>4.4881000000000002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62</v>
      </c>
      <c r="F17">
        <f>_xlfn.XLOOKUP(B17,RESULTADOS_15!D:D,RESULTADOS_15!F:F,0,0,1)</f>
        <v>17.809999999999999</v>
      </c>
      <c r="G17">
        <f>_xlfn.XLOOKUP(B17,RESULTADOS_15!D:D,RESULTADOS_15!M:M,0,0,1)</f>
        <v>0</v>
      </c>
      <c r="H17">
        <f>_xlfn.XLOOKUP(B17,RESULTADOS_15!D:D,RESULTADOS_15!AF:AF,0,0,1)</f>
        <v>1.155288503720672E-5</v>
      </c>
      <c r="I17">
        <f>_xlfn.XLOOKUP(B17,RESULTADOS_15!D:D,RESULTADOS_15!AC:AC,0,0,1)</f>
        <v>289.8867388193554</v>
      </c>
      <c r="J17">
        <f>_xlfn.XLOOKUP(B17,RESULTADOS_15!D:D,RESULTADOS_15!G:G,0,0,1)</f>
        <v>17.23</v>
      </c>
      <c r="K17">
        <v>2.8723840000000003</v>
      </c>
      <c r="N17">
        <f>_xlfn.XLOOKUP(B17,RESULTADOS_15!D:D,RESULTADOS_15!AH:AH,0,0,1)</f>
        <v>289886.73881935538</v>
      </c>
    </row>
    <row r="18" spans="1:14" x14ac:dyDescent="0.25">
      <c r="A18" t="s">
        <v>67</v>
      </c>
      <c r="B18">
        <v>4.5101000000000004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59</v>
      </c>
      <c r="F18">
        <f>_xlfn.XLOOKUP(B18,RESULTADOS_16!D:D,RESULTADOS_16!F:F,0,0,1)</f>
        <v>17.649999999999999</v>
      </c>
      <c r="G18">
        <f>_xlfn.XLOOKUP(B18,RESULTADOS_16!D:D,RESULTADOS_16!M:M,0,0,1)</f>
        <v>0</v>
      </c>
      <c r="H18">
        <f>_xlfn.XLOOKUP(B18,RESULTADOS_16!D:D,RESULTADOS_16!AF:AF,0,0,1)</f>
        <v>1.1344910094037391E-5</v>
      </c>
      <c r="I18">
        <f>_xlfn.XLOOKUP(B18,RESULTADOS_16!D:D,RESULTADOS_16!AC:AC,0,0,1)</f>
        <v>291.87806811628769</v>
      </c>
      <c r="J18">
        <f>_xlfn.XLOOKUP(B18,RESULTADOS_16!D:D,RESULTADOS_16!G:G,0,0,1)</f>
        <v>17.95</v>
      </c>
      <c r="K18">
        <v>2.8864640000000001</v>
      </c>
      <c r="N18">
        <f>_xlfn.XLOOKUP(B18,RESULTADOS_16!D:D,RESULTADOS_16!AH:AH,0,0,1)</f>
        <v>291878.0681162877</v>
      </c>
    </row>
    <row r="19" spans="1:14" x14ac:dyDescent="0.25">
      <c r="A19" t="s">
        <v>68</v>
      </c>
      <c r="B19">
        <v>4.5266000000000002</v>
      </c>
      <c r="C19">
        <f>_xlfn.XLOOKUP(B19,RESULTADOS_17!D:D,RESULTADOS_17!B:B,0,0,1)</f>
        <v>95</v>
      </c>
      <c r="D19">
        <f>_xlfn.XLOOKUP(B19,RESULTADOS_17!D:D,RESULTADOS_17!L:L,0,0,1)</f>
        <v>3</v>
      </c>
      <c r="E19">
        <f>_xlfn.XLOOKUP(B19,RESULTADOS_17!D:D,RESULTADOS_17!I:I,0,0,1)</f>
        <v>56</v>
      </c>
      <c r="F19">
        <f>_xlfn.XLOOKUP(B19,RESULTADOS_17!D:D,RESULTADOS_17!F:F,0,0,1)</f>
        <v>17.54</v>
      </c>
      <c r="G19">
        <f>_xlfn.XLOOKUP(B19,RESULTADOS_17!D:D,RESULTADOS_17!M:M,0,0,1)</f>
        <v>0</v>
      </c>
      <c r="H19">
        <f>_xlfn.XLOOKUP(B19,RESULTADOS_17!D:D,RESULTADOS_17!AF:AF,0,0,1)</f>
        <v>1.1140777054339111E-5</v>
      </c>
      <c r="I19">
        <f>_xlfn.XLOOKUP(B19,RESULTADOS_17!D:D,RESULTADOS_17!AC:AC,0,0,1)</f>
        <v>294.07805715815459</v>
      </c>
      <c r="J19">
        <f>_xlfn.XLOOKUP(B19,RESULTADOS_17!D:D,RESULTADOS_17!G:G,0,0,1)</f>
        <v>18.79</v>
      </c>
      <c r="K19">
        <v>2.897024</v>
      </c>
      <c r="N19">
        <f>_xlfn.XLOOKUP(B19,RESULTADOS_17!D:D,RESULTADOS_17!AH:AH,0,0,1)</f>
        <v>294078.05715815461</v>
      </c>
    </row>
    <row r="20" spans="1:14" x14ac:dyDescent="0.25">
      <c r="A20" t="s">
        <v>69</v>
      </c>
      <c r="B20">
        <v>4.5452000000000004</v>
      </c>
      <c r="C20">
        <f>_xlfn.XLOOKUP(B20,RESULTADOS_18!D:D,RESULTADOS_18!B:B,0,0,1)</f>
        <v>100</v>
      </c>
      <c r="D20">
        <f>_xlfn.XLOOKUP(B20,RESULTADOS_18!D:D,RESULTADOS_18!L:L,0,0,1)</f>
        <v>3</v>
      </c>
      <c r="E20">
        <f>_xlfn.XLOOKUP(B20,RESULTADOS_18!D:D,RESULTADOS_18!I:I,0,0,1)</f>
        <v>53</v>
      </c>
      <c r="F20">
        <f>_xlfn.XLOOKUP(B20,RESULTADOS_18!D:D,RESULTADOS_18!F:F,0,0,1)</f>
        <v>17.420000000000002</v>
      </c>
      <c r="G20">
        <f>_xlfn.XLOOKUP(B20,RESULTADOS_18!D:D,RESULTADOS_18!M:M,0,0,1)</f>
        <v>0</v>
      </c>
      <c r="H20">
        <f>_xlfn.XLOOKUP(B20,RESULTADOS_18!D:D,RESULTADOS_18!AF:AF,0,0,1)</f>
        <v>1.0957482286405991E-5</v>
      </c>
      <c r="I20">
        <f>_xlfn.XLOOKUP(B20,RESULTADOS_18!D:D,RESULTADOS_18!AC:AC,0,0,1)</f>
        <v>296.17226809872932</v>
      </c>
      <c r="J20">
        <f>_xlfn.XLOOKUP(B20,RESULTADOS_18!D:D,RESULTADOS_18!G:G,0,0,1)</f>
        <v>19.72</v>
      </c>
      <c r="K20">
        <v>2.9089280000000004</v>
      </c>
      <c r="N20">
        <f>_xlfn.XLOOKUP(B20,RESULTADOS_18!D:D,RESULTADOS_18!AH:AH,0,0,1)</f>
        <v>296172.26809872931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3.9156</v>
      </c>
      <c r="E2">
        <v>25.54</v>
      </c>
      <c r="F2">
        <v>20.16</v>
      </c>
      <c r="G2">
        <v>9.5299999999999994</v>
      </c>
      <c r="H2">
        <v>0.14000000000000001</v>
      </c>
      <c r="I2">
        <v>127</v>
      </c>
      <c r="J2">
        <v>124.63</v>
      </c>
      <c r="K2">
        <v>45</v>
      </c>
      <c r="L2">
        <v>1</v>
      </c>
      <c r="M2">
        <v>125</v>
      </c>
      <c r="N2">
        <v>18.64</v>
      </c>
      <c r="O2">
        <v>15605.44</v>
      </c>
      <c r="P2">
        <v>174.21</v>
      </c>
      <c r="Q2">
        <v>5162.2299999999996</v>
      </c>
      <c r="R2">
        <v>266.69</v>
      </c>
      <c r="S2">
        <v>107.96</v>
      </c>
      <c r="T2">
        <v>79112.570000000007</v>
      </c>
      <c r="U2">
        <v>0.4</v>
      </c>
      <c r="V2">
        <v>0.76</v>
      </c>
      <c r="W2">
        <v>0.42</v>
      </c>
      <c r="X2">
        <v>4.75</v>
      </c>
      <c r="Y2">
        <v>2</v>
      </c>
      <c r="Z2">
        <v>10</v>
      </c>
      <c r="AA2">
        <v>265.33476791281453</v>
      </c>
      <c r="AB2">
        <v>363.04273520212422</v>
      </c>
      <c r="AC2">
        <v>328.39444608811169</v>
      </c>
      <c r="AD2">
        <v>265334.76791281451</v>
      </c>
      <c r="AE2">
        <v>363042.73520212423</v>
      </c>
      <c r="AF2">
        <v>1.15995939785578E-5</v>
      </c>
      <c r="AG2">
        <v>17</v>
      </c>
      <c r="AH2">
        <v>328394.44608811173</v>
      </c>
    </row>
    <row r="3" spans="1:34" x14ac:dyDescent="0.25">
      <c r="A3">
        <v>1</v>
      </c>
      <c r="B3">
        <v>60</v>
      </c>
      <c r="C3" t="s">
        <v>34</v>
      </c>
      <c r="D3">
        <v>4.3369</v>
      </c>
      <c r="E3">
        <v>23.06</v>
      </c>
      <c r="F3">
        <v>18.7</v>
      </c>
      <c r="G3">
        <v>12.9</v>
      </c>
      <c r="H3">
        <v>0.28000000000000003</v>
      </c>
      <c r="I3">
        <v>87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147.80000000000001</v>
      </c>
      <c r="Q3">
        <v>5161.99</v>
      </c>
      <c r="R3">
        <v>213.93</v>
      </c>
      <c r="S3">
        <v>107.96</v>
      </c>
      <c r="T3">
        <v>52933.89</v>
      </c>
      <c r="U3">
        <v>0.5</v>
      </c>
      <c r="V3">
        <v>0.82</v>
      </c>
      <c r="W3">
        <v>0.47</v>
      </c>
      <c r="X3">
        <v>3.29</v>
      </c>
      <c r="Y3">
        <v>2</v>
      </c>
      <c r="Z3">
        <v>10</v>
      </c>
      <c r="AA3">
        <v>235.04697017368821</v>
      </c>
      <c r="AB3">
        <v>321.60163413196858</v>
      </c>
      <c r="AC3">
        <v>290.90842554123742</v>
      </c>
      <c r="AD3">
        <v>235046.97017368811</v>
      </c>
      <c r="AE3">
        <v>321601.6341319686</v>
      </c>
      <c r="AF3">
        <v>1.2847655308409261E-5</v>
      </c>
      <c r="AG3">
        <v>16</v>
      </c>
      <c r="AH3">
        <v>290908.42554123729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3.2641</v>
      </c>
      <c r="E2">
        <v>30.64</v>
      </c>
      <c r="F2">
        <v>22.45</v>
      </c>
      <c r="G2">
        <v>7.4</v>
      </c>
      <c r="H2">
        <v>0.11</v>
      </c>
      <c r="I2">
        <v>182</v>
      </c>
      <c r="J2">
        <v>159.12</v>
      </c>
      <c r="K2">
        <v>50.28</v>
      </c>
      <c r="L2">
        <v>1</v>
      </c>
      <c r="M2">
        <v>180</v>
      </c>
      <c r="N2">
        <v>27.84</v>
      </c>
      <c r="O2">
        <v>19859.16</v>
      </c>
      <c r="P2">
        <v>249.01</v>
      </c>
      <c r="Q2">
        <v>5163.87</v>
      </c>
      <c r="R2">
        <v>343.44</v>
      </c>
      <c r="S2">
        <v>107.96</v>
      </c>
      <c r="T2">
        <v>117216.68</v>
      </c>
      <c r="U2">
        <v>0.31</v>
      </c>
      <c r="V2">
        <v>0.68</v>
      </c>
      <c r="W2">
        <v>0.51</v>
      </c>
      <c r="X2">
        <v>7.03</v>
      </c>
      <c r="Y2">
        <v>2</v>
      </c>
      <c r="Z2">
        <v>10</v>
      </c>
      <c r="AA2">
        <v>359.97693192755679</v>
      </c>
      <c r="AB2">
        <v>492.53631932469187</v>
      </c>
      <c r="AC2">
        <v>445.52934428740838</v>
      </c>
      <c r="AD2">
        <v>359976.93192755693</v>
      </c>
      <c r="AE2">
        <v>492536.31932469201</v>
      </c>
      <c r="AF2">
        <v>8.6101681676209865E-6</v>
      </c>
      <c r="AG2">
        <v>20</v>
      </c>
      <c r="AH2">
        <v>445529.3442874084</v>
      </c>
    </row>
    <row r="3" spans="1:34" x14ac:dyDescent="0.25">
      <c r="A3">
        <v>1</v>
      </c>
      <c r="B3">
        <v>80</v>
      </c>
      <c r="C3" t="s">
        <v>34</v>
      </c>
      <c r="D3">
        <v>4.4809999999999999</v>
      </c>
      <c r="E3">
        <v>22.32</v>
      </c>
      <c r="F3">
        <v>17.87</v>
      </c>
      <c r="G3">
        <v>16.239999999999998</v>
      </c>
      <c r="H3">
        <v>0.22</v>
      </c>
      <c r="I3">
        <v>66</v>
      </c>
      <c r="J3">
        <v>160.54</v>
      </c>
      <c r="K3">
        <v>50.28</v>
      </c>
      <c r="L3">
        <v>2</v>
      </c>
      <c r="M3">
        <v>4</v>
      </c>
      <c r="N3">
        <v>28.26</v>
      </c>
      <c r="O3">
        <v>20034.400000000001</v>
      </c>
      <c r="P3">
        <v>162.18</v>
      </c>
      <c r="Q3">
        <v>5161.8100000000004</v>
      </c>
      <c r="R3">
        <v>187.24</v>
      </c>
      <c r="S3">
        <v>107.96</v>
      </c>
      <c r="T3">
        <v>39693.33</v>
      </c>
      <c r="U3">
        <v>0.57999999999999996</v>
      </c>
      <c r="V3">
        <v>0.86</v>
      </c>
      <c r="W3">
        <v>0.4</v>
      </c>
      <c r="X3">
        <v>2.4500000000000002</v>
      </c>
      <c r="Y3">
        <v>2</v>
      </c>
      <c r="Z3">
        <v>10</v>
      </c>
      <c r="AA3">
        <v>231.4396927364534</v>
      </c>
      <c r="AB3">
        <v>316.66599800049778</v>
      </c>
      <c r="AC3">
        <v>286.44383959494382</v>
      </c>
      <c r="AD3">
        <v>231439.69273645341</v>
      </c>
      <c r="AE3">
        <v>316665.99800049781</v>
      </c>
      <c r="AF3">
        <v>1.182015365923521E-5</v>
      </c>
      <c r="AG3">
        <v>15</v>
      </c>
      <c r="AH3">
        <v>286443.83959494368</v>
      </c>
    </row>
    <row r="4" spans="1:34" x14ac:dyDescent="0.25">
      <c r="A4">
        <v>2</v>
      </c>
      <c r="B4">
        <v>80</v>
      </c>
      <c r="C4" t="s">
        <v>34</v>
      </c>
      <c r="D4">
        <v>4.4779999999999998</v>
      </c>
      <c r="E4">
        <v>22.33</v>
      </c>
      <c r="F4">
        <v>17.88</v>
      </c>
      <c r="G4">
        <v>16.25</v>
      </c>
      <c r="H4">
        <v>0.33</v>
      </c>
      <c r="I4">
        <v>66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163.55000000000001</v>
      </c>
      <c r="Q4">
        <v>5161.67</v>
      </c>
      <c r="R4">
        <v>187.61</v>
      </c>
      <c r="S4">
        <v>107.96</v>
      </c>
      <c r="T4">
        <v>39880.82</v>
      </c>
      <c r="U4">
        <v>0.57999999999999996</v>
      </c>
      <c r="V4">
        <v>0.86</v>
      </c>
      <c r="W4">
        <v>0.41</v>
      </c>
      <c r="X4">
        <v>2.4700000000000002</v>
      </c>
      <c r="Y4">
        <v>2</v>
      </c>
      <c r="Z4">
        <v>10</v>
      </c>
      <c r="AA4">
        <v>231.93148193148591</v>
      </c>
      <c r="AB4">
        <v>317.33888567334901</v>
      </c>
      <c r="AC4">
        <v>287.052507812702</v>
      </c>
      <c r="AD4">
        <v>231931.48193148591</v>
      </c>
      <c r="AE4">
        <v>317338.88567334902</v>
      </c>
      <c r="AF4">
        <v>1.1812240144176579E-5</v>
      </c>
      <c r="AG4">
        <v>15</v>
      </c>
      <c r="AH4">
        <v>287052.50781270198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3.9140000000000001</v>
      </c>
      <c r="E2">
        <v>25.55</v>
      </c>
      <c r="F2">
        <v>21.09</v>
      </c>
      <c r="G2">
        <v>8.49</v>
      </c>
      <c r="H2">
        <v>0.22</v>
      </c>
      <c r="I2">
        <v>149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129.19999999999999</v>
      </c>
      <c r="Q2">
        <v>5162.6499999999996</v>
      </c>
      <c r="R2">
        <v>290.86</v>
      </c>
      <c r="S2">
        <v>107.96</v>
      </c>
      <c r="T2">
        <v>91088.12</v>
      </c>
      <c r="U2">
        <v>0.37</v>
      </c>
      <c r="V2">
        <v>0.73</v>
      </c>
      <c r="W2">
        <v>0.66</v>
      </c>
      <c r="X2">
        <v>5.68</v>
      </c>
      <c r="Y2">
        <v>2</v>
      </c>
      <c r="Z2">
        <v>10</v>
      </c>
      <c r="AA2">
        <v>240.03833647387259</v>
      </c>
      <c r="AB2">
        <v>328.43104170741759</v>
      </c>
      <c r="AC2">
        <v>297.08604404282153</v>
      </c>
      <c r="AD2">
        <v>240038.33647387271</v>
      </c>
      <c r="AE2">
        <v>328431.04170741758</v>
      </c>
      <c r="AF2">
        <v>1.441076268925534E-5</v>
      </c>
      <c r="AG2">
        <v>17</v>
      </c>
      <c r="AH2">
        <v>297086.04404282139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4.1646000000000001</v>
      </c>
      <c r="E2">
        <v>24.01</v>
      </c>
      <c r="F2">
        <v>19.55</v>
      </c>
      <c r="G2">
        <v>10.76</v>
      </c>
      <c r="H2">
        <v>0.16</v>
      </c>
      <c r="I2">
        <v>109</v>
      </c>
      <c r="J2">
        <v>107.41</v>
      </c>
      <c r="K2">
        <v>41.65</v>
      </c>
      <c r="L2">
        <v>1</v>
      </c>
      <c r="M2">
        <v>34</v>
      </c>
      <c r="N2">
        <v>14.77</v>
      </c>
      <c r="O2">
        <v>13481.73</v>
      </c>
      <c r="P2">
        <v>142.38</v>
      </c>
      <c r="Q2">
        <v>5162.16</v>
      </c>
      <c r="R2">
        <v>242.92</v>
      </c>
      <c r="S2">
        <v>107.96</v>
      </c>
      <c r="T2">
        <v>67321.919999999998</v>
      </c>
      <c r="U2">
        <v>0.44</v>
      </c>
      <c r="V2">
        <v>0.78</v>
      </c>
      <c r="W2">
        <v>0.49</v>
      </c>
      <c r="X2">
        <v>4.1399999999999997</v>
      </c>
      <c r="Y2">
        <v>2</v>
      </c>
      <c r="Z2">
        <v>10</v>
      </c>
      <c r="AA2">
        <v>234.42028148955109</v>
      </c>
      <c r="AB2">
        <v>320.74417102677933</v>
      </c>
      <c r="AC2">
        <v>290.13279751135002</v>
      </c>
      <c r="AD2">
        <v>234420.2814895511</v>
      </c>
      <c r="AE2">
        <v>320744.17102677928</v>
      </c>
      <c r="AF2">
        <v>1.3278742356232459E-5</v>
      </c>
      <c r="AG2">
        <v>16</v>
      </c>
      <c r="AH2">
        <v>290132.79751135001</v>
      </c>
    </row>
    <row r="3" spans="1:34" x14ac:dyDescent="0.25">
      <c r="A3">
        <v>1</v>
      </c>
      <c r="B3">
        <v>50</v>
      </c>
      <c r="C3" t="s">
        <v>34</v>
      </c>
      <c r="D3">
        <v>4.2054</v>
      </c>
      <c r="E3">
        <v>23.78</v>
      </c>
      <c r="F3">
        <v>19.41</v>
      </c>
      <c r="G3">
        <v>11.09</v>
      </c>
      <c r="H3">
        <v>0.32</v>
      </c>
      <c r="I3">
        <v>105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141.5</v>
      </c>
      <c r="Q3">
        <v>5162.3500000000004</v>
      </c>
      <c r="R3">
        <v>236.77</v>
      </c>
      <c r="S3">
        <v>107.96</v>
      </c>
      <c r="T3">
        <v>64263.63</v>
      </c>
      <c r="U3">
        <v>0.46</v>
      </c>
      <c r="V3">
        <v>0.79</v>
      </c>
      <c r="W3">
        <v>0.52</v>
      </c>
      <c r="X3">
        <v>3.99</v>
      </c>
      <c r="Y3">
        <v>2</v>
      </c>
      <c r="Z3">
        <v>10</v>
      </c>
      <c r="AA3">
        <v>233.11824383635931</v>
      </c>
      <c r="AB3">
        <v>318.96266566783612</v>
      </c>
      <c r="AC3">
        <v>288.52131652350528</v>
      </c>
      <c r="AD3">
        <v>233118.24383635941</v>
      </c>
      <c r="AE3">
        <v>318962.66566783609</v>
      </c>
      <c r="AF3">
        <v>1.34088323260097E-5</v>
      </c>
      <c r="AG3">
        <v>16</v>
      </c>
      <c r="AH3">
        <v>288521.31652350532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3.5602999999999998</v>
      </c>
      <c r="E2">
        <v>28.09</v>
      </c>
      <c r="F2">
        <v>23.4</v>
      </c>
      <c r="G2">
        <v>6.75</v>
      </c>
      <c r="H2">
        <v>0.28000000000000003</v>
      </c>
      <c r="I2">
        <v>208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122.21</v>
      </c>
      <c r="Q2">
        <v>5164.43</v>
      </c>
      <c r="R2">
        <v>365.29</v>
      </c>
      <c r="S2">
        <v>107.96</v>
      </c>
      <c r="T2">
        <v>128010.61</v>
      </c>
      <c r="U2">
        <v>0.3</v>
      </c>
      <c r="V2">
        <v>0.66</v>
      </c>
      <c r="W2">
        <v>0.83</v>
      </c>
      <c r="X2">
        <v>7.98</v>
      </c>
      <c r="Y2">
        <v>2</v>
      </c>
      <c r="Z2">
        <v>10</v>
      </c>
      <c r="AA2">
        <v>260.93659823821099</v>
      </c>
      <c r="AB2">
        <v>357.0249654197799</v>
      </c>
      <c r="AC2">
        <v>322.95100380780138</v>
      </c>
      <c r="AD2">
        <v>260936.59823821101</v>
      </c>
      <c r="AE2">
        <v>357024.96541977988</v>
      </c>
      <c r="AF2">
        <v>1.50139897291226E-5</v>
      </c>
      <c r="AG2">
        <v>19</v>
      </c>
      <c r="AH2">
        <v>322951.00380780152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3.1206999999999998</v>
      </c>
      <c r="E2">
        <v>32.04</v>
      </c>
      <c r="F2">
        <v>23.03</v>
      </c>
      <c r="G2">
        <v>7.05</v>
      </c>
      <c r="H2">
        <v>0.11</v>
      </c>
      <c r="I2">
        <v>196</v>
      </c>
      <c r="J2">
        <v>167.88</v>
      </c>
      <c r="K2">
        <v>51.39</v>
      </c>
      <c r="L2">
        <v>1</v>
      </c>
      <c r="M2">
        <v>194</v>
      </c>
      <c r="N2">
        <v>30.49</v>
      </c>
      <c r="O2">
        <v>20939.59</v>
      </c>
      <c r="P2">
        <v>267.76</v>
      </c>
      <c r="Q2">
        <v>5163.3</v>
      </c>
      <c r="R2">
        <v>363.31</v>
      </c>
      <c r="S2">
        <v>107.96</v>
      </c>
      <c r="T2">
        <v>127080.58</v>
      </c>
      <c r="U2">
        <v>0.3</v>
      </c>
      <c r="V2">
        <v>0.67</v>
      </c>
      <c r="W2">
        <v>0.53</v>
      </c>
      <c r="X2">
        <v>7.61</v>
      </c>
      <c r="Y2">
        <v>2</v>
      </c>
      <c r="Z2">
        <v>10</v>
      </c>
      <c r="AA2">
        <v>389.23941182062657</v>
      </c>
      <c r="AB2">
        <v>532.57453528389078</v>
      </c>
      <c r="AC2">
        <v>481.74636910945043</v>
      </c>
      <c r="AD2">
        <v>389239.41182062658</v>
      </c>
      <c r="AE2">
        <v>532574.53528389079</v>
      </c>
      <c r="AF2">
        <v>8.0330403368042203E-6</v>
      </c>
      <c r="AG2">
        <v>21</v>
      </c>
      <c r="AH2">
        <v>481746.36910945037</v>
      </c>
    </row>
    <row r="3" spans="1:34" x14ac:dyDescent="0.25">
      <c r="A3">
        <v>1</v>
      </c>
      <c r="B3">
        <v>85</v>
      </c>
      <c r="C3" t="s">
        <v>34</v>
      </c>
      <c r="D3">
        <v>4.3887</v>
      </c>
      <c r="E3">
        <v>22.79</v>
      </c>
      <c r="F3">
        <v>18.21</v>
      </c>
      <c r="G3">
        <v>16.809999999999999</v>
      </c>
      <c r="H3">
        <v>0.21</v>
      </c>
      <c r="I3">
        <v>65</v>
      </c>
      <c r="J3">
        <v>169.33</v>
      </c>
      <c r="K3">
        <v>51.39</v>
      </c>
      <c r="L3">
        <v>2</v>
      </c>
      <c r="M3">
        <v>27</v>
      </c>
      <c r="N3">
        <v>30.94</v>
      </c>
      <c r="O3">
        <v>21118.46</v>
      </c>
      <c r="P3">
        <v>172.89</v>
      </c>
      <c r="Q3">
        <v>5161.28</v>
      </c>
      <c r="R3">
        <v>200.77</v>
      </c>
      <c r="S3">
        <v>107.96</v>
      </c>
      <c r="T3">
        <v>46465.88</v>
      </c>
      <c r="U3">
        <v>0.54</v>
      </c>
      <c r="V3">
        <v>0.84</v>
      </c>
      <c r="W3">
        <v>0.37</v>
      </c>
      <c r="X3">
        <v>2.8</v>
      </c>
      <c r="Y3">
        <v>2</v>
      </c>
      <c r="Z3">
        <v>10</v>
      </c>
      <c r="AA3">
        <v>238.5130398943399</v>
      </c>
      <c r="AB3">
        <v>326.34406363596611</v>
      </c>
      <c r="AC3">
        <v>295.1982442294165</v>
      </c>
      <c r="AD3">
        <v>238513.03989433989</v>
      </c>
      <c r="AE3">
        <v>326344.06363596598</v>
      </c>
      <c r="AF3">
        <v>1.129701801715406E-5</v>
      </c>
      <c r="AG3">
        <v>15</v>
      </c>
      <c r="AH3">
        <v>295198.24422941648</v>
      </c>
    </row>
    <row r="4" spans="1:34" x14ac:dyDescent="0.25">
      <c r="A4">
        <v>2</v>
      </c>
      <c r="B4">
        <v>85</v>
      </c>
      <c r="C4" t="s">
        <v>34</v>
      </c>
      <c r="D4">
        <v>4.4881000000000002</v>
      </c>
      <c r="E4">
        <v>22.28</v>
      </c>
      <c r="F4">
        <v>17.809999999999999</v>
      </c>
      <c r="G4">
        <v>17.23</v>
      </c>
      <c r="H4">
        <v>0.31</v>
      </c>
      <c r="I4">
        <v>62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167.96</v>
      </c>
      <c r="Q4">
        <v>5162.17</v>
      </c>
      <c r="R4">
        <v>185.28</v>
      </c>
      <c r="S4">
        <v>107.96</v>
      </c>
      <c r="T4">
        <v>38734.620000000003</v>
      </c>
      <c r="U4">
        <v>0.57999999999999996</v>
      </c>
      <c r="V4">
        <v>0.86</v>
      </c>
      <c r="W4">
        <v>0.4</v>
      </c>
      <c r="X4">
        <v>2.39</v>
      </c>
      <c r="Y4">
        <v>2</v>
      </c>
      <c r="Z4">
        <v>10</v>
      </c>
      <c r="AA4">
        <v>234.2214720190772</v>
      </c>
      <c r="AB4">
        <v>320.47215113842219</v>
      </c>
      <c r="AC4">
        <v>289.8867388193554</v>
      </c>
      <c r="AD4">
        <v>234221.47201907719</v>
      </c>
      <c r="AE4">
        <v>320472.1511384222</v>
      </c>
      <c r="AF4">
        <v>1.155288503720672E-5</v>
      </c>
      <c r="AG4">
        <v>15</v>
      </c>
      <c r="AH4">
        <v>289886.73881935538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3.3047</v>
      </c>
      <c r="E2">
        <v>30.26</v>
      </c>
      <c r="F2">
        <v>25.35</v>
      </c>
      <c r="G2">
        <v>5.87</v>
      </c>
      <c r="H2">
        <v>0.34</v>
      </c>
      <c r="I2">
        <v>259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117.92</v>
      </c>
      <c r="Q2">
        <v>5166.9799999999996</v>
      </c>
      <c r="R2">
        <v>427.61</v>
      </c>
      <c r="S2">
        <v>107.96</v>
      </c>
      <c r="T2">
        <v>158914.4</v>
      </c>
      <c r="U2">
        <v>0.25</v>
      </c>
      <c r="V2">
        <v>0.61</v>
      </c>
      <c r="W2">
        <v>0.98</v>
      </c>
      <c r="X2">
        <v>9.92</v>
      </c>
      <c r="Y2">
        <v>2</v>
      </c>
      <c r="Z2">
        <v>10</v>
      </c>
      <c r="AA2">
        <v>273.27840293467381</v>
      </c>
      <c r="AB2">
        <v>373.91156708747587</v>
      </c>
      <c r="AC2">
        <v>338.22597191282682</v>
      </c>
      <c r="AD2">
        <v>273278.40293467382</v>
      </c>
      <c r="AE2">
        <v>373911.56708747591</v>
      </c>
      <c r="AF2">
        <v>1.5248669785406669E-5</v>
      </c>
      <c r="AG2">
        <v>20</v>
      </c>
      <c r="AH2">
        <v>338225.97191282682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3.7210999999999999</v>
      </c>
      <c r="E2">
        <v>26.87</v>
      </c>
      <c r="F2">
        <v>20.83</v>
      </c>
      <c r="G2">
        <v>8.8000000000000007</v>
      </c>
      <c r="H2">
        <v>0.13</v>
      </c>
      <c r="I2">
        <v>142</v>
      </c>
      <c r="J2">
        <v>133.21</v>
      </c>
      <c r="K2">
        <v>46.47</v>
      </c>
      <c r="L2">
        <v>1</v>
      </c>
      <c r="M2">
        <v>140</v>
      </c>
      <c r="N2">
        <v>20.75</v>
      </c>
      <c r="O2">
        <v>16663.419999999998</v>
      </c>
      <c r="P2">
        <v>194.53</v>
      </c>
      <c r="Q2">
        <v>5162.87</v>
      </c>
      <c r="R2">
        <v>289.10000000000002</v>
      </c>
      <c r="S2">
        <v>107.96</v>
      </c>
      <c r="T2">
        <v>90243.14</v>
      </c>
      <c r="U2">
        <v>0.37</v>
      </c>
      <c r="V2">
        <v>0.74</v>
      </c>
      <c r="W2">
        <v>0.45</v>
      </c>
      <c r="X2">
        <v>5.41</v>
      </c>
      <c r="Y2">
        <v>2</v>
      </c>
      <c r="Z2">
        <v>10</v>
      </c>
      <c r="AA2">
        <v>291.07748897005979</v>
      </c>
      <c r="AB2">
        <v>398.26506184134752</v>
      </c>
      <c r="AC2">
        <v>360.25520330773338</v>
      </c>
      <c r="AD2">
        <v>291077.48897005979</v>
      </c>
      <c r="AE2">
        <v>398265.06184134749</v>
      </c>
      <c r="AF2">
        <v>1.0673181325825431E-5</v>
      </c>
      <c r="AG2">
        <v>18</v>
      </c>
      <c r="AH2">
        <v>360255.20330773352</v>
      </c>
    </row>
    <row r="3" spans="1:34" x14ac:dyDescent="0.25">
      <c r="A3">
        <v>1</v>
      </c>
      <c r="B3">
        <v>65</v>
      </c>
      <c r="C3" t="s">
        <v>34</v>
      </c>
      <c r="D3">
        <v>4.3651</v>
      </c>
      <c r="E3">
        <v>22.91</v>
      </c>
      <c r="F3">
        <v>18.52</v>
      </c>
      <c r="G3">
        <v>13.72</v>
      </c>
      <c r="H3">
        <v>0.26</v>
      </c>
      <c r="I3">
        <v>81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152.27000000000001</v>
      </c>
      <c r="Q3">
        <v>5161.7700000000004</v>
      </c>
      <c r="R3">
        <v>208.27</v>
      </c>
      <c r="S3">
        <v>107.96</v>
      </c>
      <c r="T3">
        <v>50132.5</v>
      </c>
      <c r="U3">
        <v>0.52</v>
      </c>
      <c r="V3">
        <v>0.83</v>
      </c>
      <c r="W3">
        <v>0.46</v>
      </c>
      <c r="X3">
        <v>3.11</v>
      </c>
      <c r="Y3">
        <v>2</v>
      </c>
      <c r="Z3">
        <v>10</v>
      </c>
      <c r="AA3">
        <v>227.52963726764099</v>
      </c>
      <c r="AB3">
        <v>311.31608760859831</v>
      </c>
      <c r="AC3">
        <v>281.60451714219897</v>
      </c>
      <c r="AD3">
        <v>227529.637267641</v>
      </c>
      <c r="AE3">
        <v>311316.08760859829</v>
      </c>
      <c r="AF3">
        <v>1.252035790636118E-5</v>
      </c>
      <c r="AG3">
        <v>15</v>
      </c>
      <c r="AH3">
        <v>281604.51714219898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3.4055</v>
      </c>
      <c r="E2">
        <v>29.36</v>
      </c>
      <c r="F2">
        <v>21.92</v>
      </c>
      <c r="G2">
        <v>7.78</v>
      </c>
      <c r="H2">
        <v>0.12</v>
      </c>
      <c r="I2">
        <v>169</v>
      </c>
      <c r="J2">
        <v>150.44</v>
      </c>
      <c r="K2">
        <v>49.1</v>
      </c>
      <c r="L2">
        <v>1</v>
      </c>
      <c r="M2">
        <v>167</v>
      </c>
      <c r="N2">
        <v>25.34</v>
      </c>
      <c r="O2">
        <v>18787.759999999998</v>
      </c>
      <c r="P2">
        <v>231.21</v>
      </c>
      <c r="Q2">
        <v>5162.97</v>
      </c>
      <c r="R2">
        <v>325.54000000000002</v>
      </c>
      <c r="S2">
        <v>107.96</v>
      </c>
      <c r="T2">
        <v>108331.52</v>
      </c>
      <c r="U2">
        <v>0.33</v>
      </c>
      <c r="V2">
        <v>0.7</v>
      </c>
      <c r="W2">
        <v>0.5</v>
      </c>
      <c r="X2">
        <v>6.51</v>
      </c>
      <c r="Y2">
        <v>2</v>
      </c>
      <c r="Z2">
        <v>10</v>
      </c>
      <c r="AA2">
        <v>342.70207138807939</v>
      </c>
      <c r="AB2">
        <v>468.90009302151913</v>
      </c>
      <c r="AC2">
        <v>424.14892624895839</v>
      </c>
      <c r="AD2">
        <v>342702.07138807938</v>
      </c>
      <c r="AE2">
        <v>468900.09302151907</v>
      </c>
      <c r="AF2">
        <v>9.2200856083496242E-6</v>
      </c>
      <c r="AG2">
        <v>20</v>
      </c>
      <c r="AH2">
        <v>424148.92624895851</v>
      </c>
    </row>
    <row r="3" spans="1:34" x14ac:dyDescent="0.25">
      <c r="A3">
        <v>1</v>
      </c>
      <c r="B3">
        <v>75</v>
      </c>
      <c r="C3" t="s">
        <v>34</v>
      </c>
      <c r="D3">
        <v>4.4459</v>
      </c>
      <c r="E3">
        <v>22.49</v>
      </c>
      <c r="F3">
        <v>18.079999999999998</v>
      </c>
      <c r="G3">
        <v>15.5</v>
      </c>
      <c r="H3">
        <v>0.23</v>
      </c>
      <c r="I3">
        <v>70</v>
      </c>
      <c r="J3">
        <v>151.83000000000001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158.76</v>
      </c>
      <c r="Q3">
        <v>5161</v>
      </c>
      <c r="R3">
        <v>194.33</v>
      </c>
      <c r="S3">
        <v>107.96</v>
      </c>
      <c r="T3">
        <v>43220.34</v>
      </c>
      <c r="U3">
        <v>0.56000000000000005</v>
      </c>
      <c r="V3">
        <v>0.85</v>
      </c>
      <c r="W3">
        <v>0.41</v>
      </c>
      <c r="X3">
        <v>2.67</v>
      </c>
      <c r="Y3">
        <v>2</v>
      </c>
      <c r="Z3">
        <v>10</v>
      </c>
      <c r="AA3">
        <v>230.11622549310789</v>
      </c>
      <c r="AB3">
        <v>314.8551717308992</v>
      </c>
      <c r="AC3">
        <v>284.80583604300438</v>
      </c>
      <c r="AD3">
        <v>230116.22549310789</v>
      </c>
      <c r="AE3">
        <v>314855.17173089919</v>
      </c>
      <c r="AF3">
        <v>1.203687523305288E-5</v>
      </c>
      <c r="AG3">
        <v>15</v>
      </c>
      <c r="AH3">
        <v>284805.83604300441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2.8462999999999998</v>
      </c>
      <c r="E2">
        <v>35.130000000000003</v>
      </c>
      <c r="F2">
        <v>24.29</v>
      </c>
      <c r="G2">
        <v>6.48</v>
      </c>
      <c r="H2">
        <v>0.1</v>
      </c>
      <c r="I2">
        <v>225</v>
      </c>
      <c r="J2">
        <v>185.69</v>
      </c>
      <c r="K2">
        <v>53.44</v>
      </c>
      <c r="L2">
        <v>1</v>
      </c>
      <c r="M2">
        <v>223</v>
      </c>
      <c r="N2">
        <v>36.26</v>
      </c>
      <c r="O2">
        <v>23136.14</v>
      </c>
      <c r="P2">
        <v>307.27</v>
      </c>
      <c r="Q2">
        <v>5164.71</v>
      </c>
      <c r="R2">
        <v>405.37</v>
      </c>
      <c r="S2">
        <v>107.96</v>
      </c>
      <c r="T2">
        <v>147965.14000000001</v>
      </c>
      <c r="U2">
        <v>0.27</v>
      </c>
      <c r="V2">
        <v>0.63</v>
      </c>
      <c r="W2">
        <v>0.57999999999999996</v>
      </c>
      <c r="X2">
        <v>8.8699999999999992</v>
      </c>
      <c r="Y2">
        <v>2</v>
      </c>
      <c r="Z2">
        <v>10</v>
      </c>
      <c r="AA2">
        <v>453.98554288080771</v>
      </c>
      <c r="AB2">
        <v>621.16304819813831</v>
      </c>
      <c r="AC2">
        <v>561.88011868592093</v>
      </c>
      <c r="AD2">
        <v>453985.54288080771</v>
      </c>
      <c r="AE2">
        <v>621163.04819813836</v>
      </c>
      <c r="AF2">
        <v>7.0052564241959568E-6</v>
      </c>
      <c r="AG2">
        <v>23</v>
      </c>
      <c r="AH2">
        <v>561880.11868592096</v>
      </c>
    </row>
    <row r="3" spans="1:34" x14ac:dyDescent="0.25">
      <c r="A3">
        <v>1</v>
      </c>
      <c r="B3">
        <v>95</v>
      </c>
      <c r="C3" t="s">
        <v>34</v>
      </c>
      <c r="D3">
        <v>4.3392999999999997</v>
      </c>
      <c r="E3">
        <v>23.05</v>
      </c>
      <c r="F3">
        <v>17.97</v>
      </c>
      <c r="G3">
        <v>15.4</v>
      </c>
      <c r="H3">
        <v>0.19</v>
      </c>
      <c r="I3">
        <v>70</v>
      </c>
      <c r="J3">
        <v>187.21</v>
      </c>
      <c r="K3">
        <v>53.44</v>
      </c>
      <c r="L3">
        <v>2</v>
      </c>
      <c r="M3">
        <v>68</v>
      </c>
      <c r="N3">
        <v>36.770000000000003</v>
      </c>
      <c r="O3">
        <v>23322.880000000001</v>
      </c>
      <c r="P3">
        <v>191.66</v>
      </c>
      <c r="Q3">
        <v>5161.74</v>
      </c>
      <c r="R3">
        <v>194.45</v>
      </c>
      <c r="S3">
        <v>107.96</v>
      </c>
      <c r="T3">
        <v>43281.82</v>
      </c>
      <c r="U3">
        <v>0.56000000000000005</v>
      </c>
      <c r="V3">
        <v>0.85</v>
      </c>
      <c r="W3">
        <v>0.3</v>
      </c>
      <c r="X3">
        <v>2.56</v>
      </c>
      <c r="Y3">
        <v>2</v>
      </c>
      <c r="Z3">
        <v>10</v>
      </c>
      <c r="AA3">
        <v>257.29842622909098</v>
      </c>
      <c r="AB3">
        <v>352.04705797191428</v>
      </c>
      <c r="AC3">
        <v>318.44818086032899</v>
      </c>
      <c r="AD3">
        <v>257298.42622909101</v>
      </c>
      <c r="AE3">
        <v>352047.0579719143</v>
      </c>
      <c r="AF3">
        <v>1.0679798054145211E-5</v>
      </c>
      <c r="AG3">
        <v>16</v>
      </c>
      <c r="AH3">
        <v>318448.18086032913</v>
      </c>
    </row>
    <row r="4" spans="1:34" x14ac:dyDescent="0.25">
      <c r="A4">
        <v>2</v>
      </c>
      <c r="B4">
        <v>95</v>
      </c>
      <c r="C4" t="s">
        <v>34</v>
      </c>
      <c r="D4">
        <v>4.5266000000000002</v>
      </c>
      <c r="E4">
        <v>22.09</v>
      </c>
      <c r="F4">
        <v>17.54</v>
      </c>
      <c r="G4">
        <v>18.79</v>
      </c>
      <c r="H4">
        <v>0.28000000000000003</v>
      </c>
      <c r="I4">
        <v>56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175.48</v>
      </c>
      <c r="Q4">
        <v>5161.13</v>
      </c>
      <c r="R4">
        <v>176.62</v>
      </c>
      <c r="S4">
        <v>107.96</v>
      </c>
      <c r="T4">
        <v>34434.57</v>
      </c>
      <c r="U4">
        <v>0.61</v>
      </c>
      <c r="V4">
        <v>0.87</v>
      </c>
      <c r="W4">
        <v>0.38</v>
      </c>
      <c r="X4">
        <v>2.13</v>
      </c>
      <c r="Y4">
        <v>2</v>
      </c>
      <c r="Z4">
        <v>10</v>
      </c>
      <c r="AA4">
        <v>237.6079558403529</v>
      </c>
      <c r="AB4">
        <v>325.10568770381133</v>
      </c>
      <c r="AC4">
        <v>294.07805715815459</v>
      </c>
      <c r="AD4">
        <v>237607.95584035289</v>
      </c>
      <c r="AE4">
        <v>325105.68770381127</v>
      </c>
      <c r="AF4">
        <v>1.1140777054339111E-5</v>
      </c>
      <c r="AG4">
        <v>15</v>
      </c>
      <c r="AH4">
        <v>294078.05715815461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2.7275999999999998</v>
      </c>
      <c r="E2">
        <v>36.659999999999997</v>
      </c>
      <c r="F2">
        <v>24.85</v>
      </c>
      <c r="G2">
        <v>6.24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326.42</v>
      </c>
      <c r="Q2">
        <v>5164.13</v>
      </c>
      <c r="R2">
        <v>424.8</v>
      </c>
      <c r="S2">
        <v>107.96</v>
      </c>
      <c r="T2">
        <v>157607.57</v>
      </c>
      <c r="U2">
        <v>0.25</v>
      </c>
      <c r="V2">
        <v>0.62</v>
      </c>
      <c r="W2">
        <v>0.59</v>
      </c>
      <c r="X2">
        <v>9.43</v>
      </c>
      <c r="Y2">
        <v>2</v>
      </c>
      <c r="Z2">
        <v>10</v>
      </c>
      <c r="AA2">
        <v>487.54524438022969</v>
      </c>
      <c r="AB2">
        <v>667.08091233918583</v>
      </c>
      <c r="AC2">
        <v>603.41564631947381</v>
      </c>
      <c r="AD2">
        <v>487545.24438022968</v>
      </c>
      <c r="AE2">
        <v>667080.91233918583</v>
      </c>
      <c r="AF2">
        <v>6.5756465467748347E-6</v>
      </c>
      <c r="AG2">
        <v>24</v>
      </c>
      <c r="AH2">
        <v>603415.64631947386</v>
      </c>
    </row>
    <row r="3" spans="1:34" x14ac:dyDescent="0.25">
      <c r="A3">
        <v>1</v>
      </c>
      <c r="B3">
        <v>100</v>
      </c>
      <c r="C3" t="s">
        <v>34</v>
      </c>
      <c r="D3">
        <v>4.3164999999999996</v>
      </c>
      <c r="E3">
        <v>23.17</v>
      </c>
      <c r="F3">
        <v>17.809999999999999</v>
      </c>
      <c r="G3">
        <v>14.64</v>
      </c>
      <c r="H3">
        <v>0.18</v>
      </c>
      <c r="I3">
        <v>73</v>
      </c>
      <c r="J3">
        <v>196.32</v>
      </c>
      <c r="K3">
        <v>54.38</v>
      </c>
      <c r="L3">
        <v>2</v>
      </c>
      <c r="M3">
        <v>71</v>
      </c>
      <c r="N3">
        <v>39.950000000000003</v>
      </c>
      <c r="O3">
        <v>24447.22</v>
      </c>
      <c r="P3">
        <v>199.94</v>
      </c>
      <c r="Q3">
        <v>5161.83</v>
      </c>
      <c r="R3">
        <v>188.05</v>
      </c>
      <c r="S3">
        <v>107.96</v>
      </c>
      <c r="T3">
        <v>40067.440000000002</v>
      </c>
      <c r="U3">
        <v>0.56999999999999995</v>
      </c>
      <c r="V3">
        <v>0.86</v>
      </c>
      <c r="W3">
        <v>0.32</v>
      </c>
      <c r="X3">
        <v>2.4</v>
      </c>
      <c r="Y3">
        <v>2</v>
      </c>
      <c r="Z3">
        <v>10</v>
      </c>
      <c r="AA3">
        <v>261.29762439041423</v>
      </c>
      <c r="AB3">
        <v>357.51893732857411</v>
      </c>
      <c r="AC3">
        <v>323.39783173091422</v>
      </c>
      <c r="AD3">
        <v>261297.62439041419</v>
      </c>
      <c r="AE3">
        <v>357518.93732857407</v>
      </c>
      <c r="AF3">
        <v>1.040613664729197E-5</v>
      </c>
      <c r="AG3">
        <v>16</v>
      </c>
      <c r="AH3">
        <v>323397.83173091419</v>
      </c>
    </row>
    <row r="4" spans="1:34" x14ac:dyDescent="0.25">
      <c r="A4">
        <v>2</v>
      </c>
      <c r="B4">
        <v>100</v>
      </c>
      <c r="C4" t="s">
        <v>34</v>
      </c>
      <c r="D4">
        <v>4.5452000000000004</v>
      </c>
      <c r="E4">
        <v>22</v>
      </c>
      <c r="F4">
        <v>17.420000000000002</v>
      </c>
      <c r="G4">
        <v>19.72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179.39</v>
      </c>
      <c r="Q4">
        <v>5161.3900000000003</v>
      </c>
      <c r="R4">
        <v>172.79</v>
      </c>
      <c r="S4">
        <v>107.96</v>
      </c>
      <c r="T4">
        <v>32536.16</v>
      </c>
      <c r="U4">
        <v>0.62</v>
      </c>
      <c r="V4">
        <v>0.88</v>
      </c>
      <c r="W4">
        <v>0.38</v>
      </c>
      <c r="X4">
        <v>2.0099999999999998</v>
      </c>
      <c r="Y4">
        <v>2</v>
      </c>
      <c r="Z4">
        <v>10</v>
      </c>
      <c r="AA4">
        <v>239.30002761713581</v>
      </c>
      <c r="AB4">
        <v>327.42085495774279</v>
      </c>
      <c r="AC4">
        <v>296.17226809872932</v>
      </c>
      <c r="AD4">
        <v>239300.02761713581</v>
      </c>
      <c r="AE4">
        <v>327420.85495774279</v>
      </c>
      <c r="AF4">
        <v>1.0957482286405991E-5</v>
      </c>
      <c r="AG4">
        <v>15</v>
      </c>
      <c r="AH4">
        <v>296172.26809872931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4.0815999999999999</v>
      </c>
      <c r="E2">
        <v>24.5</v>
      </c>
      <c r="F2">
        <v>19.690000000000001</v>
      </c>
      <c r="G2">
        <v>10.36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99</v>
      </c>
      <c r="N2">
        <v>16.649999999999999</v>
      </c>
      <c r="O2">
        <v>14546.17</v>
      </c>
      <c r="P2">
        <v>155.58000000000001</v>
      </c>
      <c r="Q2">
        <v>5161.66</v>
      </c>
      <c r="R2">
        <v>250.58</v>
      </c>
      <c r="S2">
        <v>107.96</v>
      </c>
      <c r="T2">
        <v>71124.31</v>
      </c>
      <c r="U2">
        <v>0.43</v>
      </c>
      <c r="V2">
        <v>0.78</v>
      </c>
      <c r="W2">
        <v>0.42</v>
      </c>
      <c r="X2">
        <v>4.28</v>
      </c>
      <c r="Y2">
        <v>2</v>
      </c>
      <c r="Z2">
        <v>10</v>
      </c>
      <c r="AA2">
        <v>242.65021623472481</v>
      </c>
      <c r="AB2">
        <v>332.00473082421638</v>
      </c>
      <c r="AC2">
        <v>300.3186652860183</v>
      </c>
      <c r="AD2">
        <v>242650.21623472479</v>
      </c>
      <c r="AE2">
        <v>332004.73082421639</v>
      </c>
      <c r="AF2">
        <v>1.252326601760389E-5</v>
      </c>
      <c r="AG2">
        <v>16</v>
      </c>
      <c r="AH2">
        <v>300318.66528601828</v>
      </c>
    </row>
    <row r="3" spans="1:34" x14ac:dyDescent="0.25">
      <c r="A3">
        <v>1</v>
      </c>
      <c r="B3">
        <v>55</v>
      </c>
      <c r="C3" t="s">
        <v>34</v>
      </c>
      <c r="D3">
        <v>4.2755000000000001</v>
      </c>
      <c r="E3">
        <v>23.39</v>
      </c>
      <c r="F3">
        <v>19.04</v>
      </c>
      <c r="G3">
        <v>12.02</v>
      </c>
      <c r="H3">
        <v>0.3</v>
      </c>
      <c r="I3">
        <v>95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144.87</v>
      </c>
      <c r="Q3">
        <v>5161.71</v>
      </c>
      <c r="R3">
        <v>224.88</v>
      </c>
      <c r="S3">
        <v>107.96</v>
      </c>
      <c r="T3">
        <v>58371.91</v>
      </c>
      <c r="U3">
        <v>0.48</v>
      </c>
      <c r="V3">
        <v>0.8</v>
      </c>
      <c r="W3">
        <v>0.5</v>
      </c>
      <c r="X3">
        <v>3.62</v>
      </c>
      <c r="Y3">
        <v>2</v>
      </c>
      <c r="Z3">
        <v>10</v>
      </c>
      <c r="AA3">
        <v>234.1233174934784</v>
      </c>
      <c r="AB3">
        <v>320.33785178622588</v>
      </c>
      <c r="AC3">
        <v>289.76525680884231</v>
      </c>
      <c r="AD3">
        <v>234123.31749347839</v>
      </c>
      <c r="AE3">
        <v>320337.85178622592</v>
      </c>
      <c r="AF3">
        <v>1.3118194790833359E-5</v>
      </c>
      <c r="AG3">
        <v>16</v>
      </c>
      <c r="AH3">
        <v>289765.25680884218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3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2.7275999999999998</v>
      </c>
      <c r="E2">
        <v>36.659999999999997</v>
      </c>
      <c r="F2">
        <v>24.85</v>
      </c>
      <c r="G2">
        <v>6.24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326.42</v>
      </c>
      <c r="Q2">
        <v>5164.13</v>
      </c>
      <c r="R2">
        <v>424.8</v>
      </c>
      <c r="S2">
        <v>107.96</v>
      </c>
      <c r="T2">
        <v>157607.57</v>
      </c>
      <c r="U2">
        <v>0.25</v>
      </c>
      <c r="V2">
        <v>0.62</v>
      </c>
      <c r="W2">
        <v>0.59</v>
      </c>
      <c r="X2">
        <v>9.43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4.3164999999999996</v>
      </c>
      <c r="E3">
        <v>23.17</v>
      </c>
      <c r="F3">
        <v>17.809999999999999</v>
      </c>
      <c r="G3">
        <v>14.64</v>
      </c>
      <c r="H3">
        <v>0.18</v>
      </c>
      <c r="I3">
        <v>73</v>
      </c>
      <c r="J3">
        <v>196.32</v>
      </c>
      <c r="K3">
        <v>54.38</v>
      </c>
      <c r="L3">
        <v>2</v>
      </c>
      <c r="M3">
        <v>71</v>
      </c>
      <c r="N3">
        <v>39.950000000000003</v>
      </c>
      <c r="O3">
        <v>24447.22</v>
      </c>
      <c r="P3">
        <v>199.94</v>
      </c>
      <c r="Q3">
        <v>5161.83</v>
      </c>
      <c r="R3">
        <v>188.05</v>
      </c>
      <c r="S3">
        <v>107.96</v>
      </c>
      <c r="T3">
        <v>40067.440000000002</v>
      </c>
      <c r="U3">
        <v>0.56999999999999995</v>
      </c>
      <c r="V3">
        <v>0.86</v>
      </c>
      <c r="W3">
        <v>0.32</v>
      </c>
      <c r="X3">
        <v>2.4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4.5452000000000004</v>
      </c>
      <c r="E4">
        <v>22</v>
      </c>
      <c r="F4">
        <v>17.420000000000002</v>
      </c>
      <c r="G4">
        <v>19.72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179.39</v>
      </c>
      <c r="Q4">
        <v>5161.3900000000003</v>
      </c>
      <c r="R4">
        <v>172.79</v>
      </c>
      <c r="S4">
        <v>107.96</v>
      </c>
      <c r="T4">
        <v>32536.16</v>
      </c>
      <c r="U4">
        <v>0.62</v>
      </c>
      <c r="V4">
        <v>0.88</v>
      </c>
      <c r="W4">
        <v>0.38</v>
      </c>
      <c r="X4">
        <v>2.0099999999999998</v>
      </c>
      <c r="Y4">
        <v>2</v>
      </c>
      <c r="Z4">
        <v>10</v>
      </c>
    </row>
    <row r="5" spans="1:26" x14ac:dyDescent="0.25">
      <c r="A5">
        <v>0</v>
      </c>
      <c r="B5">
        <v>40</v>
      </c>
      <c r="C5" t="s">
        <v>34</v>
      </c>
      <c r="D5">
        <v>4.0404999999999998</v>
      </c>
      <c r="E5">
        <v>24.75</v>
      </c>
      <c r="F5">
        <v>20.350000000000001</v>
      </c>
      <c r="G5">
        <v>9.39</v>
      </c>
      <c r="H5">
        <v>0.2</v>
      </c>
      <c r="I5">
        <v>130</v>
      </c>
      <c r="J5">
        <v>89.87</v>
      </c>
      <c r="K5">
        <v>37.549999999999997</v>
      </c>
      <c r="L5">
        <v>1</v>
      </c>
      <c r="M5">
        <v>0</v>
      </c>
      <c r="N5">
        <v>11.32</v>
      </c>
      <c r="O5">
        <v>11317.98</v>
      </c>
      <c r="P5">
        <v>132.4</v>
      </c>
      <c r="Q5">
        <v>5163.46</v>
      </c>
      <c r="R5">
        <v>267.04000000000002</v>
      </c>
      <c r="S5">
        <v>107.96</v>
      </c>
      <c r="T5">
        <v>79276.899999999994</v>
      </c>
      <c r="U5">
        <v>0.4</v>
      </c>
      <c r="V5">
        <v>0.75</v>
      </c>
      <c r="W5">
        <v>0.6</v>
      </c>
      <c r="X5">
        <v>4.9400000000000004</v>
      </c>
      <c r="Y5">
        <v>2</v>
      </c>
      <c r="Z5">
        <v>10</v>
      </c>
    </row>
    <row r="6" spans="1:26" x14ac:dyDescent="0.25">
      <c r="A6">
        <v>0</v>
      </c>
      <c r="B6">
        <v>30</v>
      </c>
      <c r="C6" t="s">
        <v>34</v>
      </c>
      <c r="D6">
        <v>3.7652000000000001</v>
      </c>
      <c r="E6">
        <v>26.56</v>
      </c>
      <c r="F6">
        <v>22.02</v>
      </c>
      <c r="G6">
        <v>7.64</v>
      </c>
      <c r="H6">
        <v>0.24</v>
      </c>
      <c r="I6">
        <v>173</v>
      </c>
      <c r="J6">
        <v>71.52</v>
      </c>
      <c r="K6">
        <v>32.270000000000003</v>
      </c>
      <c r="L6">
        <v>1</v>
      </c>
      <c r="M6">
        <v>0</v>
      </c>
      <c r="N6">
        <v>8.25</v>
      </c>
      <c r="O6">
        <v>9054.6</v>
      </c>
      <c r="P6">
        <v>125.58</v>
      </c>
      <c r="Q6">
        <v>5164.46</v>
      </c>
      <c r="R6">
        <v>320.52999999999997</v>
      </c>
      <c r="S6">
        <v>107.96</v>
      </c>
      <c r="T6">
        <v>105807.34</v>
      </c>
      <c r="U6">
        <v>0.34</v>
      </c>
      <c r="V6">
        <v>0.7</v>
      </c>
      <c r="W6">
        <v>0.73</v>
      </c>
      <c r="X6">
        <v>6.6</v>
      </c>
      <c r="Y6">
        <v>2</v>
      </c>
      <c r="Z6">
        <v>10</v>
      </c>
    </row>
    <row r="7" spans="1:26" x14ac:dyDescent="0.25">
      <c r="A7">
        <v>0</v>
      </c>
      <c r="B7">
        <v>15</v>
      </c>
      <c r="C7" t="s">
        <v>34</v>
      </c>
      <c r="D7">
        <v>2.9245000000000001</v>
      </c>
      <c r="E7">
        <v>34.19</v>
      </c>
      <c r="F7">
        <v>28.66</v>
      </c>
      <c r="G7">
        <v>4.9800000000000004</v>
      </c>
      <c r="H7">
        <v>0.43</v>
      </c>
      <c r="I7">
        <v>345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112.56</v>
      </c>
      <c r="Q7">
        <v>5168.17</v>
      </c>
      <c r="R7">
        <v>534.34</v>
      </c>
      <c r="S7">
        <v>107.96</v>
      </c>
      <c r="T7">
        <v>211851.55</v>
      </c>
      <c r="U7">
        <v>0.2</v>
      </c>
      <c r="V7">
        <v>0.54</v>
      </c>
      <c r="W7">
        <v>1.23</v>
      </c>
      <c r="X7">
        <v>13.24</v>
      </c>
      <c r="Y7">
        <v>2</v>
      </c>
      <c r="Z7">
        <v>10</v>
      </c>
    </row>
    <row r="8" spans="1:26" x14ac:dyDescent="0.25">
      <c r="A8">
        <v>0</v>
      </c>
      <c r="B8">
        <v>70</v>
      </c>
      <c r="C8" t="s">
        <v>34</v>
      </c>
      <c r="D8">
        <v>3.5684</v>
      </c>
      <c r="E8">
        <v>28.02</v>
      </c>
      <c r="F8">
        <v>21.32</v>
      </c>
      <c r="G8">
        <v>8.25</v>
      </c>
      <c r="H8">
        <v>0.12</v>
      </c>
      <c r="I8">
        <v>155</v>
      </c>
      <c r="J8">
        <v>141.81</v>
      </c>
      <c r="K8">
        <v>47.83</v>
      </c>
      <c r="L8">
        <v>1</v>
      </c>
      <c r="M8">
        <v>153</v>
      </c>
      <c r="N8">
        <v>22.98</v>
      </c>
      <c r="O8">
        <v>17723.39</v>
      </c>
      <c r="P8">
        <v>212.17</v>
      </c>
      <c r="Q8">
        <v>5163.2</v>
      </c>
      <c r="R8">
        <v>305.45</v>
      </c>
      <c r="S8">
        <v>107.96</v>
      </c>
      <c r="T8">
        <v>98355.79</v>
      </c>
      <c r="U8">
        <v>0.35</v>
      </c>
      <c r="V8">
        <v>0.72</v>
      </c>
      <c r="W8">
        <v>0.47</v>
      </c>
      <c r="X8">
        <v>5.9</v>
      </c>
      <c r="Y8">
        <v>2</v>
      </c>
      <c r="Z8">
        <v>10</v>
      </c>
    </row>
    <row r="9" spans="1:26" x14ac:dyDescent="0.25">
      <c r="A9">
        <v>1</v>
      </c>
      <c r="B9">
        <v>70</v>
      </c>
      <c r="C9" t="s">
        <v>34</v>
      </c>
      <c r="D9">
        <v>4.4000000000000004</v>
      </c>
      <c r="E9">
        <v>22.73</v>
      </c>
      <c r="F9">
        <v>18.329999999999998</v>
      </c>
      <c r="G9">
        <v>14.67</v>
      </c>
      <c r="H9">
        <v>0.25</v>
      </c>
      <c r="I9">
        <v>75</v>
      </c>
      <c r="J9">
        <v>143.16999999999999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155.93</v>
      </c>
      <c r="Q9">
        <v>5161.9799999999996</v>
      </c>
      <c r="R9">
        <v>202.23</v>
      </c>
      <c r="S9">
        <v>107.96</v>
      </c>
      <c r="T9">
        <v>47145.16</v>
      </c>
      <c r="U9">
        <v>0.53</v>
      </c>
      <c r="V9">
        <v>0.84</v>
      </c>
      <c r="W9">
        <v>0.44</v>
      </c>
      <c r="X9">
        <v>2.92</v>
      </c>
      <c r="Y9">
        <v>2</v>
      </c>
      <c r="Z9">
        <v>10</v>
      </c>
    </row>
    <row r="10" spans="1:26" x14ac:dyDescent="0.25">
      <c r="A10">
        <v>0</v>
      </c>
      <c r="B10">
        <v>90</v>
      </c>
      <c r="C10" t="s">
        <v>34</v>
      </c>
      <c r="D10">
        <v>2.9828999999999999</v>
      </c>
      <c r="E10">
        <v>33.520000000000003</v>
      </c>
      <c r="F10">
        <v>23.64</v>
      </c>
      <c r="G10">
        <v>6.75</v>
      </c>
      <c r="H10">
        <v>0.1</v>
      </c>
      <c r="I10">
        <v>210</v>
      </c>
      <c r="J10">
        <v>176.73</v>
      </c>
      <c r="K10">
        <v>52.44</v>
      </c>
      <c r="L10">
        <v>1</v>
      </c>
      <c r="M10">
        <v>208</v>
      </c>
      <c r="N10">
        <v>33.29</v>
      </c>
      <c r="O10">
        <v>22031.19</v>
      </c>
      <c r="P10">
        <v>287.17</v>
      </c>
      <c r="Q10">
        <v>5164.43</v>
      </c>
      <c r="R10">
        <v>383.34</v>
      </c>
      <c r="S10">
        <v>107.96</v>
      </c>
      <c r="T10">
        <v>137023.29</v>
      </c>
      <c r="U10">
        <v>0.28000000000000003</v>
      </c>
      <c r="V10">
        <v>0.65</v>
      </c>
      <c r="W10">
        <v>0.56000000000000005</v>
      </c>
      <c r="X10">
        <v>8.2200000000000006</v>
      </c>
      <c r="Y10">
        <v>2</v>
      </c>
      <c r="Z10">
        <v>10</v>
      </c>
    </row>
    <row r="11" spans="1:26" x14ac:dyDescent="0.25">
      <c r="A11">
        <v>1</v>
      </c>
      <c r="B11">
        <v>90</v>
      </c>
      <c r="C11" t="s">
        <v>34</v>
      </c>
      <c r="D11">
        <v>4.3033999999999999</v>
      </c>
      <c r="E11">
        <v>23.24</v>
      </c>
      <c r="F11">
        <v>18.399999999999999</v>
      </c>
      <c r="G11">
        <v>16.23</v>
      </c>
      <c r="H11">
        <v>0.2</v>
      </c>
      <c r="I11">
        <v>68</v>
      </c>
      <c r="J11">
        <v>178.21</v>
      </c>
      <c r="K11">
        <v>52.44</v>
      </c>
      <c r="L11">
        <v>2</v>
      </c>
      <c r="M11">
        <v>65</v>
      </c>
      <c r="N11">
        <v>33.770000000000003</v>
      </c>
      <c r="O11">
        <v>22213.89</v>
      </c>
      <c r="P11">
        <v>186.01</v>
      </c>
      <c r="Q11">
        <v>5161.1899999999996</v>
      </c>
      <c r="R11">
        <v>210.44</v>
      </c>
      <c r="S11">
        <v>107.96</v>
      </c>
      <c r="T11">
        <v>51285.86</v>
      </c>
      <c r="U11">
        <v>0.51</v>
      </c>
      <c r="V11">
        <v>0.83</v>
      </c>
      <c r="W11">
        <v>0.28999999999999998</v>
      </c>
      <c r="X11">
        <v>2.99</v>
      </c>
      <c r="Y11">
        <v>2</v>
      </c>
      <c r="Z11">
        <v>10</v>
      </c>
    </row>
    <row r="12" spans="1:26" x14ac:dyDescent="0.25">
      <c r="A12">
        <v>2</v>
      </c>
      <c r="B12">
        <v>90</v>
      </c>
      <c r="C12" t="s">
        <v>34</v>
      </c>
      <c r="D12">
        <v>4.5101000000000004</v>
      </c>
      <c r="E12">
        <v>22.17</v>
      </c>
      <c r="F12">
        <v>17.649999999999999</v>
      </c>
      <c r="G12">
        <v>17.95</v>
      </c>
      <c r="H12">
        <v>0.3</v>
      </c>
      <c r="I12">
        <v>59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171.68</v>
      </c>
      <c r="Q12">
        <v>5161.5200000000004</v>
      </c>
      <c r="R12">
        <v>180.39</v>
      </c>
      <c r="S12">
        <v>107.96</v>
      </c>
      <c r="T12">
        <v>36303.85</v>
      </c>
      <c r="U12">
        <v>0.6</v>
      </c>
      <c r="V12">
        <v>0.87</v>
      </c>
      <c r="W12">
        <v>0.39</v>
      </c>
      <c r="X12">
        <v>2.2400000000000002</v>
      </c>
      <c r="Y12">
        <v>2</v>
      </c>
      <c r="Z12">
        <v>10</v>
      </c>
    </row>
    <row r="13" spans="1:26" x14ac:dyDescent="0.25">
      <c r="A13">
        <v>0</v>
      </c>
      <c r="B13">
        <v>10</v>
      </c>
      <c r="C13" t="s">
        <v>34</v>
      </c>
      <c r="D13">
        <v>2.3466999999999998</v>
      </c>
      <c r="E13">
        <v>42.61</v>
      </c>
      <c r="F13">
        <v>35.229999999999997</v>
      </c>
      <c r="G13">
        <v>4.0999999999999996</v>
      </c>
      <c r="H13">
        <v>0.64</v>
      </c>
      <c r="I13">
        <v>516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101.86</v>
      </c>
      <c r="Q13">
        <v>5173.1899999999996</v>
      </c>
      <c r="R13">
        <v>745.5</v>
      </c>
      <c r="S13">
        <v>107.96</v>
      </c>
      <c r="T13">
        <v>316573.48</v>
      </c>
      <c r="U13">
        <v>0.14000000000000001</v>
      </c>
      <c r="V13">
        <v>0.44</v>
      </c>
      <c r="W13">
        <v>1.73</v>
      </c>
      <c r="X13">
        <v>19.79</v>
      </c>
      <c r="Y13">
        <v>2</v>
      </c>
      <c r="Z13">
        <v>10</v>
      </c>
    </row>
    <row r="14" spans="1:26" x14ac:dyDescent="0.25">
      <c r="A14">
        <v>0</v>
      </c>
      <c r="B14">
        <v>45</v>
      </c>
      <c r="C14" t="s">
        <v>34</v>
      </c>
      <c r="D14">
        <v>4.1311</v>
      </c>
      <c r="E14">
        <v>24.21</v>
      </c>
      <c r="F14">
        <v>19.829999999999998</v>
      </c>
      <c r="G14">
        <v>10.26</v>
      </c>
      <c r="H14">
        <v>0.18</v>
      </c>
      <c r="I14">
        <v>116</v>
      </c>
      <c r="J14">
        <v>98.71</v>
      </c>
      <c r="K14">
        <v>39.72</v>
      </c>
      <c r="L14">
        <v>1</v>
      </c>
      <c r="M14">
        <v>2</v>
      </c>
      <c r="N14">
        <v>12.99</v>
      </c>
      <c r="O14">
        <v>12407.75</v>
      </c>
      <c r="P14">
        <v>136.35</v>
      </c>
      <c r="Q14">
        <v>5162.4799999999996</v>
      </c>
      <c r="R14">
        <v>250.32</v>
      </c>
      <c r="S14">
        <v>107.96</v>
      </c>
      <c r="T14">
        <v>70987.38</v>
      </c>
      <c r="U14">
        <v>0.43</v>
      </c>
      <c r="V14">
        <v>0.77</v>
      </c>
      <c r="W14">
        <v>0.56000000000000005</v>
      </c>
      <c r="X14">
        <v>4.42</v>
      </c>
      <c r="Y14">
        <v>2</v>
      </c>
      <c r="Z14">
        <v>10</v>
      </c>
    </row>
    <row r="15" spans="1:26" x14ac:dyDescent="0.25">
      <c r="A15">
        <v>1</v>
      </c>
      <c r="B15">
        <v>45</v>
      </c>
      <c r="C15" t="s">
        <v>34</v>
      </c>
      <c r="D15">
        <v>4.1317000000000004</v>
      </c>
      <c r="E15">
        <v>24.2</v>
      </c>
      <c r="F15">
        <v>19.829999999999998</v>
      </c>
      <c r="G15">
        <v>10.26</v>
      </c>
      <c r="H15">
        <v>0.35</v>
      </c>
      <c r="I15">
        <v>116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137.94999999999999</v>
      </c>
      <c r="Q15">
        <v>5162.6400000000003</v>
      </c>
      <c r="R15">
        <v>250.23</v>
      </c>
      <c r="S15">
        <v>107.96</v>
      </c>
      <c r="T15">
        <v>70941.679999999993</v>
      </c>
      <c r="U15">
        <v>0.43</v>
      </c>
      <c r="V15">
        <v>0.77</v>
      </c>
      <c r="W15">
        <v>0.56000000000000005</v>
      </c>
      <c r="X15">
        <v>4.42</v>
      </c>
      <c r="Y15">
        <v>2</v>
      </c>
      <c r="Z15">
        <v>10</v>
      </c>
    </row>
    <row r="16" spans="1:26" x14ac:dyDescent="0.25">
      <c r="A16">
        <v>0</v>
      </c>
      <c r="B16">
        <v>60</v>
      </c>
      <c r="C16" t="s">
        <v>34</v>
      </c>
      <c r="D16">
        <v>3.9156</v>
      </c>
      <c r="E16">
        <v>25.54</v>
      </c>
      <c r="F16">
        <v>20.16</v>
      </c>
      <c r="G16">
        <v>9.5299999999999994</v>
      </c>
      <c r="H16">
        <v>0.14000000000000001</v>
      </c>
      <c r="I16">
        <v>127</v>
      </c>
      <c r="J16">
        <v>124.63</v>
      </c>
      <c r="K16">
        <v>45</v>
      </c>
      <c r="L16">
        <v>1</v>
      </c>
      <c r="M16">
        <v>125</v>
      </c>
      <c r="N16">
        <v>18.64</v>
      </c>
      <c r="O16">
        <v>15605.44</v>
      </c>
      <c r="P16">
        <v>174.21</v>
      </c>
      <c r="Q16">
        <v>5162.2299999999996</v>
      </c>
      <c r="R16">
        <v>266.69</v>
      </c>
      <c r="S16">
        <v>107.96</v>
      </c>
      <c r="T16">
        <v>79112.570000000007</v>
      </c>
      <c r="U16">
        <v>0.4</v>
      </c>
      <c r="V16">
        <v>0.76</v>
      </c>
      <c r="W16">
        <v>0.42</v>
      </c>
      <c r="X16">
        <v>4.75</v>
      </c>
      <c r="Y16">
        <v>2</v>
      </c>
      <c r="Z16">
        <v>10</v>
      </c>
    </row>
    <row r="17" spans="1:26" x14ac:dyDescent="0.25">
      <c r="A17">
        <v>1</v>
      </c>
      <c r="B17">
        <v>60</v>
      </c>
      <c r="C17" t="s">
        <v>34</v>
      </c>
      <c r="D17">
        <v>4.3369</v>
      </c>
      <c r="E17">
        <v>23.06</v>
      </c>
      <c r="F17">
        <v>18.7</v>
      </c>
      <c r="G17">
        <v>12.9</v>
      </c>
      <c r="H17">
        <v>0.28000000000000003</v>
      </c>
      <c r="I17">
        <v>87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147.80000000000001</v>
      </c>
      <c r="Q17">
        <v>5161.99</v>
      </c>
      <c r="R17">
        <v>213.93</v>
      </c>
      <c r="S17">
        <v>107.96</v>
      </c>
      <c r="T17">
        <v>52933.89</v>
      </c>
      <c r="U17">
        <v>0.5</v>
      </c>
      <c r="V17">
        <v>0.82</v>
      </c>
      <c r="W17">
        <v>0.47</v>
      </c>
      <c r="X17">
        <v>3.29</v>
      </c>
      <c r="Y17">
        <v>2</v>
      </c>
      <c r="Z17">
        <v>10</v>
      </c>
    </row>
    <row r="18" spans="1:26" x14ac:dyDescent="0.25">
      <c r="A18">
        <v>0</v>
      </c>
      <c r="B18">
        <v>80</v>
      </c>
      <c r="C18" t="s">
        <v>34</v>
      </c>
      <c r="D18">
        <v>3.2641</v>
      </c>
      <c r="E18">
        <v>30.64</v>
      </c>
      <c r="F18">
        <v>22.45</v>
      </c>
      <c r="G18">
        <v>7.4</v>
      </c>
      <c r="H18">
        <v>0.11</v>
      </c>
      <c r="I18">
        <v>182</v>
      </c>
      <c r="J18">
        <v>159.12</v>
      </c>
      <c r="K18">
        <v>50.28</v>
      </c>
      <c r="L18">
        <v>1</v>
      </c>
      <c r="M18">
        <v>180</v>
      </c>
      <c r="N18">
        <v>27.84</v>
      </c>
      <c r="O18">
        <v>19859.16</v>
      </c>
      <c r="P18">
        <v>249.01</v>
      </c>
      <c r="Q18">
        <v>5163.87</v>
      </c>
      <c r="R18">
        <v>343.44</v>
      </c>
      <c r="S18">
        <v>107.96</v>
      </c>
      <c r="T18">
        <v>117216.68</v>
      </c>
      <c r="U18">
        <v>0.31</v>
      </c>
      <c r="V18">
        <v>0.68</v>
      </c>
      <c r="W18">
        <v>0.51</v>
      </c>
      <c r="X18">
        <v>7.03</v>
      </c>
      <c r="Y18">
        <v>2</v>
      </c>
      <c r="Z18">
        <v>10</v>
      </c>
    </row>
    <row r="19" spans="1:26" x14ac:dyDescent="0.25">
      <c r="A19">
        <v>1</v>
      </c>
      <c r="B19">
        <v>80</v>
      </c>
      <c r="C19" t="s">
        <v>34</v>
      </c>
      <c r="D19">
        <v>4.4809999999999999</v>
      </c>
      <c r="E19">
        <v>22.32</v>
      </c>
      <c r="F19">
        <v>17.87</v>
      </c>
      <c r="G19">
        <v>16.239999999999998</v>
      </c>
      <c r="H19">
        <v>0.22</v>
      </c>
      <c r="I19">
        <v>66</v>
      </c>
      <c r="J19">
        <v>160.54</v>
      </c>
      <c r="K19">
        <v>50.28</v>
      </c>
      <c r="L19">
        <v>2</v>
      </c>
      <c r="M19">
        <v>4</v>
      </c>
      <c r="N19">
        <v>28.26</v>
      </c>
      <c r="O19">
        <v>20034.400000000001</v>
      </c>
      <c r="P19">
        <v>162.18</v>
      </c>
      <c r="Q19">
        <v>5161.8100000000004</v>
      </c>
      <c r="R19">
        <v>187.24</v>
      </c>
      <c r="S19">
        <v>107.96</v>
      </c>
      <c r="T19">
        <v>39693.33</v>
      </c>
      <c r="U19">
        <v>0.57999999999999996</v>
      </c>
      <c r="V19">
        <v>0.86</v>
      </c>
      <c r="W19">
        <v>0.4</v>
      </c>
      <c r="X19">
        <v>2.4500000000000002</v>
      </c>
      <c r="Y19">
        <v>2</v>
      </c>
      <c r="Z19">
        <v>10</v>
      </c>
    </row>
    <row r="20" spans="1:26" x14ac:dyDescent="0.25">
      <c r="A20">
        <v>2</v>
      </c>
      <c r="B20">
        <v>80</v>
      </c>
      <c r="C20" t="s">
        <v>34</v>
      </c>
      <c r="D20">
        <v>4.4779999999999998</v>
      </c>
      <c r="E20">
        <v>22.33</v>
      </c>
      <c r="F20">
        <v>17.88</v>
      </c>
      <c r="G20">
        <v>16.25</v>
      </c>
      <c r="H20">
        <v>0.33</v>
      </c>
      <c r="I20">
        <v>66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163.55000000000001</v>
      </c>
      <c r="Q20">
        <v>5161.67</v>
      </c>
      <c r="R20">
        <v>187.61</v>
      </c>
      <c r="S20">
        <v>107.96</v>
      </c>
      <c r="T20">
        <v>39880.82</v>
      </c>
      <c r="U20">
        <v>0.57999999999999996</v>
      </c>
      <c r="V20">
        <v>0.86</v>
      </c>
      <c r="W20">
        <v>0.41</v>
      </c>
      <c r="X20">
        <v>2.4700000000000002</v>
      </c>
      <c r="Y20">
        <v>2</v>
      </c>
      <c r="Z20">
        <v>10</v>
      </c>
    </row>
    <row r="21" spans="1:26" x14ac:dyDescent="0.25">
      <c r="A21">
        <v>0</v>
      </c>
      <c r="B21">
        <v>35</v>
      </c>
      <c r="C21" t="s">
        <v>34</v>
      </c>
      <c r="D21">
        <v>3.9140000000000001</v>
      </c>
      <c r="E21">
        <v>25.55</v>
      </c>
      <c r="F21">
        <v>21.09</v>
      </c>
      <c r="G21">
        <v>8.49</v>
      </c>
      <c r="H21">
        <v>0.22</v>
      </c>
      <c r="I21">
        <v>149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10204.209999999999</v>
      </c>
      <c r="P21">
        <v>129.19999999999999</v>
      </c>
      <c r="Q21">
        <v>5162.6499999999996</v>
      </c>
      <c r="R21">
        <v>290.86</v>
      </c>
      <c r="S21">
        <v>107.96</v>
      </c>
      <c r="T21">
        <v>91088.12</v>
      </c>
      <c r="U21">
        <v>0.37</v>
      </c>
      <c r="V21">
        <v>0.73</v>
      </c>
      <c r="W21">
        <v>0.66</v>
      </c>
      <c r="X21">
        <v>5.68</v>
      </c>
      <c r="Y21">
        <v>2</v>
      </c>
      <c r="Z21">
        <v>10</v>
      </c>
    </row>
    <row r="22" spans="1:26" x14ac:dyDescent="0.25">
      <c r="A22">
        <v>0</v>
      </c>
      <c r="B22">
        <v>50</v>
      </c>
      <c r="C22" t="s">
        <v>34</v>
      </c>
      <c r="D22">
        <v>4.1646000000000001</v>
      </c>
      <c r="E22">
        <v>24.01</v>
      </c>
      <c r="F22">
        <v>19.55</v>
      </c>
      <c r="G22">
        <v>10.76</v>
      </c>
      <c r="H22">
        <v>0.16</v>
      </c>
      <c r="I22">
        <v>109</v>
      </c>
      <c r="J22">
        <v>107.41</v>
      </c>
      <c r="K22">
        <v>41.65</v>
      </c>
      <c r="L22">
        <v>1</v>
      </c>
      <c r="M22">
        <v>34</v>
      </c>
      <c r="N22">
        <v>14.77</v>
      </c>
      <c r="O22">
        <v>13481.73</v>
      </c>
      <c r="P22">
        <v>142.38</v>
      </c>
      <c r="Q22">
        <v>5162.16</v>
      </c>
      <c r="R22">
        <v>242.92</v>
      </c>
      <c r="S22">
        <v>107.96</v>
      </c>
      <c r="T22">
        <v>67321.919999999998</v>
      </c>
      <c r="U22">
        <v>0.44</v>
      </c>
      <c r="V22">
        <v>0.78</v>
      </c>
      <c r="W22">
        <v>0.49</v>
      </c>
      <c r="X22">
        <v>4.1399999999999997</v>
      </c>
      <c r="Y22">
        <v>2</v>
      </c>
      <c r="Z22">
        <v>10</v>
      </c>
    </row>
    <row r="23" spans="1:26" x14ac:dyDescent="0.25">
      <c r="A23">
        <v>1</v>
      </c>
      <c r="B23">
        <v>50</v>
      </c>
      <c r="C23" t="s">
        <v>34</v>
      </c>
      <c r="D23">
        <v>4.2054</v>
      </c>
      <c r="E23">
        <v>23.78</v>
      </c>
      <c r="F23">
        <v>19.41</v>
      </c>
      <c r="G23">
        <v>11.09</v>
      </c>
      <c r="H23">
        <v>0.32</v>
      </c>
      <c r="I23">
        <v>105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141.5</v>
      </c>
      <c r="Q23">
        <v>5162.3500000000004</v>
      </c>
      <c r="R23">
        <v>236.77</v>
      </c>
      <c r="S23">
        <v>107.96</v>
      </c>
      <c r="T23">
        <v>64263.63</v>
      </c>
      <c r="U23">
        <v>0.46</v>
      </c>
      <c r="V23">
        <v>0.79</v>
      </c>
      <c r="W23">
        <v>0.52</v>
      </c>
      <c r="X23">
        <v>3.99</v>
      </c>
      <c r="Y23">
        <v>2</v>
      </c>
      <c r="Z23">
        <v>10</v>
      </c>
    </row>
    <row r="24" spans="1:26" x14ac:dyDescent="0.25">
      <c r="A24">
        <v>0</v>
      </c>
      <c r="B24">
        <v>25</v>
      </c>
      <c r="C24" t="s">
        <v>34</v>
      </c>
      <c r="D24">
        <v>3.5602999999999998</v>
      </c>
      <c r="E24">
        <v>28.09</v>
      </c>
      <c r="F24">
        <v>23.4</v>
      </c>
      <c r="G24">
        <v>6.75</v>
      </c>
      <c r="H24">
        <v>0.28000000000000003</v>
      </c>
      <c r="I24">
        <v>208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122.21</v>
      </c>
      <c r="Q24">
        <v>5164.43</v>
      </c>
      <c r="R24">
        <v>365.29</v>
      </c>
      <c r="S24">
        <v>107.96</v>
      </c>
      <c r="T24">
        <v>128010.61</v>
      </c>
      <c r="U24">
        <v>0.3</v>
      </c>
      <c r="V24">
        <v>0.66</v>
      </c>
      <c r="W24">
        <v>0.83</v>
      </c>
      <c r="X24">
        <v>7.98</v>
      </c>
      <c r="Y24">
        <v>2</v>
      </c>
      <c r="Z24">
        <v>10</v>
      </c>
    </row>
    <row r="25" spans="1:26" x14ac:dyDescent="0.25">
      <c r="A25">
        <v>0</v>
      </c>
      <c r="B25">
        <v>85</v>
      </c>
      <c r="C25" t="s">
        <v>34</v>
      </c>
      <c r="D25">
        <v>3.1206999999999998</v>
      </c>
      <c r="E25">
        <v>32.04</v>
      </c>
      <c r="F25">
        <v>23.03</v>
      </c>
      <c r="G25">
        <v>7.05</v>
      </c>
      <c r="H25">
        <v>0.11</v>
      </c>
      <c r="I25">
        <v>196</v>
      </c>
      <c r="J25">
        <v>167.88</v>
      </c>
      <c r="K25">
        <v>51.39</v>
      </c>
      <c r="L25">
        <v>1</v>
      </c>
      <c r="M25">
        <v>194</v>
      </c>
      <c r="N25">
        <v>30.49</v>
      </c>
      <c r="O25">
        <v>20939.59</v>
      </c>
      <c r="P25">
        <v>267.76</v>
      </c>
      <c r="Q25">
        <v>5163.3</v>
      </c>
      <c r="R25">
        <v>363.31</v>
      </c>
      <c r="S25">
        <v>107.96</v>
      </c>
      <c r="T25">
        <v>127080.58</v>
      </c>
      <c r="U25">
        <v>0.3</v>
      </c>
      <c r="V25">
        <v>0.67</v>
      </c>
      <c r="W25">
        <v>0.53</v>
      </c>
      <c r="X25">
        <v>7.61</v>
      </c>
      <c r="Y25">
        <v>2</v>
      </c>
      <c r="Z25">
        <v>10</v>
      </c>
    </row>
    <row r="26" spans="1:26" x14ac:dyDescent="0.25">
      <c r="A26">
        <v>1</v>
      </c>
      <c r="B26">
        <v>85</v>
      </c>
      <c r="C26" t="s">
        <v>34</v>
      </c>
      <c r="D26">
        <v>4.3887</v>
      </c>
      <c r="E26">
        <v>22.79</v>
      </c>
      <c r="F26">
        <v>18.21</v>
      </c>
      <c r="G26">
        <v>16.809999999999999</v>
      </c>
      <c r="H26">
        <v>0.21</v>
      </c>
      <c r="I26">
        <v>65</v>
      </c>
      <c r="J26">
        <v>169.33</v>
      </c>
      <c r="K26">
        <v>51.39</v>
      </c>
      <c r="L26">
        <v>2</v>
      </c>
      <c r="M26">
        <v>27</v>
      </c>
      <c r="N26">
        <v>30.94</v>
      </c>
      <c r="O26">
        <v>21118.46</v>
      </c>
      <c r="P26">
        <v>172.89</v>
      </c>
      <c r="Q26">
        <v>5161.28</v>
      </c>
      <c r="R26">
        <v>200.77</v>
      </c>
      <c r="S26">
        <v>107.96</v>
      </c>
      <c r="T26">
        <v>46465.88</v>
      </c>
      <c r="U26">
        <v>0.54</v>
      </c>
      <c r="V26">
        <v>0.84</v>
      </c>
      <c r="W26">
        <v>0.37</v>
      </c>
      <c r="X26">
        <v>2.8</v>
      </c>
      <c r="Y26">
        <v>2</v>
      </c>
      <c r="Z26">
        <v>10</v>
      </c>
    </row>
    <row r="27" spans="1:26" x14ac:dyDescent="0.25">
      <c r="A27">
        <v>2</v>
      </c>
      <c r="B27">
        <v>85</v>
      </c>
      <c r="C27" t="s">
        <v>34</v>
      </c>
      <c r="D27">
        <v>4.4881000000000002</v>
      </c>
      <c r="E27">
        <v>22.28</v>
      </c>
      <c r="F27">
        <v>17.809999999999999</v>
      </c>
      <c r="G27">
        <v>17.23</v>
      </c>
      <c r="H27">
        <v>0.31</v>
      </c>
      <c r="I27">
        <v>62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167.96</v>
      </c>
      <c r="Q27">
        <v>5162.17</v>
      </c>
      <c r="R27">
        <v>185.28</v>
      </c>
      <c r="S27">
        <v>107.96</v>
      </c>
      <c r="T27">
        <v>38734.620000000003</v>
      </c>
      <c r="U27">
        <v>0.57999999999999996</v>
      </c>
      <c r="V27">
        <v>0.86</v>
      </c>
      <c r="W27">
        <v>0.4</v>
      </c>
      <c r="X27">
        <v>2.39</v>
      </c>
      <c r="Y27">
        <v>2</v>
      </c>
      <c r="Z27">
        <v>10</v>
      </c>
    </row>
    <row r="28" spans="1:26" x14ac:dyDescent="0.25">
      <c r="A28">
        <v>0</v>
      </c>
      <c r="B28">
        <v>20</v>
      </c>
      <c r="C28" t="s">
        <v>34</v>
      </c>
      <c r="D28">
        <v>3.3047</v>
      </c>
      <c r="E28">
        <v>30.26</v>
      </c>
      <c r="F28">
        <v>25.35</v>
      </c>
      <c r="G28">
        <v>5.87</v>
      </c>
      <c r="H28">
        <v>0.34</v>
      </c>
      <c r="I28">
        <v>259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117.92</v>
      </c>
      <c r="Q28">
        <v>5166.9799999999996</v>
      </c>
      <c r="R28">
        <v>427.61</v>
      </c>
      <c r="S28">
        <v>107.96</v>
      </c>
      <c r="T28">
        <v>158914.4</v>
      </c>
      <c r="U28">
        <v>0.25</v>
      </c>
      <c r="V28">
        <v>0.61</v>
      </c>
      <c r="W28">
        <v>0.98</v>
      </c>
      <c r="X28">
        <v>9.92</v>
      </c>
      <c r="Y28">
        <v>2</v>
      </c>
      <c r="Z28">
        <v>10</v>
      </c>
    </row>
    <row r="29" spans="1:26" x14ac:dyDescent="0.25">
      <c r="A29">
        <v>0</v>
      </c>
      <c r="B29">
        <v>65</v>
      </c>
      <c r="C29" t="s">
        <v>34</v>
      </c>
      <c r="D29">
        <v>3.7210999999999999</v>
      </c>
      <c r="E29">
        <v>26.87</v>
      </c>
      <c r="F29">
        <v>20.83</v>
      </c>
      <c r="G29">
        <v>8.8000000000000007</v>
      </c>
      <c r="H29">
        <v>0.13</v>
      </c>
      <c r="I29">
        <v>142</v>
      </c>
      <c r="J29">
        <v>133.21</v>
      </c>
      <c r="K29">
        <v>46.47</v>
      </c>
      <c r="L29">
        <v>1</v>
      </c>
      <c r="M29">
        <v>140</v>
      </c>
      <c r="N29">
        <v>20.75</v>
      </c>
      <c r="O29">
        <v>16663.419999999998</v>
      </c>
      <c r="P29">
        <v>194.53</v>
      </c>
      <c r="Q29">
        <v>5162.87</v>
      </c>
      <c r="R29">
        <v>289.10000000000002</v>
      </c>
      <c r="S29">
        <v>107.96</v>
      </c>
      <c r="T29">
        <v>90243.14</v>
      </c>
      <c r="U29">
        <v>0.37</v>
      </c>
      <c r="V29">
        <v>0.74</v>
      </c>
      <c r="W29">
        <v>0.45</v>
      </c>
      <c r="X29">
        <v>5.41</v>
      </c>
      <c r="Y29">
        <v>2</v>
      </c>
      <c r="Z29">
        <v>10</v>
      </c>
    </row>
    <row r="30" spans="1:26" x14ac:dyDescent="0.25">
      <c r="A30">
        <v>1</v>
      </c>
      <c r="B30">
        <v>65</v>
      </c>
      <c r="C30" t="s">
        <v>34</v>
      </c>
      <c r="D30">
        <v>4.3651</v>
      </c>
      <c r="E30">
        <v>22.91</v>
      </c>
      <c r="F30">
        <v>18.52</v>
      </c>
      <c r="G30">
        <v>13.72</v>
      </c>
      <c r="H30">
        <v>0.26</v>
      </c>
      <c r="I30">
        <v>81</v>
      </c>
      <c r="J30">
        <v>134.55000000000001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152.27000000000001</v>
      </c>
      <c r="Q30">
        <v>5161.7700000000004</v>
      </c>
      <c r="R30">
        <v>208.27</v>
      </c>
      <c r="S30">
        <v>107.96</v>
      </c>
      <c r="T30">
        <v>50132.5</v>
      </c>
      <c r="U30">
        <v>0.52</v>
      </c>
      <c r="V30">
        <v>0.83</v>
      </c>
      <c r="W30">
        <v>0.46</v>
      </c>
      <c r="X30">
        <v>3.11</v>
      </c>
      <c r="Y30">
        <v>2</v>
      </c>
      <c r="Z30">
        <v>10</v>
      </c>
    </row>
    <row r="31" spans="1:26" x14ac:dyDescent="0.25">
      <c r="A31">
        <v>0</v>
      </c>
      <c r="B31">
        <v>75</v>
      </c>
      <c r="C31" t="s">
        <v>34</v>
      </c>
      <c r="D31">
        <v>3.4055</v>
      </c>
      <c r="E31">
        <v>29.36</v>
      </c>
      <c r="F31">
        <v>21.92</v>
      </c>
      <c r="G31">
        <v>7.78</v>
      </c>
      <c r="H31">
        <v>0.12</v>
      </c>
      <c r="I31">
        <v>169</v>
      </c>
      <c r="J31">
        <v>150.44</v>
      </c>
      <c r="K31">
        <v>49.1</v>
      </c>
      <c r="L31">
        <v>1</v>
      </c>
      <c r="M31">
        <v>167</v>
      </c>
      <c r="N31">
        <v>25.34</v>
      </c>
      <c r="O31">
        <v>18787.759999999998</v>
      </c>
      <c r="P31">
        <v>231.21</v>
      </c>
      <c r="Q31">
        <v>5162.97</v>
      </c>
      <c r="R31">
        <v>325.54000000000002</v>
      </c>
      <c r="S31">
        <v>107.96</v>
      </c>
      <c r="T31">
        <v>108331.52</v>
      </c>
      <c r="U31">
        <v>0.33</v>
      </c>
      <c r="V31">
        <v>0.7</v>
      </c>
      <c r="W31">
        <v>0.5</v>
      </c>
      <c r="X31">
        <v>6.51</v>
      </c>
      <c r="Y31">
        <v>2</v>
      </c>
      <c r="Z31">
        <v>10</v>
      </c>
    </row>
    <row r="32" spans="1:26" x14ac:dyDescent="0.25">
      <c r="A32">
        <v>1</v>
      </c>
      <c r="B32">
        <v>75</v>
      </c>
      <c r="C32" t="s">
        <v>34</v>
      </c>
      <c r="D32">
        <v>4.4459</v>
      </c>
      <c r="E32">
        <v>22.49</v>
      </c>
      <c r="F32">
        <v>18.079999999999998</v>
      </c>
      <c r="G32">
        <v>15.5</v>
      </c>
      <c r="H32">
        <v>0.23</v>
      </c>
      <c r="I32">
        <v>70</v>
      </c>
      <c r="J32">
        <v>151.83000000000001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158.76</v>
      </c>
      <c r="Q32">
        <v>5161</v>
      </c>
      <c r="R32">
        <v>194.33</v>
      </c>
      <c r="S32">
        <v>107.96</v>
      </c>
      <c r="T32">
        <v>43220.34</v>
      </c>
      <c r="U32">
        <v>0.56000000000000005</v>
      </c>
      <c r="V32">
        <v>0.85</v>
      </c>
      <c r="W32">
        <v>0.41</v>
      </c>
      <c r="X32">
        <v>2.67</v>
      </c>
      <c r="Y32">
        <v>2</v>
      </c>
      <c r="Z32">
        <v>10</v>
      </c>
    </row>
    <row r="33" spans="1:26" x14ac:dyDescent="0.25">
      <c r="A33">
        <v>0</v>
      </c>
      <c r="B33">
        <v>95</v>
      </c>
      <c r="C33" t="s">
        <v>34</v>
      </c>
      <c r="D33">
        <v>2.8462999999999998</v>
      </c>
      <c r="E33">
        <v>35.130000000000003</v>
      </c>
      <c r="F33">
        <v>24.29</v>
      </c>
      <c r="G33">
        <v>6.48</v>
      </c>
      <c r="H33">
        <v>0.1</v>
      </c>
      <c r="I33">
        <v>225</v>
      </c>
      <c r="J33">
        <v>185.69</v>
      </c>
      <c r="K33">
        <v>53.44</v>
      </c>
      <c r="L33">
        <v>1</v>
      </c>
      <c r="M33">
        <v>223</v>
      </c>
      <c r="N33">
        <v>36.26</v>
      </c>
      <c r="O33">
        <v>23136.14</v>
      </c>
      <c r="P33">
        <v>307.27</v>
      </c>
      <c r="Q33">
        <v>5164.71</v>
      </c>
      <c r="R33">
        <v>405.37</v>
      </c>
      <c r="S33">
        <v>107.96</v>
      </c>
      <c r="T33">
        <v>147965.14000000001</v>
      </c>
      <c r="U33">
        <v>0.27</v>
      </c>
      <c r="V33">
        <v>0.63</v>
      </c>
      <c r="W33">
        <v>0.57999999999999996</v>
      </c>
      <c r="X33">
        <v>8.8699999999999992</v>
      </c>
      <c r="Y33">
        <v>2</v>
      </c>
      <c r="Z33">
        <v>10</v>
      </c>
    </row>
    <row r="34" spans="1:26" x14ac:dyDescent="0.25">
      <c r="A34">
        <v>1</v>
      </c>
      <c r="B34">
        <v>95</v>
      </c>
      <c r="C34" t="s">
        <v>34</v>
      </c>
      <c r="D34">
        <v>4.3392999999999997</v>
      </c>
      <c r="E34">
        <v>23.05</v>
      </c>
      <c r="F34">
        <v>17.97</v>
      </c>
      <c r="G34">
        <v>15.4</v>
      </c>
      <c r="H34">
        <v>0.19</v>
      </c>
      <c r="I34">
        <v>70</v>
      </c>
      <c r="J34">
        <v>187.21</v>
      </c>
      <c r="K34">
        <v>53.44</v>
      </c>
      <c r="L34">
        <v>2</v>
      </c>
      <c r="M34">
        <v>68</v>
      </c>
      <c r="N34">
        <v>36.770000000000003</v>
      </c>
      <c r="O34">
        <v>23322.880000000001</v>
      </c>
      <c r="P34">
        <v>191.66</v>
      </c>
      <c r="Q34">
        <v>5161.74</v>
      </c>
      <c r="R34">
        <v>194.45</v>
      </c>
      <c r="S34">
        <v>107.96</v>
      </c>
      <c r="T34">
        <v>43281.82</v>
      </c>
      <c r="U34">
        <v>0.56000000000000005</v>
      </c>
      <c r="V34">
        <v>0.85</v>
      </c>
      <c r="W34">
        <v>0.3</v>
      </c>
      <c r="X34">
        <v>2.56</v>
      </c>
      <c r="Y34">
        <v>2</v>
      </c>
      <c r="Z34">
        <v>10</v>
      </c>
    </row>
    <row r="35" spans="1:26" x14ac:dyDescent="0.25">
      <c r="A35">
        <v>2</v>
      </c>
      <c r="B35">
        <v>95</v>
      </c>
      <c r="C35" t="s">
        <v>34</v>
      </c>
      <c r="D35">
        <v>4.5266000000000002</v>
      </c>
      <c r="E35">
        <v>22.09</v>
      </c>
      <c r="F35">
        <v>17.54</v>
      </c>
      <c r="G35">
        <v>18.79</v>
      </c>
      <c r="H35">
        <v>0.28000000000000003</v>
      </c>
      <c r="I35">
        <v>56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175.48</v>
      </c>
      <c r="Q35">
        <v>5161.13</v>
      </c>
      <c r="R35">
        <v>176.62</v>
      </c>
      <c r="S35">
        <v>107.96</v>
      </c>
      <c r="T35">
        <v>34434.57</v>
      </c>
      <c r="U35">
        <v>0.61</v>
      </c>
      <c r="V35">
        <v>0.87</v>
      </c>
      <c r="W35">
        <v>0.38</v>
      </c>
      <c r="X35">
        <v>2.13</v>
      </c>
      <c r="Y35">
        <v>2</v>
      </c>
      <c r="Z35">
        <v>10</v>
      </c>
    </row>
    <row r="36" spans="1:26" x14ac:dyDescent="0.25">
      <c r="A36">
        <v>0</v>
      </c>
      <c r="B36">
        <v>55</v>
      </c>
      <c r="C36" t="s">
        <v>34</v>
      </c>
      <c r="D36">
        <v>4.0815999999999999</v>
      </c>
      <c r="E36">
        <v>24.5</v>
      </c>
      <c r="F36">
        <v>19.690000000000001</v>
      </c>
      <c r="G36">
        <v>10.36</v>
      </c>
      <c r="H36">
        <v>0.15</v>
      </c>
      <c r="I36">
        <v>114</v>
      </c>
      <c r="J36">
        <v>116.05</v>
      </c>
      <c r="K36">
        <v>43.4</v>
      </c>
      <c r="L36">
        <v>1</v>
      </c>
      <c r="M36">
        <v>99</v>
      </c>
      <c r="N36">
        <v>16.649999999999999</v>
      </c>
      <c r="O36">
        <v>14546.17</v>
      </c>
      <c r="P36">
        <v>155.58000000000001</v>
      </c>
      <c r="Q36">
        <v>5161.66</v>
      </c>
      <c r="R36">
        <v>250.58</v>
      </c>
      <c r="S36">
        <v>107.96</v>
      </c>
      <c r="T36">
        <v>71124.31</v>
      </c>
      <c r="U36">
        <v>0.43</v>
      </c>
      <c r="V36">
        <v>0.78</v>
      </c>
      <c r="W36">
        <v>0.42</v>
      </c>
      <c r="X36">
        <v>4.28</v>
      </c>
      <c r="Y36">
        <v>2</v>
      </c>
      <c r="Z36">
        <v>10</v>
      </c>
    </row>
    <row r="37" spans="1:26" x14ac:dyDescent="0.25">
      <c r="A37">
        <v>1</v>
      </c>
      <c r="B37">
        <v>55</v>
      </c>
      <c r="C37" t="s">
        <v>34</v>
      </c>
      <c r="D37">
        <v>4.2755000000000001</v>
      </c>
      <c r="E37">
        <v>23.39</v>
      </c>
      <c r="F37">
        <v>19.04</v>
      </c>
      <c r="G37">
        <v>12.02</v>
      </c>
      <c r="H37">
        <v>0.3</v>
      </c>
      <c r="I37">
        <v>95</v>
      </c>
      <c r="J37">
        <v>117.34</v>
      </c>
      <c r="K37">
        <v>43.4</v>
      </c>
      <c r="L37">
        <v>2</v>
      </c>
      <c r="M37">
        <v>0</v>
      </c>
      <c r="N37">
        <v>16.940000000000001</v>
      </c>
      <c r="O37">
        <v>14705.49</v>
      </c>
      <c r="P37">
        <v>144.87</v>
      </c>
      <c r="Q37">
        <v>5161.71</v>
      </c>
      <c r="R37">
        <v>224.88</v>
      </c>
      <c r="S37">
        <v>107.96</v>
      </c>
      <c r="T37">
        <v>58371.91</v>
      </c>
      <c r="U37">
        <v>0.48</v>
      </c>
      <c r="V37">
        <v>0.8</v>
      </c>
      <c r="W37">
        <v>0.5</v>
      </c>
      <c r="X37">
        <v>3.62</v>
      </c>
      <c r="Y37">
        <v>2</v>
      </c>
      <c r="Z3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42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INDEX(resultados!$A$2:$ZZ$37, 1, MATCH($B$1, resultados!$A$1:$ZZ$1, 0))</f>
        <v>#N/A</v>
      </c>
      <c r="B7" t="e">
        <f>INDEX(resultados!$A$2:$ZZ$37, 1, MATCH($B$2, resultados!$A$1:$ZZ$1, 0))</f>
        <v>#N/A</v>
      </c>
      <c r="C7" t="e">
        <f>INDEX(resultados!$A$2:$ZZ$37, 1, MATCH($B$3, resultados!$A$1:$ZZ$1, 0))</f>
        <v>#N/A</v>
      </c>
    </row>
    <row r="8" spans="1:3" x14ac:dyDescent="0.25">
      <c r="A8" t="e">
        <f>INDEX(resultados!$A$2:$ZZ$37, 2, MATCH($B$1, resultados!$A$1:$ZZ$1, 0))</f>
        <v>#N/A</v>
      </c>
      <c r="B8" t="e">
        <f>INDEX(resultados!$A$2:$ZZ$37, 2, MATCH($B$2, resultados!$A$1:$ZZ$1, 0))</f>
        <v>#N/A</v>
      </c>
      <c r="C8" t="e">
        <f>INDEX(resultados!$A$2:$ZZ$37, 2, MATCH($B$3, resultados!$A$1:$ZZ$1, 0))</f>
        <v>#N/A</v>
      </c>
    </row>
    <row r="9" spans="1:3" x14ac:dyDescent="0.25">
      <c r="A9" t="e">
        <f>INDEX(resultados!$A$2:$ZZ$37, 3, MATCH($B$1, resultados!$A$1:$ZZ$1, 0))</f>
        <v>#N/A</v>
      </c>
      <c r="B9" t="e">
        <f>INDEX(resultados!$A$2:$ZZ$37, 3, MATCH($B$2, resultados!$A$1:$ZZ$1, 0))</f>
        <v>#N/A</v>
      </c>
      <c r="C9" t="e">
        <f>INDEX(resultados!$A$2:$ZZ$37, 3, MATCH($B$3, resultados!$A$1:$ZZ$1, 0))</f>
        <v>#N/A</v>
      </c>
    </row>
    <row r="10" spans="1:3" x14ac:dyDescent="0.25">
      <c r="A10" t="e">
        <f>INDEX(resultados!$A$2:$ZZ$37, 4, MATCH($B$1, resultados!$A$1:$ZZ$1, 0))</f>
        <v>#N/A</v>
      </c>
      <c r="B10" t="e">
        <f>INDEX(resultados!$A$2:$ZZ$37, 4, MATCH($B$2, resultados!$A$1:$ZZ$1, 0))</f>
        <v>#N/A</v>
      </c>
      <c r="C10" t="e">
        <f>INDEX(resultados!$A$2:$ZZ$37, 4, MATCH($B$3, resultados!$A$1:$ZZ$1, 0))</f>
        <v>#N/A</v>
      </c>
    </row>
    <row r="11" spans="1:3" x14ac:dyDescent="0.25">
      <c r="A11" t="e">
        <f>INDEX(resultados!$A$2:$ZZ$37, 5, MATCH($B$1, resultados!$A$1:$ZZ$1, 0))</f>
        <v>#N/A</v>
      </c>
      <c r="B11" t="e">
        <f>INDEX(resultados!$A$2:$ZZ$37, 5, MATCH($B$2, resultados!$A$1:$ZZ$1, 0))</f>
        <v>#N/A</v>
      </c>
      <c r="C11" t="e">
        <f>INDEX(resultados!$A$2:$ZZ$37, 5, MATCH($B$3, resultados!$A$1:$ZZ$1, 0))</f>
        <v>#N/A</v>
      </c>
    </row>
    <row r="12" spans="1:3" x14ac:dyDescent="0.25">
      <c r="A12" t="e">
        <f>INDEX(resultados!$A$2:$ZZ$37, 6, MATCH($B$1, resultados!$A$1:$ZZ$1, 0))</f>
        <v>#N/A</v>
      </c>
      <c r="B12" t="e">
        <f>INDEX(resultados!$A$2:$ZZ$37, 6, MATCH($B$2, resultados!$A$1:$ZZ$1, 0))</f>
        <v>#N/A</v>
      </c>
      <c r="C12" t="e">
        <f>INDEX(resultados!$A$2:$ZZ$37, 6, MATCH($B$3, resultados!$A$1:$ZZ$1, 0))</f>
        <v>#N/A</v>
      </c>
    </row>
    <row r="13" spans="1:3" x14ac:dyDescent="0.25">
      <c r="A13" t="e">
        <f>INDEX(resultados!$A$2:$ZZ$37, 7, MATCH($B$1, resultados!$A$1:$ZZ$1, 0))</f>
        <v>#N/A</v>
      </c>
      <c r="B13" t="e">
        <f>INDEX(resultados!$A$2:$ZZ$37, 7, MATCH($B$2, resultados!$A$1:$ZZ$1, 0))</f>
        <v>#N/A</v>
      </c>
      <c r="C13" t="e">
        <f>INDEX(resultados!$A$2:$ZZ$37, 7, MATCH($B$3, resultados!$A$1:$ZZ$1, 0))</f>
        <v>#N/A</v>
      </c>
    </row>
    <row r="14" spans="1:3" x14ac:dyDescent="0.25">
      <c r="A14" t="e">
        <f>INDEX(resultados!$A$2:$ZZ$37, 8, MATCH($B$1, resultados!$A$1:$ZZ$1, 0))</f>
        <v>#N/A</v>
      </c>
      <c r="B14" t="e">
        <f>INDEX(resultados!$A$2:$ZZ$37, 8, MATCH($B$2, resultados!$A$1:$ZZ$1, 0))</f>
        <v>#N/A</v>
      </c>
      <c r="C14" t="e">
        <f>INDEX(resultados!$A$2:$ZZ$37, 8, MATCH($B$3, resultados!$A$1:$ZZ$1, 0))</f>
        <v>#N/A</v>
      </c>
    </row>
    <row r="15" spans="1:3" x14ac:dyDescent="0.25">
      <c r="A15" t="e">
        <f>INDEX(resultados!$A$2:$ZZ$37, 9, MATCH($B$1, resultados!$A$1:$ZZ$1, 0))</f>
        <v>#N/A</v>
      </c>
      <c r="B15" t="e">
        <f>INDEX(resultados!$A$2:$ZZ$37, 9, MATCH($B$2, resultados!$A$1:$ZZ$1, 0))</f>
        <v>#N/A</v>
      </c>
      <c r="C15" t="e">
        <f>INDEX(resultados!$A$2:$ZZ$37, 9, MATCH($B$3, resultados!$A$1:$ZZ$1, 0))</f>
        <v>#N/A</v>
      </c>
    </row>
    <row r="16" spans="1:3" x14ac:dyDescent="0.25">
      <c r="A16" t="e">
        <f>INDEX(resultados!$A$2:$ZZ$37, 10, MATCH($B$1, resultados!$A$1:$ZZ$1, 0))</f>
        <v>#N/A</v>
      </c>
      <c r="B16" t="e">
        <f>INDEX(resultados!$A$2:$ZZ$37, 10, MATCH($B$2, resultados!$A$1:$ZZ$1, 0))</f>
        <v>#N/A</v>
      </c>
      <c r="C16" t="e">
        <f>INDEX(resultados!$A$2:$ZZ$37, 10, MATCH($B$3, resultados!$A$1:$ZZ$1, 0))</f>
        <v>#N/A</v>
      </c>
    </row>
    <row r="17" spans="1:3" x14ac:dyDescent="0.25">
      <c r="A17" t="e">
        <f>INDEX(resultados!$A$2:$ZZ$37, 11, MATCH($B$1, resultados!$A$1:$ZZ$1, 0))</f>
        <v>#N/A</v>
      </c>
      <c r="B17" t="e">
        <f>INDEX(resultados!$A$2:$ZZ$37, 11, MATCH($B$2, resultados!$A$1:$ZZ$1, 0))</f>
        <v>#N/A</v>
      </c>
      <c r="C17" t="e">
        <f>INDEX(resultados!$A$2:$ZZ$37, 11, MATCH($B$3, resultados!$A$1:$ZZ$1, 0))</f>
        <v>#N/A</v>
      </c>
    </row>
    <row r="18" spans="1:3" x14ac:dyDescent="0.25">
      <c r="A18" t="e">
        <f>INDEX(resultados!$A$2:$ZZ$37, 12, MATCH($B$1, resultados!$A$1:$ZZ$1, 0))</f>
        <v>#N/A</v>
      </c>
      <c r="B18" t="e">
        <f>INDEX(resultados!$A$2:$ZZ$37, 12, MATCH($B$2, resultados!$A$1:$ZZ$1, 0))</f>
        <v>#N/A</v>
      </c>
      <c r="C18" t="e">
        <f>INDEX(resultados!$A$2:$ZZ$37, 12, MATCH($B$3, resultados!$A$1:$ZZ$1, 0))</f>
        <v>#N/A</v>
      </c>
    </row>
    <row r="19" spans="1:3" x14ac:dyDescent="0.25">
      <c r="A19" t="e">
        <f>INDEX(resultados!$A$2:$ZZ$37, 13, MATCH($B$1, resultados!$A$1:$ZZ$1, 0))</f>
        <v>#N/A</v>
      </c>
      <c r="B19" t="e">
        <f>INDEX(resultados!$A$2:$ZZ$37, 13, MATCH($B$2, resultados!$A$1:$ZZ$1, 0))</f>
        <v>#N/A</v>
      </c>
      <c r="C19" t="e">
        <f>INDEX(resultados!$A$2:$ZZ$37, 13, MATCH($B$3, resultados!$A$1:$ZZ$1, 0))</f>
        <v>#N/A</v>
      </c>
    </row>
    <row r="20" spans="1:3" x14ac:dyDescent="0.25">
      <c r="A20" t="e">
        <f>INDEX(resultados!$A$2:$ZZ$37, 14, MATCH($B$1, resultados!$A$1:$ZZ$1, 0))</f>
        <v>#N/A</v>
      </c>
      <c r="B20" t="e">
        <f>INDEX(resultados!$A$2:$ZZ$37, 14, MATCH($B$2, resultados!$A$1:$ZZ$1, 0))</f>
        <v>#N/A</v>
      </c>
      <c r="C20" t="e">
        <f>INDEX(resultados!$A$2:$ZZ$37, 14, MATCH($B$3, resultados!$A$1:$ZZ$1, 0))</f>
        <v>#N/A</v>
      </c>
    </row>
    <row r="21" spans="1:3" x14ac:dyDescent="0.25">
      <c r="A21" t="e">
        <f>INDEX(resultados!$A$2:$ZZ$37, 15, MATCH($B$1, resultados!$A$1:$ZZ$1, 0))</f>
        <v>#N/A</v>
      </c>
      <c r="B21" t="e">
        <f>INDEX(resultados!$A$2:$ZZ$37, 15, MATCH($B$2, resultados!$A$1:$ZZ$1, 0))</f>
        <v>#N/A</v>
      </c>
      <c r="C21" t="e">
        <f>INDEX(resultados!$A$2:$ZZ$37, 15, MATCH($B$3, resultados!$A$1:$ZZ$1, 0))</f>
        <v>#N/A</v>
      </c>
    </row>
    <row r="22" spans="1:3" x14ac:dyDescent="0.25">
      <c r="A22" t="e">
        <f>INDEX(resultados!$A$2:$ZZ$37, 16, MATCH($B$1, resultados!$A$1:$ZZ$1, 0))</f>
        <v>#N/A</v>
      </c>
      <c r="B22" t="e">
        <f>INDEX(resultados!$A$2:$ZZ$37, 16, MATCH($B$2, resultados!$A$1:$ZZ$1, 0))</f>
        <v>#N/A</v>
      </c>
      <c r="C22" t="e">
        <f>INDEX(resultados!$A$2:$ZZ$37, 16, MATCH($B$3, resultados!$A$1:$ZZ$1, 0))</f>
        <v>#N/A</v>
      </c>
    </row>
    <row r="23" spans="1:3" x14ac:dyDescent="0.25">
      <c r="A23" t="e">
        <f>INDEX(resultados!$A$2:$ZZ$37, 17, MATCH($B$1, resultados!$A$1:$ZZ$1, 0))</f>
        <v>#N/A</v>
      </c>
      <c r="B23" t="e">
        <f>INDEX(resultados!$A$2:$ZZ$37, 17, MATCH($B$2, resultados!$A$1:$ZZ$1, 0))</f>
        <v>#N/A</v>
      </c>
      <c r="C23" t="e">
        <f>INDEX(resultados!$A$2:$ZZ$37, 17, MATCH($B$3, resultados!$A$1:$ZZ$1, 0))</f>
        <v>#N/A</v>
      </c>
    </row>
    <row r="24" spans="1:3" x14ac:dyDescent="0.25">
      <c r="A24" t="e">
        <f>INDEX(resultados!$A$2:$ZZ$37, 18, MATCH($B$1, resultados!$A$1:$ZZ$1, 0))</f>
        <v>#N/A</v>
      </c>
      <c r="B24" t="e">
        <f>INDEX(resultados!$A$2:$ZZ$37, 18, MATCH($B$2, resultados!$A$1:$ZZ$1, 0))</f>
        <v>#N/A</v>
      </c>
      <c r="C24" t="e">
        <f>INDEX(resultados!$A$2:$ZZ$37, 18, MATCH($B$3, resultados!$A$1:$ZZ$1, 0))</f>
        <v>#N/A</v>
      </c>
    </row>
    <row r="25" spans="1:3" x14ac:dyDescent="0.25">
      <c r="A25" t="e">
        <f>INDEX(resultados!$A$2:$ZZ$37, 19, MATCH($B$1, resultados!$A$1:$ZZ$1, 0))</f>
        <v>#N/A</v>
      </c>
      <c r="B25" t="e">
        <f>INDEX(resultados!$A$2:$ZZ$37, 19, MATCH($B$2, resultados!$A$1:$ZZ$1, 0))</f>
        <v>#N/A</v>
      </c>
      <c r="C25" t="e">
        <f>INDEX(resultados!$A$2:$ZZ$37, 19, MATCH($B$3, resultados!$A$1:$ZZ$1, 0))</f>
        <v>#N/A</v>
      </c>
    </row>
    <row r="26" spans="1:3" x14ac:dyDescent="0.25">
      <c r="A26" t="e">
        <f>INDEX(resultados!$A$2:$ZZ$37, 20, MATCH($B$1, resultados!$A$1:$ZZ$1, 0))</f>
        <v>#N/A</v>
      </c>
      <c r="B26" t="e">
        <f>INDEX(resultados!$A$2:$ZZ$37, 20, MATCH($B$2, resultados!$A$1:$ZZ$1, 0))</f>
        <v>#N/A</v>
      </c>
      <c r="C26" t="e">
        <f>INDEX(resultados!$A$2:$ZZ$37, 20, MATCH($B$3, resultados!$A$1:$ZZ$1, 0))</f>
        <v>#N/A</v>
      </c>
    </row>
    <row r="27" spans="1:3" x14ac:dyDescent="0.25">
      <c r="A27" t="e">
        <f>INDEX(resultados!$A$2:$ZZ$37, 21, MATCH($B$1, resultados!$A$1:$ZZ$1, 0))</f>
        <v>#N/A</v>
      </c>
      <c r="B27" t="e">
        <f>INDEX(resultados!$A$2:$ZZ$37, 21, MATCH($B$2, resultados!$A$1:$ZZ$1, 0))</f>
        <v>#N/A</v>
      </c>
      <c r="C27" t="e">
        <f>INDEX(resultados!$A$2:$ZZ$37, 21, MATCH($B$3, resultados!$A$1:$ZZ$1, 0))</f>
        <v>#N/A</v>
      </c>
    </row>
    <row r="28" spans="1:3" x14ac:dyDescent="0.25">
      <c r="A28" t="e">
        <f>INDEX(resultados!$A$2:$ZZ$37, 22, MATCH($B$1, resultados!$A$1:$ZZ$1, 0))</f>
        <v>#N/A</v>
      </c>
      <c r="B28" t="e">
        <f>INDEX(resultados!$A$2:$ZZ$37, 22, MATCH($B$2, resultados!$A$1:$ZZ$1, 0))</f>
        <v>#N/A</v>
      </c>
      <c r="C28" t="e">
        <f>INDEX(resultados!$A$2:$ZZ$37, 22, MATCH($B$3, resultados!$A$1:$ZZ$1, 0))</f>
        <v>#N/A</v>
      </c>
    </row>
    <row r="29" spans="1:3" x14ac:dyDescent="0.25">
      <c r="A29" t="e">
        <f>INDEX(resultados!$A$2:$ZZ$37, 23, MATCH($B$1, resultados!$A$1:$ZZ$1, 0))</f>
        <v>#N/A</v>
      </c>
      <c r="B29" t="e">
        <f>INDEX(resultados!$A$2:$ZZ$37, 23, MATCH($B$2, resultados!$A$1:$ZZ$1, 0))</f>
        <v>#N/A</v>
      </c>
      <c r="C29" t="e">
        <f>INDEX(resultados!$A$2:$ZZ$37, 23, MATCH($B$3, resultados!$A$1:$ZZ$1, 0))</f>
        <v>#N/A</v>
      </c>
    </row>
    <row r="30" spans="1:3" x14ac:dyDescent="0.25">
      <c r="A30" t="e">
        <f>INDEX(resultados!$A$2:$ZZ$37, 24, MATCH($B$1, resultados!$A$1:$ZZ$1, 0))</f>
        <v>#N/A</v>
      </c>
      <c r="B30" t="e">
        <f>INDEX(resultados!$A$2:$ZZ$37, 24, MATCH($B$2, resultados!$A$1:$ZZ$1, 0))</f>
        <v>#N/A</v>
      </c>
      <c r="C30" t="e">
        <f>INDEX(resultados!$A$2:$ZZ$37, 24, MATCH($B$3, resultados!$A$1:$ZZ$1, 0))</f>
        <v>#N/A</v>
      </c>
    </row>
    <row r="31" spans="1:3" x14ac:dyDescent="0.25">
      <c r="A31" t="e">
        <f>INDEX(resultados!$A$2:$ZZ$37, 25, MATCH($B$1, resultados!$A$1:$ZZ$1, 0))</f>
        <v>#N/A</v>
      </c>
      <c r="B31" t="e">
        <f>INDEX(resultados!$A$2:$ZZ$37, 25, MATCH($B$2, resultados!$A$1:$ZZ$1, 0))</f>
        <v>#N/A</v>
      </c>
      <c r="C31" t="e">
        <f>INDEX(resultados!$A$2:$ZZ$37, 25, MATCH($B$3, resultados!$A$1:$ZZ$1, 0))</f>
        <v>#N/A</v>
      </c>
    </row>
    <row r="32" spans="1:3" x14ac:dyDescent="0.25">
      <c r="A32" t="e">
        <f>INDEX(resultados!$A$2:$ZZ$37, 26, MATCH($B$1, resultados!$A$1:$ZZ$1, 0))</f>
        <v>#N/A</v>
      </c>
      <c r="B32" t="e">
        <f>INDEX(resultados!$A$2:$ZZ$37, 26, MATCH($B$2, resultados!$A$1:$ZZ$1, 0))</f>
        <v>#N/A</v>
      </c>
      <c r="C32" t="e">
        <f>INDEX(resultados!$A$2:$ZZ$37, 26, MATCH($B$3, resultados!$A$1:$ZZ$1, 0))</f>
        <v>#N/A</v>
      </c>
    </row>
    <row r="33" spans="1:3" x14ac:dyDescent="0.25">
      <c r="A33" t="e">
        <f>INDEX(resultados!$A$2:$ZZ$37, 27, MATCH($B$1, resultados!$A$1:$ZZ$1, 0))</f>
        <v>#N/A</v>
      </c>
      <c r="B33" t="e">
        <f>INDEX(resultados!$A$2:$ZZ$37, 27, MATCH($B$2, resultados!$A$1:$ZZ$1, 0))</f>
        <v>#N/A</v>
      </c>
      <c r="C33" t="e">
        <f>INDEX(resultados!$A$2:$ZZ$37, 27, MATCH($B$3, resultados!$A$1:$ZZ$1, 0))</f>
        <v>#N/A</v>
      </c>
    </row>
    <row r="34" spans="1:3" x14ac:dyDescent="0.25">
      <c r="A34" t="e">
        <f>INDEX(resultados!$A$2:$ZZ$37, 28, MATCH($B$1, resultados!$A$1:$ZZ$1, 0))</f>
        <v>#N/A</v>
      </c>
      <c r="B34" t="e">
        <f>INDEX(resultados!$A$2:$ZZ$37, 28, MATCH($B$2, resultados!$A$1:$ZZ$1, 0))</f>
        <v>#N/A</v>
      </c>
      <c r="C34" t="e">
        <f>INDEX(resultados!$A$2:$ZZ$37, 28, MATCH($B$3, resultados!$A$1:$ZZ$1, 0))</f>
        <v>#N/A</v>
      </c>
    </row>
    <row r="35" spans="1:3" x14ac:dyDescent="0.25">
      <c r="A35" t="e">
        <f>INDEX(resultados!$A$2:$ZZ$37, 29, MATCH($B$1, resultados!$A$1:$ZZ$1, 0))</f>
        <v>#N/A</v>
      </c>
      <c r="B35" t="e">
        <f>INDEX(resultados!$A$2:$ZZ$37, 29, MATCH($B$2, resultados!$A$1:$ZZ$1, 0))</f>
        <v>#N/A</v>
      </c>
      <c r="C35" t="e">
        <f>INDEX(resultados!$A$2:$ZZ$37, 29, MATCH($B$3, resultados!$A$1:$ZZ$1, 0))</f>
        <v>#N/A</v>
      </c>
    </row>
    <row r="36" spans="1:3" x14ac:dyDescent="0.25">
      <c r="A36" t="e">
        <f>INDEX(resultados!$A$2:$ZZ$37, 30, MATCH($B$1, resultados!$A$1:$ZZ$1, 0))</f>
        <v>#N/A</v>
      </c>
      <c r="B36" t="e">
        <f>INDEX(resultados!$A$2:$ZZ$37, 30, MATCH($B$2, resultados!$A$1:$ZZ$1, 0))</f>
        <v>#N/A</v>
      </c>
      <c r="C36" t="e">
        <f>INDEX(resultados!$A$2:$ZZ$37, 30, MATCH($B$3, resultados!$A$1:$ZZ$1, 0))</f>
        <v>#N/A</v>
      </c>
    </row>
    <row r="37" spans="1:3" x14ac:dyDescent="0.25">
      <c r="A37" t="e">
        <f>INDEX(resultados!$A$2:$ZZ$37, 31, MATCH($B$1, resultados!$A$1:$ZZ$1, 0))</f>
        <v>#N/A</v>
      </c>
      <c r="B37" t="e">
        <f>INDEX(resultados!$A$2:$ZZ$37, 31, MATCH($B$2, resultados!$A$1:$ZZ$1, 0))</f>
        <v>#N/A</v>
      </c>
      <c r="C37" t="e">
        <f>INDEX(resultados!$A$2:$ZZ$37, 31, MATCH($B$3, resultados!$A$1:$ZZ$1, 0))</f>
        <v>#N/A</v>
      </c>
    </row>
    <row r="38" spans="1:3" x14ac:dyDescent="0.25">
      <c r="A38" t="e">
        <f>INDEX(resultados!$A$2:$ZZ$37, 32, MATCH($B$1, resultados!$A$1:$ZZ$1, 0))</f>
        <v>#N/A</v>
      </c>
      <c r="B38" t="e">
        <f>INDEX(resultados!$A$2:$ZZ$37, 32, MATCH($B$2, resultados!$A$1:$ZZ$1, 0))</f>
        <v>#N/A</v>
      </c>
      <c r="C38" t="e">
        <f>INDEX(resultados!$A$2:$ZZ$37, 32, MATCH($B$3, resultados!$A$1:$ZZ$1, 0))</f>
        <v>#N/A</v>
      </c>
    </row>
    <row r="39" spans="1:3" x14ac:dyDescent="0.25">
      <c r="A39" t="e">
        <f>INDEX(resultados!$A$2:$ZZ$37, 33, MATCH($B$1, resultados!$A$1:$ZZ$1, 0))</f>
        <v>#N/A</v>
      </c>
      <c r="B39" t="e">
        <f>INDEX(resultados!$A$2:$ZZ$37, 33, MATCH($B$2, resultados!$A$1:$ZZ$1, 0))</f>
        <v>#N/A</v>
      </c>
      <c r="C39" t="e">
        <f>INDEX(resultados!$A$2:$ZZ$37, 33, MATCH($B$3, resultados!$A$1:$ZZ$1, 0))</f>
        <v>#N/A</v>
      </c>
    </row>
    <row r="40" spans="1:3" x14ac:dyDescent="0.25">
      <c r="A40" t="e">
        <f>INDEX(resultados!$A$2:$ZZ$37, 34, MATCH($B$1, resultados!$A$1:$ZZ$1, 0))</f>
        <v>#N/A</v>
      </c>
      <c r="B40" t="e">
        <f>INDEX(resultados!$A$2:$ZZ$37, 34, MATCH($B$2, resultados!$A$1:$ZZ$1, 0))</f>
        <v>#N/A</v>
      </c>
      <c r="C40" t="e">
        <f>INDEX(resultados!$A$2:$ZZ$37, 34, MATCH($B$3, resultados!$A$1:$ZZ$1, 0))</f>
        <v>#N/A</v>
      </c>
    </row>
    <row r="41" spans="1:3" x14ac:dyDescent="0.25">
      <c r="A41" t="e">
        <f>INDEX(resultados!$A$2:$ZZ$37, 35, MATCH($B$1, resultados!$A$1:$ZZ$1, 0))</f>
        <v>#N/A</v>
      </c>
      <c r="B41" t="e">
        <f>INDEX(resultados!$A$2:$ZZ$37, 35, MATCH($B$2, resultados!$A$1:$ZZ$1, 0))</f>
        <v>#N/A</v>
      </c>
      <c r="C41" t="e">
        <f>INDEX(resultados!$A$2:$ZZ$37, 35, MATCH($B$3, resultados!$A$1:$ZZ$1, 0))</f>
        <v>#N/A</v>
      </c>
    </row>
    <row r="42" spans="1:3" x14ac:dyDescent="0.25">
      <c r="A42" t="e">
        <f>INDEX(resultados!$A$2:$ZZ$37, 36, MATCH($B$1, resultados!$A$1:$ZZ$1, 0))</f>
        <v>#N/A</v>
      </c>
      <c r="B42" t="e">
        <f>INDEX(resultados!$A$2:$ZZ$37, 36, MATCH($B$2, resultados!$A$1:$ZZ$1, 0))</f>
        <v>#N/A</v>
      </c>
      <c r="C42" t="e">
        <f>INDEX(resultados!$A$2:$ZZ$37, 36,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4.0404999999999998</v>
      </c>
      <c r="E2">
        <v>24.75</v>
      </c>
      <c r="F2">
        <v>20.350000000000001</v>
      </c>
      <c r="G2">
        <v>9.39</v>
      </c>
      <c r="H2">
        <v>0.2</v>
      </c>
      <c r="I2">
        <v>130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132.4</v>
      </c>
      <c r="Q2">
        <v>5163.46</v>
      </c>
      <c r="R2">
        <v>267.04000000000002</v>
      </c>
      <c r="S2">
        <v>107.96</v>
      </c>
      <c r="T2">
        <v>79276.899999999994</v>
      </c>
      <c r="U2">
        <v>0.4</v>
      </c>
      <c r="V2">
        <v>0.75</v>
      </c>
      <c r="W2">
        <v>0.6</v>
      </c>
      <c r="X2">
        <v>4.9400000000000004</v>
      </c>
      <c r="Y2">
        <v>2</v>
      </c>
      <c r="Z2">
        <v>10</v>
      </c>
      <c r="AA2">
        <v>240.0277240998717</v>
      </c>
      <c r="AB2">
        <v>328.41652138912468</v>
      </c>
      <c r="AC2">
        <v>297.07290952332698</v>
      </c>
      <c r="AD2">
        <v>240027.7240998717</v>
      </c>
      <c r="AE2">
        <v>328416.52138912468</v>
      </c>
      <c r="AF2">
        <v>1.409643067783918E-5</v>
      </c>
      <c r="AG2">
        <v>17</v>
      </c>
      <c r="AH2">
        <v>297072.90952332702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3.7652000000000001</v>
      </c>
      <c r="E2">
        <v>26.56</v>
      </c>
      <c r="F2">
        <v>22.02</v>
      </c>
      <c r="G2">
        <v>7.64</v>
      </c>
      <c r="H2">
        <v>0.24</v>
      </c>
      <c r="I2">
        <v>173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125.58</v>
      </c>
      <c r="Q2">
        <v>5164.46</v>
      </c>
      <c r="R2">
        <v>320.52999999999997</v>
      </c>
      <c r="S2">
        <v>107.96</v>
      </c>
      <c r="T2">
        <v>105807.34</v>
      </c>
      <c r="U2">
        <v>0.34</v>
      </c>
      <c r="V2">
        <v>0.7</v>
      </c>
      <c r="W2">
        <v>0.73</v>
      </c>
      <c r="X2">
        <v>6.6</v>
      </c>
      <c r="Y2">
        <v>2</v>
      </c>
      <c r="Z2">
        <v>10</v>
      </c>
      <c r="AA2">
        <v>249.73754871674959</v>
      </c>
      <c r="AB2">
        <v>341.70193179715977</v>
      </c>
      <c r="AC2">
        <v>309.09037900821409</v>
      </c>
      <c r="AD2">
        <v>249737.54871674959</v>
      </c>
      <c r="AE2">
        <v>341701.93179715978</v>
      </c>
      <c r="AF2">
        <v>1.4752254243011899E-5</v>
      </c>
      <c r="AG2">
        <v>18</v>
      </c>
      <c r="AH2">
        <v>309090.37900821411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2.9245000000000001</v>
      </c>
      <c r="E2">
        <v>34.19</v>
      </c>
      <c r="F2">
        <v>28.66</v>
      </c>
      <c r="G2">
        <v>4.9800000000000004</v>
      </c>
      <c r="H2">
        <v>0.43</v>
      </c>
      <c r="I2">
        <v>345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112.56</v>
      </c>
      <c r="Q2">
        <v>5168.17</v>
      </c>
      <c r="R2">
        <v>534.34</v>
      </c>
      <c r="S2">
        <v>107.96</v>
      </c>
      <c r="T2">
        <v>211851.55</v>
      </c>
      <c r="U2">
        <v>0.2</v>
      </c>
      <c r="V2">
        <v>0.54</v>
      </c>
      <c r="W2">
        <v>1.23</v>
      </c>
      <c r="X2">
        <v>13.24</v>
      </c>
      <c r="Y2">
        <v>2</v>
      </c>
      <c r="Z2">
        <v>10</v>
      </c>
      <c r="AA2">
        <v>308.55135369598878</v>
      </c>
      <c r="AB2">
        <v>422.17357445186832</v>
      </c>
      <c r="AC2">
        <v>381.88192103051438</v>
      </c>
      <c r="AD2">
        <v>308551.35369598877</v>
      </c>
      <c r="AE2">
        <v>422173.57445186831</v>
      </c>
      <c r="AF2">
        <v>1.51547171353167E-5</v>
      </c>
      <c r="AG2">
        <v>23</v>
      </c>
      <c r="AH2">
        <v>381881.92103051441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3.5684</v>
      </c>
      <c r="E2">
        <v>28.02</v>
      </c>
      <c r="F2">
        <v>21.32</v>
      </c>
      <c r="G2">
        <v>8.25</v>
      </c>
      <c r="H2">
        <v>0.12</v>
      </c>
      <c r="I2">
        <v>155</v>
      </c>
      <c r="J2">
        <v>141.81</v>
      </c>
      <c r="K2">
        <v>47.83</v>
      </c>
      <c r="L2">
        <v>1</v>
      </c>
      <c r="M2">
        <v>153</v>
      </c>
      <c r="N2">
        <v>22.98</v>
      </c>
      <c r="O2">
        <v>17723.39</v>
      </c>
      <c r="P2">
        <v>212.17</v>
      </c>
      <c r="Q2">
        <v>5163.2</v>
      </c>
      <c r="R2">
        <v>305.45</v>
      </c>
      <c r="S2">
        <v>107.96</v>
      </c>
      <c r="T2">
        <v>98355.79</v>
      </c>
      <c r="U2">
        <v>0.35</v>
      </c>
      <c r="V2">
        <v>0.72</v>
      </c>
      <c r="W2">
        <v>0.47</v>
      </c>
      <c r="X2">
        <v>5.9</v>
      </c>
      <c r="Y2">
        <v>2</v>
      </c>
      <c r="Z2">
        <v>10</v>
      </c>
      <c r="AA2">
        <v>315.59862184651553</v>
      </c>
      <c r="AB2">
        <v>431.81595763894722</v>
      </c>
      <c r="AC2">
        <v>390.60404869938827</v>
      </c>
      <c r="AD2">
        <v>315598.62184651551</v>
      </c>
      <c r="AE2">
        <v>431815.95763894718</v>
      </c>
      <c r="AF2">
        <v>9.9337632515541691E-6</v>
      </c>
      <c r="AG2">
        <v>19</v>
      </c>
      <c r="AH2">
        <v>390604.04869938828</v>
      </c>
    </row>
    <row r="3" spans="1:34" x14ac:dyDescent="0.25">
      <c r="A3">
        <v>1</v>
      </c>
      <c r="B3">
        <v>70</v>
      </c>
      <c r="C3" t="s">
        <v>34</v>
      </c>
      <c r="D3">
        <v>4.4000000000000004</v>
      </c>
      <c r="E3">
        <v>22.73</v>
      </c>
      <c r="F3">
        <v>18.329999999999998</v>
      </c>
      <c r="G3">
        <v>14.67</v>
      </c>
      <c r="H3">
        <v>0.25</v>
      </c>
      <c r="I3">
        <v>75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155.93</v>
      </c>
      <c r="Q3">
        <v>5161.9799999999996</v>
      </c>
      <c r="R3">
        <v>202.23</v>
      </c>
      <c r="S3">
        <v>107.96</v>
      </c>
      <c r="T3">
        <v>47145.16</v>
      </c>
      <c r="U3">
        <v>0.53</v>
      </c>
      <c r="V3">
        <v>0.84</v>
      </c>
      <c r="W3">
        <v>0.44</v>
      </c>
      <c r="X3">
        <v>2.92</v>
      </c>
      <c r="Y3">
        <v>2</v>
      </c>
      <c r="Z3">
        <v>10</v>
      </c>
      <c r="AA3">
        <v>229.1604921188792</v>
      </c>
      <c r="AB3">
        <v>313.54749516429951</v>
      </c>
      <c r="AC3">
        <v>283.62296229258499</v>
      </c>
      <c r="AD3">
        <v>229160.49211887919</v>
      </c>
      <c r="AE3">
        <v>313547.4951642995</v>
      </c>
      <c r="AF3">
        <v>1.224878329414818E-5</v>
      </c>
      <c r="AG3">
        <v>15</v>
      </c>
      <c r="AH3">
        <v>283622.962292585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2.9828999999999999</v>
      </c>
      <c r="E2">
        <v>33.520000000000003</v>
      </c>
      <c r="F2">
        <v>23.64</v>
      </c>
      <c r="G2">
        <v>6.75</v>
      </c>
      <c r="H2">
        <v>0.1</v>
      </c>
      <c r="I2">
        <v>210</v>
      </c>
      <c r="J2">
        <v>176.73</v>
      </c>
      <c r="K2">
        <v>52.44</v>
      </c>
      <c r="L2">
        <v>1</v>
      </c>
      <c r="M2">
        <v>208</v>
      </c>
      <c r="N2">
        <v>33.29</v>
      </c>
      <c r="O2">
        <v>22031.19</v>
      </c>
      <c r="P2">
        <v>287.17</v>
      </c>
      <c r="Q2">
        <v>5164.43</v>
      </c>
      <c r="R2">
        <v>383.34</v>
      </c>
      <c r="S2">
        <v>107.96</v>
      </c>
      <c r="T2">
        <v>137023.29</v>
      </c>
      <c r="U2">
        <v>0.28000000000000003</v>
      </c>
      <c r="V2">
        <v>0.65</v>
      </c>
      <c r="W2">
        <v>0.56000000000000005</v>
      </c>
      <c r="X2">
        <v>8.2200000000000006</v>
      </c>
      <c r="Y2">
        <v>2</v>
      </c>
      <c r="Z2">
        <v>10</v>
      </c>
      <c r="AA2">
        <v>420.39250048737739</v>
      </c>
      <c r="AB2">
        <v>575.19956557501234</v>
      </c>
      <c r="AC2">
        <v>520.30332633419312</v>
      </c>
      <c r="AD2">
        <v>420392.5004873774</v>
      </c>
      <c r="AE2">
        <v>575199.56557501236</v>
      </c>
      <c r="AF2">
        <v>7.5033219484056053E-6</v>
      </c>
      <c r="AG2">
        <v>22</v>
      </c>
      <c r="AH2">
        <v>520303.32633419312</v>
      </c>
    </row>
    <row r="3" spans="1:34" x14ac:dyDescent="0.25">
      <c r="A3">
        <v>1</v>
      </c>
      <c r="B3">
        <v>90</v>
      </c>
      <c r="C3" t="s">
        <v>34</v>
      </c>
      <c r="D3">
        <v>4.3033999999999999</v>
      </c>
      <c r="E3">
        <v>23.24</v>
      </c>
      <c r="F3">
        <v>18.399999999999999</v>
      </c>
      <c r="G3">
        <v>16.23</v>
      </c>
      <c r="H3">
        <v>0.2</v>
      </c>
      <c r="I3">
        <v>68</v>
      </c>
      <c r="J3">
        <v>178.21</v>
      </c>
      <c r="K3">
        <v>52.44</v>
      </c>
      <c r="L3">
        <v>2</v>
      </c>
      <c r="M3">
        <v>65</v>
      </c>
      <c r="N3">
        <v>33.770000000000003</v>
      </c>
      <c r="O3">
        <v>22213.89</v>
      </c>
      <c r="P3">
        <v>186.01</v>
      </c>
      <c r="Q3">
        <v>5161.1899999999996</v>
      </c>
      <c r="R3">
        <v>210.44</v>
      </c>
      <c r="S3">
        <v>107.96</v>
      </c>
      <c r="T3">
        <v>51285.86</v>
      </c>
      <c r="U3">
        <v>0.51</v>
      </c>
      <c r="V3">
        <v>0.83</v>
      </c>
      <c r="W3">
        <v>0.28999999999999998</v>
      </c>
      <c r="X3">
        <v>2.99</v>
      </c>
      <c r="Y3">
        <v>2</v>
      </c>
      <c r="Z3">
        <v>10</v>
      </c>
      <c r="AA3">
        <v>255.9822589543337</v>
      </c>
      <c r="AB3">
        <v>350.24621984139009</v>
      </c>
      <c r="AC3">
        <v>316.81921219348942</v>
      </c>
      <c r="AD3">
        <v>255982.25895433369</v>
      </c>
      <c r="AE3">
        <v>350246.21984139009</v>
      </c>
      <c r="AF3">
        <v>1.082496753922984E-5</v>
      </c>
      <c r="AG3">
        <v>16</v>
      </c>
      <c r="AH3">
        <v>316819.21219348942</v>
      </c>
    </row>
    <row r="4" spans="1:34" x14ac:dyDescent="0.25">
      <c r="A4">
        <v>2</v>
      </c>
      <c r="B4">
        <v>90</v>
      </c>
      <c r="C4" t="s">
        <v>34</v>
      </c>
      <c r="D4">
        <v>4.5101000000000004</v>
      </c>
      <c r="E4">
        <v>22.17</v>
      </c>
      <c r="F4">
        <v>17.649999999999999</v>
      </c>
      <c r="G4">
        <v>17.95</v>
      </c>
      <c r="H4">
        <v>0.3</v>
      </c>
      <c r="I4">
        <v>59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171.68</v>
      </c>
      <c r="Q4">
        <v>5161.5200000000004</v>
      </c>
      <c r="R4">
        <v>180.39</v>
      </c>
      <c r="S4">
        <v>107.96</v>
      </c>
      <c r="T4">
        <v>36303.85</v>
      </c>
      <c r="U4">
        <v>0.6</v>
      </c>
      <c r="V4">
        <v>0.87</v>
      </c>
      <c r="W4">
        <v>0.39</v>
      </c>
      <c r="X4">
        <v>2.2400000000000002</v>
      </c>
      <c r="Y4">
        <v>2</v>
      </c>
      <c r="Z4">
        <v>10</v>
      </c>
      <c r="AA4">
        <v>235.83041791671229</v>
      </c>
      <c r="AB4">
        <v>322.67358189724882</v>
      </c>
      <c r="AC4">
        <v>291.87806811628769</v>
      </c>
      <c r="AD4">
        <v>235830.41791671229</v>
      </c>
      <c r="AE4">
        <v>322673.58189724881</v>
      </c>
      <c r="AF4">
        <v>1.1344910094037391E-5</v>
      </c>
      <c r="AG4">
        <v>15</v>
      </c>
      <c r="AH4">
        <v>291878.0681162877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2.3466999999999998</v>
      </c>
      <c r="E2">
        <v>42.61</v>
      </c>
      <c r="F2">
        <v>35.229999999999997</v>
      </c>
      <c r="G2">
        <v>4.0999999999999996</v>
      </c>
      <c r="H2">
        <v>0.64</v>
      </c>
      <c r="I2">
        <v>516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101.86</v>
      </c>
      <c r="Q2">
        <v>5173.1899999999996</v>
      </c>
      <c r="R2">
        <v>745.5</v>
      </c>
      <c r="S2">
        <v>107.96</v>
      </c>
      <c r="T2">
        <v>316573.48</v>
      </c>
      <c r="U2">
        <v>0.14000000000000001</v>
      </c>
      <c r="V2">
        <v>0.44</v>
      </c>
      <c r="W2">
        <v>1.73</v>
      </c>
      <c r="X2">
        <v>19.79</v>
      </c>
      <c r="Y2">
        <v>2</v>
      </c>
      <c r="Z2">
        <v>10</v>
      </c>
      <c r="AA2">
        <v>371.88985820623623</v>
      </c>
      <c r="AB2">
        <v>508.83611062039608</v>
      </c>
      <c r="AC2">
        <v>460.27350637875139</v>
      </c>
      <c r="AD2">
        <v>371889.85820623621</v>
      </c>
      <c r="AE2">
        <v>508836.11062039621</v>
      </c>
      <c r="AF2">
        <v>1.4321330361970811E-5</v>
      </c>
      <c r="AG2">
        <v>28</v>
      </c>
      <c r="AH2">
        <v>460273.50637875142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4.1311</v>
      </c>
      <c r="E2">
        <v>24.21</v>
      </c>
      <c r="F2">
        <v>19.829999999999998</v>
      </c>
      <c r="G2">
        <v>10.26</v>
      </c>
      <c r="H2">
        <v>0.18</v>
      </c>
      <c r="I2">
        <v>116</v>
      </c>
      <c r="J2">
        <v>98.71</v>
      </c>
      <c r="K2">
        <v>39.72</v>
      </c>
      <c r="L2">
        <v>1</v>
      </c>
      <c r="M2">
        <v>2</v>
      </c>
      <c r="N2">
        <v>12.99</v>
      </c>
      <c r="O2">
        <v>12407.75</v>
      </c>
      <c r="P2">
        <v>136.35</v>
      </c>
      <c r="Q2">
        <v>5162.4799999999996</v>
      </c>
      <c r="R2">
        <v>250.32</v>
      </c>
      <c r="S2">
        <v>107.96</v>
      </c>
      <c r="T2">
        <v>70987.38</v>
      </c>
      <c r="U2">
        <v>0.43</v>
      </c>
      <c r="V2">
        <v>0.77</v>
      </c>
      <c r="W2">
        <v>0.56000000000000005</v>
      </c>
      <c r="X2">
        <v>4.42</v>
      </c>
      <c r="Y2">
        <v>2</v>
      </c>
      <c r="Z2">
        <v>10</v>
      </c>
      <c r="AA2">
        <v>231.50606031498569</v>
      </c>
      <c r="AB2">
        <v>316.7568050493764</v>
      </c>
      <c r="AC2">
        <v>286.52598014652591</v>
      </c>
      <c r="AD2">
        <v>231506.06031498569</v>
      </c>
      <c r="AE2">
        <v>316756.80504937639</v>
      </c>
      <c r="AF2">
        <v>1.374378857164085E-5</v>
      </c>
      <c r="AG2">
        <v>16</v>
      </c>
      <c r="AH2">
        <v>286525.98014652589</v>
      </c>
    </row>
    <row r="3" spans="1:34" x14ac:dyDescent="0.25">
      <c r="A3">
        <v>1</v>
      </c>
      <c r="B3">
        <v>45</v>
      </c>
      <c r="C3" t="s">
        <v>34</v>
      </c>
      <c r="D3">
        <v>4.1317000000000004</v>
      </c>
      <c r="E3">
        <v>24.2</v>
      </c>
      <c r="F3">
        <v>19.829999999999998</v>
      </c>
      <c r="G3">
        <v>10.26</v>
      </c>
      <c r="H3">
        <v>0.35</v>
      </c>
      <c r="I3">
        <v>116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137.94999999999999</v>
      </c>
      <c r="Q3">
        <v>5162.6400000000003</v>
      </c>
      <c r="R3">
        <v>250.23</v>
      </c>
      <c r="S3">
        <v>107.96</v>
      </c>
      <c r="T3">
        <v>70941.679999999993</v>
      </c>
      <c r="U3">
        <v>0.43</v>
      </c>
      <c r="V3">
        <v>0.77</v>
      </c>
      <c r="W3">
        <v>0.56000000000000005</v>
      </c>
      <c r="X3">
        <v>4.42</v>
      </c>
      <c r="Y3">
        <v>2</v>
      </c>
      <c r="Z3">
        <v>10</v>
      </c>
      <c r="AA3">
        <v>232.02159147706541</v>
      </c>
      <c r="AB3">
        <v>317.46217752896331</v>
      </c>
      <c r="AC3">
        <v>287.16403286665769</v>
      </c>
      <c r="AD3">
        <v>232021.59147706541</v>
      </c>
      <c r="AE3">
        <v>317462.17752896319</v>
      </c>
      <c r="AF3">
        <v>1.3745784716285861E-5</v>
      </c>
      <c r="AG3">
        <v>16</v>
      </c>
      <c r="AH3">
        <v>287164.03286665771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2024-09-25T23:02:46Z</dcterms:created>
  <dcterms:modified xsi:type="dcterms:W3CDTF">2024-09-27T19:55:45Z</dcterms:modified>
</cp:coreProperties>
</file>