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14%_6m_0_TSP/"/>
    </mc:Choice>
  </mc:AlternateContent>
  <xr:revisionPtr revIDLastSave="267" documentId="11_F78EC892B51D0B3EF9DD45BC91D3E2EC544D26A6" xr6:coauthVersionLast="47" xr6:coauthVersionMax="47" xr10:uidLastSave="{3CA87DA3-2387-4A44-AF31-5264417CB76F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<sst xmlns="http://schemas.openxmlformats.org/spreadsheetml/2006/main" count="860" uniqueCount="70">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</sst>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A3B-4647-833F-30D5FE01A17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A3B-4647-833F-30D5FE01A17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A3B-4647-833F-30D5FE01A17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A3B-4647-833F-30D5FE01A17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A3B-4647-833F-30D5FE01A17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A3B-4647-833F-30D5FE01A17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A3B-4647-833F-30D5FE01A17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A3B-4647-833F-30D5FE01A17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A3B-4647-833F-30D5FE01A17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A3B-4647-833F-30D5FE01A17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A3B-4647-833F-30D5FE01A17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A3B-4647-833F-30D5FE01A17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A3B-4647-833F-30D5FE01A17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A3B-4647-833F-30D5FE01A17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A3B-4647-833F-30D5FE01A17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A3B-4647-833F-30D5FE01A17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A3B-4647-833F-30D5FE01A17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A3B-4647-833F-30D5FE01A17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A3B-4647-833F-30D5FE01A17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A3B-4647-833F-30D5FE01A17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A3B-4647-833F-30D5FE01A17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A3B-4647-833F-30D5FE01A17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A3B-4647-833F-30D5FE01A17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A3B-4647-833F-30D5FE01A17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A3B-4647-833F-30D5FE01A17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A3B-4647-833F-30D5FE01A17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A3B-4647-833F-30D5FE01A17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A3B-4647-833F-30D5FE01A17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A3B-4647-833F-30D5FE01A17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A3B-4647-833F-30D5FE01A17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A3B-4647-833F-30D5FE01A17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A3B-4647-833F-30D5FE01A17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A3B-4647-833F-30D5FE01A17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A3B-4647-833F-30D5FE01A17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A3B-4647-833F-30D5FE01A17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A3B-4647-833F-30D5FE01A17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A3B-4647-833F-30D5FE01A17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A3B-4647-833F-30D5FE01A17E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A3B-4647-833F-30D5FE01A17E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A3B-4647-833F-30D5FE01A17E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A3B-4647-833F-30D5FE01A17E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A3B-4647-833F-30D5FE01A17E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A3B-4647-833F-30D5FE01A17E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A3B-4647-833F-30D5FE01A17E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2A3B-4647-833F-30D5FE01A17E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2A3B-4647-833F-30D5FE01A17E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2A3B-4647-833F-30D5FE01A17E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2A3B-4647-833F-30D5FE01A17E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2A3B-4647-833F-30D5FE01A17E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2A3B-4647-833F-30D5FE01A17E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2A3B-4647-833F-30D5FE01A17E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2A3B-4647-833F-30D5FE01A17E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2A3B-4647-833F-30D5FE01A17E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2A3B-4647-833F-30D5FE01A17E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2A3B-4647-833F-30D5FE01A17E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2A3B-4647-833F-30D5FE01A17E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2A3B-4647-833F-30D5FE01A17E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2A3B-4647-833F-30D5FE01A17E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2A3B-4647-833F-30D5FE01A17E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2A3B-4647-833F-30D5FE01A17E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2A3B-4647-833F-30D5FE01A17E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2A3B-4647-833F-30D5FE01A17E}"/>
              </c:ext>
            </c:extLst>
          </c:dPt>
          <c:xVal>
            <c:numRef>
              <c:f>gráficos!$A$7:$A$68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xVal>
          <c:yVal>
            <c:numRef>
              <c:f>gráficos!$B$7:$B$68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2A3B-4647-833F-30D5FE01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5E52-1633-4F19-AF1C-F891E9A8D772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1.4903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585</v>
      </c>
      <c r="F2">
        <f>_xlfn.XLOOKUP(B2,RESULTADOS_0!D:D,RESULTADOS_0!F:F,0,0,1)</f>
        <v>58.95</v>
      </c>
      <c r="G2">
        <f>_xlfn.XLOOKUP(B2,RESULTADOS_0!D:D,RESULTADOS_0!M:M,0,0,1)</f>
        <v>0</v>
      </c>
      <c r="H2">
        <f>_xlfn.XLOOKUP(B2,RESULTADOS_0!D:D,RESULTADOS_0!AF:AF,0,0,1)</f>
        <v>9.0949327304065706E-6</v>
      </c>
      <c r="I2">
        <f>_xlfn.XLOOKUP(B2,RESULTADOS_0!D:D,RESULTADOS_0!AC:AC,0,0,1)</f>
        <v>875.76502130819154</v>
      </c>
      <c r="J2">
        <f>_xlfn.XLOOKUP(B2,RESULTADOS_0!D:D,RESULTADOS_0!G:G,0,0,1)</f>
        <v>6.05</v>
      </c>
      <c r="K2">
        <v>0.95379199999999997</v>
      </c>
      <c r="L2">
        <v>64</v>
      </c>
      <c r="M2">
        <v>14</v>
      </c>
      <c r="N2">
        <f>_xlfn.XLOOKUP(B2,RESULTADOS_0!D:D,RESULTADOS_0!AH:AH,0,0,1)</f>
        <v>875765.02130819159</v>
      </c>
      <c r="T2">
        <v>20</v>
      </c>
    </row>
    <row r="3" spans="1:20" x14ac:dyDescent="0.25">
      <c r="A3" t="s">
        <v>52</v>
      </c>
      <c r="B3">
        <v>1.7378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391</v>
      </c>
      <c r="F3">
        <f>_xlfn.XLOOKUP(B3,RESULTADOS_1!D:D,RESULTADOS_1!F:F,0,0,1)</f>
        <v>51.5</v>
      </c>
      <c r="G3">
        <f>_xlfn.XLOOKUP(B3,RESULTADOS_1!D:D,RESULTADOS_1!M:M,0,0,1)</f>
        <v>0</v>
      </c>
      <c r="H3">
        <f>_xlfn.XLOOKUP(B3,RESULTADOS_1!D:D,RESULTADOS_1!AF:AF,0,0,1)</f>
        <v>9.0052547231162156E-6</v>
      </c>
      <c r="I3">
        <f>_xlfn.XLOOKUP(B3,RESULTADOS_1!D:D,RESULTADOS_1!AC:AC,0,0,1)</f>
        <v>795.41541955572904</v>
      </c>
      <c r="J3">
        <f>_xlfn.XLOOKUP(B3,RESULTADOS_1!D:D,RESULTADOS_1!G:G,0,0,1)</f>
        <v>7.9</v>
      </c>
      <c r="K3">
        <v>1.1121920000000001</v>
      </c>
      <c r="N3">
        <f>_xlfn.XLOOKUP(B3,RESULTADOS_1!D:D,RESULTADOS_1!AH:AH,0,0,1)</f>
        <v>795415.41955572902</v>
      </c>
    </row>
    <row r="4" spans="1:20" x14ac:dyDescent="0.25">
      <c r="A4" t="s">
        <v>53</v>
      </c>
      <c r="B4">
        <v>1.8828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294</v>
      </c>
      <c r="F4">
        <f>_xlfn.XLOOKUP(B4,RESULTADOS_2!D:D,RESULTADOS_2!F:F,0,0,1)</f>
        <v>47.77</v>
      </c>
      <c r="G4">
        <f>_xlfn.XLOOKUP(B4,RESULTADOS_2!D:D,RESULTADOS_2!M:M,0,0,1)</f>
        <v>0</v>
      </c>
      <c r="H4">
        <f>_xlfn.XLOOKUP(B4,RESULTADOS_2!D:D,RESULTADOS_2!AF:AF,0,0,1)</f>
        <v>8.6876858631535924E-6</v>
      </c>
      <c r="I4">
        <f>_xlfn.XLOOKUP(B4,RESULTADOS_2!D:D,RESULTADOS_2!AC:AC,0,0,1)</f>
        <v>762.38102661873381</v>
      </c>
      <c r="J4">
        <f>_xlfn.XLOOKUP(B4,RESULTADOS_2!D:D,RESULTADOS_2!G:G,0,0,1)</f>
        <v>9.75</v>
      </c>
      <c r="K4">
        <v>1.2049920000000001</v>
      </c>
      <c r="N4">
        <f>_xlfn.XLOOKUP(B4,RESULTADOS_2!D:D,RESULTADOS_2!AH:AH,0,0,1)</f>
        <v>762381.02661873377</v>
      </c>
    </row>
    <row r="5" spans="1:20" x14ac:dyDescent="0.25">
      <c r="A5" t="s">
        <v>54</v>
      </c>
      <c r="B5">
        <v>1.9766999999999999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235</v>
      </c>
      <c r="F5">
        <f>_xlfn.XLOOKUP(B5,RESULTADOS_3!D:D,RESULTADOS_3!F:F,0,0,1)</f>
        <v>45.53</v>
      </c>
      <c r="G5">
        <f>_xlfn.XLOOKUP(B5,RESULTADOS_3!D:D,RESULTADOS_3!M:M,0,0,1)</f>
        <v>0</v>
      </c>
      <c r="H5">
        <f>_xlfn.XLOOKUP(B5,RESULTADOS_3!D:D,RESULTADOS_3!AF:AF,0,0,1)</f>
        <v>8.3358575113211371E-6</v>
      </c>
      <c r="I5">
        <f>_xlfn.XLOOKUP(B5,RESULTADOS_3!D:D,RESULTADOS_3!AC:AC,0,0,1)</f>
        <v>745.38778647991671</v>
      </c>
      <c r="J5">
        <f>_xlfn.XLOOKUP(B5,RESULTADOS_3!D:D,RESULTADOS_3!G:G,0,0,1)</f>
        <v>11.62</v>
      </c>
      <c r="K5">
        <v>1.265088</v>
      </c>
      <c r="N5">
        <f>_xlfn.XLOOKUP(B5,RESULTADOS_3!D:D,RESULTADOS_3!AH:AH,0,0,1)</f>
        <v>745387.78647991666</v>
      </c>
    </row>
    <row r="6" spans="1:20" x14ac:dyDescent="0.25">
      <c r="A6" t="s">
        <v>55</v>
      </c>
      <c r="B6">
        <v>2.0428000000000002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196</v>
      </c>
      <c r="F6">
        <f>_xlfn.XLOOKUP(B6,RESULTADOS_4!D:D,RESULTADOS_4!F:F,0,0,1)</f>
        <v>44.06</v>
      </c>
      <c r="G6">
        <f>_xlfn.XLOOKUP(B6,RESULTADOS_4!D:D,RESULTADOS_4!M:M,0,0,1)</f>
        <v>0</v>
      </c>
      <c r="H6">
        <f>_xlfn.XLOOKUP(B6,RESULTADOS_4!D:D,RESULTADOS_4!AF:AF,0,0,1)</f>
        <v>8.0037992583726504E-6</v>
      </c>
      <c r="I6">
        <f>_xlfn.XLOOKUP(B6,RESULTADOS_4!D:D,RESULTADOS_4!AC:AC,0,0,1)</f>
        <v>746.24913291968596</v>
      </c>
      <c r="J6">
        <f>_xlfn.XLOOKUP(B6,RESULTADOS_4!D:D,RESULTADOS_4!G:G,0,0,1)</f>
        <v>13.49</v>
      </c>
      <c r="K6">
        <v>1.3073920000000001</v>
      </c>
      <c r="N6">
        <f>_xlfn.XLOOKUP(B6,RESULTADOS_4!D:D,RESULTADOS_4!AH:AH,0,0,1)</f>
        <v>746249.13291968592</v>
      </c>
    </row>
    <row r="7" spans="1:20" x14ac:dyDescent="0.25">
      <c r="A7" t="s">
        <v>56</v>
      </c>
      <c r="B7">
        <v>2.0924999999999998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169</v>
      </c>
      <c r="F7">
        <f>_xlfn.XLOOKUP(B7,RESULTADOS_5!D:D,RESULTADOS_5!F:F,0,0,1)</f>
        <v>42.99</v>
      </c>
      <c r="G7">
        <f>_xlfn.XLOOKUP(B7,RESULTADOS_5!D:D,RESULTADOS_5!M:M,0,0,1)</f>
        <v>0</v>
      </c>
      <c r="H7">
        <f>_xlfn.XLOOKUP(B7,RESULTADOS_5!D:D,RESULTADOS_5!AF:AF,0,0,1)</f>
        <v>7.7042720815704656E-6</v>
      </c>
      <c r="I7">
        <f>_xlfn.XLOOKUP(B7,RESULTADOS_5!D:D,RESULTADOS_5!AC:AC,0,0,1)</f>
        <v>754.86630891862933</v>
      </c>
      <c r="J7">
        <f>_xlfn.XLOOKUP(B7,RESULTADOS_5!D:D,RESULTADOS_5!G:G,0,0,1)</f>
        <v>15.26</v>
      </c>
      <c r="K7">
        <v>1.3391999999999999</v>
      </c>
      <c r="N7">
        <f>_xlfn.XLOOKUP(B7,RESULTADOS_5!D:D,RESULTADOS_5!AH:AH,0,0,1)</f>
        <v>754866.30891862931</v>
      </c>
    </row>
    <row r="8" spans="1:20" x14ac:dyDescent="0.25">
      <c r="A8" t="s">
        <v>57</v>
      </c>
      <c r="B8">
        <v>2.1316000000000002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148</v>
      </c>
      <c r="F8">
        <f>_xlfn.XLOOKUP(B8,RESULTADOS_6!D:D,RESULTADOS_6!F:F,0,0,1)</f>
        <v>42.18</v>
      </c>
      <c r="G8">
        <f>_xlfn.XLOOKUP(B8,RESULTADOS_6!D:D,RESULTADOS_6!M:M,0,0,1)</f>
        <v>0</v>
      </c>
      <c r="H8">
        <f>_xlfn.XLOOKUP(B8,RESULTADOS_6!D:D,RESULTADOS_6!AF:AF,0,0,1)</f>
        <v>7.4366914077173617E-6</v>
      </c>
      <c r="I8">
        <f>_xlfn.XLOOKUP(B8,RESULTADOS_6!D:D,RESULTADOS_6!AC:AC,0,0,1)</f>
        <v>753.11397496839777</v>
      </c>
      <c r="J8">
        <f>_xlfn.XLOOKUP(B8,RESULTADOS_6!D:D,RESULTADOS_6!G:G,0,0,1)</f>
        <v>17.100000000000001</v>
      </c>
      <c r="K8">
        <v>1.3642240000000001</v>
      </c>
      <c r="N8">
        <f>_xlfn.XLOOKUP(B8,RESULTADOS_6!D:D,RESULTADOS_6!AH:AH,0,0,1)</f>
        <v>753113.97496839776</v>
      </c>
    </row>
    <row r="9" spans="1:20" x14ac:dyDescent="0.25">
      <c r="A9" t="s">
        <v>58</v>
      </c>
      <c r="B9">
        <v>2.1657999999999999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131</v>
      </c>
      <c r="F9">
        <f>_xlfn.XLOOKUP(B9,RESULTADOS_7!D:D,RESULTADOS_7!F:F,0,0,1)</f>
        <v>41.49</v>
      </c>
      <c r="G9">
        <f>_xlfn.XLOOKUP(B9,RESULTADOS_7!D:D,RESULTADOS_7!M:M,0,0,1)</f>
        <v>1</v>
      </c>
      <c r="H9">
        <f>_xlfn.XLOOKUP(B9,RESULTADOS_7!D:D,RESULTADOS_7!AF:AF,0,0,1)</f>
        <v>7.2054167869235194E-6</v>
      </c>
      <c r="I9">
        <f>_xlfn.XLOOKUP(B9,RESULTADOS_7!D:D,RESULTADOS_7!AC:AC,0,0,1)</f>
        <v>761.89200537000909</v>
      </c>
      <c r="J9">
        <f>_xlfn.XLOOKUP(B9,RESULTADOS_7!D:D,RESULTADOS_7!G:G,0,0,1)</f>
        <v>19</v>
      </c>
      <c r="K9">
        <v>1.386112</v>
      </c>
      <c r="N9">
        <f>_xlfn.XLOOKUP(B9,RESULTADOS_7!D:D,RESULTADOS_7!AH:AH,0,0,1)</f>
        <v>761892.00537000911</v>
      </c>
    </row>
    <row r="10" spans="1:20" x14ac:dyDescent="0.25">
      <c r="A10" t="s">
        <v>59</v>
      </c>
      <c r="B10">
        <v>2.1898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118</v>
      </c>
      <c r="F10">
        <f>_xlfn.XLOOKUP(B10,RESULTADOS_8!D:D,RESULTADOS_8!F:F,0,0,1)</f>
        <v>41.01</v>
      </c>
      <c r="G10">
        <f>_xlfn.XLOOKUP(B10,RESULTADOS_8!D:D,RESULTADOS_8!M:M,0,0,1)</f>
        <v>0</v>
      </c>
      <c r="H10">
        <f>_xlfn.XLOOKUP(B10,RESULTADOS_8!D:D,RESULTADOS_8!AF:AF,0,0,1)</f>
        <v>6.9821327406420402E-6</v>
      </c>
      <c r="I10">
        <f>_xlfn.XLOOKUP(B10,RESULTADOS_8!D:D,RESULTADOS_8!AC:AC,0,0,1)</f>
        <v>763.14362335278838</v>
      </c>
      <c r="J10">
        <f>_xlfn.XLOOKUP(B10,RESULTADOS_8!D:D,RESULTADOS_8!G:G,0,0,1)</f>
        <v>20.85</v>
      </c>
      <c r="K10">
        <v>1.4014720000000001</v>
      </c>
      <c r="N10">
        <f>_xlfn.XLOOKUP(B10,RESULTADOS_8!D:D,RESULTADOS_8!AH:AH,0,0,1)</f>
        <v>763143.62335278839</v>
      </c>
    </row>
    <row r="11" spans="1:20" x14ac:dyDescent="0.25">
      <c r="A11" t="s">
        <v>60</v>
      </c>
      <c r="B11">
        <v>2.2077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108</v>
      </c>
      <c r="F11">
        <f>_xlfn.XLOOKUP(B11,RESULTADOS_9!D:D,RESULTADOS_9!F:F,0,0,1)</f>
        <v>40.630000000000003</v>
      </c>
      <c r="G11">
        <f>_xlfn.XLOOKUP(B11,RESULTADOS_9!D:D,RESULTADOS_9!M:M,0,0,1)</f>
        <v>0</v>
      </c>
      <c r="H11">
        <f>_xlfn.XLOOKUP(B11,RESULTADOS_9!D:D,RESULTADOS_9!AF:AF,0,0,1)</f>
        <v>6.7737197145884238E-6</v>
      </c>
      <c r="I11">
        <f>_xlfn.XLOOKUP(B11,RESULTADOS_9!D:D,RESULTADOS_9!AC:AC,0,0,1)</f>
        <v>774.55392352327749</v>
      </c>
      <c r="J11">
        <f>_xlfn.XLOOKUP(B11,RESULTADOS_9!D:D,RESULTADOS_9!G:G,0,0,1)</f>
        <v>22.57</v>
      </c>
      <c r="K11">
        <v>1.412928</v>
      </c>
      <c r="N11">
        <f>_xlfn.XLOOKUP(B11,RESULTADOS_9!D:D,RESULTADOS_9!AH:AH,0,0,1)</f>
        <v>774553.92352327751</v>
      </c>
    </row>
    <row r="12" spans="1:20" x14ac:dyDescent="0.25">
      <c r="A12" t="s">
        <v>61</v>
      </c>
      <c r="B12">
        <v>2.2227000000000001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99</v>
      </c>
      <c r="F12">
        <f>_xlfn.XLOOKUP(B12,RESULTADOS_10!D:D,RESULTADOS_10!F:F,0,0,1)</f>
        <v>40.33</v>
      </c>
      <c r="G12">
        <f>_xlfn.XLOOKUP(B12,RESULTADOS_10!D:D,RESULTADOS_10!M:M,0,0,1)</f>
        <v>0</v>
      </c>
      <c r="H12">
        <f>_xlfn.XLOOKUP(B12,RESULTADOS_10!D:D,RESULTADOS_10!AF:AF,0,0,1)</f>
        <v>6.5845381387630033E-6</v>
      </c>
      <c r="I12">
        <f>_xlfn.XLOOKUP(B12,RESULTADOS_10!D:D,RESULTADOS_10!AC:AC,0,0,1)</f>
        <v>785.53355904650709</v>
      </c>
      <c r="J12">
        <f>_xlfn.XLOOKUP(B12,RESULTADOS_10!D:D,RESULTADOS_10!G:G,0,0,1)</f>
        <v>24.44</v>
      </c>
      <c r="K12">
        <v>1.422528</v>
      </c>
      <c r="N12">
        <f>_xlfn.XLOOKUP(B12,RESULTADOS_10!D:D,RESULTADOS_10!AH:AH,0,0,1)</f>
        <v>785533.55904650711</v>
      </c>
    </row>
    <row r="13" spans="1:20" x14ac:dyDescent="0.25">
      <c r="A13" t="s">
        <v>62</v>
      </c>
      <c r="B13">
        <v>2.2414999999999998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91</v>
      </c>
      <c r="F13">
        <f>_xlfn.XLOOKUP(B13,RESULTADOS_11!D:D,RESULTADOS_11!F:F,0,0,1)</f>
        <v>39.950000000000003</v>
      </c>
      <c r="G13">
        <f>_xlfn.XLOOKUP(B13,RESULTADOS_11!D:D,RESULTADOS_11!M:M,0,0,1)</f>
        <v>0</v>
      </c>
      <c r="H13">
        <f>_xlfn.XLOOKUP(B13,RESULTADOS_11!D:D,RESULTADOS_11!AF:AF,0,0,1)</f>
        <v>6.4292644491783882E-6</v>
      </c>
      <c r="I13">
        <f>_xlfn.XLOOKUP(B13,RESULTADOS_11!D:D,RESULTADOS_11!AC:AC,0,0,1)</f>
        <v>796.3044540621587</v>
      </c>
      <c r="J13">
        <f>_xlfn.XLOOKUP(B13,RESULTADOS_11!D:D,RESULTADOS_11!G:G,0,0,1)</f>
        <v>26.34</v>
      </c>
      <c r="K13">
        <v>1.4345599999999998</v>
      </c>
      <c r="N13">
        <f>_xlfn.XLOOKUP(B13,RESULTADOS_11!D:D,RESULTADOS_11!AH:AH,0,0,1)</f>
        <v>796304.45406215871</v>
      </c>
    </row>
    <row r="14" spans="1:20" x14ac:dyDescent="0.25">
      <c r="A14" t="s">
        <v>63</v>
      </c>
      <c r="B14">
        <v>2.2503000000000002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85</v>
      </c>
      <c r="F14">
        <f>_xlfn.XLOOKUP(B14,RESULTADOS_12!D:D,RESULTADOS_12!F:F,0,0,1)</f>
        <v>39.75</v>
      </c>
      <c r="G14">
        <f>_xlfn.XLOOKUP(B14,RESULTADOS_12!D:D,RESULTADOS_12!M:M,0,0,1)</f>
        <v>0</v>
      </c>
      <c r="H14">
        <f>_xlfn.XLOOKUP(B14,RESULTADOS_12!D:D,RESULTADOS_12!AF:AF,0,0,1)</f>
        <v>6.2644175106412818E-6</v>
      </c>
      <c r="I14">
        <f>_xlfn.XLOOKUP(B14,RESULTADOS_12!D:D,RESULTADOS_12!AC:AC,0,0,1)</f>
        <v>795.72555894644972</v>
      </c>
      <c r="J14">
        <f>_xlfn.XLOOKUP(B14,RESULTADOS_12!D:D,RESULTADOS_12!G:G,0,0,1)</f>
        <v>28.06</v>
      </c>
      <c r="K14">
        <v>1.4401920000000001</v>
      </c>
      <c r="N14">
        <f>_xlfn.XLOOKUP(B14,RESULTADOS_12!D:D,RESULTADOS_12!AH:AH,0,0,1)</f>
        <v>795725.55894644978</v>
      </c>
    </row>
    <row r="15" spans="1:20" x14ac:dyDescent="0.25">
      <c r="A15" t="s">
        <v>64</v>
      </c>
      <c r="B15">
        <v>2.2608000000000001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79</v>
      </c>
      <c r="F15">
        <f>_xlfn.XLOOKUP(B15,RESULTADOS_13!D:D,RESULTADOS_13!F:F,0,0,1)</f>
        <v>39.54</v>
      </c>
      <c r="G15">
        <f>_xlfn.XLOOKUP(B15,RESULTADOS_13!D:D,RESULTADOS_13!M:M,0,0,1)</f>
        <v>0</v>
      </c>
      <c r="H15">
        <f>_xlfn.XLOOKUP(B15,RESULTADOS_13!D:D,RESULTADOS_13!AF:AF,0,0,1)</f>
        <v>6.1209130945108883E-6</v>
      </c>
      <c r="I15">
        <f>_xlfn.XLOOKUP(B15,RESULTADOS_13!D:D,RESULTADOS_13!AC:AC,0,0,1)</f>
        <v>805.64157116478543</v>
      </c>
      <c r="J15">
        <f>_xlfn.XLOOKUP(B15,RESULTADOS_13!D:D,RESULTADOS_13!G:G,0,0,1)</f>
        <v>30.03</v>
      </c>
      <c r="K15">
        <v>1.4469120000000002</v>
      </c>
      <c r="N15">
        <f>_xlfn.XLOOKUP(B15,RESULTADOS_13!D:D,RESULTADOS_13!AH:AH,0,0,1)</f>
        <v>805641.57116478542</v>
      </c>
    </row>
    <row r="16" spans="1:20" x14ac:dyDescent="0.25">
      <c r="A16" t="s">
        <v>65</v>
      </c>
      <c r="B16">
        <v>2.2665000000000002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75</v>
      </c>
      <c r="F16">
        <f>_xlfn.XLOOKUP(B16,RESULTADOS_14!D:D,RESULTADOS_14!F:F,0,0,1)</f>
        <v>39.380000000000003</v>
      </c>
      <c r="G16">
        <f>_xlfn.XLOOKUP(B16,RESULTADOS_14!D:D,RESULTADOS_14!M:M,0,0,1)</f>
        <v>3</v>
      </c>
      <c r="H16">
        <f>_xlfn.XLOOKUP(B16,RESULTADOS_14!D:D,RESULTADOS_14!AF:AF,0,0,1)</f>
        <v>5.9786606267923656E-6</v>
      </c>
      <c r="I16">
        <f>_xlfn.XLOOKUP(B16,RESULTADOS_14!D:D,RESULTADOS_14!AC:AC,0,0,1)</f>
        <v>817.35442007928089</v>
      </c>
      <c r="J16">
        <f>_xlfn.XLOOKUP(B16,RESULTADOS_14!D:D,RESULTADOS_14!G:G,0,0,1)</f>
        <v>31.5</v>
      </c>
      <c r="K16">
        <v>1.4505600000000001</v>
      </c>
      <c r="N16">
        <f>_xlfn.XLOOKUP(B16,RESULTADOS_14!D:D,RESULTADOS_14!AH:AH,0,0,1)</f>
        <v>817354.42007928086</v>
      </c>
    </row>
    <row r="17" spans="1:14" x14ac:dyDescent="0.25">
      <c r="A17" t="s">
        <v>66</v>
      </c>
      <c r="B17">
        <v>2.2763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70</v>
      </c>
      <c r="F17">
        <f>_xlfn.XLOOKUP(B17,RESULTADOS_15!D:D,RESULTADOS_15!F:F,0,0,1)</f>
        <v>39.19</v>
      </c>
      <c r="G17">
        <f>_xlfn.XLOOKUP(B17,RESULTADOS_15!D:D,RESULTADOS_15!M:M,0,0,1)</f>
        <v>0</v>
      </c>
      <c r="H17">
        <f>_xlfn.XLOOKUP(B17,RESULTADOS_15!D:D,RESULTADOS_15!AF:AF,0,0,1)</f>
        <v>5.859457723801535E-6</v>
      </c>
      <c r="I17">
        <f>_xlfn.XLOOKUP(B17,RESULTADOS_15!D:D,RESULTADOS_15!AC:AC,0,0,1)</f>
        <v>829.4316839205178</v>
      </c>
      <c r="J17">
        <f>_xlfn.XLOOKUP(B17,RESULTADOS_15!D:D,RESULTADOS_15!G:G,0,0,1)</f>
        <v>33.590000000000003</v>
      </c>
      <c r="K17">
        <v>1.4568319999999999</v>
      </c>
      <c r="N17">
        <f>_xlfn.XLOOKUP(B17,RESULTADOS_15!D:D,RESULTADOS_15!AH:AH,0,0,1)</f>
        <v>829431.6839205178</v>
      </c>
    </row>
    <row r="18" spans="1:14" x14ac:dyDescent="0.25">
      <c r="A18" t="s">
        <v>67</v>
      </c>
      <c r="B18">
        <v>2.2847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66</v>
      </c>
      <c r="F18">
        <f>_xlfn.XLOOKUP(B18,RESULTADOS_16!D:D,RESULTADOS_16!F:F,0,0,1)</f>
        <v>39</v>
      </c>
      <c r="G18">
        <f>_xlfn.XLOOKUP(B18,RESULTADOS_16!D:D,RESULTADOS_16!M:M,0,0,1)</f>
        <v>1</v>
      </c>
      <c r="H18">
        <f>_xlfn.XLOOKUP(B18,RESULTADOS_16!D:D,RESULTADOS_16!AF:AF,0,0,1)</f>
        <v>5.7470380017842664E-6</v>
      </c>
      <c r="I18">
        <f>_xlfn.XLOOKUP(B18,RESULTADOS_16!D:D,RESULTADOS_16!AC:AC,0,0,1)</f>
        <v>838.53600982790113</v>
      </c>
      <c r="J18">
        <f>_xlfn.XLOOKUP(B18,RESULTADOS_16!D:D,RESULTADOS_16!G:G,0,0,1)</f>
        <v>35.46</v>
      </c>
      <c r="K18">
        <v>1.462208</v>
      </c>
      <c r="N18">
        <f>_xlfn.XLOOKUP(B18,RESULTADOS_16!D:D,RESULTADOS_16!AH:AH,0,0,1)</f>
        <v>838536.00982790114</v>
      </c>
    </row>
    <row r="19" spans="1:14" x14ac:dyDescent="0.25">
      <c r="A19" t="s">
        <v>68</v>
      </c>
      <c r="B19">
        <v>2.2881999999999998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63</v>
      </c>
      <c r="F19">
        <f>_xlfn.XLOOKUP(B19,RESULTADOS_17!D:D,RESULTADOS_17!F:F,0,0,1)</f>
        <v>38.89</v>
      </c>
      <c r="G19">
        <f>_xlfn.XLOOKUP(B19,RESULTADOS_17!D:D,RESULTADOS_17!M:M,0,0,1)</f>
        <v>6</v>
      </c>
      <c r="H19">
        <f>_xlfn.XLOOKUP(B19,RESULTADOS_17!D:D,RESULTADOS_17!AF:AF,0,0,1)</f>
        <v>5.6316719073341491E-6</v>
      </c>
      <c r="I19">
        <f>_xlfn.XLOOKUP(B19,RESULTADOS_17!D:D,RESULTADOS_17!AC:AC,0,0,1)</f>
        <v>849.52757653970411</v>
      </c>
      <c r="J19">
        <f>_xlfn.XLOOKUP(B19,RESULTADOS_17!D:D,RESULTADOS_17!G:G,0,0,1)</f>
        <v>37.04</v>
      </c>
      <c r="K19">
        <v>1.464448</v>
      </c>
      <c r="N19">
        <f>_xlfn.XLOOKUP(B19,RESULTADOS_17!D:D,RESULTADOS_17!AH:AH,0,0,1)</f>
        <v>849527.57653970411</v>
      </c>
    </row>
    <row r="20" spans="1:14" x14ac:dyDescent="0.25">
      <c r="A20" t="s">
        <v>69</v>
      </c>
      <c r="B20">
        <v>2.2907000000000002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60</v>
      </c>
      <c r="F20">
        <f>_xlfn.XLOOKUP(B20,RESULTADOS_18!D:D,RESULTADOS_18!F:F,0,0,1)</f>
        <v>38.81</v>
      </c>
      <c r="G20">
        <f>_xlfn.XLOOKUP(B20,RESULTADOS_18!D:D,RESULTADOS_18!M:M,0,0,1)</f>
        <v>0</v>
      </c>
      <c r="H20">
        <f>_xlfn.XLOOKUP(B20,RESULTADOS_18!D:D,RESULTADOS_18!AF:AF,0,0,1)</f>
        <v>5.5223762812351936E-6</v>
      </c>
      <c r="I20">
        <f>_xlfn.XLOOKUP(B20,RESULTADOS_18!D:D,RESULTADOS_18!AC:AC,0,0,1)</f>
        <v>863.76657347470211</v>
      </c>
      <c r="J20">
        <f>_xlfn.XLOOKUP(B20,RESULTADOS_18!D:D,RESULTADOS_18!G:G,0,0,1)</f>
        <v>38.81</v>
      </c>
      <c r="K20">
        <v>1.466048</v>
      </c>
      <c r="N20">
        <f>_xlfn.XLOOKUP(B20,RESULTADOS_18!D:D,RESULTADOS_18!AH:AH,0,0,1)</f>
        <v>863766.57347470208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1.6037999999999999</v>
      </c>
      <c r="E2">
        <v>62.35</v>
      </c>
      <c r="F2">
        <v>50.82</v>
      </c>
      <c r="G2">
        <v>8.2899999999999991</v>
      </c>
      <c r="H2">
        <v>0.14000000000000001</v>
      </c>
      <c r="I2">
        <v>368</v>
      </c>
      <c r="J2">
        <v>124.63</v>
      </c>
      <c r="K2">
        <v>45</v>
      </c>
      <c r="L2">
        <v>1</v>
      </c>
      <c r="M2">
        <v>366</v>
      </c>
      <c r="N2">
        <v>18.64</v>
      </c>
      <c r="O2">
        <v>15605.44</v>
      </c>
      <c r="P2">
        <v>506.69</v>
      </c>
      <c r="Q2">
        <v>5854.62</v>
      </c>
      <c r="R2">
        <v>632.78</v>
      </c>
      <c r="S2">
        <v>149.49</v>
      </c>
      <c r="T2">
        <v>236960.37</v>
      </c>
      <c r="U2">
        <v>0.24</v>
      </c>
      <c r="V2">
        <v>0.64</v>
      </c>
      <c r="W2">
        <v>14.15</v>
      </c>
      <c r="X2">
        <v>14.27</v>
      </c>
      <c r="Y2">
        <v>2</v>
      </c>
      <c r="Z2">
        <v>10</v>
      </c>
      <c r="AA2">
        <v>1071.4674782200541</v>
      </c>
      <c r="AB2">
        <v>1466.0290735096819</v>
      </c>
      <c r="AC2">
        <v>1326.113316318645</v>
      </c>
      <c r="AD2">
        <v>1071467.4782200539</v>
      </c>
      <c r="AE2">
        <v>1466029.073509682</v>
      </c>
      <c r="AF2">
        <v>4.7511055324371726E-6</v>
      </c>
      <c r="AG2">
        <v>41</v>
      </c>
      <c r="AH2">
        <v>1326113.3163186449</v>
      </c>
    </row>
    <row r="3" spans="1:34" x14ac:dyDescent="0.25">
      <c r="A3">
        <v>1</v>
      </c>
      <c r="B3">
        <v>60</v>
      </c>
      <c r="C3" t="s">
        <v>34</v>
      </c>
      <c r="D3">
        <v>2.1284000000000001</v>
      </c>
      <c r="E3">
        <v>46.98</v>
      </c>
      <c r="F3">
        <v>41.48</v>
      </c>
      <c r="G3">
        <v>18.850000000000001</v>
      </c>
      <c r="H3">
        <v>0.28000000000000003</v>
      </c>
      <c r="I3">
        <v>132</v>
      </c>
      <c r="J3">
        <v>125.95</v>
      </c>
      <c r="K3">
        <v>45</v>
      </c>
      <c r="L3">
        <v>2</v>
      </c>
      <c r="M3">
        <v>130</v>
      </c>
      <c r="N3">
        <v>18.95</v>
      </c>
      <c r="O3">
        <v>15767.7</v>
      </c>
      <c r="P3">
        <v>364.75</v>
      </c>
      <c r="Q3">
        <v>5852.06</v>
      </c>
      <c r="R3">
        <v>321.33999999999997</v>
      </c>
      <c r="S3">
        <v>149.49</v>
      </c>
      <c r="T3">
        <v>82419.12</v>
      </c>
      <c r="U3">
        <v>0.47</v>
      </c>
      <c r="V3">
        <v>0.78</v>
      </c>
      <c r="W3">
        <v>13.74</v>
      </c>
      <c r="X3">
        <v>4.9400000000000004</v>
      </c>
      <c r="Y3">
        <v>2</v>
      </c>
      <c r="Z3">
        <v>10</v>
      </c>
      <c r="AA3">
        <v>683.96426172655856</v>
      </c>
      <c r="AB3">
        <v>935.83007726790527</v>
      </c>
      <c r="AC3">
        <v>846.51576813921827</v>
      </c>
      <c r="AD3">
        <v>683964.26172655856</v>
      </c>
      <c r="AE3">
        <v>935830.07726790523</v>
      </c>
      <c r="AF3">
        <v>6.305183324129742E-6</v>
      </c>
      <c r="AG3">
        <v>31</v>
      </c>
      <c r="AH3">
        <v>846515.76813921821</v>
      </c>
    </row>
    <row r="4" spans="1:34" x14ac:dyDescent="0.25">
      <c r="A4">
        <v>2</v>
      </c>
      <c r="B4">
        <v>60</v>
      </c>
      <c r="C4" t="s">
        <v>34</v>
      </c>
      <c r="D4">
        <v>2.2227000000000001</v>
      </c>
      <c r="E4">
        <v>44.99</v>
      </c>
      <c r="F4">
        <v>40.33</v>
      </c>
      <c r="G4">
        <v>24.44</v>
      </c>
      <c r="H4">
        <v>0.42</v>
      </c>
      <c r="I4">
        <v>99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333.16</v>
      </c>
      <c r="Q4">
        <v>5852.78</v>
      </c>
      <c r="R4">
        <v>278.16000000000003</v>
      </c>
      <c r="S4">
        <v>149.49</v>
      </c>
      <c r="T4">
        <v>60996.56</v>
      </c>
      <c r="U4">
        <v>0.54</v>
      </c>
      <c r="V4">
        <v>0.8</v>
      </c>
      <c r="W4">
        <v>13.83</v>
      </c>
      <c r="X4">
        <v>3.79</v>
      </c>
      <c r="Y4">
        <v>2</v>
      </c>
      <c r="Z4">
        <v>10</v>
      </c>
      <c r="AA4">
        <v>634.69211206272473</v>
      </c>
      <c r="AB4">
        <v>868.41374836401917</v>
      </c>
      <c r="AC4">
        <v>785.53355904650709</v>
      </c>
      <c r="AD4">
        <v>634692.11206272477</v>
      </c>
      <c r="AE4">
        <v>868413.74836401921</v>
      </c>
      <c r="AF4">
        <v>6.5845381387630033E-6</v>
      </c>
      <c r="AG4">
        <v>30</v>
      </c>
      <c r="AH4">
        <v>785533.55904650711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1.3595999999999999</v>
      </c>
      <c r="E2">
        <v>73.55</v>
      </c>
      <c r="F2">
        <v>55.6</v>
      </c>
      <c r="G2">
        <v>6.88</v>
      </c>
      <c r="H2">
        <v>0.11</v>
      </c>
      <c r="I2">
        <v>485</v>
      </c>
      <c r="J2">
        <v>159.12</v>
      </c>
      <c r="K2">
        <v>50.28</v>
      </c>
      <c r="L2">
        <v>1</v>
      </c>
      <c r="M2">
        <v>483</v>
      </c>
      <c r="N2">
        <v>27.84</v>
      </c>
      <c r="O2">
        <v>19859.16</v>
      </c>
      <c r="P2">
        <v>666.06</v>
      </c>
      <c r="Q2">
        <v>5856.5</v>
      </c>
      <c r="R2">
        <v>793.27</v>
      </c>
      <c r="S2">
        <v>149.49</v>
      </c>
      <c r="T2">
        <v>316620.12</v>
      </c>
      <c r="U2">
        <v>0.19</v>
      </c>
      <c r="V2">
        <v>0.57999999999999996</v>
      </c>
      <c r="W2">
        <v>14.33</v>
      </c>
      <c r="X2">
        <v>19.04</v>
      </c>
      <c r="Y2">
        <v>2</v>
      </c>
      <c r="Z2">
        <v>10</v>
      </c>
      <c r="AA2">
        <v>1491.8090465388959</v>
      </c>
      <c r="AB2">
        <v>2041.1589514447339</v>
      </c>
      <c r="AC2">
        <v>1846.3536059034291</v>
      </c>
      <c r="AD2">
        <v>1491809.0465388959</v>
      </c>
      <c r="AE2">
        <v>2041158.9514447339</v>
      </c>
      <c r="AF2">
        <v>3.5864050245695569E-6</v>
      </c>
      <c r="AG2">
        <v>48</v>
      </c>
      <c r="AH2">
        <v>1846353.605903429</v>
      </c>
    </row>
    <row r="3" spans="1:34" x14ac:dyDescent="0.25">
      <c r="A3">
        <v>1</v>
      </c>
      <c r="B3">
        <v>80</v>
      </c>
      <c r="C3" t="s">
        <v>34</v>
      </c>
      <c r="D3">
        <v>1.9573</v>
      </c>
      <c r="E3">
        <v>51.09</v>
      </c>
      <c r="F3">
        <v>43.13</v>
      </c>
      <c r="G3">
        <v>14.79</v>
      </c>
      <c r="H3">
        <v>0.22</v>
      </c>
      <c r="I3">
        <v>175</v>
      </c>
      <c r="J3">
        <v>160.54</v>
      </c>
      <c r="K3">
        <v>50.28</v>
      </c>
      <c r="L3">
        <v>2</v>
      </c>
      <c r="M3">
        <v>173</v>
      </c>
      <c r="N3">
        <v>28.26</v>
      </c>
      <c r="O3">
        <v>20034.400000000001</v>
      </c>
      <c r="P3">
        <v>482.19</v>
      </c>
      <c r="Q3">
        <v>5852.26</v>
      </c>
      <c r="R3">
        <v>375.87</v>
      </c>
      <c r="S3">
        <v>149.49</v>
      </c>
      <c r="T3">
        <v>109469.7</v>
      </c>
      <c r="U3">
        <v>0.4</v>
      </c>
      <c r="V3">
        <v>0.75</v>
      </c>
      <c r="W3">
        <v>13.82</v>
      </c>
      <c r="X3">
        <v>6.59</v>
      </c>
      <c r="Y3">
        <v>2</v>
      </c>
      <c r="Z3">
        <v>10</v>
      </c>
      <c r="AA3">
        <v>859.85056305563558</v>
      </c>
      <c r="AB3">
        <v>1176.4854743023211</v>
      </c>
      <c r="AC3">
        <v>1064.2033518426399</v>
      </c>
      <c r="AD3">
        <v>859850.56305563555</v>
      </c>
      <c r="AE3">
        <v>1176485.474302321</v>
      </c>
      <c r="AF3">
        <v>5.1630410080832558E-6</v>
      </c>
      <c r="AG3">
        <v>34</v>
      </c>
      <c r="AH3">
        <v>1064203.35184264</v>
      </c>
    </row>
    <row r="4" spans="1:34" x14ac:dyDescent="0.25">
      <c r="A4">
        <v>2</v>
      </c>
      <c r="B4">
        <v>80</v>
      </c>
      <c r="C4" t="s">
        <v>34</v>
      </c>
      <c r="D4">
        <v>2.1836000000000002</v>
      </c>
      <c r="E4">
        <v>45.8</v>
      </c>
      <c r="F4">
        <v>40.25</v>
      </c>
      <c r="G4">
        <v>24.15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97</v>
      </c>
      <c r="N4">
        <v>28.69</v>
      </c>
      <c r="O4">
        <v>20210.21</v>
      </c>
      <c r="P4">
        <v>411.03</v>
      </c>
      <c r="Q4">
        <v>5851.28</v>
      </c>
      <c r="R4">
        <v>279.94</v>
      </c>
      <c r="S4">
        <v>149.49</v>
      </c>
      <c r="T4">
        <v>61882.62</v>
      </c>
      <c r="U4">
        <v>0.53</v>
      </c>
      <c r="V4">
        <v>0.81</v>
      </c>
      <c r="W4">
        <v>13.7</v>
      </c>
      <c r="X4">
        <v>3.72</v>
      </c>
      <c r="Y4">
        <v>2</v>
      </c>
      <c r="Z4">
        <v>10</v>
      </c>
      <c r="AA4">
        <v>710.38556970247851</v>
      </c>
      <c r="AB4">
        <v>971.9808764664009</v>
      </c>
      <c r="AC4">
        <v>879.21638580017486</v>
      </c>
      <c r="AD4">
        <v>710385.56970247847</v>
      </c>
      <c r="AE4">
        <v>971980.87646640092</v>
      </c>
      <c r="AF4">
        <v>5.7599838273389858E-6</v>
      </c>
      <c r="AG4">
        <v>30</v>
      </c>
      <c r="AH4">
        <v>879216.3858001749</v>
      </c>
    </row>
    <row r="5" spans="1:34" x14ac:dyDescent="0.25">
      <c r="A5">
        <v>3</v>
      </c>
      <c r="B5">
        <v>80</v>
      </c>
      <c r="C5" t="s">
        <v>34</v>
      </c>
      <c r="D5">
        <v>2.2665000000000002</v>
      </c>
      <c r="E5">
        <v>44.12</v>
      </c>
      <c r="F5">
        <v>39.380000000000003</v>
      </c>
      <c r="G5">
        <v>31.5</v>
      </c>
      <c r="H5">
        <v>0.43</v>
      </c>
      <c r="I5">
        <v>75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374.96</v>
      </c>
      <c r="Q5">
        <v>5852.61</v>
      </c>
      <c r="R5">
        <v>247.6</v>
      </c>
      <c r="S5">
        <v>149.49</v>
      </c>
      <c r="T5">
        <v>45837.83</v>
      </c>
      <c r="U5">
        <v>0.6</v>
      </c>
      <c r="V5">
        <v>0.82</v>
      </c>
      <c r="W5">
        <v>13.75</v>
      </c>
      <c r="X5">
        <v>2.85</v>
      </c>
      <c r="Y5">
        <v>2</v>
      </c>
      <c r="Z5">
        <v>10</v>
      </c>
      <c r="AA5">
        <v>660.40259796616647</v>
      </c>
      <c r="AB5">
        <v>903.59196944369353</v>
      </c>
      <c r="AC5">
        <v>817.35442007928089</v>
      </c>
      <c r="AD5">
        <v>660402.59796616645</v>
      </c>
      <c r="AE5">
        <v>903591.96944369352</v>
      </c>
      <c r="AF5">
        <v>5.9786606267923656E-6</v>
      </c>
      <c r="AG5">
        <v>29</v>
      </c>
      <c r="AH5">
        <v>817354.42007928086</v>
      </c>
    </row>
    <row r="6" spans="1:34" x14ac:dyDescent="0.25">
      <c r="A6">
        <v>4</v>
      </c>
      <c r="B6">
        <v>80</v>
      </c>
      <c r="C6" t="s">
        <v>34</v>
      </c>
      <c r="D6">
        <v>2.2664</v>
      </c>
      <c r="E6">
        <v>44.12</v>
      </c>
      <c r="F6">
        <v>39.380000000000003</v>
      </c>
      <c r="G6">
        <v>31.51</v>
      </c>
      <c r="H6">
        <v>0.54</v>
      </c>
      <c r="I6">
        <v>75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378.02</v>
      </c>
      <c r="Q6">
        <v>5852.44</v>
      </c>
      <c r="R6">
        <v>247.47</v>
      </c>
      <c r="S6">
        <v>149.49</v>
      </c>
      <c r="T6">
        <v>45769.18</v>
      </c>
      <c r="U6">
        <v>0.6</v>
      </c>
      <c r="V6">
        <v>0.82</v>
      </c>
      <c r="W6">
        <v>13.76</v>
      </c>
      <c r="X6">
        <v>2.85</v>
      </c>
      <c r="Y6">
        <v>2</v>
      </c>
      <c r="Z6">
        <v>10</v>
      </c>
      <c r="AA6">
        <v>662.25606011251205</v>
      </c>
      <c r="AB6">
        <v>906.12795812130253</v>
      </c>
      <c r="AC6">
        <v>819.64837755678127</v>
      </c>
      <c r="AD6">
        <v>662256.06011251209</v>
      </c>
      <c r="AE6">
        <v>906127.95812130254</v>
      </c>
      <c r="AF6">
        <v>5.978396842957079E-6</v>
      </c>
      <c r="AG6">
        <v>29</v>
      </c>
      <c r="AH6">
        <v>819648.37755678128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1.9824999999999999</v>
      </c>
      <c r="E2">
        <v>50.44</v>
      </c>
      <c r="F2">
        <v>44.81</v>
      </c>
      <c r="G2">
        <v>12.39</v>
      </c>
      <c r="H2">
        <v>0.22</v>
      </c>
      <c r="I2">
        <v>217</v>
      </c>
      <c r="J2">
        <v>80.84</v>
      </c>
      <c r="K2">
        <v>35.1</v>
      </c>
      <c r="L2">
        <v>1</v>
      </c>
      <c r="M2">
        <v>202</v>
      </c>
      <c r="N2">
        <v>9.74</v>
      </c>
      <c r="O2">
        <v>10204.209999999999</v>
      </c>
      <c r="P2">
        <v>299.02</v>
      </c>
      <c r="Q2">
        <v>5852.72</v>
      </c>
      <c r="R2">
        <v>431.69</v>
      </c>
      <c r="S2">
        <v>149.49</v>
      </c>
      <c r="T2">
        <v>137171.72</v>
      </c>
      <c r="U2">
        <v>0.35</v>
      </c>
      <c r="V2">
        <v>0.72</v>
      </c>
      <c r="W2">
        <v>13.91</v>
      </c>
      <c r="X2">
        <v>8.27</v>
      </c>
      <c r="Y2">
        <v>2</v>
      </c>
      <c r="Z2">
        <v>10</v>
      </c>
      <c r="AA2">
        <v>658.67575016756166</v>
      </c>
      <c r="AB2">
        <v>901.22922010249442</v>
      </c>
      <c r="AC2">
        <v>815.21716821906637</v>
      </c>
      <c r="AD2">
        <v>658675.75016756169</v>
      </c>
      <c r="AE2">
        <v>901229.22010249447</v>
      </c>
      <c r="AF2">
        <v>7.2992685312848021E-6</v>
      </c>
      <c r="AG2">
        <v>33</v>
      </c>
      <c r="AH2">
        <v>815217.16821906634</v>
      </c>
    </row>
    <row r="3" spans="1:34" x14ac:dyDescent="0.25">
      <c r="A3">
        <v>1</v>
      </c>
      <c r="B3">
        <v>35</v>
      </c>
      <c r="C3" t="s">
        <v>34</v>
      </c>
      <c r="D3">
        <v>2.0924999999999998</v>
      </c>
      <c r="E3">
        <v>47.79</v>
      </c>
      <c r="F3">
        <v>42.99</v>
      </c>
      <c r="G3">
        <v>15.26</v>
      </c>
      <c r="H3">
        <v>0.43</v>
      </c>
      <c r="I3">
        <v>169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274.83999999999997</v>
      </c>
      <c r="Q3">
        <v>5856.46</v>
      </c>
      <c r="R3">
        <v>363.74</v>
      </c>
      <c r="S3">
        <v>149.49</v>
      </c>
      <c r="T3">
        <v>103435.7</v>
      </c>
      <c r="U3">
        <v>0.41</v>
      </c>
      <c r="V3">
        <v>0.75</v>
      </c>
      <c r="W3">
        <v>14.02</v>
      </c>
      <c r="X3">
        <v>6.45</v>
      </c>
      <c r="Y3">
        <v>2</v>
      </c>
      <c r="Z3">
        <v>10</v>
      </c>
      <c r="AA3">
        <v>609.91371586225603</v>
      </c>
      <c r="AB3">
        <v>834.51085353684766</v>
      </c>
      <c r="AC3">
        <v>754.86630891862933</v>
      </c>
      <c r="AD3">
        <v>609913.71586225601</v>
      </c>
      <c r="AE3">
        <v>834510.85353684763</v>
      </c>
      <c r="AF3">
        <v>7.7042720815704656E-6</v>
      </c>
      <c r="AG3">
        <v>32</v>
      </c>
      <c r="AH3">
        <v>754866.30891862931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1.7417</v>
      </c>
      <c r="E2">
        <v>57.42</v>
      </c>
      <c r="F2">
        <v>48.49</v>
      </c>
      <c r="G2">
        <v>9.39</v>
      </c>
      <c r="H2">
        <v>0.16</v>
      </c>
      <c r="I2">
        <v>310</v>
      </c>
      <c r="J2">
        <v>107.41</v>
      </c>
      <c r="K2">
        <v>41.65</v>
      </c>
      <c r="L2">
        <v>1</v>
      </c>
      <c r="M2">
        <v>308</v>
      </c>
      <c r="N2">
        <v>14.77</v>
      </c>
      <c r="O2">
        <v>13481.73</v>
      </c>
      <c r="P2">
        <v>427.53</v>
      </c>
      <c r="Q2">
        <v>5853.49</v>
      </c>
      <c r="R2">
        <v>555.12</v>
      </c>
      <c r="S2">
        <v>149.49</v>
      </c>
      <c r="T2">
        <v>198420.52</v>
      </c>
      <c r="U2">
        <v>0.27</v>
      </c>
      <c r="V2">
        <v>0.67</v>
      </c>
      <c r="W2">
        <v>14.06</v>
      </c>
      <c r="X2">
        <v>11.95</v>
      </c>
      <c r="Y2">
        <v>2</v>
      </c>
      <c r="Z2">
        <v>10</v>
      </c>
      <c r="AA2">
        <v>898.89904698055773</v>
      </c>
      <c r="AB2">
        <v>1229.913332705928</v>
      </c>
      <c r="AC2">
        <v>1112.5321304266779</v>
      </c>
      <c r="AD2">
        <v>898899.04698055773</v>
      </c>
      <c r="AE2">
        <v>1229913.332705928</v>
      </c>
      <c r="AF2">
        <v>5.5533750088484077E-6</v>
      </c>
      <c r="AG2">
        <v>38</v>
      </c>
      <c r="AH2">
        <v>1112532.1304266781</v>
      </c>
    </row>
    <row r="3" spans="1:34" x14ac:dyDescent="0.25">
      <c r="A3">
        <v>1</v>
      </c>
      <c r="B3">
        <v>50</v>
      </c>
      <c r="C3" t="s">
        <v>34</v>
      </c>
      <c r="D3">
        <v>2.1836000000000002</v>
      </c>
      <c r="E3">
        <v>45.8</v>
      </c>
      <c r="F3">
        <v>41.09</v>
      </c>
      <c r="G3">
        <v>20.55</v>
      </c>
      <c r="H3">
        <v>0.32</v>
      </c>
      <c r="I3">
        <v>120</v>
      </c>
      <c r="J3">
        <v>108.68</v>
      </c>
      <c r="K3">
        <v>41.65</v>
      </c>
      <c r="L3">
        <v>2</v>
      </c>
      <c r="M3">
        <v>23</v>
      </c>
      <c r="N3">
        <v>15.03</v>
      </c>
      <c r="O3">
        <v>13638.32</v>
      </c>
      <c r="P3">
        <v>310.54000000000002</v>
      </c>
      <c r="Q3">
        <v>5854.19</v>
      </c>
      <c r="R3">
        <v>303.22000000000003</v>
      </c>
      <c r="S3">
        <v>149.49</v>
      </c>
      <c r="T3">
        <v>73420.039999999994</v>
      </c>
      <c r="U3">
        <v>0.49</v>
      </c>
      <c r="V3">
        <v>0.79</v>
      </c>
      <c r="W3">
        <v>13.87</v>
      </c>
      <c r="X3">
        <v>4.5599999999999996</v>
      </c>
      <c r="Y3">
        <v>2</v>
      </c>
      <c r="Z3">
        <v>10</v>
      </c>
      <c r="AA3">
        <v>616.96800063197804</v>
      </c>
      <c r="AB3">
        <v>844.16283717186104</v>
      </c>
      <c r="AC3">
        <v>763.59712078216114</v>
      </c>
      <c r="AD3">
        <v>616968.00063197804</v>
      </c>
      <c r="AE3">
        <v>844162.83717186109</v>
      </c>
      <c r="AF3">
        <v>6.9623641668033424E-6</v>
      </c>
      <c r="AG3">
        <v>30</v>
      </c>
      <c r="AH3">
        <v>763597.12078216113</v>
      </c>
    </row>
    <row r="4" spans="1:34" x14ac:dyDescent="0.25">
      <c r="A4">
        <v>2</v>
      </c>
      <c r="B4">
        <v>50</v>
      </c>
      <c r="C4" t="s">
        <v>34</v>
      </c>
      <c r="D4">
        <v>2.1898</v>
      </c>
      <c r="E4">
        <v>45.67</v>
      </c>
      <c r="F4">
        <v>41.01</v>
      </c>
      <c r="G4">
        <v>20.85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311.87</v>
      </c>
      <c r="Q4">
        <v>5854.14</v>
      </c>
      <c r="R4">
        <v>300.37</v>
      </c>
      <c r="S4">
        <v>149.49</v>
      </c>
      <c r="T4">
        <v>72004.320000000007</v>
      </c>
      <c r="U4">
        <v>0.5</v>
      </c>
      <c r="V4">
        <v>0.79</v>
      </c>
      <c r="W4">
        <v>13.87</v>
      </c>
      <c r="X4">
        <v>4.47</v>
      </c>
      <c r="Y4">
        <v>2</v>
      </c>
      <c r="Z4">
        <v>10</v>
      </c>
      <c r="AA4">
        <v>616.60158568006568</v>
      </c>
      <c r="AB4">
        <v>843.66149206956788</v>
      </c>
      <c r="AC4">
        <v>763.14362335278838</v>
      </c>
      <c r="AD4">
        <v>616601.58568006568</v>
      </c>
      <c r="AE4">
        <v>843661.4920695679</v>
      </c>
      <c r="AF4">
        <v>6.9821327406420402E-6</v>
      </c>
      <c r="AG4">
        <v>30</v>
      </c>
      <c r="AH4">
        <v>763143.62335278839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1.9766999999999999</v>
      </c>
      <c r="E2">
        <v>50.59</v>
      </c>
      <c r="F2">
        <v>45.53</v>
      </c>
      <c r="G2">
        <v>11.62</v>
      </c>
      <c r="H2">
        <v>0.28000000000000003</v>
      </c>
      <c r="I2">
        <v>235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243.69</v>
      </c>
      <c r="Q2">
        <v>5857.19</v>
      </c>
      <c r="R2">
        <v>444.91</v>
      </c>
      <c r="S2">
        <v>149.49</v>
      </c>
      <c r="T2">
        <v>143690.60999999999</v>
      </c>
      <c r="U2">
        <v>0.34</v>
      </c>
      <c r="V2">
        <v>0.71</v>
      </c>
      <c r="W2">
        <v>14.23</v>
      </c>
      <c r="X2">
        <v>8.98</v>
      </c>
      <c r="Y2">
        <v>2</v>
      </c>
      <c r="Z2">
        <v>10</v>
      </c>
      <c r="AA2">
        <v>602.25529903642018</v>
      </c>
      <c r="AB2">
        <v>824.03226977023417</v>
      </c>
      <c r="AC2">
        <v>745.38778647991671</v>
      </c>
      <c r="AD2">
        <v>602255.29903642018</v>
      </c>
      <c r="AE2">
        <v>824032.26977023412</v>
      </c>
      <c r="AF2">
        <v>8.3358575113211371E-6</v>
      </c>
      <c r="AG2">
        <v>33</v>
      </c>
      <c r="AH2">
        <v>745387.78647991666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1.3021</v>
      </c>
      <c r="E2">
        <v>76.8</v>
      </c>
      <c r="F2">
        <v>56.94</v>
      </c>
      <c r="G2">
        <v>6.62</v>
      </c>
      <c r="H2">
        <v>0.11</v>
      </c>
      <c r="I2">
        <v>516</v>
      </c>
      <c r="J2">
        <v>167.88</v>
      </c>
      <c r="K2">
        <v>51.39</v>
      </c>
      <c r="L2">
        <v>1</v>
      </c>
      <c r="M2">
        <v>514</v>
      </c>
      <c r="N2">
        <v>30.49</v>
      </c>
      <c r="O2">
        <v>20939.59</v>
      </c>
      <c r="P2">
        <v>708.74</v>
      </c>
      <c r="Q2">
        <v>5857.34</v>
      </c>
      <c r="R2">
        <v>837.29</v>
      </c>
      <c r="S2">
        <v>149.49</v>
      </c>
      <c r="T2">
        <v>338477.01</v>
      </c>
      <c r="U2">
        <v>0.18</v>
      </c>
      <c r="V2">
        <v>0.56999999999999995</v>
      </c>
      <c r="W2">
        <v>14.42</v>
      </c>
      <c r="X2">
        <v>20.38</v>
      </c>
      <c r="Y2">
        <v>2</v>
      </c>
      <c r="Z2">
        <v>10</v>
      </c>
      <c r="AA2">
        <v>1620.819255715453</v>
      </c>
      <c r="AB2">
        <v>2217.6764111688399</v>
      </c>
      <c r="AC2">
        <v>2006.0244870152769</v>
      </c>
      <c r="AD2">
        <v>1620819.2557154531</v>
      </c>
      <c r="AE2">
        <v>2217676.4111688398</v>
      </c>
      <c r="AF2">
        <v>3.3517549980942661E-6</v>
      </c>
      <c r="AG2">
        <v>50</v>
      </c>
      <c r="AH2">
        <v>2006024.4870152769</v>
      </c>
    </row>
    <row r="3" spans="1:34" x14ac:dyDescent="0.25">
      <c r="A3">
        <v>1</v>
      </c>
      <c r="B3">
        <v>85</v>
      </c>
      <c r="C3" t="s">
        <v>34</v>
      </c>
      <c r="D3">
        <v>1.9164000000000001</v>
      </c>
      <c r="E3">
        <v>52.18</v>
      </c>
      <c r="F3">
        <v>43.54</v>
      </c>
      <c r="G3">
        <v>14.12</v>
      </c>
      <c r="H3">
        <v>0.21</v>
      </c>
      <c r="I3">
        <v>185</v>
      </c>
      <c r="J3">
        <v>169.33</v>
      </c>
      <c r="K3">
        <v>51.39</v>
      </c>
      <c r="L3">
        <v>2</v>
      </c>
      <c r="M3">
        <v>183</v>
      </c>
      <c r="N3">
        <v>30.94</v>
      </c>
      <c r="O3">
        <v>21118.46</v>
      </c>
      <c r="P3">
        <v>510.03</v>
      </c>
      <c r="Q3">
        <v>5852.57</v>
      </c>
      <c r="R3">
        <v>389.6</v>
      </c>
      <c r="S3">
        <v>149.49</v>
      </c>
      <c r="T3">
        <v>116284.27</v>
      </c>
      <c r="U3">
        <v>0.38</v>
      </c>
      <c r="V3">
        <v>0.74</v>
      </c>
      <c r="W3">
        <v>13.85</v>
      </c>
      <c r="X3">
        <v>7</v>
      </c>
      <c r="Y3">
        <v>2</v>
      </c>
      <c r="Z3">
        <v>10</v>
      </c>
      <c r="AA3">
        <v>898.55346314222197</v>
      </c>
      <c r="AB3">
        <v>1229.440489652234</v>
      </c>
      <c r="AC3">
        <v>1112.104414850389</v>
      </c>
      <c r="AD3">
        <v>898553.46314222203</v>
      </c>
      <c r="AE3">
        <v>1229440.4896522339</v>
      </c>
      <c r="AF3">
        <v>4.9330337749388309E-6</v>
      </c>
      <c r="AG3">
        <v>34</v>
      </c>
      <c r="AH3">
        <v>1112104.4148503889</v>
      </c>
    </row>
    <row r="4" spans="1:34" x14ac:dyDescent="0.25">
      <c r="A4">
        <v>2</v>
      </c>
      <c r="B4">
        <v>85</v>
      </c>
      <c r="C4" t="s">
        <v>34</v>
      </c>
      <c r="D4">
        <v>2.1520999999999999</v>
      </c>
      <c r="E4">
        <v>46.47</v>
      </c>
      <c r="F4">
        <v>40.5</v>
      </c>
      <c r="G4">
        <v>22.93</v>
      </c>
      <c r="H4">
        <v>0.31</v>
      </c>
      <c r="I4">
        <v>106</v>
      </c>
      <c r="J4">
        <v>170.79</v>
      </c>
      <c r="K4">
        <v>51.39</v>
      </c>
      <c r="L4">
        <v>3</v>
      </c>
      <c r="M4">
        <v>104</v>
      </c>
      <c r="N4">
        <v>31.4</v>
      </c>
      <c r="O4">
        <v>21297.94</v>
      </c>
      <c r="P4">
        <v>438.45</v>
      </c>
      <c r="Q4">
        <v>5851.41</v>
      </c>
      <c r="R4">
        <v>288.55</v>
      </c>
      <c r="S4">
        <v>149.49</v>
      </c>
      <c r="T4">
        <v>66155.55</v>
      </c>
      <c r="U4">
        <v>0.52</v>
      </c>
      <c r="V4">
        <v>0.8</v>
      </c>
      <c r="W4">
        <v>13.71</v>
      </c>
      <c r="X4">
        <v>3.97</v>
      </c>
      <c r="Y4">
        <v>2</v>
      </c>
      <c r="Z4">
        <v>10</v>
      </c>
      <c r="AA4">
        <v>749.52253157541224</v>
      </c>
      <c r="AB4">
        <v>1025.5297943018491</v>
      </c>
      <c r="AC4">
        <v>927.65467007378629</v>
      </c>
      <c r="AD4">
        <v>749522.53157541226</v>
      </c>
      <c r="AE4">
        <v>1025529.794301849</v>
      </c>
      <c r="AF4">
        <v>5.5397526544802011E-6</v>
      </c>
      <c r="AG4">
        <v>31</v>
      </c>
      <c r="AH4">
        <v>927654.67007378628</v>
      </c>
    </row>
    <row r="5" spans="1:34" x14ac:dyDescent="0.25">
      <c r="A5">
        <v>3</v>
      </c>
      <c r="B5">
        <v>85</v>
      </c>
      <c r="C5" t="s">
        <v>34</v>
      </c>
      <c r="D5">
        <v>2.2658999999999998</v>
      </c>
      <c r="E5">
        <v>44.13</v>
      </c>
      <c r="F5">
        <v>39.29</v>
      </c>
      <c r="G5">
        <v>32.29</v>
      </c>
      <c r="H5">
        <v>0.41</v>
      </c>
      <c r="I5">
        <v>73</v>
      </c>
      <c r="J5">
        <v>172.25</v>
      </c>
      <c r="K5">
        <v>51.39</v>
      </c>
      <c r="L5">
        <v>4</v>
      </c>
      <c r="M5">
        <v>31</v>
      </c>
      <c r="N5">
        <v>31.86</v>
      </c>
      <c r="O5">
        <v>21478.05</v>
      </c>
      <c r="P5">
        <v>389.66</v>
      </c>
      <c r="Q5">
        <v>5851.34</v>
      </c>
      <c r="R5">
        <v>245.77</v>
      </c>
      <c r="S5">
        <v>149.49</v>
      </c>
      <c r="T5">
        <v>44930.26</v>
      </c>
      <c r="U5">
        <v>0.61</v>
      </c>
      <c r="V5">
        <v>0.82</v>
      </c>
      <c r="W5">
        <v>13.71</v>
      </c>
      <c r="X5">
        <v>2.76</v>
      </c>
      <c r="Y5">
        <v>2</v>
      </c>
      <c r="Z5">
        <v>10</v>
      </c>
      <c r="AA5">
        <v>673.53235919934014</v>
      </c>
      <c r="AB5">
        <v>921.55668800710635</v>
      </c>
      <c r="AC5">
        <v>833.60461111664222</v>
      </c>
      <c r="AD5">
        <v>673532.35919934011</v>
      </c>
      <c r="AE5">
        <v>921556.68800710631</v>
      </c>
      <c r="AF5">
        <v>5.8326869289469304E-6</v>
      </c>
      <c r="AG5">
        <v>29</v>
      </c>
      <c r="AH5">
        <v>833604.61111664225</v>
      </c>
    </row>
    <row r="6" spans="1:34" x14ac:dyDescent="0.25">
      <c r="A6">
        <v>4</v>
      </c>
      <c r="B6">
        <v>85</v>
      </c>
      <c r="C6" t="s">
        <v>34</v>
      </c>
      <c r="D6">
        <v>2.2763</v>
      </c>
      <c r="E6">
        <v>43.93</v>
      </c>
      <c r="F6">
        <v>39.19</v>
      </c>
      <c r="G6">
        <v>33.590000000000003</v>
      </c>
      <c r="H6">
        <v>0.51</v>
      </c>
      <c r="I6">
        <v>70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387.64</v>
      </c>
      <c r="Q6">
        <v>5851.93</v>
      </c>
      <c r="R6">
        <v>241.48</v>
      </c>
      <c r="S6">
        <v>149.49</v>
      </c>
      <c r="T6">
        <v>42799.23</v>
      </c>
      <c r="U6">
        <v>0.62</v>
      </c>
      <c r="V6">
        <v>0.83</v>
      </c>
      <c r="W6">
        <v>13.74</v>
      </c>
      <c r="X6">
        <v>2.65</v>
      </c>
      <c r="Y6">
        <v>2</v>
      </c>
      <c r="Z6">
        <v>10</v>
      </c>
      <c r="AA6">
        <v>670.16073497642719</v>
      </c>
      <c r="AB6">
        <v>916.94348299975388</v>
      </c>
      <c r="AC6">
        <v>829.4316839205178</v>
      </c>
      <c r="AD6">
        <v>670160.73497642716</v>
      </c>
      <c r="AE6">
        <v>916943.48299975391</v>
      </c>
      <c r="AF6">
        <v>5.859457723801535E-6</v>
      </c>
      <c r="AG6">
        <v>29</v>
      </c>
      <c r="AH6">
        <v>829431.6839205178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1.8828</v>
      </c>
      <c r="E2">
        <v>53.11</v>
      </c>
      <c r="F2">
        <v>47.77</v>
      </c>
      <c r="G2">
        <v>9.75</v>
      </c>
      <c r="H2">
        <v>0.34</v>
      </c>
      <c r="I2">
        <v>294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227.06</v>
      </c>
      <c r="Q2">
        <v>5859.9</v>
      </c>
      <c r="R2">
        <v>517.13</v>
      </c>
      <c r="S2">
        <v>149.49</v>
      </c>
      <c r="T2">
        <v>179504.65</v>
      </c>
      <c r="U2">
        <v>0.28999999999999998</v>
      </c>
      <c r="V2">
        <v>0.68</v>
      </c>
      <c r="W2">
        <v>14.4</v>
      </c>
      <c r="X2">
        <v>11.22</v>
      </c>
      <c r="Y2">
        <v>2</v>
      </c>
      <c r="Z2">
        <v>10</v>
      </c>
      <c r="AA2">
        <v>615.98542596770824</v>
      </c>
      <c r="AB2">
        <v>842.81843516807214</v>
      </c>
      <c r="AC2">
        <v>762.38102661873381</v>
      </c>
      <c r="AD2">
        <v>615985.42596770823</v>
      </c>
      <c r="AE2">
        <v>842818.43516807212</v>
      </c>
      <c r="AF2">
        <v>8.6876858631535924E-6</v>
      </c>
      <c r="AG2">
        <v>35</v>
      </c>
      <c r="AH2">
        <v>762381.02661873377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1.5391999999999999</v>
      </c>
      <c r="E2">
        <v>64.97</v>
      </c>
      <c r="F2">
        <v>51.98</v>
      </c>
      <c r="G2">
        <v>7.86</v>
      </c>
      <c r="H2">
        <v>0.13</v>
      </c>
      <c r="I2">
        <v>397</v>
      </c>
      <c r="J2">
        <v>133.21</v>
      </c>
      <c r="K2">
        <v>46.47</v>
      </c>
      <c r="L2">
        <v>1</v>
      </c>
      <c r="M2">
        <v>395</v>
      </c>
      <c r="N2">
        <v>20.75</v>
      </c>
      <c r="O2">
        <v>16663.419999999998</v>
      </c>
      <c r="P2">
        <v>545.9</v>
      </c>
      <c r="Q2">
        <v>5856.44</v>
      </c>
      <c r="R2">
        <v>672.02</v>
      </c>
      <c r="S2">
        <v>149.49</v>
      </c>
      <c r="T2">
        <v>256437.9</v>
      </c>
      <c r="U2">
        <v>0.22</v>
      </c>
      <c r="V2">
        <v>0.62</v>
      </c>
      <c r="W2">
        <v>14.19</v>
      </c>
      <c r="X2">
        <v>15.43</v>
      </c>
      <c r="Y2">
        <v>2</v>
      </c>
      <c r="Z2">
        <v>10</v>
      </c>
      <c r="AA2">
        <v>1169.5835658585911</v>
      </c>
      <c r="AB2">
        <v>1600.275833193019</v>
      </c>
      <c r="AC2">
        <v>1447.5477536743149</v>
      </c>
      <c r="AD2">
        <v>1169583.5658585911</v>
      </c>
      <c r="AE2">
        <v>1600275.833193019</v>
      </c>
      <c r="AF2">
        <v>4.4148667589450708E-6</v>
      </c>
      <c r="AG2">
        <v>43</v>
      </c>
      <c r="AH2">
        <v>1447547.7536743151</v>
      </c>
    </row>
    <row r="3" spans="1:34" x14ac:dyDescent="0.25">
      <c r="A3">
        <v>1</v>
      </c>
      <c r="B3">
        <v>65</v>
      </c>
      <c r="C3" t="s">
        <v>34</v>
      </c>
      <c r="D3">
        <v>2.0811999999999999</v>
      </c>
      <c r="E3">
        <v>48.05</v>
      </c>
      <c r="F3">
        <v>41.95</v>
      </c>
      <c r="G3">
        <v>17.48</v>
      </c>
      <c r="H3">
        <v>0.26</v>
      </c>
      <c r="I3">
        <v>144</v>
      </c>
      <c r="J3">
        <v>134.55000000000001</v>
      </c>
      <c r="K3">
        <v>46.47</v>
      </c>
      <c r="L3">
        <v>2</v>
      </c>
      <c r="M3">
        <v>142</v>
      </c>
      <c r="N3">
        <v>21.09</v>
      </c>
      <c r="O3">
        <v>16828.84</v>
      </c>
      <c r="P3">
        <v>396.55</v>
      </c>
      <c r="Q3">
        <v>5851.55</v>
      </c>
      <c r="R3">
        <v>336.71</v>
      </c>
      <c r="S3">
        <v>149.49</v>
      </c>
      <c r="T3">
        <v>90045.69</v>
      </c>
      <c r="U3">
        <v>0.44</v>
      </c>
      <c r="V3">
        <v>0.77</v>
      </c>
      <c r="W3">
        <v>13.77</v>
      </c>
      <c r="X3">
        <v>5.42</v>
      </c>
      <c r="Y3">
        <v>2</v>
      </c>
      <c r="Z3">
        <v>10</v>
      </c>
      <c r="AA3">
        <v>731.0404206271088</v>
      </c>
      <c r="AB3">
        <v>1000.241754729191</v>
      </c>
      <c r="AC3">
        <v>904.78008550595655</v>
      </c>
      <c r="AD3">
        <v>731040.42062710878</v>
      </c>
      <c r="AE3">
        <v>1000241.754729192</v>
      </c>
      <c r="AF3">
        <v>5.9694781046754693E-6</v>
      </c>
      <c r="AG3">
        <v>32</v>
      </c>
      <c r="AH3">
        <v>904780.08550595655</v>
      </c>
    </row>
    <row r="4" spans="1:34" x14ac:dyDescent="0.25">
      <c r="A4">
        <v>2</v>
      </c>
      <c r="B4">
        <v>65</v>
      </c>
      <c r="C4" t="s">
        <v>34</v>
      </c>
      <c r="D4">
        <v>2.2378999999999998</v>
      </c>
      <c r="E4">
        <v>44.68</v>
      </c>
      <c r="F4">
        <v>40</v>
      </c>
      <c r="G4">
        <v>26.09</v>
      </c>
      <c r="H4">
        <v>0.39</v>
      </c>
      <c r="I4">
        <v>92</v>
      </c>
      <c r="J4">
        <v>135.9</v>
      </c>
      <c r="K4">
        <v>46.47</v>
      </c>
      <c r="L4">
        <v>3</v>
      </c>
      <c r="M4">
        <v>5</v>
      </c>
      <c r="N4">
        <v>21.43</v>
      </c>
      <c r="O4">
        <v>16994.64</v>
      </c>
      <c r="P4">
        <v>342.99</v>
      </c>
      <c r="Q4">
        <v>5852.84</v>
      </c>
      <c r="R4">
        <v>267.74</v>
      </c>
      <c r="S4">
        <v>149.49</v>
      </c>
      <c r="T4">
        <v>55822.22</v>
      </c>
      <c r="U4">
        <v>0.56000000000000005</v>
      </c>
      <c r="V4">
        <v>0.81</v>
      </c>
      <c r="W4">
        <v>13.79</v>
      </c>
      <c r="X4">
        <v>3.47</v>
      </c>
      <c r="Y4">
        <v>2</v>
      </c>
      <c r="Z4">
        <v>10</v>
      </c>
      <c r="AA4">
        <v>642.72869560086167</v>
      </c>
      <c r="AB4">
        <v>879.40975650994062</v>
      </c>
      <c r="AC4">
        <v>795.48012360797634</v>
      </c>
      <c r="AD4">
        <v>642728.69560086168</v>
      </c>
      <c r="AE4">
        <v>879409.75650994061</v>
      </c>
      <c r="AF4">
        <v>6.4189386173617291E-6</v>
      </c>
      <c r="AG4">
        <v>30</v>
      </c>
      <c r="AH4">
        <v>795480.12360797636</v>
      </c>
    </row>
    <row r="5" spans="1:34" x14ac:dyDescent="0.25">
      <c r="A5">
        <v>3</v>
      </c>
      <c r="B5">
        <v>65</v>
      </c>
      <c r="C5" t="s">
        <v>34</v>
      </c>
      <c r="D5">
        <v>2.2414999999999998</v>
      </c>
      <c r="E5">
        <v>44.61</v>
      </c>
      <c r="F5">
        <v>39.950000000000003</v>
      </c>
      <c r="G5">
        <v>26.34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345.31</v>
      </c>
      <c r="Q5">
        <v>5853.16</v>
      </c>
      <c r="R5">
        <v>265.99</v>
      </c>
      <c r="S5">
        <v>149.49</v>
      </c>
      <c r="T5">
        <v>54952.47</v>
      </c>
      <c r="U5">
        <v>0.56000000000000005</v>
      </c>
      <c r="V5">
        <v>0.81</v>
      </c>
      <c r="W5">
        <v>13.8</v>
      </c>
      <c r="X5">
        <v>3.42</v>
      </c>
      <c r="Y5">
        <v>2</v>
      </c>
      <c r="Z5">
        <v>10</v>
      </c>
      <c r="AA5">
        <v>643.39473466561867</v>
      </c>
      <c r="AB5">
        <v>880.32106054191092</v>
      </c>
      <c r="AC5">
        <v>796.3044540621587</v>
      </c>
      <c r="AD5">
        <v>643394.73466561863</v>
      </c>
      <c r="AE5">
        <v>880321.06054191093</v>
      </c>
      <c r="AF5">
        <v>6.4292644491783882E-6</v>
      </c>
      <c r="AG5">
        <v>30</v>
      </c>
      <c r="AH5">
        <v>796304.45406215871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1.4201999999999999</v>
      </c>
      <c r="E2">
        <v>70.41</v>
      </c>
      <c r="F2">
        <v>54.27</v>
      </c>
      <c r="G2">
        <v>7.17</v>
      </c>
      <c r="H2">
        <v>0.12</v>
      </c>
      <c r="I2">
        <v>454</v>
      </c>
      <c r="J2">
        <v>150.44</v>
      </c>
      <c r="K2">
        <v>49.1</v>
      </c>
      <c r="L2">
        <v>1</v>
      </c>
      <c r="M2">
        <v>452</v>
      </c>
      <c r="N2">
        <v>25.34</v>
      </c>
      <c r="O2">
        <v>18787.759999999998</v>
      </c>
      <c r="P2">
        <v>624.14</v>
      </c>
      <c r="Q2">
        <v>5855.92</v>
      </c>
      <c r="R2">
        <v>749.67</v>
      </c>
      <c r="S2">
        <v>149.49</v>
      </c>
      <c r="T2">
        <v>294976.02</v>
      </c>
      <c r="U2">
        <v>0.2</v>
      </c>
      <c r="V2">
        <v>0.6</v>
      </c>
      <c r="W2">
        <v>14.25</v>
      </c>
      <c r="X2">
        <v>17.71</v>
      </c>
      <c r="Y2">
        <v>2</v>
      </c>
      <c r="Z2">
        <v>10</v>
      </c>
      <c r="AA2">
        <v>1370.497414409519</v>
      </c>
      <c r="AB2">
        <v>1875.175024473828</v>
      </c>
      <c r="AC2">
        <v>1696.210951962722</v>
      </c>
      <c r="AD2">
        <v>1370497.4144095189</v>
      </c>
      <c r="AE2">
        <v>1875175.024473828</v>
      </c>
      <c r="AF2">
        <v>3.8450640378734804E-6</v>
      </c>
      <c r="AG2">
        <v>46</v>
      </c>
      <c r="AH2">
        <v>1696210.951962722</v>
      </c>
    </row>
    <row r="3" spans="1:34" x14ac:dyDescent="0.25">
      <c r="A3">
        <v>1</v>
      </c>
      <c r="B3">
        <v>75</v>
      </c>
      <c r="C3" t="s">
        <v>34</v>
      </c>
      <c r="D3">
        <v>1.9966999999999999</v>
      </c>
      <c r="E3">
        <v>50.08</v>
      </c>
      <c r="F3">
        <v>42.77</v>
      </c>
      <c r="G3">
        <v>15.55</v>
      </c>
      <c r="H3">
        <v>0.23</v>
      </c>
      <c r="I3">
        <v>165</v>
      </c>
      <c r="J3">
        <v>151.83000000000001</v>
      </c>
      <c r="K3">
        <v>49.1</v>
      </c>
      <c r="L3">
        <v>2</v>
      </c>
      <c r="M3">
        <v>163</v>
      </c>
      <c r="N3">
        <v>25.73</v>
      </c>
      <c r="O3">
        <v>18959.54</v>
      </c>
      <c r="P3">
        <v>455.25</v>
      </c>
      <c r="Q3">
        <v>5852.28</v>
      </c>
      <c r="R3">
        <v>363.72</v>
      </c>
      <c r="S3">
        <v>149.49</v>
      </c>
      <c r="T3">
        <v>103444.53</v>
      </c>
      <c r="U3">
        <v>0.41</v>
      </c>
      <c r="V3">
        <v>0.76</v>
      </c>
      <c r="W3">
        <v>13.81</v>
      </c>
      <c r="X3">
        <v>6.23</v>
      </c>
      <c r="Y3">
        <v>2</v>
      </c>
      <c r="Z3">
        <v>10</v>
      </c>
      <c r="AA3">
        <v>814.01099008908989</v>
      </c>
      <c r="AB3">
        <v>1113.7657482702609</v>
      </c>
      <c r="AC3">
        <v>1007.469508435392</v>
      </c>
      <c r="AD3">
        <v>814010.99008908984</v>
      </c>
      <c r="AE3">
        <v>1113765.7482702611</v>
      </c>
      <c r="AF3">
        <v>5.4058860473327536E-6</v>
      </c>
      <c r="AG3">
        <v>33</v>
      </c>
      <c r="AH3">
        <v>1007469.5084353921</v>
      </c>
    </row>
    <row r="4" spans="1:34" x14ac:dyDescent="0.25">
      <c r="A4">
        <v>2</v>
      </c>
      <c r="B4">
        <v>75</v>
      </c>
      <c r="C4" t="s">
        <v>34</v>
      </c>
      <c r="D4">
        <v>2.2151999999999998</v>
      </c>
      <c r="E4">
        <v>45.14</v>
      </c>
      <c r="F4">
        <v>40.020000000000003</v>
      </c>
      <c r="G4">
        <v>25.82</v>
      </c>
      <c r="H4">
        <v>0.35</v>
      </c>
      <c r="I4">
        <v>93</v>
      </c>
      <c r="J4">
        <v>153.22999999999999</v>
      </c>
      <c r="K4">
        <v>49.1</v>
      </c>
      <c r="L4">
        <v>3</v>
      </c>
      <c r="M4">
        <v>83</v>
      </c>
      <c r="N4">
        <v>26.13</v>
      </c>
      <c r="O4">
        <v>19131.849999999999</v>
      </c>
      <c r="P4">
        <v>382.75</v>
      </c>
      <c r="Q4">
        <v>5850.88</v>
      </c>
      <c r="R4">
        <v>272.13</v>
      </c>
      <c r="S4">
        <v>149.49</v>
      </c>
      <c r="T4">
        <v>58009.37</v>
      </c>
      <c r="U4">
        <v>0.55000000000000004</v>
      </c>
      <c r="V4">
        <v>0.81</v>
      </c>
      <c r="W4">
        <v>13.7</v>
      </c>
      <c r="X4">
        <v>3.5</v>
      </c>
      <c r="Y4">
        <v>2</v>
      </c>
      <c r="Z4">
        <v>10</v>
      </c>
      <c r="AA4">
        <v>681.26712917117538</v>
      </c>
      <c r="AB4">
        <v>932.1397415165394</v>
      </c>
      <c r="AC4">
        <v>843.17763285254409</v>
      </c>
      <c r="AD4">
        <v>681267.12917117542</v>
      </c>
      <c r="AE4">
        <v>932139.74151653936</v>
      </c>
      <c r="AF4">
        <v>5.9974551870844474E-6</v>
      </c>
      <c r="AG4">
        <v>30</v>
      </c>
      <c r="AH4">
        <v>843177.63285254408</v>
      </c>
    </row>
    <row r="5" spans="1:34" x14ac:dyDescent="0.25">
      <c r="A5">
        <v>3</v>
      </c>
      <c r="B5">
        <v>75</v>
      </c>
      <c r="C5" t="s">
        <v>34</v>
      </c>
      <c r="D5">
        <v>2.2608000000000001</v>
      </c>
      <c r="E5">
        <v>44.23</v>
      </c>
      <c r="F5">
        <v>39.54</v>
      </c>
      <c r="G5">
        <v>30.03</v>
      </c>
      <c r="H5">
        <v>0.46</v>
      </c>
      <c r="I5">
        <v>79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364.54</v>
      </c>
      <c r="Q5">
        <v>5851.87</v>
      </c>
      <c r="R5">
        <v>252.65</v>
      </c>
      <c r="S5">
        <v>149.49</v>
      </c>
      <c r="T5">
        <v>48341.47</v>
      </c>
      <c r="U5">
        <v>0.59</v>
      </c>
      <c r="V5">
        <v>0.82</v>
      </c>
      <c r="W5">
        <v>13.77</v>
      </c>
      <c r="X5">
        <v>3.01</v>
      </c>
      <c r="Y5">
        <v>2</v>
      </c>
      <c r="Z5">
        <v>10</v>
      </c>
      <c r="AA5">
        <v>650.93889940077827</v>
      </c>
      <c r="AB5">
        <v>890.64331955761486</v>
      </c>
      <c r="AC5">
        <v>805.64157116478543</v>
      </c>
      <c r="AD5">
        <v>650938.89940077823</v>
      </c>
      <c r="AE5">
        <v>890643.31955761486</v>
      </c>
      <c r="AF5">
        <v>6.1209130945108883E-6</v>
      </c>
      <c r="AG5">
        <v>29</v>
      </c>
      <c r="AH5">
        <v>805641.57116478542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1.1942999999999999</v>
      </c>
      <c r="E2">
        <v>83.73</v>
      </c>
      <c r="F2">
        <v>59.63</v>
      </c>
      <c r="G2">
        <v>6.16</v>
      </c>
      <c r="H2">
        <v>0.1</v>
      </c>
      <c r="I2">
        <v>581</v>
      </c>
      <c r="J2">
        <v>185.69</v>
      </c>
      <c r="K2">
        <v>53.44</v>
      </c>
      <c r="L2">
        <v>1</v>
      </c>
      <c r="M2">
        <v>579</v>
      </c>
      <c r="N2">
        <v>36.26</v>
      </c>
      <c r="O2">
        <v>23136.14</v>
      </c>
      <c r="P2">
        <v>796.41</v>
      </c>
      <c r="Q2">
        <v>5859.19</v>
      </c>
      <c r="R2">
        <v>928.77</v>
      </c>
      <c r="S2">
        <v>149.49</v>
      </c>
      <c r="T2">
        <v>383891.37</v>
      </c>
      <c r="U2">
        <v>0.16</v>
      </c>
      <c r="V2">
        <v>0.54</v>
      </c>
      <c r="W2">
        <v>14.49</v>
      </c>
      <c r="X2">
        <v>23.07</v>
      </c>
      <c r="Y2">
        <v>2</v>
      </c>
      <c r="Z2">
        <v>10</v>
      </c>
      <c r="AA2">
        <v>1915.061930929664</v>
      </c>
      <c r="AB2">
        <v>2620.2722204675952</v>
      </c>
      <c r="AC2">
        <v>2370.197117321326</v>
      </c>
      <c r="AD2">
        <v>1915061.9309296641</v>
      </c>
      <c r="AE2">
        <v>2620272.2204675949</v>
      </c>
      <c r="AF2">
        <v>2.9393871859667752E-6</v>
      </c>
      <c r="AG2">
        <v>55</v>
      </c>
      <c r="AH2">
        <v>2370197.1173213259</v>
      </c>
    </row>
    <row r="3" spans="1:34" x14ac:dyDescent="0.25">
      <c r="A3">
        <v>1</v>
      </c>
      <c r="B3">
        <v>95</v>
      </c>
      <c r="C3" t="s">
        <v>34</v>
      </c>
      <c r="D3">
        <v>1.8405</v>
      </c>
      <c r="E3">
        <v>54.33</v>
      </c>
      <c r="F3">
        <v>44.27</v>
      </c>
      <c r="G3">
        <v>13.02</v>
      </c>
      <c r="H3">
        <v>0.19</v>
      </c>
      <c r="I3">
        <v>204</v>
      </c>
      <c r="J3">
        <v>187.21</v>
      </c>
      <c r="K3">
        <v>53.44</v>
      </c>
      <c r="L3">
        <v>2</v>
      </c>
      <c r="M3">
        <v>202</v>
      </c>
      <c r="N3">
        <v>36.770000000000003</v>
      </c>
      <c r="O3">
        <v>23322.880000000001</v>
      </c>
      <c r="P3">
        <v>563.03</v>
      </c>
      <c r="Q3">
        <v>5853.12</v>
      </c>
      <c r="R3">
        <v>414.48</v>
      </c>
      <c r="S3">
        <v>149.49</v>
      </c>
      <c r="T3">
        <v>128630.86</v>
      </c>
      <c r="U3">
        <v>0.36</v>
      </c>
      <c r="V3">
        <v>0.73</v>
      </c>
      <c r="W3">
        <v>13.86</v>
      </c>
      <c r="X3">
        <v>7.73</v>
      </c>
      <c r="Y3">
        <v>2</v>
      </c>
      <c r="Z3">
        <v>10</v>
      </c>
      <c r="AA3">
        <v>995.90080371630529</v>
      </c>
      <c r="AB3">
        <v>1362.635415687259</v>
      </c>
      <c r="AC3">
        <v>1232.5874040848839</v>
      </c>
      <c r="AD3">
        <v>995900.80371630529</v>
      </c>
      <c r="AE3">
        <v>1362635.4156872591</v>
      </c>
      <c r="AF3">
        <v>4.529801654334631E-6</v>
      </c>
      <c r="AG3">
        <v>36</v>
      </c>
      <c r="AH3">
        <v>1232587.4040848841</v>
      </c>
    </row>
    <row r="4" spans="1:34" x14ac:dyDescent="0.25">
      <c r="A4">
        <v>2</v>
      </c>
      <c r="B4">
        <v>95</v>
      </c>
      <c r="C4" t="s">
        <v>34</v>
      </c>
      <c r="D4">
        <v>2.0886</v>
      </c>
      <c r="E4">
        <v>47.88</v>
      </c>
      <c r="F4">
        <v>40.98</v>
      </c>
      <c r="G4">
        <v>20.66</v>
      </c>
      <c r="H4">
        <v>0.28000000000000003</v>
      </c>
      <c r="I4">
        <v>119</v>
      </c>
      <c r="J4">
        <v>188.73</v>
      </c>
      <c r="K4">
        <v>53.44</v>
      </c>
      <c r="L4">
        <v>3</v>
      </c>
      <c r="M4">
        <v>117</v>
      </c>
      <c r="N4">
        <v>37.29</v>
      </c>
      <c r="O4">
        <v>23510.33</v>
      </c>
      <c r="P4">
        <v>489.88</v>
      </c>
      <c r="Q4">
        <v>5851.25</v>
      </c>
      <c r="R4">
        <v>304.43</v>
      </c>
      <c r="S4">
        <v>149.49</v>
      </c>
      <c r="T4">
        <v>74033.75</v>
      </c>
      <c r="U4">
        <v>0.49</v>
      </c>
      <c r="V4">
        <v>0.79</v>
      </c>
      <c r="W4">
        <v>13.73</v>
      </c>
      <c r="X4">
        <v>4.45</v>
      </c>
      <c r="Y4">
        <v>2</v>
      </c>
      <c r="Z4">
        <v>10</v>
      </c>
      <c r="AA4">
        <v>818.12617485336284</v>
      </c>
      <c r="AB4">
        <v>1119.396325613877</v>
      </c>
      <c r="AC4">
        <v>1012.562711379899</v>
      </c>
      <c r="AD4">
        <v>818126.17485336284</v>
      </c>
      <c r="AE4">
        <v>1119396.325613878</v>
      </c>
      <c r="AF4">
        <v>5.1404203940468952E-6</v>
      </c>
      <c r="AG4">
        <v>32</v>
      </c>
      <c r="AH4">
        <v>1012562.7113798989</v>
      </c>
    </row>
    <row r="5" spans="1:34" x14ac:dyDescent="0.25">
      <c r="A5">
        <v>3</v>
      </c>
      <c r="B5">
        <v>95</v>
      </c>
      <c r="C5" t="s">
        <v>34</v>
      </c>
      <c r="D5">
        <v>2.2250000000000001</v>
      </c>
      <c r="E5">
        <v>44.94</v>
      </c>
      <c r="F5">
        <v>39.5</v>
      </c>
      <c r="G5">
        <v>29.62</v>
      </c>
      <c r="H5">
        <v>0.37</v>
      </c>
      <c r="I5">
        <v>80</v>
      </c>
      <c r="J5">
        <v>190.25</v>
      </c>
      <c r="K5">
        <v>53.44</v>
      </c>
      <c r="L5">
        <v>4</v>
      </c>
      <c r="M5">
        <v>78</v>
      </c>
      <c r="N5">
        <v>37.82</v>
      </c>
      <c r="O5">
        <v>23698.48</v>
      </c>
      <c r="P5">
        <v>439.92</v>
      </c>
      <c r="Q5">
        <v>5851.11</v>
      </c>
      <c r="R5">
        <v>254.91</v>
      </c>
      <c r="S5">
        <v>149.49</v>
      </c>
      <c r="T5">
        <v>49468.79</v>
      </c>
      <c r="U5">
        <v>0.59</v>
      </c>
      <c r="V5">
        <v>0.82</v>
      </c>
      <c r="W5">
        <v>13.67</v>
      </c>
      <c r="X5">
        <v>2.97</v>
      </c>
      <c r="Y5">
        <v>2</v>
      </c>
      <c r="Z5">
        <v>10</v>
      </c>
      <c r="AA5">
        <v>730.91165129356136</v>
      </c>
      <c r="AB5">
        <v>1000.06556684613</v>
      </c>
      <c r="AC5">
        <v>904.62071274717289</v>
      </c>
      <c r="AD5">
        <v>730911.65129356133</v>
      </c>
      <c r="AE5">
        <v>1000065.56684613</v>
      </c>
      <c r="AF5">
        <v>5.4761253359926947E-6</v>
      </c>
      <c r="AG5">
        <v>30</v>
      </c>
      <c r="AH5">
        <v>904620.71274717292</v>
      </c>
    </row>
    <row r="6" spans="1:34" x14ac:dyDescent="0.25">
      <c r="A6">
        <v>4</v>
      </c>
      <c r="B6">
        <v>95</v>
      </c>
      <c r="C6" t="s">
        <v>34</v>
      </c>
      <c r="D6">
        <v>2.2881999999999998</v>
      </c>
      <c r="E6">
        <v>43.7</v>
      </c>
      <c r="F6">
        <v>38.89</v>
      </c>
      <c r="G6">
        <v>37.04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6</v>
      </c>
      <c r="N6">
        <v>38.35</v>
      </c>
      <c r="O6">
        <v>23887.360000000001</v>
      </c>
      <c r="P6">
        <v>405.98</v>
      </c>
      <c r="Q6">
        <v>5852.3</v>
      </c>
      <c r="R6">
        <v>232.22</v>
      </c>
      <c r="S6">
        <v>149.49</v>
      </c>
      <c r="T6">
        <v>38204.11</v>
      </c>
      <c r="U6">
        <v>0.64</v>
      </c>
      <c r="V6">
        <v>0.83</v>
      </c>
      <c r="W6">
        <v>13.71</v>
      </c>
      <c r="X6">
        <v>2.36</v>
      </c>
      <c r="Y6">
        <v>2</v>
      </c>
      <c r="Z6">
        <v>10</v>
      </c>
      <c r="AA6">
        <v>686.39773005240954</v>
      </c>
      <c r="AB6">
        <v>939.15965598838011</v>
      </c>
      <c r="AC6">
        <v>849.52757653970411</v>
      </c>
      <c r="AD6">
        <v>686397.73005240958</v>
      </c>
      <c r="AE6">
        <v>939159.65598838008</v>
      </c>
      <c r="AF6">
        <v>5.6316719073341491E-6</v>
      </c>
      <c r="AG6">
        <v>29</v>
      </c>
      <c r="AH6">
        <v>849527.57653970411</v>
      </c>
    </row>
    <row r="7" spans="1:34" x14ac:dyDescent="0.25">
      <c r="A7">
        <v>5</v>
      </c>
      <c r="B7">
        <v>95</v>
      </c>
      <c r="C7" t="s">
        <v>34</v>
      </c>
      <c r="D7">
        <v>2.2877000000000001</v>
      </c>
      <c r="E7">
        <v>43.71</v>
      </c>
      <c r="F7">
        <v>38.9</v>
      </c>
      <c r="G7">
        <v>37.049999999999997</v>
      </c>
      <c r="H7">
        <v>0.55000000000000004</v>
      </c>
      <c r="I7">
        <v>63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409.44</v>
      </c>
      <c r="Q7">
        <v>5852.3</v>
      </c>
      <c r="R7">
        <v>231.94</v>
      </c>
      <c r="S7">
        <v>149.49</v>
      </c>
      <c r="T7">
        <v>38064.28</v>
      </c>
      <c r="U7">
        <v>0.64</v>
      </c>
      <c r="V7">
        <v>0.83</v>
      </c>
      <c r="W7">
        <v>13.72</v>
      </c>
      <c r="X7">
        <v>2.37</v>
      </c>
      <c r="Y7">
        <v>2</v>
      </c>
      <c r="Z7">
        <v>10</v>
      </c>
      <c r="AA7">
        <v>688.58336106681736</v>
      </c>
      <c r="AB7">
        <v>942.15013276552781</v>
      </c>
      <c r="AC7">
        <v>852.23264641040146</v>
      </c>
      <c r="AD7">
        <v>688583.36106681731</v>
      </c>
      <c r="AE7">
        <v>942150.13276552781</v>
      </c>
      <c r="AF7">
        <v>5.6304413173710048E-6</v>
      </c>
      <c r="AG7">
        <v>29</v>
      </c>
      <c r="AH7">
        <v>852232.64641040144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1.1444000000000001</v>
      </c>
      <c r="E2">
        <v>87.39</v>
      </c>
      <c r="F2">
        <v>60.99</v>
      </c>
      <c r="G2">
        <v>5.96</v>
      </c>
      <c r="H2">
        <v>0.09</v>
      </c>
      <c r="I2">
        <v>614</v>
      </c>
      <c r="J2">
        <v>194.77</v>
      </c>
      <c r="K2">
        <v>54.38</v>
      </c>
      <c r="L2">
        <v>1</v>
      </c>
      <c r="M2">
        <v>612</v>
      </c>
      <c r="N2">
        <v>39.4</v>
      </c>
      <c r="O2">
        <v>24256.19</v>
      </c>
      <c r="P2">
        <v>841.38</v>
      </c>
      <c r="Q2">
        <v>5857.18</v>
      </c>
      <c r="R2">
        <v>974.65</v>
      </c>
      <c r="S2">
        <v>149.49</v>
      </c>
      <c r="T2">
        <v>406665.35</v>
      </c>
      <c r="U2">
        <v>0.15</v>
      </c>
      <c r="V2">
        <v>0.53</v>
      </c>
      <c r="W2">
        <v>14.54</v>
      </c>
      <c r="X2">
        <v>24.43</v>
      </c>
      <c r="Y2">
        <v>2</v>
      </c>
      <c r="Z2">
        <v>10</v>
      </c>
      <c r="AA2">
        <v>2070.945713448149</v>
      </c>
      <c r="AB2">
        <v>2833.5592888165111</v>
      </c>
      <c r="AC2">
        <v>2563.1283672173008</v>
      </c>
      <c r="AD2">
        <v>2070945.7134481501</v>
      </c>
      <c r="AE2">
        <v>2833559.2888165112</v>
      </c>
      <c r="AF2">
        <v>2.7588978985661828E-6</v>
      </c>
      <c r="AG2">
        <v>57</v>
      </c>
      <c r="AH2">
        <v>2563128.3672173009</v>
      </c>
    </row>
    <row r="3" spans="1:34" x14ac:dyDescent="0.25">
      <c r="A3">
        <v>1</v>
      </c>
      <c r="B3">
        <v>100</v>
      </c>
      <c r="C3" t="s">
        <v>34</v>
      </c>
      <c r="D3">
        <v>1.8026</v>
      </c>
      <c r="E3">
        <v>55.47</v>
      </c>
      <c r="F3">
        <v>44.64</v>
      </c>
      <c r="G3">
        <v>12.51</v>
      </c>
      <c r="H3">
        <v>0.18</v>
      </c>
      <c r="I3">
        <v>214</v>
      </c>
      <c r="J3">
        <v>196.32</v>
      </c>
      <c r="K3">
        <v>54.38</v>
      </c>
      <c r="L3">
        <v>2</v>
      </c>
      <c r="M3">
        <v>212</v>
      </c>
      <c r="N3">
        <v>39.950000000000003</v>
      </c>
      <c r="O3">
        <v>24447.22</v>
      </c>
      <c r="P3">
        <v>589.23</v>
      </c>
      <c r="Q3">
        <v>5853.02</v>
      </c>
      <c r="R3">
        <v>426.85</v>
      </c>
      <c r="S3">
        <v>149.49</v>
      </c>
      <c r="T3">
        <v>134768.75</v>
      </c>
      <c r="U3">
        <v>0.35</v>
      </c>
      <c r="V3">
        <v>0.73</v>
      </c>
      <c r="W3">
        <v>13.87</v>
      </c>
      <c r="X3">
        <v>8.1</v>
      </c>
      <c r="Y3">
        <v>2</v>
      </c>
      <c r="Z3">
        <v>10</v>
      </c>
      <c r="AA3">
        <v>1046.6693748585469</v>
      </c>
      <c r="AB3">
        <v>1432.09921447536</v>
      </c>
      <c r="AC3">
        <v>1295.4216754097019</v>
      </c>
      <c r="AD3">
        <v>1046669.374858547</v>
      </c>
      <c r="AE3">
        <v>1432099.21447536</v>
      </c>
      <c r="AF3">
        <v>4.3456740230298859E-6</v>
      </c>
      <c r="AG3">
        <v>37</v>
      </c>
      <c r="AH3">
        <v>1295421.6754097019</v>
      </c>
    </row>
    <row r="4" spans="1:34" x14ac:dyDescent="0.25">
      <c r="A4">
        <v>2</v>
      </c>
      <c r="B4">
        <v>100</v>
      </c>
      <c r="C4" t="s">
        <v>34</v>
      </c>
      <c r="D4">
        <v>2.0579000000000001</v>
      </c>
      <c r="E4">
        <v>48.59</v>
      </c>
      <c r="F4">
        <v>41.22</v>
      </c>
      <c r="G4">
        <v>19.78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515.52</v>
      </c>
      <c r="Q4">
        <v>5851.83</v>
      </c>
      <c r="R4">
        <v>312.52</v>
      </c>
      <c r="S4">
        <v>149.49</v>
      </c>
      <c r="T4">
        <v>78045.48</v>
      </c>
      <c r="U4">
        <v>0.48</v>
      </c>
      <c r="V4">
        <v>0.79</v>
      </c>
      <c r="W4">
        <v>13.73</v>
      </c>
      <c r="X4">
        <v>4.68</v>
      </c>
      <c r="Y4">
        <v>2</v>
      </c>
      <c r="Z4">
        <v>10</v>
      </c>
      <c r="AA4">
        <v>848.36266864084428</v>
      </c>
      <c r="AB4">
        <v>1160.76723035387</v>
      </c>
      <c r="AC4">
        <v>1049.9852350359361</v>
      </c>
      <c r="AD4">
        <v>848362.66864084429</v>
      </c>
      <c r="AE4">
        <v>1160767.23035387</v>
      </c>
      <c r="AF4">
        <v>4.9611464395834916E-6</v>
      </c>
      <c r="AG4">
        <v>32</v>
      </c>
      <c r="AH4">
        <v>1049985.2350359361</v>
      </c>
    </row>
    <row r="5" spans="1:34" x14ac:dyDescent="0.25">
      <c r="A5">
        <v>3</v>
      </c>
      <c r="B5">
        <v>100</v>
      </c>
      <c r="C5" t="s">
        <v>34</v>
      </c>
      <c r="D5">
        <v>2.1983000000000001</v>
      </c>
      <c r="E5">
        <v>45.49</v>
      </c>
      <c r="F5">
        <v>39.67</v>
      </c>
      <c r="G5">
        <v>28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465.57</v>
      </c>
      <c r="Q5">
        <v>5850.72</v>
      </c>
      <c r="R5">
        <v>261.16000000000003</v>
      </c>
      <c r="S5">
        <v>149.49</v>
      </c>
      <c r="T5">
        <v>52564.03</v>
      </c>
      <c r="U5">
        <v>0.56999999999999995</v>
      </c>
      <c r="V5">
        <v>0.82</v>
      </c>
      <c r="W5">
        <v>13.66</v>
      </c>
      <c r="X5">
        <v>3.14</v>
      </c>
      <c r="Y5">
        <v>2</v>
      </c>
      <c r="Z5">
        <v>10</v>
      </c>
      <c r="AA5">
        <v>757.05852260895563</v>
      </c>
      <c r="AB5">
        <v>1035.840869698404</v>
      </c>
      <c r="AC5">
        <v>936.98167090617869</v>
      </c>
      <c r="AD5">
        <v>757058.52260895562</v>
      </c>
      <c r="AE5">
        <v>1035840.869698404</v>
      </c>
      <c r="AF5">
        <v>5.2996201069713748E-6</v>
      </c>
      <c r="AG5">
        <v>30</v>
      </c>
      <c r="AH5">
        <v>936981.67090617865</v>
      </c>
    </row>
    <row r="6" spans="1:34" x14ac:dyDescent="0.25">
      <c r="A6">
        <v>4</v>
      </c>
      <c r="B6">
        <v>100</v>
      </c>
      <c r="C6" t="s">
        <v>34</v>
      </c>
      <c r="D6">
        <v>2.2799</v>
      </c>
      <c r="E6">
        <v>43.86</v>
      </c>
      <c r="F6">
        <v>38.89</v>
      </c>
      <c r="G6">
        <v>37.04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38</v>
      </c>
      <c r="N6">
        <v>41.63</v>
      </c>
      <c r="O6">
        <v>25024.84</v>
      </c>
      <c r="P6">
        <v>423.3</v>
      </c>
      <c r="Q6">
        <v>5851.53</v>
      </c>
      <c r="R6">
        <v>233.76</v>
      </c>
      <c r="S6">
        <v>149.49</v>
      </c>
      <c r="T6">
        <v>38978.400000000001</v>
      </c>
      <c r="U6">
        <v>0.64</v>
      </c>
      <c r="V6">
        <v>0.83</v>
      </c>
      <c r="W6">
        <v>13.67</v>
      </c>
      <c r="X6">
        <v>2.36</v>
      </c>
      <c r="Y6">
        <v>2</v>
      </c>
      <c r="Z6">
        <v>10</v>
      </c>
      <c r="AA6">
        <v>702.24979111009532</v>
      </c>
      <c r="AB6">
        <v>960.84914527108265</v>
      </c>
      <c r="AC6">
        <v>869.1470514066549</v>
      </c>
      <c r="AD6">
        <v>702249.79111009534</v>
      </c>
      <c r="AE6">
        <v>960849.14527108264</v>
      </c>
      <c r="AF6">
        <v>5.4963398452822786E-6</v>
      </c>
      <c r="AG6">
        <v>29</v>
      </c>
      <c r="AH6">
        <v>869147.05140665488</v>
      </c>
    </row>
    <row r="7" spans="1:34" x14ac:dyDescent="0.25">
      <c r="A7">
        <v>5</v>
      </c>
      <c r="B7">
        <v>100</v>
      </c>
      <c r="C7" t="s">
        <v>34</v>
      </c>
      <c r="D7">
        <v>2.2907000000000002</v>
      </c>
      <c r="E7">
        <v>43.66</v>
      </c>
      <c r="F7">
        <v>38.81</v>
      </c>
      <c r="G7">
        <v>38.81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419.83</v>
      </c>
      <c r="Q7">
        <v>5852.22</v>
      </c>
      <c r="R7">
        <v>229.21</v>
      </c>
      <c r="S7">
        <v>149.49</v>
      </c>
      <c r="T7">
        <v>36716.769999999997</v>
      </c>
      <c r="U7">
        <v>0.65</v>
      </c>
      <c r="V7">
        <v>0.83</v>
      </c>
      <c r="W7">
        <v>13.71</v>
      </c>
      <c r="X7">
        <v>2.27</v>
      </c>
      <c r="Y7">
        <v>2</v>
      </c>
      <c r="Z7">
        <v>10</v>
      </c>
      <c r="AA7">
        <v>697.90249510572971</v>
      </c>
      <c r="AB7">
        <v>954.90098308874553</v>
      </c>
      <c r="AC7">
        <v>863.76657347470211</v>
      </c>
      <c r="AD7">
        <v>697902.49510572967</v>
      </c>
      <c r="AE7">
        <v>954900.9830887455</v>
      </c>
      <c r="AF7">
        <v>5.5223762812351936E-6</v>
      </c>
      <c r="AG7">
        <v>29</v>
      </c>
      <c r="AH7">
        <v>863766.57347470208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1.6717</v>
      </c>
      <c r="E2">
        <v>59.82</v>
      </c>
      <c r="F2">
        <v>49.64</v>
      </c>
      <c r="G2">
        <v>8.7899999999999991</v>
      </c>
      <c r="H2">
        <v>0.15</v>
      </c>
      <c r="I2">
        <v>339</v>
      </c>
      <c r="J2">
        <v>116.05</v>
      </c>
      <c r="K2">
        <v>43.4</v>
      </c>
      <c r="L2">
        <v>1</v>
      </c>
      <c r="M2">
        <v>337</v>
      </c>
      <c r="N2">
        <v>16.649999999999999</v>
      </c>
      <c r="O2">
        <v>14546.17</v>
      </c>
      <c r="P2">
        <v>467.06</v>
      </c>
      <c r="Q2">
        <v>5853.96</v>
      </c>
      <c r="R2">
        <v>593.75</v>
      </c>
      <c r="S2">
        <v>149.49</v>
      </c>
      <c r="T2">
        <v>217591.95</v>
      </c>
      <c r="U2">
        <v>0.25</v>
      </c>
      <c r="V2">
        <v>0.65</v>
      </c>
      <c r="W2">
        <v>14.09</v>
      </c>
      <c r="X2">
        <v>13.09</v>
      </c>
      <c r="Y2">
        <v>2</v>
      </c>
      <c r="Z2">
        <v>10</v>
      </c>
      <c r="AA2">
        <v>977.75497411333424</v>
      </c>
      <c r="AB2">
        <v>1337.8074910869709</v>
      </c>
      <c r="AC2">
        <v>1210.1290217622361</v>
      </c>
      <c r="AD2">
        <v>977754.9741133342</v>
      </c>
      <c r="AE2">
        <v>1337807.491086971</v>
      </c>
      <c r="AF2">
        <v>5.1291512646090804E-6</v>
      </c>
      <c r="AG2">
        <v>39</v>
      </c>
      <c r="AH2">
        <v>1210129.021762236</v>
      </c>
    </row>
    <row r="3" spans="1:34" x14ac:dyDescent="0.25">
      <c r="A3">
        <v>1</v>
      </c>
      <c r="B3">
        <v>55</v>
      </c>
      <c r="C3" t="s">
        <v>34</v>
      </c>
      <c r="D3">
        <v>2.1677</v>
      </c>
      <c r="E3">
        <v>46.13</v>
      </c>
      <c r="F3">
        <v>41.13</v>
      </c>
      <c r="G3">
        <v>20.23</v>
      </c>
      <c r="H3">
        <v>0.3</v>
      </c>
      <c r="I3">
        <v>122</v>
      </c>
      <c r="J3">
        <v>117.34</v>
      </c>
      <c r="K3">
        <v>43.4</v>
      </c>
      <c r="L3">
        <v>2</v>
      </c>
      <c r="M3">
        <v>102</v>
      </c>
      <c r="N3">
        <v>16.940000000000001</v>
      </c>
      <c r="O3">
        <v>14705.49</v>
      </c>
      <c r="P3">
        <v>334.06</v>
      </c>
      <c r="Q3">
        <v>5852.38</v>
      </c>
      <c r="R3">
        <v>308.14999999999998</v>
      </c>
      <c r="S3">
        <v>149.49</v>
      </c>
      <c r="T3">
        <v>75877.8</v>
      </c>
      <c r="U3">
        <v>0.49</v>
      </c>
      <c r="V3">
        <v>0.79</v>
      </c>
      <c r="W3">
        <v>13.77</v>
      </c>
      <c r="X3">
        <v>4.5999999999999996</v>
      </c>
      <c r="Y3">
        <v>2</v>
      </c>
      <c r="Z3">
        <v>10</v>
      </c>
      <c r="AA3">
        <v>650.34788424880287</v>
      </c>
      <c r="AB3">
        <v>889.83466655293387</v>
      </c>
      <c r="AC3">
        <v>804.91009486791938</v>
      </c>
      <c r="AD3">
        <v>650347.8842488029</v>
      </c>
      <c r="AE3">
        <v>889834.66655293386</v>
      </c>
      <c r="AF3">
        <v>6.6509907257839947E-6</v>
      </c>
      <c r="AG3">
        <v>31</v>
      </c>
      <c r="AH3">
        <v>804910.09486791934</v>
      </c>
    </row>
    <row r="4" spans="1:34" x14ac:dyDescent="0.25">
      <c r="A4">
        <v>2</v>
      </c>
      <c r="B4">
        <v>55</v>
      </c>
      <c r="C4" t="s">
        <v>34</v>
      </c>
      <c r="D4">
        <v>2.2077</v>
      </c>
      <c r="E4">
        <v>45.3</v>
      </c>
      <c r="F4">
        <v>40.630000000000003</v>
      </c>
      <c r="G4">
        <v>22.57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322.94</v>
      </c>
      <c r="Q4">
        <v>5853.58</v>
      </c>
      <c r="R4">
        <v>287.37</v>
      </c>
      <c r="S4">
        <v>149.49</v>
      </c>
      <c r="T4">
        <v>65557.399999999994</v>
      </c>
      <c r="U4">
        <v>0.52</v>
      </c>
      <c r="V4">
        <v>0.8</v>
      </c>
      <c r="W4">
        <v>13.86</v>
      </c>
      <c r="X4">
        <v>4.0999999999999996</v>
      </c>
      <c r="Y4">
        <v>2</v>
      </c>
      <c r="Z4">
        <v>10</v>
      </c>
      <c r="AA4">
        <v>625.82083217956335</v>
      </c>
      <c r="AB4">
        <v>856.27567185463067</v>
      </c>
      <c r="AC4">
        <v>774.55392352327749</v>
      </c>
      <c r="AD4">
        <v>625820.83217956335</v>
      </c>
      <c r="AE4">
        <v>856275.67185463069</v>
      </c>
      <c r="AF4">
        <v>6.7737197145884238E-6</v>
      </c>
      <c r="AG4">
        <v>30</v>
      </c>
      <c r="AH4">
        <v>774553.92352327751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6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1.1444000000000001</v>
      </c>
      <c r="E2">
        <v>87.39</v>
      </c>
      <c r="F2">
        <v>60.99</v>
      </c>
      <c r="G2">
        <v>5.96</v>
      </c>
      <c r="H2">
        <v>0.09</v>
      </c>
      <c r="I2">
        <v>614</v>
      </c>
      <c r="J2">
        <v>194.77</v>
      </c>
      <c r="K2">
        <v>54.38</v>
      </c>
      <c r="L2">
        <v>1</v>
      </c>
      <c r="M2">
        <v>612</v>
      </c>
      <c r="N2">
        <v>39.4</v>
      </c>
      <c r="O2">
        <v>24256.19</v>
      </c>
      <c r="P2">
        <v>841.38</v>
      </c>
      <c r="Q2">
        <v>5857.18</v>
      </c>
      <c r="R2">
        <v>974.65</v>
      </c>
      <c r="S2">
        <v>149.49</v>
      </c>
      <c r="T2">
        <v>406665.35</v>
      </c>
      <c r="U2">
        <v>0.15</v>
      </c>
      <c r="V2">
        <v>0.53</v>
      </c>
      <c r="W2">
        <v>14.54</v>
      </c>
      <c r="X2">
        <v>24.43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1.8026</v>
      </c>
      <c r="E3">
        <v>55.47</v>
      </c>
      <c r="F3">
        <v>44.64</v>
      </c>
      <c r="G3">
        <v>12.51</v>
      </c>
      <c r="H3">
        <v>0.18</v>
      </c>
      <c r="I3">
        <v>214</v>
      </c>
      <c r="J3">
        <v>196.32</v>
      </c>
      <c r="K3">
        <v>54.38</v>
      </c>
      <c r="L3">
        <v>2</v>
      </c>
      <c r="M3">
        <v>212</v>
      </c>
      <c r="N3">
        <v>39.950000000000003</v>
      </c>
      <c r="O3">
        <v>24447.22</v>
      </c>
      <c r="P3">
        <v>589.23</v>
      </c>
      <c r="Q3">
        <v>5853.02</v>
      </c>
      <c r="R3">
        <v>426.85</v>
      </c>
      <c r="S3">
        <v>149.49</v>
      </c>
      <c r="T3">
        <v>134768.75</v>
      </c>
      <c r="U3">
        <v>0.35</v>
      </c>
      <c r="V3">
        <v>0.73</v>
      </c>
      <c r="W3">
        <v>13.87</v>
      </c>
      <c r="X3">
        <v>8.1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2.0579000000000001</v>
      </c>
      <c r="E4">
        <v>48.59</v>
      </c>
      <c r="F4">
        <v>41.22</v>
      </c>
      <c r="G4">
        <v>19.78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515.52</v>
      </c>
      <c r="Q4">
        <v>5851.83</v>
      </c>
      <c r="R4">
        <v>312.52</v>
      </c>
      <c r="S4">
        <v>149.49</v>
      </c>
      <c r="T4">
        <v>78045.48</v>
      </c>
      <c r="U4">
        <v>0.48</v>
      </c>
      <c r="V4">
        <v>0.79</v>
      </c>
      <c r="W4">
        <v>13.73</v>
      </c>
      <c r="X4">
        <v>4.68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2.1983000000000001</v>
      </c>
      <c r="E5">
        <v>45.49</v>
      </c>
      <c r="F5">
        <v>39.67</v>
      </c>
      <c r="G5">
        <v>28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465.57</v>
      </c>
      <c r="Q5">
        <v>5850.72</v>
      </c>
      <c r="R5">
        <v>261.16000000000003</v>
      </c>
      <c r="S5">
        <v>149.49</v>
      </c>
      <c r="T5">
        <v>52564.03</v>
      </c>
      <c r="U5">
        <v>0.56999999999999995</v>
      </c>
      <c r="V5">
        <v>0.82</v>
      </c>
      <c r="W5">
        <v>13.66</v>
      </c>
      <c r="X5">
        <v>3.14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2.2799</v>
      </c>
      <c r="E6">
        <v>43.86</v>
      </c>
      <c r="F6">
        <v>38.89</v>
      </c>
      <c r="G6">
        <v>37.04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38</v>
      </c>
      <c r="N6">
        <v>41.63</v>
      </c>
      <c r="O6">
        <v>25024.84</v>
      </c>
      <c r="P6">
        <v>423.3</v>
      </c>
      <c r="Q6">
        <v>5851.53</v>
      </c>
      <c r="R6">
        <v>233.76</v>
      </c>
      <c r="S6">
        <v>149.49</v>
      </c>
      <c r="T6">
        <v>38978.400000000001</v>
      </c>
      <c r="U6">
        <v>0.64</v>
      </c>
      <c r="V6">
        <v>0.83</v>
      </c>
      <c r="W6">
        <v>13.67</v>
      </c>
      <c r="X6">
        <v>2.36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2.2907000000000002</v>
      </c>
      <c r="E7">
        <v>43.66</v>
      </c>
      <c r="F7">
        <v>38.81</v>
      </c>
      <c r="G7">
        <v>38.81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419.83</v>
      </c>
      <c r="Q7">
        <v>5852.22</v>
      </c>
      <c r="R7">
        <v>229.21</v>
      </c>
      <c r="S7">
        <v>149.49</v>
      </c>
      <c r="T7">
        <v>36716.769999999997</v>
      </c>
      <c r="U7">
        <v>0.65</v>
      </c>
      <c r="V7">
        <v>0.83</v>
      </c>
      <c r="W7">
        <v>13.71</v>
      </c>
      <c r="X7">
        <v>2.27</v>
      </c>
      <c r="Y7">
        <v>2</v>
      </c>
      <c r="Z7">
        <v>10</v>
      </c>
    </row>
    <row r="8" spans="1:26" x14ac:dyDescent="0.25">
      <c r="A8">
        <v>0</v>
      </c>
      <c r="B8">
        <v>40</v>
      </c>
      <c r="C8" t="s">
        <v>34</v>
      </c>
      <c r="D8">
        <v>1.8951</v>
      </c>
      <c r="E8">
        <v>52.77</v>
      </c>
      <c r="F8">
        <v>46.11</v>
      </c>
      <c r="G8">
        <v>11.07</v>
      </c>
      <c r="H8">
        <v>0.2</v>
      </c>
      <c r="I8">
        <v>250</v>
      </c>
      <c r="J8">
        <v>89.87</v>
      </c>
      <c r="K8">
        <v>37.549999999999997</v>
      </c>
      <c r="L8">
        <v>1</v>
      </c>
      <c r="M8">
        <v>248</v>
      </c>
      <c r="N8">
        <v>11.32</v>
      </c>
      <c r="O8">
        <v>11317.98</v>
      </c>
      <c r="P8">
        <v>344.73</v>
      </c>
      <c r="Q8">
        <v>5852.81</v>
      </c>
      <c r="R8">
        <v>475.37</v>
      </c>
      <c r="S8">
        <v>149.49</v>
      </c>
      <c r="T8">
        <v>158848.06</v>
      </c>
      <c r="U8">
        <v>0.31</v>
      </c>
      <c r="V8">
        <v>0.7</v>
      </c>
      <c r="W8">
        <v>13.95</v>
      </c>
      <c r="X8">
        <v>9.57</v>
      </c>
      <c r="Y8">
        <v>2</v>
      </c>
      <c r="Z8">
        <v>10</v>
      </c>
    </row>
    <row r="9" spans="1:26" x14ac:dyDescent="0.25">
      <c r="A9">
        <v>1</v>
      </c>
      <c r="B9">
        <v>40</v>
      </c>
      <c r="C9" t="s">
        <v>34</v>
      </c>
      <c r="D9">
        <v>2.1316000000000002</v>
      </c>
      <c r="E9">
        <v>46.91</v>
      </c>
      <c r="F9">
        <v>42.18</v>
      </c>
      <c r="G9">
        <v>17.100000000000001</v>
      </c>
      <c r="H9">
        <v>0.39</v>
      </c>
      <c r="I9">
        <v>148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287.07</v>
      </c>
      <c r="Q9">
        <v>5855.03</v>
      </c>
      <c r="R9">
        <v>337.65</v>
      </c>
      <c r="S9">
        <v>149.49</v>
      </c>
      <c r="T9">
        <v>90494.1</v>
      </c>
      <c r="U9">
        <v>0.44</v>
      </c>
      <c r="V9">
        <v>0.77</v>
      </c>
      <c r="W9">
        <v>13.96</v>
      </c>
      <c r="X9">
        <v>5.64</v>
      </c>
      <c r="Y9">
        <v>2</v>
      </c>
      <c r="Z9">
        <v>10</v>
      </c>
    </row>
    <row r="10" spans="1:26" x14ac:dyDescent="0.25">
      <c r="A10">
        <v>0</v>
      </c>
      <c r="B10">
        <v>30</v>
      </c>
      <c r="C10" t="s">
        <v>34</v>
      </c>
      <c r="D10">
        <v>2.0306999999999999</v>
      </c>
      <c r="E10">
        <v>49.24</v>
      </c>
      <c r="F10">
        <v>44.26</v>
      </c>
      <c r="G10">
        <v>13.15</v>
      </c>
      <c r="H10">
        <v>0.24</v>
      </c>
      <c r="I10">
        <v>202</v>
      </c>
      <c r="J10">
        <v>71.52</v>
      </c>
      <c r="K10">
        <v>32.270000000000003</v>
      </c>
      <c r="L10">
        <v>1</v>
      </c>
      <c r="M10">
        <v>56</v>
      </c>
      <c r="N10">
        <v>8.25</v>
      </c>
      <c r="O10">
        <v>9054.6</v>
      </c>
      <c r="P10">
        <v>261.39999999999998</v>
      </c>
      <c r="Q10">
        <v>5856.33</v>
      </c>
      <c r="R10">
        <v>406.74</v>
      </c>
      <c r="S10">
        <v>149.49</v>
      </c>
      <c r="T10">
        <v>124769.44</v>
      </c>
      <c r="U10">
        <v>0.37</v>
      </c>
      <c r="V10">
        <v>0.73</v>
      </c>
      <c r="W10">
        <v>14.06</v>
      </c>
      <c r="X10">
        <v>7.72</v>
      </c>
      <c r="Y10">
        <v>2</v>
      </c>
      <c r="Z10">
        <v>10</v>
      </c>
    </row>
    <row r="11" spans="1:26" x14ac:dyDescent="0.25">
      <c r="A11">
        <v>1</v>
      </c>
      <c r="B11">
        <v>30</v>
      </c>
      <c r="C11" t="s">
        <v>34</v>
      </c>
      <c r="D11">
        <v>2.0428000000000002</v>
      </c>
      <c r="E11">
        <v>48.95</v>
      </c>
      <c r="F11">
        <v>44.06</v>
      </c>
      <c r="G11">
        <v>13.49</v>
      </c>
      <c r="H11">
        <v>0.48</v>
      </c>
      <c r="I11">
        <v>196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262.82</v>
      </c>
      <c r="Q11">
        <v>5856.94</v>
      </c>
      <c r="R11">
        <v>397.72</v>
      </c>
      <c r="S11">
        <v>149.49</v>
      </c>
      <c r="T11">
        <v>120289.06</v>
      </c>
      <c r="U11">
        <v>0.38</v>
      </c>
      <c r="V11">
        <v>0.74</v>
      </c>
      <c r="W11">
        <v>14.12</v>
      </c>
      <c r="X11">
        <v>7.52</v>
      </c>
      <c r="Y11">
        <v>2</v>
      </c>
      <c r="Z11">
        <v>10</v>
      </c>
    </row>
    <row r="12" spans="1:26" x14ac:dyDescent="0.25">
      <c r="A12">
        <v>0</v>
      </c>
      <c r="B12">
        <v>15</v>
      </c>
      <c r="C12" t="s">
        <v>34</v>
      </c>
      <c r="D12">
        <v>1.7378</v>
      </c>
      <c r="E12">
        <v>57.54</v>
      </c>
      <c r="F12">
        <v>51.5</v>
      </c>
      <c r="G12">
        <v>7.9</v>
      </c>
      <c r="H12">
        <v>0.43</v>
      </c>
      <c r="I12">
        <v>391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205.11</v>
      </c>
      <c r="Q12">
        <v>5862.61</v>
      </c>
      <c r="R12">
        <v>636.98</v>
      </c>
      <c r="S12">
        <v>149.49</v>
      </c>
      <c r="T12">
        <v>238946.47</v>
      </c>
      <c r="U12">
        <v>0.23</v>
      </c>
      <c r="V12">
        <v>0.63</v>
      </c>
      <c r="W12">
        <v>14.68</v>
      </c>
      <c r="X12">
        <v>14.94</v>
      </c>
      <c r="Y12">
        <v>2</v>
      </c>
      <c r="Z12">
        <v>10</v>
      </c>
    </row>
    <row r="13" spans="1:26" x14ac:dyDescent="0.25">
      <c r="A13">
        <v>0</v>
      </c>
      <c r="B13">
        <v>70</v>
      </c>
      <c r="C13" t="s">
        <v>34</v>
      </c>
      <c r="D13">
        <v>1.4785999999999999</v>
      </c>
      <c r="E13">
        <v>67.63</v>
      </c>
      <c r="F13">
        <v>53.12</v>
      </c>
      <c r="G13">
        <v>7.5</v>
      </c>
      <c r="H13">
        <v>0.12</v>
      </c>
      <c r="I13">
        <v>425</v>
      </c>
      <c r="J13">
        <v>141.81</v>
      </c>
      <c r="K13">
        <v>47.83</v>
      </c>
      <c r="L13">
        <v>1</v>
      </c>
      <c r="M13">
        <v>423</v>
      </c>
      <c r="N13">
        <v>22.98</v>
      </c>
      <c r="O13">
        <v>17723.39</v>
      </c>
      <c r="P13">
        <v>584.95000000000005</v>
      </c>
      <c r="Q13">
        <v>5855.47</v>
      </c>
      <c r="R13">
        <v>709.85</v>
      </c>
      <c r="S13">
        <v>149.49</v>
      </c>
      <c r="T13">
        <v>275213.17</v>
      </c>
      <c r="U13">
        <v>0.21</v>
      </c>
      <c r="V13">
        <v>0.61</v>
      </c>
      <c r="W13">
        <v>14.25</v>
      </c>
      <c r="X13">
        <v>16.57</v>
      </c>
      <c r="Y13">
        <v>2</v>
      </c>
      <c r="Z13">
        <v>10</v>
      </c>
    </row>
    <row r="14" spans="1:26" x14ac:dyDescent="0.25">
      <c r="A14">
        <v>1</v>
      </c>
      <c r="B14">
        <v>70</v>
      </c>
      <c r="C14" t="s">
        <v>34</v>
      </c>
      <c r="D14">
        <v>2.0405000000000002</v>
      </c>
      <c r="E14">
        <v>49.01</v>
      </c>
      <c r="F14">
        <v>42.33</v>
      </c>
      <c r="G14">
        <v>16.489999999999998</v>
      </c>
      <c r="H14">
        <v>0.25</v>
      </c>
      <c r="I14">
        <v>154</v>
      </c>
      <c r="J14">
        <v>143.16999999999999</v>
      </c>
      <c r="K14">
        <v>47.83</v>
      </c>
      <c r="L14">
        <v>2</v>
      </c>
      <c r="M14">
        <v>152</v>
      </c>
      <c r="N14">
        <v>23.34</v>
      </c>
      <c r="O14">
        <v>17891.86</v>
      </c>
      <c r="P14">
        <v>425.69</v>
      </c>
      <c r="Q14">
        <v>5851.93</v>
      </c>
      <c r="R14">
        <v>349.24</v>
      </c>
      <c r="S14">
        <v>149.49</v>
      </c>
      <c r="T14">
        <v>96262.39</v>
      </c>
      <c r="U14">
        <v>0.43</v>
      </c>
      <c r="V14">
        <v>0.77</v>
      </c>
      <c r="W14">
        <v>13.79</v>
      </c>
      <c r="X14">
        <v>5.8</v>
      </c>
      <c r="Y14">
        <v>2</v>
      </c>
      <c r="Z14">
        <v>10</v>
      </c>
    </row>
    <row r="15" spans="1:26" x14ac:dyDescent="0.25">
      <c r="A15">
        <v>2</v>
      </c>
      <c r="B15">
        <v>70</v>
      </c>
      <c r="C15" t="s">
        <v>34</v>
      </c>
      <c r="D15">
        <v>2.2423999999999999</v>
      </c>
      <c r="E15">
        <v>44.59</v>
      </c>
      <c r="F15">
        <v>39.82</v>
      </c>
      <c r="G15">
        <v>27.15</v>
      </c>
      <c r="H15">
        <v>0.37</v>
      </c>
      <c r="I15">
        <v>88</v>
      </c>
      <c r="J15">
        <v>144.54</v>
      </c>
      <c r="K15">
        <v>47.83</v>
      </c>
      <c r="L15">
        <v>3</v>
      </c>
      <c r="M15">
        <v>49</v>
      </c>
      <c r="N15">
        <v>23.71</v>
      </c>
      <c r="O15">
        <v>18060.849999999999</v>
      </c>
      <c r="P15">
        <v>355.37</v>
      </c>
      <c r="Q15">
        <v>5852.59</v>
      </c>
      <c r="R15">
        <v>264.02999999999997</v>
      </c>
      <c r="S15">
        <v>149.49</v>
      </c>
      <c r="T15">
        <v>53986.63</v>
      </c>
      <c r="U15">
        <v>0.56999999999999995</v>
      </c>
      <c r="V15">
        <v>0.81</v>
      </c>
      <c r="W15">
        <v>13.73</v>
      </c>
      <c r="X15">
        <v>3.29</v>
      </c>
      <c r="Y15">
        <v>2</v>
      </c>
      <c r="Z15">
        <v>10</v>
      </c>
    </row>
    <row r="16" spans="1:26" x14ac:dyDescent="0.25">
      <c r="A16">
        <v>3</v>
      </c>
      <c r="B16">
        <v>70</v>
      </c>
      <c r="C16" t="s">
        <v>34</v>
      </c>
      <c r="D16">
        <v>2.2503000000000002</v>
      </c>
      <c r="E16">
        <v>44.44</v>
      </c>
      <c r="F16">
        <v>39.75</v>
      </c>
      <c r="G16">
        <v>28.06</v>
      </c>
      <c r="H16">
        <v>0.49</v>
      </c>
      <c r="I16">
        <v>85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355.4</v>
      </c>
      <c r="Q16">
        <v>5852.62</v>
      </c>
      <c r="R16">
        <v>259.61</v>
      </c>
      <c r="S16">
        <v>149.49</v>
      </c>
      <c r="T16">
        <v>51791.54</v>
      </c>
      <c r="U16">
        <v>0.57999999999999996</v>
      </c>
      <c r="V16">
        <v>0.82</v>
      </c>
      <c r="W16">
        <v>13.78</v>
      </c>
      <c r="X16">
        <v>3.22</v>
      </c>
      <c r="Y16">
        <v>2</v>
      </c>
      <c r="Z16">
        <v>10</v>
      </c>
    </row>
    <row r="17" spans="1:26" x14ac:dyDescent="0.25">
      <c r="A17">
        <v>0</v>
      </c>
      <c r="B17">
        <v>90</v>
      </c>
      <c r="C17" t="s">
        <v>34</v>
      </c>
      <c r="D17">
        <v>1.2479</v>
      </c>
      <c r="E17">
        <v>80.13</v>
      </c>
      <c r="F17">
        <v>58.23</v>
      </c>
      <c r="G17">
        <v>6.38</v>
      </c>
      <c r="H17">
        <v>0.1</v>
      </c>
      <c r="I17">
        <v>548</v>
      </c>
      <c r="J17">
        <v>176.73</v>
      </c>
      <c r="K17">
        <v>52.44</v>
      </c>
      <c r="L17">
        <v>1</v>
      </c>
      <c r="M17">
        <v>546</v>
      </c>
      <c r="N17">
        <v>33.29</v>
      </c>
      <c r="O17">
        <v>22031.19</v>
      </c>
      <c r="P17">
        <v>751.3</v>
      </c>
      <c r="Q17">
        <v>5857.92</v>
      </c>
      <c r="R17">
        <v>881.75</v>
      </c>
      <c r="S17">
        <v>149.49</v>
      </c>
      <c r="T17">
        <v>360544.64</v>
      </c>
      <c r="U17">
        <v>0.17</v>
      </c>
      <c r="V17">
        <v>0.56000000000000005</v>
      </c>
      <c r="W17">
        <v>14.44</v>
      </c>
      <c r="X17">
        <v>21.67</v>
      </c>
      <c r="Y17">
        <v>2</v>
      </c>
      <c r="Z17">
        <v>10</v>
      </c>
    </row>
    <row r="18" spans="1:26" x14ac:dyDescent="0.25">
      <c r="A18">
        <v>1</v>
      </c>
      <c r="B18">
        <v>90</v>
      </c>
      <c r="C18" t="s">
        <v>34</v>
      </c>
      <c r="D18">
        <v>1.879</v>
      </c>
      <c r="E18">
        <v>53.22</v>
      </c>
      <c r="F18">
        <v>43.9</v>
      </c>
      <c r="G18">
        <v>13.58</v>
      </c>
      <c r="H18">
        <v>0.2</v>
      </c>
      <c r="I18">
        <v>194</v>
      </c>
      <c r="J18">
        <v>178.21</v>
      </c>
      <c r="K18">
        <v>52.44</v>
      </c>
      <c r="L18">
        <v>2</v>
      </c>
      <c r="M18">
        <v>192</v>
      </c>
      <c r="N18">
        <v>33.770000000000003</v>
      </c>
      <c r="O18">
        <v>22213.89</v>
      </c>
      <c r="P18">
        <v>535.94000000000005</v>
      </c>
      <c r="Q18">
        <v>5853.26</v>
      </c>
      <c r="R18">
        <v>400.93</v>
      </c>
      <c r="S18">
        <v>149.49</v>
      </c>
      <c r="T18">
        <v>121905.2</v>
      </c>
      <c r="U18">
        <v>0.37</v>
      </c>
      <c r="V18">
        <v>0.74</v>
      </c>
      <c r="W18">
        <v>13.88</v>
      </c>
      <c r="X18">
        <v>7.36</v>
      </c>
      <c r="Y18">
        <v>2</v>
      </c>
      <c r="Z18">
        <v>10</v>
      </c>
    </row>
    <row r="19" spans="1:26" x14ac:dyDescent="0.25">
      <c r="A19">
        <v>2</v>
      </c>
      <c r="B19">
        <v>90</v>
      </c>
      <c r="C19" t="s">
        <v>34</v>
      </c>
      <c r="D19">
        <v>2.1225000000000001</v>
      </c>
      <c r="E19">
        <v>47.11</v>
      </c>
      <c r="F19">
        <v>40.71</v>
      </c>
      <c r="G19">
        <v>21.81</v>
      </c>
      <c r="H19">
        <v>0.3</v>
      </c>
      <c r="I19">
        <v>112</v>
      </c>
      <c r="J19">
        <v>179.7</v>
      </c>
      <c r="K19">
        <v>52.44</v>
      </c>
      <c r="L19">
        <v>3</v>
      </c>
      <c r="M19">
        <v>110</v>
      </c>
      <c r="N19">
        <v>34.26</v>
      </c>
      <c r="O19">
        <v>22397.24</v>
      </c>
      <c r="P19">
        <v>464.05</v>
      </c>
      <c r="Q19">
        <v>5852.45</v>
      </c>
      <c r="R19">
        <v>295.05</v>
      </c>
      <c r="S19">
        <v>149.49</v>
      </c>
      <c r="T19">
        <v>69375.009999999995</v>
      </c>
      <c r="U19">
        <v>0.51</v>
      </c>
      <c r="V19">
        <v>0.8</v>
      </c>
      <c r="W19">
        <v>13.73</v>
      </c>
      <c r="X19">
        <v>4.18</v>
      </c>
      <c r="Y19">
        <v>2</v>
      </c>
      <c r="Z19">
        <v>10</v>
      </c>
    </row>
    <row r="20" spans="1:26" x14ac:dyDescent="0.25">
      <c r="A20">
        <v>3</v>
      </c>
      <c r="B20">
        <v>90</v>
      </c>
      <c r="C20" t="s">
        <v>34</v>
      </c>
      <c r="D20">
        <v>2.2530000000000001</v>
      </c>
      <c r="E20">
        <v>44.38</v>
      </c>
      <c r="F20">
        <v>39.299999999999997</v>
      </c>
      <c r="G20">
        <v>31.44</v>
      </c>
      <c r="H20">
        <v>0.39</v>
      </c>
      <c r="I20">
        <v>75</v>
      </c>
      <c r="J20">
        <v>181.19</v>
      </c>
      <c r="K20">
        <v>52.44</v>
      </c>
      <c r="L20">
        <v>4</v>
      </c>
      <c r="M20">
        <v>67</v>
      </c>
      <c r="N20">
        <v>34.75</v>
      </c>
      <c r="O20">
        <v>22581.25</v>
      </c>
      <c r="P20">
        <v>411.15</v>
      </c>
      <c r="Q20">
        <v>5851.23</v>
      </c>
      <c r="R20">
        <v>248.19</v>
      </c>
      <c r="S20">
        <v>149.49</v>
      </c>
      <c r="T20">
        <v>46130.71</v>
      </c>
      <c r="U20">
        <v>0.6</v>
      </c>
      <c r="V20">
        <v>0.82</v>
      </c>
      <c r="W20">
        <v>13.66</v>
      </c>
      <c r="X20">
        <v>2.77</v>
      </c>
      <c r="Y20">
        <v>2</v>
      </c>
      <c r="Z20">
        <v>10</v>
      </c>
    </row>
    <row r="21" spans="1:26" x14ac:dyDescent="0.25">
      <c r="A21">
        <v>4</v>
      </c>
      <c r="B21">
        <v>90</v>
      </c>
      <c r="C21" t="s">
        <v>34</v>
      </c>
      <c r="D21">
        <v>2.2847</v>
      </c>
      <c r="E21">
        <v>43.77</v>
      </c>
      <c r="F21">
        <v>39</v>
      </c>
      <c r="G21">
        <v>35.46</v>
      </c>
      <c r="H21">
        <v>0.49</v>
      </c>
      <c r="I21">
        <v>66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396.33</v>
      </c>
      <c r="Q21">
        <v>5852.42</v>
      </c>
      <c r="R21">
        <v>235.63</v>
      </c>
      <c r="S21">
        <v>149.49</v>
      </c>
      <c r="T21">
        <v>39896.129999999997</v>
      </c>
      <c r="U21">
        <v>0.63</v>
      </c>
      <c r="V21">
        <v>0.83</v>
      </c>
      <c r="W21">
        <v>13.72</v>
      </c>
      <c r="X21">
        <v>2.4700000000000002</v>
      </c>
      <c r="Y21">
        <v>2</v>
      </c>
      <c r="Z21">
        <v>10</v>
      </c>
    </row>
    <row r="22" spans="1:26" x14ac:dyDescent="0.25">
      <c r="A22">
        <v>5</v>
      </c>
      <c r="B22">
        <v>90</v>
      </c>
      <c r="C22" t="s">
        <v>34</v>
      </c>
      <c r="D22">
        <v>2.2847</v>
      </c>
      <c r="E22">
        <v>43.77</v>
      </c>
      <c r="F22">
        <v>39</v>
      </c>
      <c r="G22">
        <v>35.46</v>
      </c>
      <c r="H22">
        <v>0.57999999999999996</v>
      </c>
      <c r="I22">
        <v>66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399.35</v>
      </c>
      <c r="Q22">
        <v>5852.41</v>
      </c>
      <c r="R22">
        <v>235.6</v>
      </c>
      <c r="S22">
        <v>149.49</v>
      </c>
      <c r="T22">
        <v>39882.99</v>
      </c>
      <c r="U22">
        <v>0.63</v>
      </c>
      <c r="V22">
        <v>0.83</v>
      </c>
      <c r="W22">
        <v>13.72</v>
      </c>
      <c r="X22">
        <v>2.4700000000000002</v>
      </c>
      <c r="Y22">
        <v>2</v>
      </c>
      <c r="Z22">
        <v>10</v>
      </c>
    </row>
    <row r="23" spans="1:26" x14ac:dyDescent="0.25">
      <c r="A23">
        <v>0</v>
      </c>
      <c r="B23">
        <v>10</v>
      </c>
      <c r="C23" t="s">
        <v>34</v>
      </c>
      <c r="D23">
        <v>1.4903</v>
      </c>
      <c r="E23">
        <v>67.099999999999994</v>
      </c>
      <c r="F23">
        <v>58.95</v>
      </c>
      <c r="G23">
        <v>6.05</v>
      </c>
      <c r="H23">
        <v>0.64</v>
      </c>
      <c r="I23">
        <v>585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171.54</v>
      </c>
      <c r="Q23">
        <v>5870.74</v>
      </c>
      <c r="R23">
        <v>876.42</v>
      </c>
      <c r="S23">
        <v>149.49</v>
      </c>
      <c r="T23">
        <v>357695.58</v>
      </c>
      <c r="U23">
        <v>0.17</v>
      </c>
      <c r="V23">
        <v>0.55000000000000004</v>
      </c>
      <c r="W23">
        <v>15.24</v>
      </c>
      <c r="X23">
        <v>22.37</v>
      </c>
      <c r="Y23">
        <v>2</v>
      </c>
      <c r="Z23">
        <v>10</v>
      </c>
    </row>
    <row r="24" spans="1:26" x14ac:dyDescent="0.25">
      <c r="A24">
        <v>0</v>
      </c>
      <c r="B24">
        <v>45</v>
      </c>
      <c r="C24" t="s">
        <v>34</v>
      </c>
      <c r="D24">
        <v>1.8138000000000001</v>
      </c>
      <c r="E24">
        <v>55.13</v>
      </c>
      <c r="F24">
        <v>47.37</v>
      </c>
      <c r="G24">
        <v>10.11</v>
      </c>
      <c r="H24">
        <v>0.18</v>
      </c>
      <c r="I24">
        <v>281</v>
      </c>
      <c r="J24">
        <v>98.71</v>
      </c>
      <c r="K24">
        <v>39.72</v>
      </c>
      <c r="L24">
        <v>1</v>
      </c>
      <c r="M24">
        <v>279</v>
      </c>
      <c r="N24">
        <v>12.99</v>
      </c>
      <c r="O24">
        <v>12407.75</v>
      </c>
      <c r="P24">
        <v>387.47</v>
      </c>
      <c r="Q24">
        <v>5853.59</v>
      </c>
      <c r="R24">
        <v>517.19000000000005</v>
      </c>
      <c r="S24">
        <v>149.49</v>
      </c>
      <c r="T24">
        <v>179599.79</v>
      </c>
      <c r="U24">
        <v>0.28999999999999998</v>
      </c>
      <c r="V24">
        <v>0.68</v>
      </c>
      <c r="W24">
        <v>14.02</v>
      </c>
      <c r="X24">
        <v>10.83</v>
      </c>
      <c r="Y24">
        <v>2</v>
      </c>
      <c r="Z24">
        <v>10</v>
      </c>
    </row>
    <row r="25" spans="1:26" x14ac:dyDescent="0.25">
      <c r="A25">
        <v>1</v>
      </c>
      <c r="B25">
        <v>45</v>
      </c>
      <c r="C25" t="s">
        <v>34</v>
      </c>
      <c r="D25">
        <v>2.1657999999999999</v>
      </c>
      <c r="E25">
        <v>46.17</v>
      </c>
      <c r="F25">
        <v>41.49</v>
      </c>
      <c r="G25">
        <v>19</v>
      </c>
      <c r="H25">
        <v>0.35</v>
      </c>
      <c r="I25">
        <v>131</v>
      </c>
      <c r="J25">
        <v>99.95</v>
      </c>
      <c r="K25">
        <v>39.72</v>
      </c>
      <c r="L25">
        <v>2</v>
      </c>
      <c r="M25">
        <v>1</v>
      </c>
      <c r="N25">
        <v>13.24</v>
      </c>
      <c r="O25">
        <v>12561.45</v>
      </c>
      <c r="P25">
        <v>297.74</v>
      </c>
      <c r="Q25">
        <v>5853.45</v>
      </c>
      <c r="R25">
        <v>315</v>
      </c>
      <c r="S25">
        <v>149.49</v>
      </c>
      <c r="T25">
        <v>79257.83</v>
      </c>
      <c r="U25">
        <v>0.47</v>
      </c>
      <c r="V25">
        <v>0.78</v>
      </c>
      <c r="W25">
        <v>13.93</v>
      </c>
      <c r="X25">
        <v>4.96</v>
      </c>
      <c r="Y25">
        <v>2</v>
      </c>
      <c r="Z25">
        <v>10</v>
      </c>
    </row>
    <row r="26" spans="1:26" x14ac:dyDescent="0.25">
      <c r="A26">
        <v>2</v>
      </c>
      <c r="B26">
        <v>45</v>
      </c>
      <c r="C26" t="s">
        <v>34</v>
      </c>
      <c r="D26">
        <v>2.1656</v>
      </c>
      <c r="E26">
        <v>46.18</v>
      </c>
      <c r="F26">
        <v>41.49</v>
      </c>
      <c r="G26">
        <v>19.010000000000002</v>
      </c>
      <c r="H26">
        <v>0.52</v>
      </c>
      <c r="I26">
        <v>131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301.20999999999998</v>
      </c>
      <c r="Q26">
        <v>5853.73</v>
      </c>
      <c r="R26">
        <v>315.02999999999997</v>
      </c>
      <c r="S26">
        <v>149.49</v>
      </c>
      <c r="T26">
        <v>79273.919999999998</v>
      </c>
      <c r="U26">
        <v>0.47</v>
      </c>
      <c r="V26">
        <v>0.78</v>
      </c>
      <c r="W26">
        <v>13.93</v>
      </c>
      <c r="X26">
        <v>4.96</v>
      </c>
      <c r="Y26">
        <v>2</v>
      </c>
      <c r="Z26">
        <v>10</v>
      </c>
    </row>
    <row r="27" spans="1:26" x14ac:dyDescent="0.25">
      <c r="A27">
        <v>0</v>
      </c>
      <c r="B27">
        <v>60</v>
      </c>
      <c r="C27" t="s">
        <v>34</v>
      </c>
      <c r="D27">
        <v>1.6037999999999999</v>
      </c>
      <c r="E27">
        <v>62.35</v>
      </c>
      <c r="F27">
        <v>50.82</v>
      </c>
      <c r="G27">
        <v>8.2899999999999991</v>
      </c>
      <c r="H27">
        <v>0.14000000000000001</v>
      </c>
      <c r="I27">
        <v>368</v>
      </c>
      <c r="J27">
        <v>124.63</v>
      </c>
      <c r="K27">
        <v>45</v>
      </c>
      <c r="L27">
        <v>1</v>
      </c>
      <c r="M27">
        <v>366</v>
      </c>
      <c r="N27">
        <v>18.64</v>
      </c>
      <c r="O27">
        <v>15605.44</v>
      </c>
      <c r="P27">
        <v>506.69</v>
      </c>
      <c r="Q27">
        <v>5854.62</v>
      </c>
      <c r="R27">
        <v>632.78</v>
      </c>
      <c r="S27">
        <v>149.49</v>
      </c>
      <c r="T27">
        <v>236960.37</v>
      </c>
      <c r="U27">
        <v>0.24</v>
      </c>
      <c r="V27">
        <v>0.64</v>
      </c>
      <c r="W27">
        <v>14.15</v>
      </c>
      <c r="X27">
        <v>14.27</v>
      </c>
      <c r="Y27">
        <v>2</v>
      </c>
      <c r="Z27">
        <v>10</v>
      </c>
    </row>
    <row r="28" spans="1:26" x14ac:dyDescent="0.25">
      <c r="A28">
        <v>1</v>
      </c>
      <c r="B28">
        <v>60</v>
      </c>
      <c r="C28" t="s">
        <v>34</v>
      </c>
      <c r="D28">
        <v>2.1284000000000001</v>
      </c>
      <c r="E28">
        <v>46.98</v>
      </c>
      <c r="F28">
        <v>41.48</v>
      </c>
      <c r="G28">
        <v>18.850000000000001</v>
      </c>
      <c r="H28">
        <v>0.28000000000000003</v>
      </c>
      <c r="I28">
        <v>132</v>
      </c>
      <c r="J28">
        <v>125.95</v>
      </c>
      <c r="K28">
        <v>45</v>
      </c>
      <c r="L28">
        <v>2</v>
      </c>
      <c r="M28">
        <v>130</v>
      </c>
      <c r="N28">
        <v>18.95</v>
      </c>
      <c r="O28">
        <v>15767.7</v>
      </c>
      <c r="P28">
        <v>364.75</v>
      </c>
      <c r="Q28">
        <v>5852.06</v>
      </c>
      <c r="R28">
        <v>321.33999999999997</v>
      </c>
      <c r="S28">
        <v>149.49</v>
      </c>
      <c r="T28">
        <v>82419.12</v>
      </c>
      <c r="U28">
        <v>0.47</v>
      </c>
      <c r="V28">
        <v>0.78</v>
      </c>
      <c r="W28">
        <v>13.74</v>
      </c>
      <c r="X28">
        <v>4.9400000000000004</v>
      </c>
      <c r="Y28">
        <v>2</v>
      </c>
      <c r="Z28">
        <v>10</v>
      </c>
    </row>
    <row r="29" spans="1:26" x14ac:dyDescent="0.25">
      <c r="A29">
        <v>2</v>
      </c>
      <c r="B29">
        <v>60</v>
      </c>
      <c r="C29" t="s">
        <v>34</v>
      </c>
      <c r="D29">
        <v>2.2227000000000001</v>
      </c>
      <c r="E29">
        <v>44.99</v>
      </c>
      <c r="F29">
        <v>40.33</v>
      </c>
      <c r="G29">
        <v>24.44</v>
      </c>
      <c r="H29">
        <v>0.42</v>
      </c>
      <c r="I29">
        <v>99</v>
      </c>
      <c r="J29">
        <v>127.27</v>
      </c>
      <c r="K29">
        <v>45</v>
      </c>
      <c r="L29">
        <v>3</v>
      </c>
      <c r="M29">
        <v>0</v>
      </c>
      <c r="N29">
        <v>19.27</v>
      </c>
      <c r="O29">
        <v>15930.42</v>
      </c>
      <c r="P29">
        <v>333.16</v>
      </c>
      <c r="Q29">
        <v>5852.78</v>
      </c>
      <c r="R29">
        <v>278.16000000000003</v>
      </c>
      <c r="S29">
        <v>149.49</v>
      </c>
      <c r="T29">
        <v>60996.56</v>
      </c>
      <c r="U29">
        <v>0.54</v>
      </c>
      <c r="V29">
        <v>0.8</v>
      </c>
      <c r="W29">
        <v>13.83</v>
      </c>
      <c r="X29">
        <v>3.79</v>
      </c>
      <c r="Y29">
        <v>2</v>
      </c>
      <c r="Z29">
        <v>10</v>
      </c>
    </row>
    <row r="30" spans="1:26" x14ac:dyDescent="0.25">
      <c r="A30">
        <v>0</v>
      </c>
      <c r="B30">
        <v>80</v>
      </c>
      <c r="C30" t="s">
        <v>34</v>
      </c>
      <c r="D30">
        <v>1.3595999999999999</v>
      </c>
      <c r="E30">
        <v>73.55</v>
      </c>
      <c r="F30">
        <v>55.6</v>
      </c>
      <c r="G30">
        <v>6.88</v>
      </c>
      <c r="H30">
        <v>0.11</v>
      </c>
      <c r="I30">
        <v>485</v>
      </c>
      <c r="J30">
        <v>159.12</v>
      </c>
      <c r="K30">
        <v>50.28</v>
      </c>
      <c r="L30">
        <v>1</v>
      </c>
      <c r="M30">
        <v>483</v>
      </c>
      <c r="N30">
        <v>27.84</v>
      </c>
      <c r="O30">
        <v>19859.16</v>
      </c>
      <c r="P30">
        <v>666.06</v>
      </c>
      <c r="Q30">
        <v>5856.5</v>
      </c>
      <c r="R30">
        <v>793.27</v>
      </c>
      <c r="S30">
        <v>149.49</v>
      </c>
      <c r="T30">
        <v>316620.12</v>
      </c>
      <c r="U30">
        <v>0.19</v>
      </c>
      <c r="V30">
        <v>0.57999999999999996</v>
      </c>
      <c r="W30">
        <v>14.33</v>
      </c>
      <c r="X30">
        <v>19.04</v>
      </c>
      <c r="Y30">
        <v>2</v>
      </c>
      <c r="Z30">
        <v>10</v>
      </c>
    </row>
    <row r="31" spans="1:26" x14ac:dyDescent="0.25">
      <c r="A31">
        <v>1</v>
      </c>
      <c r="B31">
        <v>80</v>
      </c>
      <c r="C31" t="s">
        <v>34</v>
      </c>
      <c r="D31">
        <v>1.9573</v>
      </c>
      <c r="E31">
        <v>51.09</v>
      </c>
      <c r="F31">
        <v>43.13</v>
      </c>
      <c r="G31">
        <v>14.79</v>
      </c>
      <c r="H31">
        <v>0.22</v>
      </c>
      <c r="I31">
        <v>175</v>
      </c>
      <c r="J31">
        <v>160.54</v>
      </c>
      <c r="K31">
        <v>50.28</v>
      </c>
      <c r="L31">
        <v>2</v>
      </c>
      <c r="M31">
        <v>173</v>
      </c>
      <c r="N31">
        <v>28.26</v>
      </c>
      <c r="O31">
        <v>20034.400000000001</v>
      </c>
      <c r="P31">
        <v>482.19</v>
      </c>
      <c r="Q31">
        <v>5852.26</v>
      </c>
      <c r="R31">
        <v>375.87</v>
      </c>
      <c r="S31">
        <v>149.49</v>
      </c>
      <c r="T31">
        <v>109469.7</v>
      </c>
      <c r="U31">
        <v>0.4</v>
      </c>
      <c r="V31">
        <v>0.75</v>
      </c>
      <c r="W31">
        <v>13.82</v>
      </c>
      <c r="X31">
        <v>6.59</v>
      </c>
      <c r="Y31">
        <v>2</v>
      </c>
      <c r="Z31">
        <v>10</v>
      </c>
    </row>
    <row r="32" spans="1:26" x14ac:dyDescent="0.25">
      <c r="A32">
        <v>2</v>
      </c>
      <c r="B32">
        <v>80</v>
      </c>
      <c r="C32" t="s">
        <v>34</v>
      </c>
      <c r="D32">
        <v>2.1836000000000002</v>
      </c>
      <c r="E32">
        <v>45.8</v>
      </c>
      <c r="F32">
        <v>40.25</v>
      </c>
      <c r="G32">
        <v>24.15</v>
      </c>
      <c r="H32">
        <v>0.33</v>
      </c>
      <c r="I32">
        <v>100</v>
      </c>
      <c r="J32">
        <v>161.97</v>
      </c>
      <c r="K32">
        <v>50.28</v>
      </c>
      <c r="L32">
        <v>3</v>
      </c>
      <c r="M32">
        <v>97</v>
      </c>
      <c r="N32">
        <v>28.69</v>
      </c>
      <c r="O32">
        <v>20210.21</v>
      </c>
      <c r="P32">
        <v>411.03</v>
      </c>
      <c r="Q32">
        <v>5851.28</v>
      </c>
      <c r="R32">
        <v>279.94</v>
      </c>
      <c r="S32">
        <v>149.49</v>
      </c>
      <c r="T32">
        <v>61882.62</v>
      </c>
      <c r="U32">
        <v>0.53</v>
      </c>
      <c r="V32">
        <v>0.81</v>
      </c>
      <c r="W32">
        <v>13.7</v>
      </c>
      <c r="X32">
        <v>3.72</v>
      </c>
      <c r="Y32">
        <v>2</v>
      </c>
      <c r="Z32">
        <v>10</v>
      </c>
    </row>
    <row r="33" spans="1:26" x14ac:dyDescent="0.25">
      <c r="A33">
        <v>3</v>
      </c>
      <c r="B33">
        <v>80</v>
      </c>
      <c r="C33" t="s">
        <v>34</v>
      </c>
      <c r="D33">
        <v>2.2665000000000002</v>
      </c>
      <c r="E33">
        <v>44.12</v>
      </c>
      <c r="F33">
        <v>39.380000000000003</v>
      </c>
      <c r="G33">
        <v>31.5</v>
      </c>
      <c r="H33">
        <v>0.43</v>
      </c>
      <c r="I33">
        <v>75</v>
      </c>
      <c r="J33">
        <v>163.4</v>
      </c>
      <c r="K33">
        <v>50.28</v>
      </c>
      <c r="L33">
        <v>4</v>
      </c>
      <c r="M33">
        <v>3</v>
      </c>
      <c r="N33">
        <v>29.12</v>
      </c>
      <c r="O33">
        <v>20386.62</v>
      </c>
      <c r="P33">
        <v>374.96</v>
      </c>
      <c r="Q33">
        <v>5852.61</v>
      </c>
      <c r="R33">
        <v>247.6</v>
      </c>
      <c r="S33">
        <v>149.49</v>
      </c>
      <c r="T33">
        <v>45837.83</v>
      </c>
      <c r="U33">
        <v>0.6</v>
      </c>
      <c r="V33">
        <v>0.82</v>
      </c>
      <c r="W33">
        <v>13.75</v>
      </c>
      <c r="X33">
        <v>2.85</v>
      </c>
      <c r="Y33">
        <v>2</v>
      </c>
      <c r="Z33">
        <v>10</v>
      </c>
    </row>
    <row r="34" spans="1:26" x14ac:dyDescent="0.25">
      <c r="A34">
        <v>4</v>
      </c>
      <c r="B34">
        <v>80</v>
      </c>
      <c r="C34" t="s">
        <v>34</v>
      </c>
      <c r="D34">
        <v>2.2664</v>
      </c>
      <c r="E34">
        <v>44.12</v>
      </c>
      <c r="F34">
        <v>39.380000000000003</v>
      </c>
      <c r="G34">
        <v>31.51</v>
      </c>
      <c r="H34">
        <v>0.54</v>
      </c>
      <c r="I34">
        <v>75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378.02</v>
      </c>
      <c r="Q34">
        <v>5852.44</v>
      </c>
      <c r="R34">
        <v>247.47</v>
      </c>
      <c r="S34">
        <v>149.49</v>
      </c>
      <c r="T34">
        <v>45769.18</v>
      </c>
      <c r="U34">
        <v>0.6</v>
      </c>
      <c r="V34">
        <v>0.82</v>
      </c>
      <c r="W34">
        <v>13.76</v>
      </c>
      <c r="X34">
        <v>2.85</v>
      </c>
      <c r="Y34">
        <v>2</v>
      </c>
      <c r="Z34">
        <v>10</v>
      </c>
    </row>
    <row r="35" spans="1:26" x14ac:dyDescent="0.25">
      <c r="A35">
        <v>0</v>
      </c>
      <c r="B35">
        <v>35</v>
      </c>
      <c r="C35" t="s">
        <v>34</v>
      </c>
      <c r="D35">
        <v>1.9824999999999999</v>
      </c>
      <c r="E35">
        <v>50.44</v>
      </c>
      <c r="F35">
        <v>44.81</v>
      </c>
      <c r="G35">
        <v>12.39</v>
      </c>
      <c r="H35">
        <v>0.22</v>
      </c>
      <c r="I35">
        <v>217</v>
      </c>
      <c r="J35">
        <v>80.84</v>
      </c>
      <c r="K35">
        <v>35.1</v>
      </c>
      <c r="L35">
        <v>1</v>
      </c>
      <c r="M35">
        <v>202</v>
      </c>
      <c r="N35">
        <v>9.74</v>
      </c>
      <c r="O35">
        <v>10204.209999999999</v>
      </c>
      <c r="P35">
        <v>299.02</v>
      </c>
      <c r="Q35">
        <v>5852.72</v>
      </c>
      <c r="R35">
        <v>431.69</v>
      </c>
      <c r="S35">
        <v>149.49</v>
      </c>
      <c r="T35">
        <v>137171.72</v>
      </c>
      <c r="U35">
        <v>0.35</v>
      </c>
      <c r="V35">
        <v>0.72</v>
      </c>
      <c r="W35">
        <v>13.91</v>
      </c>
      <c r="X35">
        <v>8.27</v>
      </c>
      <c r="Y35">
        <v>2</v>
      </c>
      <c r="Z35">
        <v>10</v>
      </c>
    </row>
    <row r="36" spans="1:26" x14ac:dyDescent="0.25">
      <c r="A36">
        <v>1</v>
      </c>
      <c r="B36">
        <v>35</v>
      </c>
      <c r="C36" t="s">
        <v>34</v>
      </c>
      <c r="D36">
        <v>2.0924999999999998</v>
      </c>
      <c r="E36">
        <v>47.79</v>
      </c>
      <c r="F36">
        <v>42.99</v>
      </c>
      <c r="G36">
        <v>15.26</v>
      </c>
      <c r="H36">
        <v>0.43</v>
      </c>
      <c r="I36">
        <v>169</v>
      </c>
      <c r="J36">
        <v>82.04</v>
      </c>
      <c r="K36">
        <v>35.1</v>
      </c>
      <c r="L36">
        <v>2</v>
      </c>
      <c r="M36">
        <v>0</v>
      </c>
      <c r="N36">
        <v>9.94</v>
      </c>
      <c r="O36">
        <v>10352.530000000001</v>
      </c>
      <c r="P36">
        <v>274.83999999999997</v>
      </c>
      <c r="Q36">
        <v>5856.46</v>
      </c>
      <c r="R36">
        <v>363.74</v>
      </c>
      <c r="S36">
        <v>149.49</v>
      </c>
      <c r="T36">
        <v>103435.7</v>
      </c>
      <c r="U36">
        <v>0.41</v>
      </c>
      <c r="V36">
        <v>0.75</v>
      </c>
      <c r="W36">
        <v>14.02</v>
      </c>
      <c r="X36">
        <v>6.45</v>
      </c>
      <c r="Y36">
        <v>2</v>
      </c>
      <c r="Z36">
        <v>10</v>
      </c>
    </row>
    <row r="37" spans="1:26" x14ac:dyDescent="0.25">
      <c r="A37">
        <v>0</v>
      </c>
      <c r="B37">
        <v>50</v>
      </c>
      <c r="C37" t="s">
        <v>34</v>
      </c>
      <c r="D37">
        <v>1.7417</v>
      </c>
      <c r="E37">
        <v>57.42</v>
      </c>
      <c r="F37">
        <v>48.49</v>
      </c>
      <c r="G37">
        <v>9.39</v>
      </c>
      <c r="H37">
        <v>0.16</v>
      </c>
      <c r="I37">
        <v>310</v>
      </c>
      <c r="J37">
        <v>107.41</v>
      </c>
      <c r="K37">
        <v>41.65</v>
      </c>
      <c r="L37">
        <v>1</v>
      </c>
      <c r="M37">
        <v>308</v>
      </c>
      <c r="N37">
        <v>14.77</v>
      </c>
      <c r="O37">
        <v>13481.73</v>
      </c>
      <c r="P37">
        <v>427.53</v>
      </c>
      <c r="Q37">
        <v>5853.49</v>
      </c>
      <c r="R37">
        <v>555.12</v>
      </c>
      <c r="S37">
        <v>149.49</v>
      </c>
      <c r="T37">
        <v>198420.52</v>
      </c>
      <c r="U37">
        <v>0.27</v>
      </c>
      <c r="V37">
        <v>0.67</v>
      </c>
      <c r="W37">
        <v>14.06</v>
      </c>
      <c r="X37">
        <v>11.95</v>
      </c>
      <c r="Y37">
        <v>2</v>
      </c>
      <c r="Z37">
        <v>10</v>
      </c>
    </row>
    <row r="38" spans="1:26" x14ac:dyDescent="0.25">
      <c r="A38">
        <v>1</v>
      </c>
      <c r="B38">
        <v>50</v>
      </c>
      <c r="C38" t="s">
        <v>34</v>
      </c>
      <c r="D38">
        <v>2.1836000000000002</v>
      </c>
      <c r="E38">
        <v>45.8</v>
      </c>
      <c r="F38">
        <v>41.09</v>
      </c>
      <c r="G38">
        <v>20.55</v>
      </c>
      <c r="H38">
        <v>0.32</v>
      </c>
      <c r="I38">
        <v>120</v>
      </c>
      <c r="J38">
        <v>108.68</v>
      </c>
      <c r="K38">
        <v>41.65</v>
      </c>
      <c r="L38">
        <v>2</v>
      </c>
      <c r="M38">
        <v>23</v>
      </c>
      <c r="N38">
        <v>15.03</v>
      </c>
      <c r="O38">
        <v>13638.32</v>
      </c>
      <c r="P38">
        <v>310.54000000000002</v>
      </c>
      <c r="Q38">
        <v>5854.19</v>
      </c>
      <c r="R38">
        <v>303.22000000000003</v>
      </c>
      <c r="S38">
        <v>149.49</v>
      </c>
      <c r="T38">
        <v>73420.039999999994</v>
      </c>
      <c r="U38">
        <v>0.49</v>
      </c>
      <c r="V38">
        <v>0.79</v>
      </c>
      <c r="W38">
        <v>13.87</v>
      </c>
      <c r="X38">
        <v>4.5599999999999996</v>
      </c>
      <c r="Y38">
        <v>2</v>
      </c>
      <c r="Z38">
        <v>10</v>
      </c>
    </row>
    <row r="39" spans="1:26" x14ac:dyDescent="0.25">
      <c r="A39">
        <v>2</v>
      </c>
      <c r="B39">
        <v>50</v>
      </c>
      <c r="C39" t="s">
        <v>34</v>
      </c>
      <c r="D39">
        <v>2.1898</v>
      </c>
      <c r="E39">
        <v>45.67</v>
      </c>
      <c r="F39">
        <v>41.01</v>
      </c>
      <c r="G39">
        <v>20.85</v>
      </c>
      <c r="H39">
        <v>0.48</v>
      </c>
      <c r="I39">
        <v>118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311.87</v>
      </c>
      <c r="Q39">
        <v>5854.14</v>
      </c>
      <c r="R39">
        <v>300.37</v>
      </c>
      <c r="S39">
        <v>149.49</v>
      </c>
      <c r="T39">
        <v>72004.320000000007</v>
      </c>
      <c r="U39">
        <v>0.5</v>
      </c>
      <c r="V39">
        <v>0.79</v>
      </c>
      <c r="W39">
        <v>13.87</v>
      </c>
      <c r="X39">
        <v>4.47</v>
      </c>
      <c r="Y39">
        <v>2</v>
      </c>
      <c r="Z39">
        <v>10</v>
      </c>
    </row>
    <row r="40" spans="1:26" x14ac:dyDescent="0.25">
      <c r="A40">
        <v>0</v>
      </c>
      <c r="B40">
        <v>25</v>
      </c>
      <c r="C40" t="s">
        <v>34</v>
      </c>
      <c r="D40">
        <v>1.9766999999999999</v>
      </c>
      <c r="E40">
        <v>50.59</v>
      </c>
      <c r="F40">
        <v>45.53</v>
      </c>
      <c r="G40">
        <v>11.62</v>
      </c>
      <c r="H40">
        <v>0.28000000000000003</v>
      </c>
      <c r="I40">
        <v>235</v>
      </c>
      <c r="J40">
        <v>61.76</v>
      </c>
      <c r="K40">
        <v>28.92</v>
      </c>
      <c r="L40">
        <v>1</v>
      </c>
      <c r="M40">
        <v>0</v>
      </c>
      <c r="N40">
        <v>6.84</v>
      </c>
      <c r="O40">
        <v>7851.41</v>
      </c>
      <c r="P40">
        <v>243.69</v>
      </c>
      <c r="Q40">
        <v>5857.19</v>
      </c>
      <c r="R40">
        <v>444.91</v>
      </c>
      <c r="S40">
        <v>149.49</v>
      </c>
      <c r="T40">
        <v>143690.60999999999</v>
      </c>
      <c r="U40">
        <v>0.34</v>
      </c>
      <c r="V40">
        <v>0.71</v>
      </c>
      <c r="W40">
        <v>14.23</v>
      </c>
      <c r="X40">
        <v>8.98</v>
      </c>
      <c r="Y40">
        <v>2</v>
      </c>
      <c r="Z40">
        <v>10</v>
      </c>
    </row>
    <row r="41" spans="1:26" x14ac:dyDescent="0.25">
      <c r="A41">
        <v>0</v>
      </c>
      <c r="B41">
        <v>85</v>
      </c>
      <c r="C41" t="s">
        <v>34</v>
      </c>
      <c r="D41">
        <v>1.3021</v>
      </c>
      <c r="E41">
        <v>76.8</v>
      </c>
      <c r="F41">
        <v>56.94</v>
      </c>
      <c r="G41">
        <v>6.62</v>
      </c>
      <c r="H41">
        <v>0.11</v>
      </c>
      <c r="I41">
        <v>516</v>
      </c>
      <c r="J41">
        <v>167.88</v>
      </c>
      <c r="K41">
        <v>51.39</v>
      </c>
      <c r="L41">
        <v>1</v>
      </c>
      <c r="M41">
        <v>514</v>
      </c>
      <c r="N41">
        <v>30.49</v>
      </c>
      <c r="O41">
        <v>20939.59</v>
      </c>
      <c r="P41">
        <v>708.74</v>
      </c>
      <c r="Q41">
        <v>5857.34</v>
      </c>
      <c r="R41">
        <v>837.29</v>
      </c>
      <c r="S41">
        <v>149.49</v>
      </c>
      <c r="T41">
        <v>338477.01</v>
      </c>
      <c r="U41">
        <v>0.18</v>
      </c>
      <c r="V41">
        <v>0.56999999999999995</v>
      </c>
      <c r="W41">
        <v>14.42</v>
      </c>
      <c r="X41">
        <v>20.38</v>
      </c>
      <c r="Y41">
        <v>2</v>
      </c>
      <c r="Z41">
        <v>10</v>
      </c>
    </row>
    <row r="42" spans="1:26" x14ac:dyDescent="0.25">
      <c r="A42">
        <v>1</v>
      </c>
      <c r="B42">
        <v>85</v>
      </c>
      <c r="C42" t="s">
        <v>34</v>
      </c>
      <c r="D42">
        <v>1.9164000000000001</v>
      </c>
      <c r="E42">
        <v>52.18</v>
      </c>
      <c r="F42">
        <v>43.54</v>
      </c>
      <c r="G42">
        <v>14.12</v>
      </c>
      <c r="H42">
        <v>0.21</v>
      </c>
      <c r="I42">
        <v>185</v>
      </c>
      <c r="J42">
        <v>169.33</v>
      </c>
      <c r="K42">
        <v>51.39</v>
      </c>
      <c r="L42">
        <v>2</v>
      </c>
      <c r="M42">
        <v>183</v>
      </c>
      <c r="N42">
        <v>30.94</v>
      </c>
      <c r="O42">
        <v>21118.46</v>
      </c>
      <c r="P42">
        <v>510.03</v>
      </c>
      <c r="Q42">
        <v>5852.57</v>
      </c>
      <c r="R42">
        <v>389.6</v>
      </c>
      <c r="S42">
        <v>149.49</v>
      </c>
      <c r="T42">
        <v>116284.27</v>
      </c>
      <c r="U42">
        <v>0.38</v>
      </c>
      <c r="V42">
        <v>0.74</v>
      </c>
      <c r="W42">
        <v>13.85</v>
      </c>
      <c r="X42">
        <v>7</v>
      </c>
      <c r="Y42">
        <v>2</v>
      </c>
      <c r="Z42">
        <v>10</v>
      </c>
    </row>
    <row r="43" spans="1:26" x14ac:dyDescent="0.25">
      <c r="A43">
        <v>2</v>
      </c>
      <c r="B43">
        <v>85</v>
      </c>
      <c r="C43" t="s">
        <v>34</v>
      </c>
      <c r="D43">
        <v>2.1520999999999999</v>
      </c>
      <c r="E43">
        <v>46.47</v>
      </c>
      <c r="F43">
        <v>40.5</v>
      </c>
      <c r="G43">
        <v>22.93</v>
      </c>
      <c r="H43">
        <v>0.31</v>
      </c>
      <c r="I43">
        <v>106</v>
      </c>
      <c r="J43">
        <v>170.79</v>
      </c>
      <c r="K43">
        <v>51.39</v>
      </c>
      <c r="L43">
        <v>3</v>
      </c>
      <c r="M43">
        <v>104</v>
      </c>
      <c r="N43">
        <v>31.4</v>
      </c>
      <c r="O43">
        <v>21297.94</v>
      </c>
      <c r="P43">
        <v>438.45</v>
      </c>
      <c r="Q43">
        <v>5851.41</v>
      </c>
      <c r="R43">
        <v>288.55</v>
      </c>
      <c r="S43">
        <v>149.49</v>
      </c>
      <c r="T43">
        <v>66155.55</v>
      </c>
      <c r="U43">
        <v>0.52</v>
      </c>
      <c r="V43">
        <v>0.8</v>
      </c>
      <c r="W43">
        <v>13.71</v>
      </c>
      <c r="X43">
        <v>3.97</v>
      </c>
      <c r="Y43">
        <v>2</v>
      </c>
      <c r="Z43">
        <v>10</v>
      </c>
    </row>
    <row r="44" spans="1:26" x14ac:dyDescent="0.25">
      <c r="A44">
        <v>3</v>
      </c>
      <c r="B44">
        <v>85</v>
      </c>
      <c r="C44" t="s">
        <v>34</v>
      </c>
      <c r="D44">
        <v>2.2658999999999998</v>
      </c>
      <c r="E44">
        <v>44.13</v>
      </c>
      <c r="F44">
        <v>39.29</v>
      </c>
      <c r="G44">
        <v>32.29</v>
      </c>
      <c r="H44">
        <v>0.41</v>
      </c>
      <c r="I44">
        <v>73</v>
      </c>
      <c r="J44">
        <v>172.25</v>
      </c>
      <c r="K44">
        <v>51.39</v>
      </c>
      <c r="L44">
        <v>4</v>
      </c>
      <c r="M44">
        <v>31</v>
      </c>
      <c r="N44">
        <v>31.86</v>
      </c>
      <c r="O44">
        <v>21478.05</v>
      </c>
      <c r="P44">
        <v>389.66</v>
      </c>
      <c r="Q44">
        <v>5851.34</v>
      </c>
      <c r="R44">
        <v>245.77</v>
      </c>
      <c r="S44">
        <v>149.49</v>
      </c>
      <c r="T44">
        <v>44930.26</v>
      </c>
      <c r="U44">
        <v>0.61</v>
      </c>
      <c r="V44">
        <v>0.82</v>
      </c>
      <c r="W44">
        <v>13.71</v>
      </c>
      <c r="X44">
        <v>2.76</v>
      </c>
      <c r="Y44">
        <v>2</v>
      </c>
      <c r="Z44">
        <v>10</v>
      </c>
    </row>
    <row r="45" spans="1:26" x14ac:dyDescent="0.25">
      <c r="A45">
        <v>4</v>
      </c>
      <c r="B45">
        <v>85</v>
      </c>
      <c r="C45" t="s">
        <v>34</v>
      </c>
      <c r="D45">
        <v>2.2763</v>
      </c>
      <c r="E45">
        <v>43.93</v>
      </c>
      <c r="F45">
        <v>39.19</v>
      </c>
      <c r="G45">
        <v>33.590000000000003</v>
      </c>
      <c r="H45">
        <v>0.51</v>
      </c>
      <c r="I45">
        <v>70</v>
      </c>
      <c r="J45">
        <v>173.71</v>
      </c>
      <c r="K45">
        <v>51.39</v>
      </c>
      <c r="L45">
        <v>5</v>
      </c>
      <c r="M45">
        <v>0</v>
      </c>
      <c r="N45">
        <v>32.32</v>
      </c>
      <c r="O45">
        <v>21658.78</v>
      </c>
      <c r="P45">
        <v>387.64</v>
      </c>
      <c r="Q45">
        <v>5851.93</v>
      </c>
      <c r="R45">
        <v>241.48</v>
      </c>
      <c r="S45">
        <v>149.49</v>
      </c>
      <c r="T45">
        <v>42799.23</v>
      </c>
      <c r="U45">
        <v>0.62</v>
      </c>
      <c r="V45">
        <v>0.83</v>
      </c>
      <c r="W45">
        <v>13.74</v>
      </c>
      <c r="X45">
        <v>2.65</v>
      </c>
      <c r="Y45">
        <v>2</v>
      </c>
      <c r="Z45">
        <v>10</v>
      </c>
    </row>
    <row r="46" spans="1:26" x14ac:dyDescent="0.25">
      <c r="A46">
        <v>0</v>
      </c>
      <c r="B46">
        <v>20</v>
      </c>
      <c r="C46" t="s">
        <v>34</v>
      </c>
      <c r="D46">
        <v>1.8828</v>
      </c>
      <c r="E46">
        <v>53.11</v>
      </c>
      <c r="F46">
        <v>47.77</v>
      </c>
      <c r="G46">
        <v>9.75</v>
      </c>
      <c r="H46">
        <v>0.34</v>
      </c>
      <c r="I46">
        <v>294</v>
      </c>
      <c r="J46">
        <v>51.33</v>
      </c>
      <c r="K46">
        <v>24.83</v>
      </c>
      <c r="L46">
        <v>1</v>
      </c>
      <c r="M46">
        <v>0</v>
      </c>
      <c r="N46">
        <v>5.51</v>
      </c>
      <c r="O46">
        <v>6564.78</v>
      </c>
      <c r="P46">
        <v>227.06</v>
      </c>
      <c r="Q46">
        <v>5859.9</v>
      </c>
      <c r="R46">
        <v>517.13</v>
      </c>
      <c r="S46">
        <v>149.49</v>
      </c>
      <c r="T46">
        <v>179504.65</v>
      </c>
      <c r="U46">
        <v>0.28999999999999998</v>
      </c>
      <c r="V46">
        <v>0.68</v>
      </c>
      <c r="W46">
        <v>14.4</v>
      </c>
      <c r="X46">
        <v>11.22</v>
      </c>
      <c r="Y46">
        <v>2</v>
      </c>
      <c r="Z46">
        <v>10</v>
      </c>
    </row>
    <row r="47" spans="1:26" x14ac:dyDescent="0.25">
      <c r="A47">
        <v>0</v>
      </c>
      <c r="B47">
        <v>65</v>
      </c>
      <c r="C47" t="s">
        <v>34</v>
      </c>
      <c r="D47">
        <v>1.5391999999999999</v>
      </c>
      <c r="E47">
        <v>64.97</v>
      </c>
      <c r="F47">
        <v>51.98</v>
      </c>
      <c r="G47">
        <v>7.86</v>
      </c>
      <c r="H47">
        <v>0.13</v>
      </c>
      <c r="I47">
        <v>397</v>
      </c>
      <c r="J47">
        <v>133.21</v>
      </c>
      <c r="K47">
        <v>46.47</v>
      </c>
      <c r="L47">
        <v>1</v>
      </c>
      <c r="M47">
        <v>395</v>
      </c>
      <c r="N47">
        <v>20.75</v>
      </c>
      <c r="O47">
        <v>16663.419999999998</v>
      </c>
      <c r="P47">
        <v>545.9</v>
      </c>
      <c r="Q47">
        <v>5856.44</v>
      </c>
      <c r="R47">
        <v>672.02</v>
      </c>
      <c r="S47">
        <v>149.49</v>
      </c>
      <c r="T47">
        <v>256437.9</v>
      </c>
      <c r="U47">
        <v>0.22</v>
      </c>
      <c r="V47">
        <v>0.62</v>
      </c>
      <c r="W47">
        <v>14.19</v>
      </c>
      <c r="X47">
        <v>15.43</v>
      </c>
      <c r="Y47">
        <v>2</v>
      </c>
      <c r="Z47">
        <v>10</v>
      </c>
    </row>
    <row r="48" spans="1:26" x14ac:dyDescent="0.25">
      <c r="A48">
        <v>1</v>
      </c>
      <c r="B48">
        <v>65</v>
      </c>
      <c r="C48" t="s">
        <v>34</v>
      </c>
      <c r="D48">
        <v>2.0811999999999999</v>
      </c>
      <c r="E48">
        <v>48.05</v>
      </c>
      <c r="F48">
        <v>41.95</v>
      </c>
      <c r="G48">
        <v>17.48</v>
      </c>
      <c r="H48">
        <v>0.26</v>
      </c>
      <c r="I48">
        <v>144</v>
      </c>
      <c r="J48">
        <v>134.55000000000001</v>
      </c>
      <c r="K48">
        <v>46.47</v>
      </c>
      <c r="L48">
        <v>2</v>
      </c>
      <c r="M48">
        <v>142</v>
      </c>
      <c r="N48">
        <v>21.09</v>
      </c>
      <c r="O48">
        <v>16828.84</v>
      </c>
      <c r="P48">
        <v>396.55</v>
      </c>
      <c r="Q48">
        <v>5851.55</v>
      </c>
      <c r="R48">
        <v>336.71</v>
      </c>
      <c r="S48">
        <v>149.49</v>
      </c>
      <c r="T48">
        <v>90045.69</v>
      </c>
      <c r="U48">
        <v>0.44</v>
      </c>
      <c r="V48">
        <v>0.77</v>
      </c>
      <c r="W48">
        <v>13.77</v>
      </c>
      <c r="X48">
        <v>5.42</v>
      </c>
      <c r="Y48">
        <v>2</v>
      </c>
      <c r="Z48">
        <v>10</v>
      </c>
    </row>
    <row r="49" spans="1:26" x14ac:dyDescent="0.25">
      <c r="A49">
        <v>2</v>
      </c>
      <c r="B49">
        <v>65</v>
      </c>
      <c r="C49" t="s">
        <v>34</v>
      </c>
      <c r="D49">
        <v>2.2378999999999998</v>
      </c>
      <c r="E49">
        <v>44.68</v>
      </c>
      <c r="F49">
        <v>40</v>
      </c>
      <c r="G49">
        <v>26.09</v>
      </c>
      <c r="H49">
        <v>0.39</v>
      </c>
      <c r="I49">
        <v>92</v>
      </c>
      <c r="J49">
        <v>135.9</v>
      </c>
      <c r="K49">
        <v>46.47</v>
      </c>
      <c r="L49">
        <v>3</v>
      </c>
      <c r="M49">
        <v>5</v>
      </c>
      <c r="N49">
        <v>21.43</v>
      </c>
      <c r="O49">
        <v>16994.64</v>
      </c>
      <c r="P49">
        <v>342.99</v>
      </c>
      <c r="Q49">
        <v>5852.84</v>
      </c>
      <c r="R49">
        <v>267.74</v>
      </c>
      <c r="S49">
        <v>149.49</v>
      </c>
      <c r="T49">
        <v>55822.22</v>
      </c>
      <c r="U49">
        <v>0.56000000000000005</v>
      </c>
      <c r="V49">
        <v>0.81</v>
      </c>
      <c r="W49">
        <v>13.79</v>
      </c>
      <c r="X49">
        <v>3.47</v>
      </c>
      <c r="Y49">
        <v>2</v>
      </c>
      <c r="Z49">
        <v>10</v>
      </c>
    </row>
    <row r="50" spans="1:26" x14ac:dyDescent="0.25">
      <c r="A50">
        <v>3</v>
      </c>
      <c r="B50">
        <v>65</v>
      </c>
      <c r="C50" t="s">
        <v>34</v>
      </c>
      <c r="D50">
        <v>2.2414999999999998</v>
      </c>
      <c r="E50">
        <v>44.61</v>
      </c>
      <c r="F50">
        <v>39.950000000000003</v>
      </c>
      <c r="G50">
        <v>26.34</v>
      </c>
      <c r="H50">
        <v>0.52</v>
      </c>
      <c r="I50">
        <v>91</v>
      </c>
      <c r="J50">
        <v>137.25</v>
      </c>
      <c r="K50">
        <v>46.47</v>
      </c>
      <c r="L50">
        <v>4</v>
      </c>
      <c r="M50">
        <v>0</v>
      </c>
      <c r="N50">
        <v>21.78</v>
      </c>
      <c r="O50">
        <v>17160.919999999998</v>
      </c>
      <c r="P50">
        <v>345.31</v>
      </c>
      <c r="Q50">
        <v>5853.16</v>
      </c>
      <c r="R50">
        <v>265.99</v>
      </c>
      <c r="S50">
        <v>149.49</v>
      </c>
      <c r="T50">
        <v>54952.47</v>
      </c>
      <c r="U50">
        <v>0.56000000000000005</v>
      </c>
      <c r="V50">
        <v>0.81</v>
      </c>
      <c r="W50">
        <v>13.8</v>
      </c>
      <c r="X50">
        <v>3.42</v>
      </c>
      <c r="Y50">
        <v>2</v>
      </c>
      <c r="Z50">
        <v>10</v>
      </c>
    </row>
    <row r="51" spans="1:26" x14ac:dyDescent="0.25">
      <c r="A51">
        <v>0</v>
      </c>
      <c r="B51">
        <v>75</v>
      </c>
      <c r="C51" t="s">
        <v>34</v>
      </c>
      <c r="D51">
        <v>1.4201999999999999</v>
      </c>
      <c r="E51">
        <v>70.41</v>
      </c>
      <c r="F51">
        <v>54.27</v>
      </c>
      <c r="G51">
        <v>7.17</v>
      </c>
      <c r="H51">
        <v>0.12</v>
      </c>
      <c r="I51">
        <v>454</v>
      </c>
      <c r="J51">
        <v>150.44</v>
      </c>
      <c r="K51">
        <v>49.1</v>
      </c>
      <c r="L51">
        <v>1</v>
      </c>
      <c r="M51">
        <v>452</v>
      </c>
      <c r="N51">
        <v>25.34</v>
      </c>
      <c r="O51">
        <v>18787.759999999998</v>
      </c>
      <c r="P51">
        <v>624.14</v>
      </c>
      <c r="Q51">
        <v>5855.92</v>
      </c>
      <c r="R51">
        <v>749.67</v>
      </c>
      <c r="S51">
        <v>149.49</v>
      </c>
      <c r="T51">
        <v>294976.02</v>
      </c>
      <c r="U51">
        <v>0.2</v>
      </c>
      <c r="V51">
        <v>0.6</v>
      </c>
      <c r="W51">
        <v>14.25</v>
      </c>
      <c r="X51">
        <v>17.71</v>
      </c>
      <c r="Y51">
        <v>2</v>
      </c>
      <c r="Z51">
        <v>10</v>
      </c>
    </row>
    <row r="52" spans="1:26" x14ac:dyDescent="0.25">
      <c r="A52">
        <v>1</v>
      </c>
      <c r="B52">
        <v>75</v>
      </c>
      <c r="C52" t="s">
        <v>34</v>
      </c>
      <c r="D52">
        <v>1.9966999999999999</v>
      </c>
      <c r="E52">
        <v>50.08</v>
      </c>
      <c r="F52">
        <v>42.77</v>
      </c>
      <c r="G52">
        <v>15.55</v>
      </c>
      <c r="H52">
        <v>0.23</v>
      </c>
      <c r="I52">
        <v>165</v>
      </c>
      <c r="J52">
        <v>151.83000000000001</v>
      </c>
      <c r="K52">
        <v>49.1</v>
      </c>
      <c r="L52">
        <v>2</v>
      </c>
      <c r="M52">
        <v>163</v>
      </c>
      <c r="N52">
        <v>25.73</v>
      </c>
      <c r="O52">
        <v>18959.54</v>
      </c>
      <c r="P52">
        <v>455.25</v>
      </c>
      <c r="Q52">
        <v>5852.28</v>
      </c>
      <c r="R52">
        <v>363.72</v>
      </c>
      <c r="S52">
        <v>149.49</v>
      </c>
      <c r="T52">
        <v>103444.53</v>
      </c>
      <c r="U52">
        <v>0.41</v>
      </c>
      <c r="V52">
        <v>0.76</v>
      </c>
      <c r="W52">
        <v>13.81</v>
      </c>
      <c r="X52">
        <v>6.23</v>
      </c>
      <c r="Y52">
        <v>2</v>
      </c>
      <c r="Z52">
        <v>10</v>
      </c>
    </row>
    <row r="53" spans="1:26" x14ac:dyDescent="0.25">
      <c r="A53">
        <v>2</v>
      </c>
      <c r="B53">
        <v>75</v>
      </c>
      <c r="C53" t="s">
        <v>34</v>
      </c>
      <c r="D53">
        <v>2.2151999999999998</v>
      </c>
      <c r="E53">
        <v>45.14</v>
      </c>
      <c r="F53">
        <v>40.020000000000003</v>
      </c>
      <c r="G53">
        <v>25.82</v>
      </c>
      <c r="H53">
        <v>0.35</v>
      </c>
      <c r="I53">
        <v>93</v>
      </c>
      <c r="J53">
        <v>153.22999999999999</v>
      </c>
      <c r="K53">
        <v>49.1</v>
      </c>
      <c r="L53">
        <v>3</v>
      </c>
      <c r="M53">
        <v>83</v>
      </c>
      <c r="N53">
        <v>26.13</v>
      </c>
      <c r="O53">
        <v>19131.849999999999</v>
      </c>
      <c r="P53">
        <v>382.75</v>
      </c>
      <c r="Q53">
        <v>5850.88</v>
      </c>
      <c r="R53">
        <v>272.13</v>
      </c>
      <c r="S53">
        <v>149.49</v>
      </c>
      <c r="T53">
        <v>58009.37</v>
      </c>
      <c r="U53">
        <v>0.55000000000000004</v>
      </c>
      <c r="V53">
        <v>0.81</v>
      </c>
      <c r="W53">
        <v>13.7</v>
      </c>
      <c r="X53">
        <v>3.5</v>
      </c>
      <c r="Y53">
        <v>2</v>
      </c>
      <c r="Z53">
        <v>10</v>
      </c>
    </row>
    <row r="54" spans="1:26" x14ac:dyDescent="0.25">
      <c r="A54">
        <v>3</v>
      </c>
      <c r="B54">
        <v>75</v>
      </c>
      <c r="C54" t="s">
        <v>34</v>
      </c>
      <c r="D54">
        <v>2.2608000000000001</v>
      </c>
      <c r="E54">
        <v>44.23</v>
      </c>
      <c r="F54">
        <v>39.54</v>
      </c>
      <c r="G54">
        <v>30.03</v>
      </c>
      <c r="H54">
        <v>0.46</v>
      </c>
      <c r="I54">
        <v>79</v>
      </c>
      <c r="J54">
        <v>154.63</v>
      </c>
      <c r="K54">
        <v>49.1</v>
      </c>
      <c r="L54">
        <v>4</v>
      </c>
      <c r="M54">
        <v>0</v>
      </c>
      <c r="N54">
        <v>26.53</v>
      </c>
      <c r="O54">
        <v>19304.72</v>
      </c>
      <c r="P54">
        <v>364.54</v>
      </c>
      <c r="Q54">
        <v>5851.87</v>
      </c>
      <c r="R54">
        <v>252.65</v>
      </c>
      <c r="S54">
        <v>149.49</v>
      </c>
      <c r="T54">
        <v>48341.47</v>
      </c>
      <c r="U54">
        <v>0.59</v>
      </c>
      <c r="V54">
        <v>0.82</v>
      </c>
      <c r="W54">
        <v>13.77</v>
      </c>
      <c r="X54">
        <v>3.01</v>
      </c>
      <c r="Y54">
        <v>2</v>
      </c>
      <c r="Z54">
        <v>10</v>
      </c>
    </row>
    <row r="55" spans="1:26" x14ac:dyDescent="0.25">
      <c r="A55">
        <v>0</v>
      </c>
      <c r="B55">
        <v>95</v>
      </c>
      <c r="C55" t="s">
        <v>34</v>
      </c>
      <c r="D55">
        <v>1.1942999999999999</v>
      </c>
      <c r="E55">
        <v>83.73</v>
      </c>
      <c r="F55">
        <v>59.63</v>
      </c>
      <c r="G55">
        <v>6.16</v>
      </c>
      <c r="H55">
        <v>0.1</v>
      </c>
      <c r="I55">
        <v>581</v>
      </c>
      <c r="J55">
        <v>185.69</v>
      </c>
      <c r="K55">
        <v>53.44</v>
      </c>
      <c r="L55">
        <v>1</v>
      </c>
      <c r="M55">
        <v>579</v>
      </c>
      <c r="N55">
        <v>36.26</v>
      </c>
      <c r="O55">
        <v>23136.14</v>
      </c>
      <c r="P55">
        <v>796.41</v>
      </c>
      <c r="Q55">
        <v>5859.19</v>
      </c>
      <c r="R55">
        <v>928.77</v>
      </c>
      <c r="S55">
        <v>149.49</v>
      </c>
      <c r="T55">
        <v>383891.37</v>
      </c>
      <c r="U55">
        <v>0.16</v>
      </c>
      <c r="V55">
        <v>0.54</v>
      </c>
      <c r="W55">
        <v>14.49</v>
      </c>
      <c r="X55">
        <v>23.07</v>
      </c>
      <c r="Y55">
        <v>2</v>
      </c>
      <c r="Z55">
        <v>10</v>
      </c>
    </row>
    <row r="56" spans="1:26" x14ac:dyDescent="0.25">
      <c r="A56">
        <v>1</v>
      </c>
      <c r="B56">
        <v>95</v>
      </c>
      <c r="C56" t="s">
        <v>34</v>
      </c>
      <c r="D56">
        <v>1.8405</v>
      </c>
      <c r="E56">
        <v>54.33</v>
      </c>
      <c r="F56">
        <v>44.27</v>
      </c>
      <c r="G56">
        <v>13.02</v>
      </c>
      <c r="H56">
        <v>0.19</v>
      </c>
      <c r="I56">
        <v>204</v>
      </c>
      <c r="J56">
        <v>187.21</v>
      </c>
      <c r="K56">
        <v>53.44</v>
      </c>
      <c r="L56">
        <v>2</v>
      </c>
      <c r="M56">
        <v>202</v>
      </c>
      <c r="N56">
        <v>36.770000000000003</v>
      </c>
      <c r="O56">
        <v>23322.880000000001</v>
      </c>
      <c r="P56">
        <v>563.03</v>
      </c>
      <c r="Q56">
        <v>5853.12</v>
      </c>
      <c r="R56">
        <v>414.48</v>
      </c>
      <c r="S56">
        <v>149.49</v>
      </c>
      <c r="T56">
        <v>128630.86</v>
      </c>
      <c r="U56">
        <v>0.36</v>
      </c>
      <c r="V56">
        <v>0.73</v>
      </c>
      <c r="W56">
        <v>13.86</v>
      </c>
      <c r="X56">
        <v>7.73</v>
      </c>
      <c r="Y56">
        <v>2</v>
      </c>
      <c r="Z56">
        <v>10</v>
      </c>
    </row>
    <row r="57" spans="1:26" x14ac:dyDescent="0.25">
      <c r="A57">
        <v>2</v>
      </c>
      <c r="B57">
        <v>95</v>
      </c>
      <c r="C57" t="s">
        <v>34</v>
      </c>
      <c r="D57">
        <v>2.0886</v>
      </c>
      <c r="E57">
        <v>47.88</v>
      </c>
      <c r="F57">
        <v>40.98</v>
      </c>
      <c r="G57">
        <v>20.66</v>
      </c>
      <c r="H57">
        <v>0.28000000000000003</v>
      </c>
      <c r="I57">
        <v>119</v>
      </c>
      <c r="J57">
        <v>188.73</v>
      </c>
      <c r="K57">
        <v>53.44</v>
      </c>
      <c r="L57">
        <v>3</v>
      </c>
      <c r="M57">
        <v>117</v>
      </c>
      <c r="N57">
        <v>37.29</v>
      </c>
      <c r="O57">
        <v>23510.33</v>
      </c>
      <c r="P57">
        <v>489.88</v>
      </c>
      <c r="Q57">
        <v>5851.25</v>
      </c>
      <c r="R57">
        <v>304.43</v>
      </c>
      <c r="S57">
        <v>149.49</v>
      </c>
      <c r="T57">
        <v>74033.75</v>
      </c>
      <c r="U57">
        <v>0.49</v>
      </c>
      <c r="V57">
        <v>0.79</v>
      </c>
      <c r="W57">
        <v>13.73</v>
      </c>
      <c r="X57">
        <v>4.45</v>
      </c>
      <c r="Y57">
        <v>2</v>
      </c>
      <c r="Z57">
        <v>10</v>
      </c>
    </row>
    <row r="58" spans="1:26" x14ac:dyDescent="0.25">
      <c r="A58">
        <v>3</v>
      </c>
      <c r="B58">
        <v>95</v>
      </c>
      <c r="C58" t="s">
        <v>34</v>
      </c>
      <c r="D58">
        <v>2.2250000000000001</v>
      </c>
      <c r="E58">
        <v>44.94</v>
      </c>
      <c r="F58">
        <v>39.5</v>
      </c>
      <c r="G58">
        <v>29.62</v>
      </c>
      <c r="H58">
        <v>0.37</v>
      </c>
      <c r="I58">
        <v>80</v>
      </c>
      <c r="J58">
        <v>190.25</v>
      </c>
      <c r="K58">
        <v>53.44</v>
      </c>
      <c r="L58">
        <v>4</v>
      </c>
      <c r="M58">
        <v>78</v>
      </c>
      <c r="N58">
        <v>37.82</v>
      </c>
      <c r="O58">
        <v>23698.48</v>
      </c>
      <c r="P58">
        <v>439.92</v>
      </c>
      <c r="Q58">
        <v>5851.11</v>
      </c>
      <c r="R58">
        <v>254.91</v>
      </c>
      <c r="S58">
        <v>149.49</v>
      </c>
      <c r="T58">
        <v>49468.79</v>
      </c>
      <c r="U58">
        <v>0.59</v>
      </c>
      <c r="V58">
        <v>0.82</v>
      </c>
      <c r="W58">
        <v>13.67</v>
      </c>
      <c r="X58">
        <v>2.97</v>
      </c>
      <c r="Y58">
        <v>2</v>
      </c>
      <c r="Z58">
        <v>10</v>
      </c>
    </row>
    <row r="59" spans="1:26" x14ac:dyDescent="0.25">
      <c r="A59">
        <v>4</v>
      </c>
      <c r="B59">
        <v>95</v>
      </c>
      <c r="C59" t="s">
        <v>34</v>
      </c>
      <c r="D59">
        <v>2.2881999999999998</v>
      </c>
      <c r="E59">
        <v>43.7</v>
      </c>
      <c r="F59">
        <v>38.89</v>
      </c>
      <c r="G59">
        <v>37.04</v>
      </c>
      <c r="H59">
        <v>0.46</v>
      </c>
      <c r="I59">
        <v>63</v>
      </c>
      <c r="J59">
        <v>191.78</v>
      </c>
      <c r="K59">
        <v>53.44</v>
      </c>
      <c r="L59">
        <v>5</v>
      </c>
      <c r="M59">
        <v>6</v>
      </c>
      <c r="N59">
        <v>38.35</v>
      </c>
      <c r="O59">
        <v>23887.360000000001</v>
      </c>
      <c r="P59">
        <v>405.98</v>
      </c>
      <c r="Q59">
        <v>5852.3</v>
      </c>
      <c r="R59">
        <v>232.22</v>
      </c>
      <c r="S59">
        <v>149.49</v>
      </c>
      <c r="T59">
        <v>38204.11</v>
      </c>
      <c r="U59">
        <v>0.64</v>
      </c>
      <c r="V59">
        <v>0.83</v>
      </c>
      <c r="W59">
        <v>13.71</v>
      </c>
      <c r="X59">
        <v>2.36</v>
      </c>
      <c r="Y59">
        <v>2</v>
      </c>
      <c r="Z59">
        <v>10</v>
      </c>
    </row>
    <row r="60" spans="1:26" x14ac:dyDescent="0.25">
      <c r="A60">
        <v>5</v>
      </c>
      <c r="B60">
        <v>95</v>
      </c>
      <c r="C60" t="s">
        <v>34</v>
      </c>
      <c r="D60">
        <v>2.2877000000000001</v>
      </c>
      <c r="E60">
        <v>43.71</v>
      </c>
      <c r="F60">
        <v>38.9</v>
      </c>
      <c r="G60">
        <v>37.049999999999997</v>
      </c>
      <c r="H60">
        <v>0.55000000000000004</v>
      </c>
      <c r="I60">
        <v>63</v>
      </c>
      <c r="J60">
        <v>193.32</v>
      </c>
      <c r="K60">
        <v>53.44</v>
      </c>
      <c r="L60">
        <v>6</v>
      </c>
      <c r="M60">
        <v>0</v>
      </c>
      <c r="N60">
        <v>38.89</v>
      </c>
      <c r="O60">
        <v>24076.95</v>
      </c>
      <c r="P60">
        <v>409.44</v>
      </c>
      <c r="Q60">
        <v>5852.3</v>
      </c>
      <c r="R60">
        <v>231.94</v>
      </c>
      <c r="S60">
        <v>149.49</v>
      </c>
      <c r="T60">
        <v>38064.28</v>
      </c>
      <c r="U60">
        <v>0.64</v>
      </c>
      <c r="V60">
        <v>0.83</v>
      </c>
      <c r="W60">
        <v>13.72</v>
      </c>
      <c r="X60">
        <v>2.37</v>
      </c>
      <c r="Y60">
        <v>2</v>
      </c>
      <c r="Z60">
        <v>10</v>
      </c>
    </row>
    <row r="61" spans="1:26" x14ac:dyDescent="0.25">
      <c r="A61">
        <v>0</v>
      </c>
      <c r="B61">
        <v>55</v>
      </c>
      <c r="C61" t="s">
        <v>34</v>
      </c>
      <c r="D61">
        <v>1.6717</v>
      </c>
      <c r="E61">
        <v>59.82</v>
      </c>
      <c r="F61">
        <v>49.64</v>
      </c>
      <c r="G61">
        <v>8.7899999999999991</v>
      </c>
      <c r="H61">
        <v>0.15</v>
      </c>
      <c r="I61">
        <v>339</v>
      </c>
      <c r="J61">
        <v>116.05</v>
      </c>
      <c r="K61">
        <v>43.4</v>
      </c>
      <c r="L61">
        <v>1</v>
      </c>
      <c r="M61">
        <v>337</v>
      </c>
      <c r="N61">
        <v>16.649999999999999</v>
      </c>
      <c r="O61">
        <v>14546.17</v>
      </c>
      <c r="P61">
        <v>467.06</v>
      </c>
      <c r="Q61">
        <v>5853.96</v>
      </c>
      <c r="R61">
        <v>593.75</v>
      </c>
      <c r="S61">
        <v>149.49</v>
      </c>
      <c r="T61">
        <v>217591.95</v>
      </c>
      <c r="U61">
        <v>0.25</v>
      </c>
      <c r="V61">
        <v>0.65</v>
      </c>
      <c r="W61">
        <v>14.09</v>
      </c>
      <c r="X61">
        <v>13.09</v>
      </c>
      <c r="Y61">
        <v>2</v>
      </c>
      <c r="Z61">
        <v>10</v>
      </c>
    </row>
    <row r="62" spans="1:26" x14ac:dyDescent="0.25">
      <c r="A62">
        <v>1</v>
      </c>
      <c r="B62">
        <v>55</v>
      </c>
      <c r="C62" t="s">
        <v>34</v>
      </c>
      <c r="D62">
        <v>2.1677</v>
      </c>
      <c r="E62">
        <v>46.13</v>
      </c>
      <c r="F62">
        <v>41.13</v>
      </c>
      <c r="G62">
        <v>20.23</v>
      </c>
      <c r="H62">
        <v>0.3</v>
      </c>
      <c r="I62">
        <v>122</v>
      </c>
      <c r="J62">
        <v>117.34</v>
      </c>
      <c r="K62">
        <v>43.4</v>
      </c>
      <c r="L62">
        <v>2</v>
      </c>
      <c r="M62">
        <v>102</v>
      </c>
      <c r="N62">
        <v>16.940000000000001</v>
      </c>
      <c r="O62">
        <v>14705.49</v>
      </c>
      <c r="P62">
        <v>334.06</v>
      </c>
      <c r="Q62">
        <v>5852.38</v>
      </c>
      <c r="R62">
        <v>308.14999999999998</v>
      </c>
      <c r="S62">
        <v>149.49</v>
      </c>
      <c r="T62">
        <v>75877.8</v>
      </c>
      <c r="U62">
        <v>0.49</v>
      </c>
      <c r="V62">
        <v>0.79</v>
      </c>
      <c r="W62">
        <v>13.77</v>
      </c>
      <c r="X62">
        <v>4.5999999999999996</v>
      </c>
      <c r="Y62">
        <v>2</v>
      </c>
      <c r="Z62">
        <v>10</v>
      </c>
    </row>
    <row r="63" spans="1:26" x14ac:dyDescent="0.25">
      <c r="A63">
        <v>2</v>
      </c>
      <c r="B63">
        <v>55</v>
      </c>
      <c r="C63" t="s">
        <v>34</v>
      </c>
      <c r="D63">
        <v>2.2077</v>
      </c>
      <c r="E63">
        <v>45.3</v>
      </c>
      <c r="F63">
        <v>40.630000000000003</v>
      </c>
      <c r="G63">
        <v>22.57</v>
      </c>
      <c r="H63">
        <v>0.45</v>
      </c>
      <c r="I63">
        <v>108</v>
      </c>
      <c r="J63">
        <v>118.63</v>
      </c>
      <c r="K63">
        <v>43.4</v>
      </c>
      <c r="L63">
        <v>3</v>
      </c>
      <c r="M63">
        <v>0</v>
      </c>
      <c r="N63">
        <v>17.23</v>
      </c>
      <c r="O63">
        <v>14865.24</v>
      </c>
      <c r="P63">
        <v>322.94</v>
      </c>
      <c r="Q63">
        <v>5853.58</v>
      </c>
      <c r="R63">
        <v>287.37</v>
      </c>
      <c r="S63">
        <v>149.49</v>
      </c>
      <c r="T63">
        <v>65557.399999999994</v>
      </c>
      <c r="U63">
        <v>0.52</v>
      </c>
      <c r="V63">
        <v>0.8</v>
      </c>
      <c r="W63">
        <v>13.86</v>
      </c>
      <c r="X63">
        <v>4.0999999999999996</v>
      </c>
      <c r="Y63">
        <v>2</v>
      </c>
      <c r="Z6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6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INDEX(resultados!$A$2:$ZZ$63, 1, MATCH($B$1, resultados!$A$1:$ZZ$1, 0))</f>
        <v>#N/A</v>
      </c>
      <c r="B7" t="e">
        <f>INDEX(resultados!$A$2:$ZZ$63, 1, MATCH($B$2, resultados!$A$1:$ZZ$1, 0))</f>
        <v>#N/A</v>
      </c>
      <c r="C7" t="e">
        <f>INDEX(resultados!$A$2:$ZZ$63, 1, MATCH($B$3, resultados!$A$1:$ZZ$1, 0))</f>
        <v>#N/A</v>
      </c>
    </row>
    <row r="8" spans="1:3" x14ac:dyDescent="0.25">
      <c r="A8" t="e">
        <f>INDEX(resultados!$A$2:$ZZ$63, 2, MATCH($B$1, resultados!$A$1:$ZZ$1, 0))</f>
        <v>#N/A</v>
      </c>
      <c r="B8" t="e">
        <f>INDEX(resultados!$A$2:$ZZ$63, 2, MATCH($B$2, resultados!$A$1:$ZZ$1, 0))</f>
        <v>#N/A</v>
      </c>
      <c r="C8" t="e">
        <f>INDEX(resultados!$A$2:$ZZ$63, 2, MATCH($B$3, resultados!$A$1:$ZZ$1, 0))</f>
        <v>#N/A</v>
      </c>
    </row>
    <row r="9" spans="1:3" x14ac:dyDescent="0.25">
      <c r="A9" t="e">
        <f>INDEX(resultados!$A$2:$ZZ$63, 3, MATCH($B$1, resultados!$A$1:$ZZ$1, 0))</f>
        <v>#N/A</v>
      </c>
      <c r="B9" t="e">
        <f>INDEX(resultados!$A$2:$ZZ$63, 3, MATCH($B$2, resultados!$A$1:$ZZ$1, 0))</f>
        <v>#N/A</v>
      </c>
      <c r="C9" t="e">
        <f>INDEX(resultados!$A$2:$ZZ$63, 3, MATCH($B$3, resultados!$A$1:$ZZ$1, 0))</f>
        <v>#N/A</v>
      </c>
    </row>
    <row r="10" spans="1:3" x14ac:dyDescent="0.25">
      <c r="A10" t="e">
        <f>INDEX(resultados!$A$2:$ZZ$63, 4, MATCH($B$1, resultados!$A$1:$ZZ$1, 0))</f>
        <v>#N/A</v>
      </c>
      <c r="B10" t="e">
        <f>INDEX(resultados!$A$2:$ZZ$63, 4, MATCH($B$2, resultados!$A$1:$ZZ$1, 0))</f>
        <v>#N/A</v>
      </c>
      <c r="C10" t="e">
        <f>INDEX(resultados!$A$2:$ZZ$63, 4, MATCH($B$3, resultados!$A$1:$ZZ$1, 0))</f>
        <v>#N/A</v>
      </c>
    </row>
    <row r="11" spans="1:3" x14ac:dyDescent="0.25">
      <c r="A11" t="e">
        <f>INDEX(resultados!$A$2:$ZZ$63, 5, MATCH($B$1, resultados!$A$1:$ZZ$1, 0))</f>
        <v>#N/A</v>
      </c>
      <c r="B11" t="e">
        <f>INDEX(resultados!$A$2:$ZZ$63, 5, MATCH($B$2, resultados!$A$1:$ZZ$1, 0))</f>
        <v>#N/A</v>
      </c>
      <c r="C11" t="e">
        <f>INDEX(resultados!$A$2:$ZZ$63, 5, MATCH($B$3, resultados!$A$1:$ZZ$1, 0))</f>
        <v>#N/A</v>
      </c>
    </row>
    <row r="12" spans="1:3" x14ac:dyDescent="0.25">
      <c r="A12" t="e">
        <f>INDEX(resultados!$A$2:$ZZ$63, 6, MATCH($B$1, resultados!$A$1:$ZZ$1, 0))</f>
        <v>#N/A</v>
      </c>
      <c r="B12" t="e">
        <f>INDEX(resultados!$A$2:$ZZ$63, 6, MATCH($B$2, resultados!$A$1:$ZZ$1, 0))</f>
        <v>#N/A</v>
      </c>
      <c r="C12" t="e">
        <f>INDEX(resultados!$A$2:$ZZ$63, 6, MATCH($B$3, resultados!$A$1:$ZZ$1, 0))</f>
        <v>#N/A</v>
      </c>
    </row>
    <row r="13" spans="1:3" x14ac:dyDescent="0.25">
      <c r="A13" t="e">
        <f>INDEX(resultados!$A$2:$ZZ$63, 7, MATCH($B$1, resultados!$A$1:$ZZ$1, 0))</f>
        <v>#N/A</v>
      </c>
      <c r="B13" t="e">
        <f>INDEX(resultados!$A$2:$ZZ$63, 7, MATCH($B$2, resultados!$A$1:$ZZ$1, 0))</f>
        <v>#N/A</v>
      </c>
      <c r="C13" t="e">
        <f>INDEX(resultados!$A$2:$ZZ$63, 7, MATCH($B$3, resultados!$A$1:$ZZ$1, 0))</f>
        <v>#N/A</v>
      </c>
    </row>
    <row r="14" spans="1:3" x14ac:dyDescent="0.25">
      <c r="A14" t="e">
        <f>INDEX(resultados!$A$2:$ZZ$63, 8, MATCH($B$1, resultados!$A$1:$ZZ$1, 0))</f>
        <v>#N/A</v>
      </c>
      <c r="B14" t="e">
        <f>INDEX(resultados!$A$2:$ZZ$63, 8, MATCH($B$2, resultados!$A$1:$ZZ$1, 0))</f>
        <v>#N/A</v>
      </c>
      <c r="C14" t="e">
        <f>INDEX(resultados!$A$2:$ZZ$63, 8, MATCH($B$3, resultados!$A$1:$ZZ$1, 0))</f>
        <v>#N/A</v>
      </c>
    </row>
    <row r="15" spans="1:3" x14ac:dyDescent="0.25">
      <c r="A15" t="e">
        <f>INDEX(resultados!$A$2:$ZZ$63, 9, MATCH($B$1, resultados!$A$1:$ZZ$1, 0))</f>
        <v>#N/A</v>
      </c>
      <c r="B15" t="e">
        <f>INDEX(resultados!$A$2:$ZZ$63, 9, MATCH($B$2, resultados!$A$1:$ZZ$1, 0))</f>
        <v>#N/A</v>
      </c>
      <c r="C15" t="e">
        <f>INDEX(resultados!$A$2:$ZZ$63, 9, MATCH($B$3, resultados!$A$1:$ZZ$1, 0))</f>
        <v>#N/A</v>
      </c>
    </row>
    <row r="16" spans="1:3" x14ac:dyDescent="0.25">
      <c r="A16" t="e">
        <f>INDEX(resultados!$A$2:$ZZ$63, 10, MATCH($B$1, resultados!$A$1:$ZZ$1, 0))</f>
        <v>#N/A</v>
      </c>
      <c r="B16" t="e">
        <f>INDEX(resultados!$A$2:$ZZ$63, 10, MATCH($B$2, resultados!$A$1:$ZZ$1, 0))</f>
        <v>#N/A</v>
      </c>
      <c r="C16" t="e">
        <f>INDEX(resultados!$A$2:$ZZ$63, 10, MATCH($B$3, resultados!$A$1:$ZZ$1, 0))</f>
        <v>#N/A</v>
      </c>
    </row>
    <row r="17" spans="1:3" x14ac:dyDescent="0.25">
      <c r="A17" t="e">
        <f>INDEX(resultados!$A$2:$ZZ$63, 11, MATCH($B$1, resultados!$A$1:$ZZ$1, 0))</f>
        <v>#N/A</v>
      </c>
      <c r="B17" t="e">
        <f>INDEX(resultados!$A$2:$ZZ$63, 11, MATCH($B$2, resultados!$A$1:$ZZ$1, 0))</f>
        <v>#N/A</v>
      </c>
      <c r="C17" t="e">
        <f>INDEX(resultados!$A$2:$ZZ$63, 11, MATCH($B$3, resultados!$A$1:$ZZ$1, 0))</f>
        <v>#N/A</v>
      </c>
    </row>
    <row r="18" spans="1:3" x14ac:dyDescent="0.25">
      <c r="A18" t="e">
        <f>INDEX(resultados!$A$2:$ZZ$63, 12, MATCH($B$1, resultados!$A$1:$ZZ$1, 0))</f>
        <v>#N/A</v>
      </c>
      <c r="B18" t="e">
        <f>INDEX(resultados!$A$2:$ZZ$63, 12, MATCH($B$2, resultados!$A$1:$ZZ$1, 0))</f>
        <v>#N/A</v>
      </c>
      <c r="C18" t="e">
        <f>INDEX(resultados!$A$2:$ZZ$63, 12, MATCH($B$3, resultados!$A$1:$ZZ$1, 0))</f>
        <v>#N/A</v>
      </c>
    </row>
    <row r="19" spans="1:3" x14ac:dyDescent="0.25">
      <c r="A19" t="e">
        <f>INDEX(resultados!$A$2:$ZZ$63, 13, MATCH($B$1, resultados!$A$1:$ZZ$1, 0))</f>
        <v>#N/A</v>
      </c>
      <c r="B19" t="e">
        <f>INDEX(resultados!$A$2:$ZZ$63, 13, MATCH($B$2, resultados!$A$1:$ZZ$1, 0))</f>
        <v>#N/A</v>
      </c>
      <c r="C19" t="e">
        <f>INDEX(resultados!$A$2:$ZZ$63, 13, MATCH($B$3, resultados!$A$1:$ZZ$1, 0))</f>
        <v>#N/A</v>
      </c>
    </row>
    <row r="20" spans="1:3" x14ac:dyDescent="0.25">
      <c r="A20" t="e">
        <f>INDEX(resultados!$A$2:$ZZ$63, 14, MATCH($B$1, resultados!$A$1:$ZZ$1, 0))</f>
        <v>#N/A</v>
      </c>
      <c r="B20" t="e">
        <f>INDEX(resultados!$A$2:$ZZ$63, 14, MATCH($B$2, resultados!$A$1:$ZZ$1, 0))</f>
        <v>#N/A</v>
      </c>
      <c r="C20" t="e">
        <f>INDEX(resultados!$A$2:$ZZ$63, 14, MATCH($B$3, resultados!$A$1:$ZZ$1, 0))</f>
        <v>#N/A</v>
      </c>
    </row>
    <row r="21" spans="1:3" x14ac:dyDescent="0.25">
      <c r="A21" t="e">
        <f>INDEX(resultados!$A$2:$ZZ$63, 15, MATCH($B$1, resultados!$A$1:$ZZ$1, 0))</f>
        <v>#N/A</v>
      </c>
      <c r="B21" t="e">
        <f>INDEX(resultados!$A$2:$ZZ$63, 15, MATCH($B$2, resultados!$A$1:$ZZ$1, 0))</f>
        <v>#N/A</v>
      </c>
      <c r="C21" t="e">
        <f>INDEX(resultados!$A$2:$ZZ$63, 15, MATCH($B$3, resultados!$A$1:$ZZ$1, 0))</f>
        <v>#N/A</v>
      </c>
    </row>
    <row r="22" spans="1:3" x14ac:dyDescent="0.25">
      <c r="A22" t="e">
        <f>INDEX(resultados!$A$2:$ZZ$63, 16, MATCH($B$1, resultados!$A$1:$ZZ$1, 0))</f>
        <v>#N/A</v>
      </c>
      <c r="B22" t="e">
        <f>INDEX(resultados!$A$2:$ZZ$63, 16, MATCH($B$2, resultados!$A$1:$ZZ$1, 0))</f>
        <v>#N/A</v>
      </c>
      <c r="C22" t="e">
        <f>INDEX(resultados!$A$2:$ZZ$63, 16, MATCH($B$3, resultados!$A$1:$ZZ$1, 0))</f>
        <v>#N/A</v>
      </c>
    </row>
    <row r="23" spans="1:3" x14ac:dyDescent="0.25">
      <c r="A23" t="e">
        <f>INDEX(resultados!$A$2:$ZZ$63, 17, MATCH($B$1, resultados!$A$1:$ZZ$1, 0))</f>
        <v>#N/A</v>
      </c>
      <c r="B23" t="e">
        <f>INDEX(resultados!$A$2:$ZZ$63, 17, MATCH($B$2, resultados!$A$1:$ZZ$1, 0))</f>
        <v>#N/A</v>
      </c>
      <c r="C23" t="e">
        <f>INDEX(resultados!$A$2:$ZZ$63, 17, MATCH($B$3, resultados!$A$1:$ZZ$1, 0))</f>
        <v>#N/A</v>
      </c>
    </row>
    <row r="24" spans="1:3" x14ac:dyDescent="0.25">
      <c r="A24" t="e">
        <f>INDEX(resultados!$A$2:$ZZ$63, 18, MATCH($B$1, resultados!$A$1:$ZZ$1, 0))</f>
        <v>#N/A</v>
      </c>
      <c r="B24" t="e">
        <f>INDEX(resultados!$A$2:$ZZ$63, 18, MATCH($B$2, resultados!$A$1:$ZZ$1, 0))</f>
        <v>#N/A</v>
      </c>
      <c r="C24" t="e">
        <f>INDEX(resultados!$A$2:$ZZ$63, 18, MATCH($B$3, resultados!$A$1:$ZZ$1, 0))</f>
        <v>#N/A</v>
      </c>
    </row>
    <row r="25" spans="1:3" x14ac:dyDescent="0.25">
      <c r="A25" t="e">
        <f>INDEX(resultados!$A$2:$ZZ$63, 19, MATCH($B$1, resultados!$A$1:$ZZ$1, 0))</f>
        <v>#N/A</v>
      </c>
      <c r="B25" t="e">
        <f>INDEX(resultados!$A$2:$ZZ$63, 19, MATCH($B$2, resultados!$A$1:$ZZ$1, 0))</f>
        <v>#N/A</v>
      </c>
      <c r="C25" t="e">
        <f>INDEX(resultados!$A$2:$ZZ$63, 19, MATCH($B$3, resultados!$A$1:$ZZ$1, 0))</f>
        <v>#N/A</v>
      </c>
    </row>
    <row r="26" spans="1:3" x14ac:dyDescent="0.25">
      <c r="A26" t="e">
        <f>INDEX(resultados!$A$2:$ZZ$63, 20, MATCH($B$1, resultados!$A$1:$ZZ$1, 0))</f>
        <v>#N/A</v>
      </c>
      <c r="B26" t="e">
        <f>INDEX(resultados!$A$2:$ZZ$63, 20, MATCH($B$2, resultados!$A$1:$ZZ$1, 0))</f>
        <v>#N/A</v>
      </c>
      <c r="C26" t="e">
        <f>INDEX(resultados!$A$2:$ZZ$63, 20, MATCH($B$3, resultados!$A$1:$ZZ$1, 0))</f>
        <v>#N/A</v>
      </c>
    </row>
    <row r="27" spans="1:3" x14ac:dyDescent="0.25">
      <c r="A27" t="e">
        <f>INDEX(resultados!$A$2:$ZZ$63, 21, MATCH($B$1, resultados!$A$1:$ZZ$1, 0))</f>
        <v>#N/A</v>
      </c>
      <c r="B27" t="e">
        <f>INDEX(resultados!$A$2:$ZZ$63, 21, MATCH($B$2, resultados!$A$1:$ZZ$1, 0))</f>
        <v>#N/A</v>
      </c>
      <c r="C27" t="e">
        <f>INDEX(resultados!$A$2:$ZZ$63, 21, MATCH($B$3, resultados!$A$1:$ZZ$1, 0))</f>
        <v>#N/A</v>
      </c>
    </row>
    <row r="28" spans="1:3" x14ac:dyDescent="0.25">
      <c r="A28" t="e">
        <f>INDEX(resultados!$A$2:$ZZ$63, 22, MATCH($B$1, resultados!$A$1:$ZZ$1, 0))</f>
        <v>#N/A</v>
      </c>
      <c r="B28" t="e">
        <f>INDEX(resultados!$A$2:$ZZ$63, 22, MATCH($B$2, resultados!$A$1:$ZZ$1, 0))</f>
        <v>#N/A</v>
      </c>
      <c r="C28" t="e">
        <f>INDEX(resultados!$A$2:$ZZ$63, 22, MATCH($B$3, resultados!$A$1:$ZZ$1, 0))</f>
        <v>#N/A</v>
      </c>
    </row>
    <row r="29" spans="1:3" x14ac:dyDescent="0.25">
      <c r="A29" t="e">
        <f>INDEX(resultados!$A$2:$ZZ$63, 23, MATCH($B$1, resultados!$A$1:$ZZ$1, 0))</f>
        <v>#N/A</v>
      </c>
      <c r="B29" t="e">
        <f>INDEX(resultados!$A$2:$ZZ$63, 23, MATCH($B$2, resultados!$A$1:$ZZ$1, 0))</f>
        <v>#N/A</v>
      </c>
      <c r="C29" t="e">
        <f>INDEX(resultados!$A$2:$ZZ$63, 23, MATCH($B$3, resultados!$A$1:$ZZ$1, 0))</f>
        <v>#N/A</v>
      </c>
    </row>
    <row r="30" spans="1:3" x14ac:dyDescent="0.25">
      <c r="A30" t="e">
        <f>INDEX(resultados!$A$2:$ZZ$63, 24, MATCH($B$1, resultados!$A$1:$ZZ$1, 0))</f>
        <v>#N/A</v>
      </c>
      <c r="B30" t="e">
        <f>INDEX(resultados!$A$2:$ZZ$63, 24, MATCH($B$2, resultados!$A$1:$ZZ$1, 0))</f>
        <v>#N/A</v>
      </c>
      <c r="C30" t="e">
        <f>INDEX(resultados!$A$2:$ZZ$63, 24, MATCH($B$3, resultados!$A$1:$ZZ$1, 0))</f>
        <v>#N/A</v>
      </c>
    </row>
    <row r="31" spans="1:3" x14ac:dyDescent="0.25">
      <c r="A31" t="e">
        <f>INDEX(resultados!$A$2:$ZZ$63, 25, MATCH($B$1, resultados!$A$1:$ZZ$1, 0))</f>
        <v>#N/A</v>
      </c>
      <c r="B31" t="e">
        <f>INDEX(resultados!$A$2:$ZZ$63, 25, MATCH($B$2, resultados!$A$1:$ZZ$1, 0))</f>
        <v>#N/A</v>
      </c>
      <c r="C31" t="e">
        <f>INDEX(resultados!$A$2:$ZZ$63, 25, MATCH($B$3, resultados!$A$1:$ZZ$1, 0))</f>
        <v>#N/A</v>
      </c>
    </row>
    <row r="32" spans="1:3" x14ac:dyDescent="0.25">
      <c r="A32" t="e">
        <f>INDEX(resultados!$A$2:$ZZ$63, 26, MATCH($B$1, resultados!$A$1:$ZZ$1, 0))</f>
        <v>#N/A</v>
      </c>
      <c r="B32" t="e">
        <f>INDEX(resultados!$A$2:$ZZ$63, 26, MATCH($B$2, resultados!$A$1:$ZZ$1, 0))</f>
        <v>#N/A</v>
      </c>
      <c r="C32" t="e">
        <f>INDEX(resultados!$A$2:$ZZ$63, 26, MATCH($B$3, resultados!$A$1:$ZZ$1, 0))</f>
        <v>#N/A</v>
      </c>
    </row>
    <row r="33" spans="1:3" x14ac:dyDescent="0.25">
      <c r="A33" t="e">
        <f>INDEX(resultados!$A$2:$ZZ$63, 27, MATCH($B$1, resultados!$A$1:$ZZ$1, 0))</f>
        <v>#N/A</v>
      </c>
      <c r="B33" t="e">
        <f>INDEX(resultados!$A$2:$ZZ$63, 27, MATCH($B$2, resultados!$A$1:$ZZ$1, 0))</f>
        <v>#N/A</v>
      </c>
      <c r="C33" t="e">
        <f>INDEX(resultados!$A$2:$ZZ$63, 27, MATCH($B$3, resultados!$A$1:$ZZ$1, 0))</f>
        <v>#N/A</v>
      </c>
    </row>
    <row r="34" spans="1:3" x14ac:dyDescent="0.25">
      <c r="A34" t="e">
        <f>INDEX(resultados!$A$2:$ZZ$63, 28, MATCH($B$1, resultados!$A$1:$ZZ$1, 0))</f>
        <v>#N/A</v>
      </c>
      <c r="B34" t="e">
        <f>INDEX(resultados!$A$2:$ZZ$63, 28, MATCH($B$2, resultados!$A$1:$ZZ$1, 0))</f>
        <v>#N/A</v>
      </c>
      <c r="C34" t="e">
        <f>INDEX(resultados!$A$2:$ZZ$63, 28, MATCH($B$3, resultados!$A$1:$ZZ$1, 0))</f>
        <v>#N/A</v>
      </c>
    </row>
    <row r="35" spans="1:3" x14ac:dyDescent="0.25">
      <c r="A35" t="e">
        <f>INDEX(resultados!$A$2:$ZZ$63, 29, MATCH($B$1, resultados!$A$1:$ZZ$1, 0))</f>
        <v>#N/A</v>
      </c>
      <c r="B35" t="e">
        <f>INDEX(resultados!$A$2:$ZZ$63, 29, MATCH($B$2, resultados!$A$1:$ZZ$1, 0))</f>
        <v>#N/A</v>
      </c>
      <c r="C35" t="e">
        <f>INDEX(resultados!$A$2:$ZZ$63, 29, MATCH($B$3, resultados!$A$1:$ZZ$1, 0))</f>
        <v>#N/A</v>
      </c>
    </row>
    <row r="36" spans="1:3" x14ac:dyDescent="0.25">
      <c r="A36" t="e">
        <f>INDEX(resultados!$A$2:$ZZ$63, 30, MATCH($B$1, resultados!$A$1:$ZZ$1, 0))</f>
        <v>#N/A</v>
      </c>
      <c r="B36" t="e">
        <f>INDEX(resultados!$A$2:$ZZ$63, 30, MATCH($B$2, resultados!$A$1:$ZZ$1, 0))</f>
        <v>#N/A</v>
      </c>
      <c r="C36" t="e">
        <f>INDEX(resultados!$A$2:$ZZ$63, 30, MATCH($B$3, resultados!$A$1:$ZZ$1, 0))</f>
        <v>#N/A</v>
      </c>
    </row>
    <row r="37" spans="1:3" x14ac:dyDescent="0.25">
      <c r="A37" t="e">
        <f>INDEX(resultados!$A$2:$ZZ$63, 31, MATCH($B$1, resultados!$A$1:$ZZ$1, 0))</f>
        <v>#N/A</v>
      </c>
      <c r="B37" t="e">
        <f>INDEX(resultados!$A$2:$ZZ$63, 31, MATCH($B$2, resultados!$A$1:$ZZ$1, 0))</f>
        <v>#N/A</v>
      </c>
      <c r="C37" t="e">
        <f>INDEX(resultados!$A$2:$ZZ$63, 31, MATCH($B$3, resultados!$A$1:$ZZ$1, 0))</f>
        <v>#N/A</v>
      </c>
    </row>
    <row r="38" spans="1:3" x14ac:dyDescent="0.25">
      <c r="A38" t="e">
        <f>INDEX(resultados!$A$2:$ZZ$63, 32, MATCH($B$1, resultados!$A$1:$ZZ$1, 0))</f>
        <v>#N/A</v>
      </c>
      <c r="B38" t="e">
        <f>INDEX(resultados!$A$2:$ZZ$63, 32, MATCH($B$2, resultados!$A$1:$ZZ$1, 0))</f>
        <v>#N/A</v>
      </c>
      <c r="C38" t="e">
        <f>INDEX(resultados!$A$2:$ZZ$63, 32, MATCH($B$3, resultados!$A$1:$ZZ$1, 0))</f>
        <v>#N/A</v>
      </c>
    </row>
    <row r="39" spans="1:3" x14ac:dyDescent="0.25">
      <c r="A39" t="e">
        <f>INDEX(resultados!$A$2:$ZZ$63, 33, MATCH($B$1, resultados!$A$1:$ZZ$1, 0))</f>
        <v>#N/A</v>
      </c>
      <c r="B39" t="e">
        <f>INDEX(resultados!$A$2:$ZZ$63, 33, MATCH($B$2, resultados!$A$1:$ZZ$1, 0))</f>
        <v>#N/A</v>
      </c>
      <c r="C39" t="e">
        <f>INDEX(resultados!$A$2:$ZZ$63, 33, MATCH($B$3, resultados!$A$1:$ZZ$1, 0))</f>
        <v>#N/A</v>
      </c>
    </row>
    <row r="40" spans="1:3" x14ac:dyDescent="0.25">
      <c r="A40" t="e">
        <f>INDEX(resultados!$A$2:$ZZ$63, 34, MATCH($B$1, resultados!$A$1:$ZZ$1, 0))</f>
        <v>#N/A</v>
      </c>
      <c r="B40" t="e">
        <f>INDEX(resultados!$A$2:$ZZ$63, 34, MATCH($B$2, resultados!$A$1:$ZZ$1, 0))</f>
        <v>#N/A</v>
      </c>
      <c r="C40" t="e">
        <f>INDEX(resultados!$A$2:$ZZ$63, 34, MATCH($B$3, resultados!$A$1:$ZZ$1, 0))</f>
        <v>#N/A</v>
      </c>
    </row>
    <row r="41" spans="1:3" x14ac:dyDescent="0.25">
      <c r="A41" t="e">
        <f>INDEX(resultados!$A$2:$ZZ$63, 35, MATCH($B$1, resultados!$A$1:$ZZ$1, 0))</f>
        <v>#N/A</v>
      </c>
      <c r="B41" t="e">
        <f>INDEX(resultados!$A$2:$ZZ$63, 35, MATCH($B$2, resultados!$A$1:$ZZ$1, 0))</f>
        <v>#N/A</v>
      </c>
      <c r="C41" t="e">
        <f>INDEX(resultados!$A$2:$ZZ$63, 35, MATCH($B$3, resultados!$A$1:$ZZ$1, 0))</f>
        <v>#N/A</v>
      </c>
    </row>
    <row r="42" spans="1:3" x14ac:dyDescent="0.25">
      <c r="A42" t="e">
        <f>INDEX(resultados!$A$2:$ZZ$63, 36, MATCH($B$1, resultados!$A$1:$ZZ$1, 0))</f>
        <v>#N/A</v>
      </c>
      <c r="B42" t="e">
        <f>INDEX(resultados!$A$2:$ZZ$63, 36, MATCH($B$2, resultados!$A$1:$ZZ$1, 0))</f>
        <v>#N/A</v>
      </c>
      <c r="C42" t="e">
        <f>INDEX(resultados!$A$2:$ZZ$63, 36, MATCH($B$3, resultados!$A$1:$ZZ$1, 0))</f>
        <v>#N/A</v>
      </c>
    </row>
    <row r="43" spans="1:3" x14ac:dyDescent="0.25">
      <c r="A43" t="e">
        <f>INDEX(resultados!$A$2:$ZZ$63, 37, MATCH($B$1, resultados!$A$1:$ZZ$1, 0))</f>
        <v>#N/A</v>
      </c>
      <c r="B43" t="e">
        <f>INDEX(resultados!$A$2:$ZZ$63, 37, MATCH($B$2, resultados!$A$1:$ZZ$1, 0))</f>
        <v>#N/A</v>
      </c>
      <c r="C43" t="e">
        <f>INDEX(resultados!$A$2:$ZZ$63, 37, MATCH($B$3, resultados!$A$1:$ZZ$1, 0))</f>
        <v>#N/A</v>
      </c>
    </row>
    <row r="44" spans="1:3" x14ac:dyDescent="0.25">
      <c r="A44" t="e">
        <f>INDEX(resultados!$A$2:$ZZ$63, 38, MATCH($B$1, resultados!$A$1:$ZZ$1, 0))</f>
        <v>#N/A</v>
      </c>
      <c r="B44" t="e">
        <f>INDEX(resultados!$A$2:$ZZ$63, 38, MATCH($B$2, resultados!$A$1:$ZZ$1, 0))</f>
        <v>#N/A</v>
      </c>
      <c r="C44" t="e">
        <f>INDEX(resultados!$A$2:$ZZ$63, 38, MATCH($B$3, resultados!$A$1:$ZZ$1, 0))</f>
        <v>#N/A</v>
      </c>
    </row>
    <row r="45" spans="1:3" x14ac:dyDescent="0.25">
      <c r="A45" t="e">
        <f>INDEX(resultados!$A$2:$ZZ$63, 39, MATCH($B$1, resultados!$A$1:$ZZ$1, 0))</f>
        <v>#N/A</v>
      </c>
      <c r="B45" t="e">
        <f>INDEX(resultados!$A$2:$ZZ$63, 39, MATCH($B$2, resultados!$A$1:$ZZ$1, 0))</f>
        <v>#N/A</v>
      </c>
      <c r="C45" t="e">
        <f>INDEX(resultados!$A$2:$ZZ$63, 39, MATCH($B$3, resultados!$A$1:$ZZ$1, 0))</f>
        <v>#N/A</v>
      </c>
    </row>
    <row r="46" spans="1:3" x14ac:dyDescent="0.25">
      <c r="A46" t="e">
        <f>INDEX(resultados!$A$2:$ZZ$63, 40, MATCH($B$1, resultados!$A$1:$ZZ$1, 0))</f>
        <v>#N/A</v>
      </c>
      <c r="B46" t="e">
        <f>INDEX(resultados!$A$2:$ZZ$63, 40, MATCH($B$2, resultados!$A$1:$ZZ$1, 0))</f>
        <v>#N/A</v>
      </c>
      <c r="C46" t="e">
        <f>INDEX(resultados!$A$2:$ZZ$63, 40, MATCH($B$3, resultados!$A$1:$ZZ$1, 0))</f>
        <v>#N/A</v>
      </c>
    </row>
    <row r="47" spans="1:3" x14ac:dyDescent="0.25">
      <c r="A47" t="e">
        <f>INDEX(resultados!$A$2:$ZZ$63, 41, MATCH($B$1, resultados!$A$1:$ZZ$1, 0))</f>
        <v>#N/A</v>
      </c>
      <c r="B47" t="e">
        <f>INDEX(resultados!$A$2:$ZZ$63, 41, MATCH($B$2, resultados!$A$1:$ZZ$1, 0))</f>
        <v>#N/A</v>
      </c>
      <c r="C47" t="e">
        <f>INDEX(resultados!$A$2:$ZZ$63, 41, MATCH($B$3, resultados!$A$1:$ZZ$1, 0))</f>
        <v>#N/A</v>
      </c>
    </row>
    <row r="48" spans="1:3" x14ac:dyDescent="0.25">
      <c r="A48" t="e">
        <f>INDEX(resultados!$A$2:$ZZ$63, 42, MATCH($B$1, resultados!$A$1:$ZZ$1, 0))</f>
        <v>#N/A</v>
      </c>
      <c r="B48" t="e">
        <f>INDEX(resultados!$A$2:$ZZ$63, 42, MATCH($B$2, resultados!$A$1:$ZZ$1, 0))</f>
        <v>#N/A</v>
      </c>
      <c r="C48" t="e">
        <f>INDEX(resultados!$A$2:$ZZ$63, 42, MATCH($B$3, resultados!$A$1:$ZZ$1, 0))</f>
        <v>#N/A</v>
      </c>
    </row>
    <row r="49" spans="1:3" x14ac:dyDescent="0.25">
      <c r="A49" t="e">
        <f>INDEX(resultados!$A$2:$ZZ$63, 43, MATCH($B$1, resultados!$A$1:$ZZ$1, 0))</f>
        <v>#N/A</v>
      </c>
      <c r="B49" t="e">
        <f>INDEX(resultados!$A$2:$ZZ$63, 43, MATCH($B$2, resultados!$A$1:$ZZ$1, 0))</f>
        <v>#N/A</v>
      </c>
      <c r="C49" t="e">
        <f>INDEX(resultados!$A$2:$ZZ$63, 43, MATCH($B$3, resultados!$A$1:$ZZ$1, 0))</f>
        <v>#N/A</v>
      </c>
    </row>
    <row r="50" spans="1:3" x14ac:dyDescent="0.25">
      <c r="A50" t="e">
        <f>INDEX(resultados!$A$2:$ZZ$63, 44, MATCH($B$1, resultados!$A$1:$ZZ$1, 0))</f>
        <v>#N/A</v>
      </c>
      <c r="B50" t="e">
        <f>INDEX(resultados!$A$2:$ZZ$63, 44, MATCH($B$2, resultados!$A$1:$ZZ$1, 0))</f>
        <v>#N/A</v>
      </c>
      <c r="C50" t="e">
        <f>INDEX(resultados!$A$2:$ZZ$63, 44, MATCH($B$3, resultados!$A$1:$ZZ$1, 0))</f>
        <v>#N/A</v>
      </c>
    </row>
    <row r="51" spans="1:3" x14ac:dyDescent="0.25">
      <c r="A51" t="e">
        <f>INDEX(resultados!$A$2:$ZZ$63, 45, MATCH($B$1, resultados!$A$1:$ZZ$1, 0))</f>
        <v>#N/A</v>
      </c>
      <c r="B51" t="e">
        <f>INDEX(resultados!$A$2:$ZZ$63, 45, MATCH($B$2, resultados!$A$1:$ZZ$1, 0))</f>
        <v>#N/A</v>
      </c>
      <c r="C51" t="e">
        <f>INDEX(resultados!$A$2:$ZZ$63, 45, MATCH($B$3, resultados!$A$1:$ZZ$1, 0))</f>
        <v>#N/A</v>
      </c>
    </row>
    <row r="52" spans="1:3" x14ac:dyDescent="0.25">
      <c r="A52" t="e">
        <f>INDEX(resultados!$A$2:$ZZ$63, 46, MATCH($B$1, resultados!$A$1:$ZZ$1, 0))</f>
        <v>#N/A</v>
      </c>
      <c r="B52" t="e">
        <f>INDEX(resultados!$A$2:$ZZ$63, 46, MATCH($B$2, resultados!$A$1:$ZZ$1, 0))</f>
        <v>#N/A</v>
      </c>
      <c r="C52" t="e">
        <f>INDEX(resultados!$A$2:$ZZ$63, 46, MATCH($B$3, resultados!$A$1:$ZZ$1, 0))</f>
        <v>#N/A</v>
      </c>
    </row>
    <row r="53" spans="1:3" x14ac:dyDescent="0.25">
      <c r="A53" t="e">
        <f>INDEX(resultados!$A$2:$ZZ$63, 47, MATCH($B$1, resultados!$A$1:$ZZ$1, 0))</f>
        <v>#N/A</v>
      </c>
      <c r="B53" t="e">
        <f>INDEX(resultados!$A$2:$ZZ$63, 47, MATCH($B$2, resultados!$A$1:$ZZ$1, 0))</f>
        <v>#N/A</v>
      </c>
      <c r="C53" t="e">
        <f>INDEX(resultados!$A$2:$ZZ$63, 47, MATCH($B$3, resultados!$A$1:$ZZ$1, 0))</f>
        <v>#N/A</v>
      </c>
    </row>
    <row r="54" spans="1:3" x14ac:dyDescent="0.25">
      <c r="A54" t="e">
        <f>INDEX(resultados!$A$2:$ZZ$63, 48, MATCH($B$1, resultados!$A$1:$ZZ$1, 0))</f>
        <v>#N/A</v>
      </c>
      <c r="B54" t="e">
        <f>INDEX(resultados!$A$2:$ZZ$63, 48, MATCH($B$2, resultados!$A$1:$ZZ$1, 0))</f>
        <v>#N/A</v>
      </c>
      <c r="C54" t="e">
        <f>INDEX(resultados!$A$2:$ZZ$63, 48, MATCH($B$3, resultados!$A$1:$ZZ$1, 0))</f>
        <v>#N/A</v>
      </c>
    </row>
    <row r="55" spans="1:3" x14ac:dyDescent="0.25">
      <c r="A55" t="e">
        <f>INDEX(resultados!$A$2:$ZZ$63, 49, MATCH($B$1, resultados!$A$1:$ZZ$1, 0))</f>
        <v>#N/A</v>
      </c>
      <c r="B55" t="e">
        <f>INDEX(resultados!$A$2:$ZZ$63, 49, MATCH($B$2, resultados!$A$1:$ZZ$1, 0))</f>
        <v>#N/A</v>
      </c>
      <c r="C55" t="e">
        <f>INDEX(resultados!$A$2:$ZZ$63, 49, MATCH($B$3, resultados!$A$1:$ZZ$1, 0))</f>
        <v>#N/A</v>
      </c>
    </row>
    <row r="56" spans="1:3" x14ac:dyDescent="0.25">
      <c r="A56" t="e">
        <f>INDEX(resultados!$A$2:$ZZ$63, 50, MATCH($B$1, resultados!$A$1:$ZZ$1, 0))</f>
        <v>#N/A</v>
      </c>
      <c r="B56" t="e">
        <f>INDEX(resultados!$A$2:$ZZ$63, 50, MATCH($B$2, resultados!$A$1:$ZZ$1, 0))</f>
        <v>#N/A</v>
      </c>
      <c r="C56" t="e">
        <f>INDEX(resultados!$A$2:$ZZ$63, 50, MATCH($B$3, resultados!$A$1:$ZZ$1, 0))</f>
        <v>#N/A</v>
      </c>
    </row>
    <row r="57" spans="1:3" x14ac:dyDescent="0.25">
      <c r="A57" t="e">
        <f>INDEX(resultados!$A$2:$ZZ$63, 51, MATCH($B$1, resultados!$A$1:$ZZ$1, 0))</f>
        <v>#N/A</v>
      </c>
      <c r="B57" t="e">
        <f>INDEX(resultados!$A$2:$ZZ$63, 51, MATCH($B$2, resultados!$A$1:$ZZ$1, 0))</f>
        <v>#N/A</v>
      </c>
      <c r="C57" t="e">
        <f>INDEX(resultados!$A$2:$ZZ$63, 51, MATCH($B$3, resultados!$A$1:$ZZ$1, 0))</f>
        <v>#N/A</v>
      </c>
    </row>
    <row r="58" spans="1:3" x14ac:dyDescent="0.25">
      <c r="A58" t="e">
        <f>INDEX(resultados!$A$2:$ZZ$63, 52, MATCH($B$1, resultados!$A$1:$ZZ$1, 0))</f>
        <v>#N/A</v>
      </c>
      <c r="B58" t="e">
        <f>INDEX(resultados!$A$2:$ZZ$63, 52, MATCH($B$2, resultados!$A$1:$ZZ$1, 0))</f>
        <v>#N/A</v>
      </c>
      <c r="C58" t="e">
        <f>INDEX(resultados!$A$2:$ZZ$63, 52, MATCH($B$3, resultados!$A$1:$ZZ$1, 0))</f>
        <v>#N/A</v>
      </c>
    </row>
    <row r="59" spans="1:3" x14ac:dyDescent="0.25">
      <c r="A59" t="e">
        <f>INDEX(resultados!$A$2:$ZZ$63, 53, MATCH($B$1, resultados!$A$1:$ZZ$1, 0))</f>
        <v>#N/A</v>
      </c>
      <c r="B59" t="e">
        <f>INDEX(resultados!$A$2:$ZZ$63, 53, MATCH($B$2, resultados!$A$1:$ZZ$1, 0))</f>
        <v>#N/A</v>
      </c>
      <c r="C59" t="e">
        <f>INDEX(resultados!$A$2:$ZZ$63, 53, MATCH($B$3, resultados!$A$1:$ZZ$1, 0))</f>
        <v>#N/A</v>
      </c>
    </row>
    <row r="60" spans="1:3" x14ac:dyDescent="0.25">
      <c r="A60" t="e">
        <f>INDEX(resultados!$A$2:$ZZ$63, 54, MATCH($B$1, resultados!$A$1:$ZZ$1, 0))</f>
        <v>#N/A</v>
      </c>
      <c r="B60" t="e">
        <f>INDEX(resultados!$A$2:$ZZ$63, 54, MATCH($B$2, resultados!$A$1:$ZZ$1, 0))</f>
        <v>#N/A</v>
      </c>
      <c r="C60" t="e">
        <f>INDEX(resultados!$A$2:$ZZ$63, 54, MATCH($B$3, resultados!$A$1:$ZZ$1, 0))</f>
        <v>#N/A</v>
      </c>
    </row>
    <row r="61" spans="1:3" x14ac:dyDescent="0.25">
      <c r="A61" t="e">
        <f>INDEX(resultados!$A$2:$ZZ$63, 55, MATCH($B$1, resultados!$A$1:$ZZ$1, 0))</f>
        <v>#N/A</v>
      </c>
      <c r="B61" t="e">
        <f>INDEX(resultados!$A$2:$ZZ$63, 55, MATCH($B$2, resultados!$A$1:$ZZ$1, 0))</f>
        <v>#N/A</v>
      </c>
      <c r="C61" t="e">
        <f>INDEX(resultados!$A$2:$ZZ$63, 55, MATCH($B$3, resultados!$A$1:$ZZ$1, 0))</f>
        <v>#N/A</v>
      </c>
    </row>
    <row r="62" spans="1:3" x14ac:dyDescent="0.25">
      <c r="A62" t="e">
        <f>INDEX(resultados!$A$2:$ZZ$63, 56, MATCH($B$1, resultados!$A$1:$ZZ$1, 0))</f>
        <v>#N/A</v>
      </c>
      <c r="B62" t="e">
        <f>INDEX(resultados!$A$2:$ZZ$63, 56, MATCH($B$2, resultados!$A$1:$ZZ$1, 0))</f>
        <v>#N/A</v>
      </c>
      <c r="C62" t="e">
        <f>INDEX(resultados!$A$2:$ZZ$63, 56, MATCH($B$3, resultados!$A$1:$ZZ$1, 0))</f>
        <v>#N/A</v>
      </c>
    </row>
    <row r="63" spans="1:3" x14ac:dyDescent="0.25">
      <c r="A63" t="e">
        <f>INDEX(resultados!$A$2:$ZZ$63, 57, MATCH($B$1, resultados!$A$1:$ZZ$1, 0))</f>
        <v>#N/A</v>
      </c>
      <c r="B63" t="e">
        <f>INDEX(resultados!$A$2:$ZZ$63, 57, MATCH($B$2, resultados!$A$1:$ZZ$1, 0))</f>
        <v>#N/A</v>
      </c>
      <c r="C63" t="e">
        <f>INDEX(resultados!$A$2:$ZZ$63, 57, MATCH($B$3, resultados!$A$1:$ZZ$1, 0))</f>
        <v>#N/A</v>
      </c>
    </row>
    <row r="64" spans="1:3" x14ac:dyDescent="0.25">
      <c r="A64" t="e">
        <f>INDEX(resultados!$A$2:$ZZ$63, 58, MATCH($B$1, resultados!$A$1:$ZZ$1, 0))</f>
        <v>#N/A</v>
      </c>
      <c r="B64" t="e">
        <f>INDEX(resultados!$A$2:$ZZ$63, 58, MATCH($B$2, resultados!$A$1:$ZZ$1, 0))</f>
        <v>#N/A</v>
      </c>
      <c r="C64" t="e">
        <f>INDEX(resultados!$A$2:$ZZ$63, 58, MATCH($B$3, resultados!$A$1:$ZZ$1, 0))</f>
        <v>#N/A</v>
      </c>
    </row>
    <row r="65" spans="1:3" x14ac:dyDescent="0.25">
      <c r="A65" t="e">
        <f>INDEX(resultados!$A$2:$ZZ$63, 59, MATCH($B$1, resultados!$A$1:$ZZ$1, 0))</f>
        <v>#N/A</v>
      </c>
      <c r="B65" t="e">
        <f>INDEX(resultados!$A$2:$ZZ$63, 59, MATCH($B$2, resultados!$A$1:$ZZ$1, 0))</f>
        <v>#N/A</v>
      </c>
      <c r="C65" t="e">
        <f>INDEX(resultados!$A$2:$ZZ$63, 59, MATCH($B$3, resultados!$A$1:$ZZ$1, 0))</f>
        <v>#N/A</v>
      </c>
    </row>
    <row r="66" spans="1:3" x14ac:dyDescent="0.25">
      <c r="A66" t="e">
        <f>INDEX(resultados!$A$2:$ZZ$63, 60, MATCH($B$1, resultados!$A$1:$ZZ$1, 0))</f>
        <v>#N/A</v>
      </c>
      <c r="B66" t="e">
        <f>INDEX(resultados!$A$2:$ZZ$63, 60, MATCH($B$2, resultados!$A$1:$ZZ$1, 0))</f>
        <v>#N/A</v>
      </c>
      <c r="C66" t="e">
        <f>INDEX(resultados!$A$2:$ZZ$63, 60, MATCH($B$3, resultados!$A$1:$ZZ$1, 0))</f>
        <v>#N/A</v>
      </c>
    </row>
    <row r="67" spans="1:3" x14ac:dyDescent="0.25">
      <c r="A67" t="e">
        <f>INDEX(resultados!$A$2:$ZZ$63, 61, MATCH($B$1, resultados!$A$1:$ZZ$1, 0))</f>
        <v>#N/A</v>
      </c>
      <c r="B67" t="e">
        <f>INDEX(resultados!$A$2:$ZZ$63, 61, MATCH($B$2, resultados!$A$1:$ZZ$1, 0))</f>
        <v>#N/A</v>
      </c>
      <c r="C67" t="e">
        <f>INDEX(resultados!$A$2:$ZZ$63, 61, MATCH($B$3, resultados!$A$1:$ZZ$1, 0))</f>
        <v>#N/A</v>
      </c>
    </row>
    <row r="68" spans="1:3" x14ac:dyDescent="0.25">
      <c r="A68" t="e">
        <f>INDEX(resultados!$A$2:$ZZ$63, 62, MATCH($B$1, resultados!$A$1:$ZZ$1, 0))</f>
        <v>#N/A</v>
      </c>
      <c r="B68" t="e">
        <f>INDEX(resultados!$A$2:$ZZ$63, 62, MATCH($B$2, resultados!$A$1:$ZZ$1, 0))</f>
        <v>#N/A</v>
      </c>
      <c r="C68" t="e">
        <f>INDEX(resultados!$A$2:$ZZ$63, 62,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1.8951</v>
      </c>
      <c r="E2">
        <v>52.77</v>
      </c>
      <c r="F2">
        <v>46.11</v>
      </c>
      <c r="G2">
        <v>11.07</v>
      </c>
      <c r="H2">
        <v>0.2</v>
      </c>
      <c r="I2">
        <v>250</v>
      </c>
      <c r="J2">
        <v>89.87</v>
      </c>
      <c r="K2">
        <v>37.549999999999997</v>
      </c>
      <c r="L2">
        <v>1</v>
      </c>
      <c r="M2">
        <v>248</v>
      </c>
      <c r="N2">
        <v>11.32</v>
      </c>
      <c r="O2">
        <v>11317.98</v>
      </c>
      <c r="P2">
        <v>344.73</v>
      </c>
      <c r="Q2">
        <v>5852.81</v>
      </c>
      <c r="R2">
        <v>475.37</v>
      </c>
      <c r="S2">
        <v>149.49</v>
      </c>
      <c r="T2">
        <v>158848.06</v>
      </c>
      <c r="U2">
        <v>0.31</v>
      </c>
      <c r="V2">
        <v>0.7</v>
      </c>
      <c r="W2">
        <v>13.95</v>
      </c>
      <c r="X2">
        <v>9.57</v>
      </c>
      <c r="Y2">
        <v>2</v>
      </c>
      <c r="Z2">
        <v>10</v>
      </c>
      <c r="AA2">
        <v>740.5785979800927</v>
      </c>
      <c r="AB2">
        <v>1013.292309778231</v>
      </c>
      <c r="AC2">
        <v>916.58511389768455</v>
      </c>
      <c r="AD2">
        <v>740578.59798009275</v>
      </c>
      <c r="AE2">
        <v>1013292.309778231</v>
      </c>
      <c r="AF2">
        <v>6.6115940545905287E-6</v>
      </c>
      <c r="AG2">
        <v>35</v>
      </c>
      <c r="AH2">
        <v>916585.1138976845</v>
      </c>
    </row>
    <row r="3" spans="1:34" x14ac:dyDescent="0.25">
      <c r="A3">
        <v>1</v>
      </c>
      <c r="B3">
        <v>40</v>
      </c>
      <c r="C3" t="s">
        <v>34</v>
      </c>
      <c r="D3">
        <v>2.1316000000000002</v>
      </c>
      <c r="E3">
        <v>46.91</v>
      </c>
      <c r="F3">
        <v>42.18</v>
      </c>
      <c r="G3">
        <v>17.100000000000001</v>
      </c>
      <c r="H3">
        <v>0.39</v>
      </c>
      <c r="I3">
        <v>148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287.07</v>
      </c>
      <c r="Q3">
        <v>5855.03</v>
      </c>
      <c r="R3">
        <v>337.65</v>
      </c>
      <c r="S3">
        <v>149.49</v>
      </c>
      <c r="T3">
        <v>90494.1</v>
      </c>
      <c r="U3">
        <v>0.44</v>
      </c>
      <c r="V3">
        <v>0.77</v>
      </c>
      <c r="W3">
        <v>13.96</v>
      </c>
      <c r="X3">
        <v>5.64</v>
      </c>
      <c r="Y3">
        <v>2</v>
      </c>
      <c r="Z3">
        <v>10</v>
      </c>
      <c r="AA3">
        <v>608.4978724229743</v>
      </c>
      <c r="AB3">
        <v>832.57363408061815</v>
      </c>
      <c r="AC3">
        <v>753.11397496839777</v>
      </c>
      <c r="AD3">
        <v>608497.87242297432</v>
      </c>
      <c r="AE3">
        <v>832573.63408061815</v>
      </c>
      <c r="AF3">
        <v>7.4366914077173617E-6</v>
      </c>
      <c r="AG3">
        <v>31</v>
      </c>
      <c r="AH3">
        <v>753113.97496839776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2.0306999999999999</v>
      </c>
      <c r="E2">
        <v>49.24</v>
      </c>
      <c r="F2">
        <v>44.26</v>
      </c>
      <c r="G2">
        <v>13.15</v>
      </c>
      <c r="H2">
        <v>0.24</v>
      </c>
      <c r="I2">
        <v>202</v>
      </c>
      <c r="J2">
        <v>71.52</v>
      </c>
      <c r="K2">
        <v>32.270000000000003</v>
      </c>
      <c r="L2">
        <v>1</v>
      </c>
      <c r="M2">
        <v>56</v>
      </c>
      <c r="N2">
        <v>8.25</v>
      </c>
      <c r="O2">
        <v>9054.6</v>
      </c>
      <c r="P2">
        <v>261.39999999999998</v>
      </c>
      <c r="Q2">
        <v>5856.33</v>
      </c>
      <c r="R2">
        <v>406.74</v>
      </c>
      <c r="S2">
        <v>149.49</v>
      </c>
      <c r="T2">
        <v>124769.44</v>
      </c>
      <c r="U2">
        <v>0.37</v>
      </c>
      <c r="V2">
        <v>0.73</v>
      </c>
      <c r="W2">
        <v>14.06</v>
      </c>
      <c r="X2">
        <v>7.72</v>
      </c>
      <c r="Y2">
        <v>2</v>
      </c>
      <c r="Z2">
        <v>10</v>
      </c>
      <c r="AA2">
        <v>613.77584475714661</v>
      </c>
      <c r="AB2">
        <v>839.7951886759389</v>
      </c>
      <c r="AC2">
        <v>759.64631452865638</v>
      </c>
      <c r="AD2">
        <v>613775.84475714667</v>
      </c>
      <c r="AE2">
        <v>839795.18867593887</v>
      </c>
      <c r="AF2">
        <v>7.9563908135780985E-6</v>
      </c>
      <c r="AG2">
        <v>33</v>
      </c>
      <c r="AH2">
        <v>759646.31452865642</v>
      </c>
    </row>
    <row r="3" spans="1:34" x14ac:dyDescent="0.25">
      <c r="A3">
        <v>1</v>
      </c>
      <c r="B3">
        <v>30</v>
      </c>
      <c r="C3" t="s">
        <v>34</v>
      </c>
      <c r="D3">
        <v>2.0428000000000002</v>
      </c>
      <c r="E3">
        <v>48.95</v>
      </c>
      <c r="F3">
        <v>44.06</v>
      </c>
      <c r="G3">
        <v>13.49</v>
      </c>
      <c r="H3">
        <v>0.48</v>
      </c>
      <c r="I3">
        <v>196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262.82</v>
      </c>
      <c r="Q3">
        <v>5856.94</v>
      </c>
      <c r="R3">
        <v>397.72</v>
      </c>
      <c r="S3">
        <v>149.49</v>
      </c>
      <c r="T3">
        <v>120289.06</v>
      </c>
      <c r="U3">
        <v>0.38</v>
      </c>
      <c r="V3">
        <v>0.74</v>
      </c>
      <c r="W3">
        <v>14.12</v>
      </c>
      <c r="X3">
        <v>7.52</v>
      </c>
      <c r="Y3">
        <v>2</v>
      </c>
      <c r="Z3">
        <v>10</v>
      </c>
      <c r="AA3">
        <v>602.95124612203983</v>
      </c>
      <c r="AB3">
        <v>824.98449527579737</v>
      </c>
      <c r="AC3">
        <v>746.24913291968596</v>
      </c>
      <c r="AD3">
        <v>602951.24612203985</v>
      </c>
      <c r="AE3">
        <v>824984.49527579732</v>
      </c>
      <c r="AF3">
        <v>8.0037992583726504E-6</v>
      </c>
      <c r="AG3">
        <v>32</v>
      </c>
      <c r="AH3">
        <v>746249.13291968592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1.7378</v>
      </c>
      <c r="E2">
        <v>57.54</v>
      </c>
      <c r="F2">
        <v>51.5</v>
      </c>
      <c r="G2">
        <v>7.9</v>
      </c>
      <c r="H2">
        <v>0.43</v>
      </c>
      <c r="I2">
        <v>391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205.11</v>
      </c>
      <c r="Q2">
        <v>5862.61</v>
      </c>
      <c r="R2">
        <v>636.98</v>
      </c>
      <c r="S2">
        <v>149.49</v>
      </c>
      <c r="T2">
        <v>238946.47</v>
      </c>
      <c r="U2">
        <v>0.23</v>
      </c>
      <c r="V2">
        <v>0.63</v>
      </c>
      <c r="W2">
        <v>14.68</v>
      </c>
      <c r="X2">
        <v>14.94</v>
      </c>
      <c r="Y2">
        <v>2</v>
      </c>
      <c r="Z2">
        <v>10</v>
      </c>
      <c r="AA2">
        <v>642.6764162919676</v>
      </c>
      <c r="AB2">
        <v>879.33822565311175</v>
      </c>
      <c r="AC2">
        <v>795.41541955572904</v>
      </c>
      <c r="AD2">
        <v>642676.41629196762</v>
      </c>
      <c r="AE2">
        <v>879338.2256531117</v>
      </c>
      <c r="AF2">
        <v>9.0052547231162156E-6</v>
      </c>
      <c r="AG2">
        <v>38</v>
      </c>
      <c r="AH2">
        <v>795415.41955572902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1.4785999999999999</v>
      </c>
      <c r="E2">
        <v>67.63</v>
      </c>
      <c r="F2">
        <v>53.12</v>
      </c>
      <c r="G2">
        <v>7.5</v>
      </c>
      <c r="H2">
        <v>0.12</v>
      </c>
      <c r="I2">
        <v>425</v>
      </c>
      <c r="J2">
        <v>141.81</v>
      </c>
      <c r="K2">
        <v>47.83</v>
      </c>
      <c r="L2">
        <v>1</v>
      </c>
      <c r="M2">
        <v>423</v>
      </c>
      <c r="N2">
        <v>22.98</v>
      </c>
      <c r="O2">
        <v>17723.39</v>
      </c>
      <c r="P2">
        <v>584.95000000000005</v>
      </c>
      <c r="Q2">
        <v>5855.47</v>
      </c>
      <c r="R2">
        <v>709.85</v>
      </c>
      <c r="S2">
        <v>149.49</v>
      </c>
      <c r="T2">
        <v>275213.17</v>
      </c>
      <c r="U2">
        <v>0.21</v>
      </c>
      <c r="V2">
        <v>0.61</v>
      </c>
      <c r="W2">
        <v>14.25</v>
      </c>
      <c r="X2">
        <v>16.57</v>
      </c>
      <c r="Y2">
        <v>2</v>
      </c>
      <c r="Z2">
        <v>10</v>
      </c>
      <c r="AA2">
        <v>1272.0122757410761</v>
      </c>
      <c r="AB2">
        <v>1740.4233128899921</v>
      </c>
      <c r="AC2">
        <v>1574.319754607232</v>
      </c>
      <c r="AD2">
        <v>1272012.2757410761</v>
      </c>
      <c r="AE2">
        <v>1740423.312889992</v>
      </c>
      <c r="AF2">
        <v>4.1161479497107932E-6</v>
      </c>
      <c r="AG2">
        <v>45</v>
      </c>
      <c r="AH2">
        <v>1574319.7546072321</v>
      </c>
    </row>
    <row r="3" spans="1:34" x14ac:dyDescent="0.25">
      <c r="A3">
        <v>1</v>
      </c>
      <c r="B3">
        <v>70</v>
      </c>
      <c r="C3" t="s">
        <v>34</v>
      </c>
      <c r="D3">
        <v>2.0405000000000002</v>
      </c>
      <c r="E3">
        <v>49.01</v>
      </c>
      <c r="F3">
        <v>42.33</v>
      </c>
      <c r="G3">
        <v>16.489999999999998</v>
      </c>
      <c r="H3">
        <v>0.25</v>
      </c>
      <c r="I3">
        <v>154</v>
      </c>
      <c r="J3">
        <v>143.16999999999999</v>
      </c>
      <c r="K3">
        <v>47.83</v>
      </c>
      <c r="L3">
        <v>2</v>
      </c>
      <c r="M3">
        <v>152</v>
      </c>
      <c r="N3">
        <v>23.34</v>
      </c>
      <c r="O3">
        <v>17891.86</v>
      </c>
      <c r="P3">
        <v>425.69</v>
      </c>
      <c r="Q3">
        <v>5851.93</v>
      </c>
      <c r="R3">
        <v>349.24</v>
      </c>
      <c r="S3">
        <v>149.49</v>
      </c>
      <c r="T3">
        <v>96262.39</v>
      </c>
      <c r="U3">
        <v>0.43</v>
      </c>
      <c r="V3">
        <v>0.77</v>
      </c>
      <c r="W3">
        <v>13.79</v>
      </c>
      <c r="X3">
        <v>5.8</v>
      </c>
      <c r="Y3">
        <v>2</v>
      </c>
      <c r="Z3">
        <v>10</v>
      </c>
      <c r="AA3">
        <v>766.38426663595317</v>
      </c>
      <c r="AB3">
        <v>1048.600764098931</v>
      </c>
      <c r="AC3">
        <v>948.52377889374429</v>
      </c>
      <c r="AD3">
        <v>766384.26663595322</v>
      </c>
      <c r="AE3">
        <v>1048600.7640989311</v>
      </c>
      <c r="AF3">
        <v>5.6803732526612166E-6</v>
      </c>
      <c r="AG3">
        <v>32</v>
      </c>
      <c r="AH3">
        <v>948523.77889374434</v>
      </c>
    </row>
    <row r="4" spans="1:34" x14ac:dyDescent="0.25">
      <c r="A4">
        <v>2</v>
      </c>
      <c r="B4">
        <v>70</v>
      </c>
      <c r="C4" t="s">
        <v>34</v>
      </c>
      <c r="D4">
        <v>2.2423999999999999</v>
      </c>
      <c r="E4">
        <v>44.59</v>
      </c>
      <c r="F4">
        <v>39.82</v>
      </c>
      <c r="G4">
        <v>27.15</v>
      </c>
      <c r="H4">
        <v>0.37</v>
      </c>
      <c r="I4">
        <v>88</v>
      </c>
      <c r="J4">
        <v>144.54</v>
      </c>
      <c r="K4">
        <v>47.83</v>
      </c>
      <c r="L4">
        <v>3</v>
      </c>
      <c r="M4">
        <v>49</v>
      </c>
      <c r="N4">
        <v>23.71</v>
      </c>
      <c r="O4">
        <v>18060.849999999999</v>
      </c>
      <c r="P4">
        <v>355.37</v>
      </c>
      <c r="Q4">
        <v>5852.59</v>
      </c>
      <c r="R4">
        <v>264.02999999999997</v>
      </c>
      <c r="S4">
        <v>149.49</v>
      </c>
      <c r="T4">
        <v>53986.63</v>
      </c>
      <c r="U4">
        <v>0.56999999999999995</v>
      </c>
      <c r="V4">
        <v>0.81</v>
      </c>
      <c r="W4">
        <v>13.73</v>
      </c>
      <c r="X4">
        <v>3.29</v>
      </c>
      <c r="Y4">
        <v>2</v>
      </c>
      <c r="Z4">
        <v>10</v>
      </c>
      <c r="AA4">
        <v>654.15526930824808</v>
      </c>
      <c r="AB4">
        <v>895.044098761241</v>
      </c>
      <c r="AC4">
        <v>809.62234617774971</v>
      </c>
      <c r="AD4">
        <v>654155.26930824807</v>
      </c>
      <c r="AE4">
        <v>895044.09876124095</v>
      </c>
      <c r="AF4">
        <v>6.2424253769995153E-6</v>
      </c>
      <c r="AG4">
        <v>30</v>
      </c>
      <c r="AH4">
        <v>809622.34617774969</v>
      </c>
    </row>
    <row r="5" spans="1:34" x14ac:dyDescent="0.25">
      <c r="A5">
        <v>3</v>
      </c>
      <c r="B5">
        <v>70</v>
      </c>
      <c r="C5" t="s">
        <v>34</v>
      </c>
      <c r="D5">
        <v>2.2503000000000002</v>
      </c>
      <c r="E5">
        <v>44.44</v>
      </c>
      <c r="F5">
        <v>39.75</v>
      </c>
      <c r="G5">
        <v>28.06</v>
      </c>
      <c r="H5">
        <v>0.49</v>
      </c>
      <c r="I5">
        <v>85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355.4</v>
      </c>
      <c r="Q5">
        <v>5852.62</v>
      </c>
      <c r="R5">
        <v>259.61</v>
      </c>
      <c r="S5">
        <v>149.49</v>
      </c>
      <c r="T5">
        <v>51791.54</v>
      </c>
      <c r="U5">
        <v>0.57999999999999996</v>
      </c>
      <c r="V5">
        <v>0.82</v>
      </c>
      <c r="W5">
        <v>13.78</v>
      </c>
      <c r="X5">
        <v>3.22</v>
      </c>
      <c r="Y5">
        <v>2</v>
      </c>
      <c r="Z5">
        <v>10</v>
      </c>
      <c r="AA5">
        <v>642.92700141677051</v>
      </c>
      <c r="AB5">
        <v>879.68108727590254</v>
      </c>
      <c r="AC5">
        <v>795.72555894644972</v>
      </c>
      <c r="AD5">
        <v>642927.00141677051</v>
      </c>
      <c r="AE5">
        <v>879681.08727590251</v>
      </c>
      <c r="AF5">
        <v>6.2644175106412818E-6</v>
      </c>
      <c r="AG5">
        <v>29</v>
      </c>
      <c r="AH5">
        <v>795725.55894644978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1.2479</v>
      </c>
      <c r="E2">
        <v>80.13</v>
      </c>
      <c r="F2">
        <v>58.23</v>
      </c>
      <c r="G2">
        <v>6.38</v>
      </c>
      <c r="H2">
        <v>0.1</v>
      </c>
      <c r="I2">
        <v>548</v>
      </c>
      <c r="J2">
        <v>176.73</v>
      </c>
      <c r="K2">
        <v>52.44</v>
      </c>
      <c r="L2">
        <v>1</v>
      </c>
      <c r="M2">
        <v>546</v>
      </c>
      <c r="N2">
        <v>33.29</v>
      </c>
      <c r="O2">
        <v>22031.19</v>
      </c>
      <c r="P2">
        <v>751.3</v>
      </c>
      <c r="Q2">
        <v>5857.92</v>
      </c>
      <c r="R2">
        <v>881.75</v>
      </c>
      <c r="S2">
        <v>149.49</v>
      </c>
      <c r="T2">
        <v>360544.64</v>
      </c>
      <c r="U2">
        <v>0.17</v>
      </c>
      <c r="V2">
        <v>0.56000000000000005</v>
      </c>
      <c r="W2">
        <v>14.44</v>
      </c>
      <c r="X2">
        <v>21.67</v>
      </c>
      <c r="Y2">
        <v>2</v>
      </c>
      <c r="Z2">
        <v>10</v>
      </c>
      <c r="AA2">
        <v>1766.0313449590001</v>
      </c>
      <c r="AB2">
        <v>2416.3619979771038</v>
      </c>
      <c r="AC2">
        <v>2185.7478002755329</v>
      </c>
      <c r="AD2">
        <v>1766031.3449589999</v>
      </c>
      <c r="AE2">
        <v>2416361.997977104</v>
      </c>
      <c r="AF2">
        <v>3.139024258076153E-6</v>
      </c>
      <c r="AG2">
        <v>53</v>
      </c>
      <c r="AH2">
        <v>2185747.800275533</v>
      </c>
    </row>
    <row r="3" spans="1:34" x14ac:dyDescent="0.25">
      <c r="A3">
        <v>1</v>
      </c>
      <c r="B3">
        <v>90</v>
      </c>
      <c r="C3" t="s">
        <v>34</v>
      </c>
      <c r="D3">
        <v>1.879</v>
      </c>
      <c r="E3">
        <v>53.22</v>
      </c>
      <c r="F3">
        <v>43.9</v>
      </c>
      <c r="G3">
        <v>13.58</v>
      </c>
      <c r="H3">
        <v>0.2</v>
      </c>
      <c r="I3">
        <v>194</v>
      </c>
      <c r="J3">
        <v>178.21</v>
      </c>
      <c r="K3">
        <v>52.44</v>
      </c>
      <c r="L3">
        <v>2</v>
      </c>
      <c r="M3">
        <v>192</v>
      </c>
      <c r="N3">
        <v>33.770000000000003</v>
      </c>
      <c r="O3">
        <v>22213.89</v>
      </c>
      <c r="P3">
        <v>535.94000000000005</v>
      </c>
      <c r="Q3">
        <v>5853.26</v>
      </c>
      <c r="R3">
        <v>400.93</v>
      </c>
      <c r="S3">
        <v>149.49</v>
      </c>
      <c r="T3">
        <v>121905.2</v>
      </c>
      <c r="U3">
        <v>0.37</v>
      </c>
      <c r="V3">
        <v>0.74</v>
      </c>
      <c r="W3">
        <v>13.88</v>
      </c>
      <c r="X3">
        <v>7.36</v>
      </c>
      <c r="Y3">
        <v>2</v>
      </c>
      <c r="Z3">
        <v>10</v>
      </c>
      <c r="AA3">
        <v>945.86227617013708</v>
      </c>
      <c r="AB3">
        <v>1294.170494754557</v>
      </c>
      <c r="AC3">
        <v>1170.6566791148789</v>
      </c>
      <c r="AD3">
        <v>945862.27617013711</v>
      </c>
      <c r="AE3">
        <v>1294170.494754557</v>
      </c>
      <c r="AF3">
        <v>4.7265218214000247E-6</v>
      </c>
      <c r="AG3">
        <v>35</v>
      </c>
      <c r="AH3">
        <v>1170656.6791148791</v>
      </c>
    </row>
    <row r="4" spans="1:34" x14ac:dyDescent="0.25">
      <c r="A4">
        <v>2</v>
      </c>
      <c r="B4">
        <v>90</v>
      </c>
      <c r="C4" t="s">
        <v>34</v>
      </c>
      <c r="D4">
        <v>2.1225000000000001</v>
      </c>
      <c r="E4">
        <v>47.11</v>
      </c>
      <c r="F4">
        <v>40.71</v>
      </c>
      <c r="G4">
        <v>21.81</v>
      </c>
      <c r="H4">
        <v>0.3</v>
      </c>
      <c r="I4">
        <v>112</v>
      </c>
      <c r="J4">
        <v>179.7</v>
      </c>
      <c r="K4">
        <v>52.44</v>
      </c>
      <c r="L4">
        <v>3</v>
      </c>
      <c r="M4">
        <v>110</v>
      </c>
      <c r="N4">
        <v>34.26</v>
      </c>
      <c r="O4">
        <v>22397.24</v>
      </c>
      <c r="P4">
        <v>464.05</v>
      </c>
      <c r="Q4">
        <v>5852.45</v>
      </c>
      <c r="R4">
        <v>295.05</v>
      </c>
      <c r="S4">
        <v>149.49</v>
      </c>
      <c r="T4">
        <v>69375.009999999995</v>
      </c>
      <c r="U4">
        <v>0.51</v>
      </c>
      <c r="V4">
        <v>0.8</v>
      </c>
      <c r="W4">
        <v>13.73</v>
      </c>
      <c r="X4">
        <v>4.18</v>
      </c>
      <c r="Y4">
        <v>2</v>
      </c>
      <c r="Z4">
        <v>10</v>
      </c>
      <c r="AA4">
        <v>777.84000053044247</v>
      </c>
      <c r="AB4">
        <v>1064.275004604682</v>
      </c>
      <c r="AC4">
        <v>962.7020918845609</v>
      </c>
      <c r="AD4">
        <v>777840.00053044246</v>
      </c>
      <c r="AE4">
        <v>1064275.0046046821</v>
      </c>
      <c r="AF4">
        <v>5.3390327652589424E-6</v>
      </c>
      <c r="AG4">
        <v>31</v>
      </c>
      <c r="AH4">
        <v>962702.09188456088</v>
      </c>
    </row>
    <row r="5" spans="1:34" x14ac:dyDescent="0.25">
      <c r="A5">
        <v>3</v>
      </c>
      <c r="B5">
        <v>90</v>
      </c>
      <c r="C5" t="s">
        <v>34</v>
      </c>
      <c r="D5">
        <v>2.2530000000000001</v>
      </c>
      <c r="E5">
        <v>44.38</v>
      </c>
      <c r="F5">
        <v>39.299999999999997</v>
      </c>
      <c r="G5">
        <v>31.44</v>
      </c>
      <c r="H5">
        <v>0.39</v>
      </c>
      <c r="I5">
        <v>75</v>
      </c>
      <c r="J5">
        <v>181.19</v>
      </c>
      <c r="K5">
        <v>52.44</v>
      </c>
      <c r="L5">
        <v>4</v>
      </c>
      <c r="M5">
        <v>67</v>
      </c>
      <c r="N5">
        <v>34.75</v>
      </c>
      <c r="O5">
        <v>22581.25</v>
      </c>
      <c r="P5">
        <v>411.15</v>
      </c>
      <c r="Q5">
        <v>5851.23</v>
      </c>
      <c r="R5">
        <v>248.19</v>
      </c>
      <c r="S5">
        <v>149.49</v>
      </c>
      <c r="T5">
        <v>46130.71</v>
      </c>
      <c r="U5">
        <v>0.6</v>
      </c>
      <c r="V5">
        <v>0.82</v>
      </c>
      <c r="W5">
        <v>13.66</v>
      </c>
      <c r="X5">
        <v>2.77</v>
      </c>
      <c r="Y5">
        <v>2</v>
      </c>
      <c r="Z5">
        <v>10</v>
      </c>
      <c r="AA5">
        <v>693.18473012308493</v>
      </c>
      <c r="AB5">
        <v>948.44592890638921</v>
      </c>
      <c r="AC5">
        <v>857.92758060378446</v>
      </c>
      <c r="AD5">
        <v>693184.73012308497</v>
      </c>
      <c r="AE5">
        <v>948445.92890638916</v>
      </c>
      <c r="AF5">
        <v>5.6672983840416478E-6</v>
      </c>
      <c r="AG5">
        <v>29</v>
      </c>
      <c r="AH5">
        <v>857927.58060378442</v>
      </c>
    </row>
    <row r="6" spans="1:34" x14ac:dyDescent="0.25">
      <c r="A6">
        <v>4</v>
      </c>
      <c r="B6">
        <v>90</v>
      </c>
      <c r="C6" t="s">
        <v>34</v>
      </c>
      <c r="D6">
        <v>2.2847</v>
      </c>
      <c r="E6">
        <v>43.77</v>
      </c>
      <c r="F6">
        <v>39</v>
      </c>
      <c r="G6">
        <v>35.46</v>
      </c>
      <c r="H6">
        <v>0.49</v>
      </c>
      <c r="I6">
        <v>66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396.33</v>
      </c>
      <c r="Q6">
        <v>5852.42</v>
      </c>
      <c r="R6">
        <v>235.63</v>
      </c>
      <c r="S6">
        <v>149.49</v>
      </c>
      <c r="T6">
        <v>39896.129999999997</v>
      </c>
      <c r="U6">
        <v>0.63</v>
      </c>
      <c r="V6">
        <v>0.83</v>
      </c>
      <c r="W6">
        <v>13.72</v>
      </c>
      <c r="X6">
        <v>2.4700000000000002</v>
      </c>
      <c r="Y6">
        <v>2</v>
      </c>
      <c r="Z6">
        <v>10</v>
      </c>
      <c r="AA6">
        <v>677.51681005752039</v>
      </c>
      <c r="AB6">
        <v>927.00838945283431</v>
      </c>
      <c r="AC6">
        <v>838.53600982790113</v>
      </c>
      <c r="AD6">
        <v>677516.8100575204</v>
      </c>
      <c r="AE6">
        <v>927008.38945283426</v>
      </c>
      <c r="AF6">
        <v>5.7470380017842664E-6</v>
      </c>
      <c r="AG6">
        <v>29</v>
      </c>
      <c r="AH6">
        <v>838536.00982790114</v>
      </c>
    </row>
    <row r="7" spans="1:34" x14ac:dyDescent="0.25">
      <c r="A7">
        <v>5</v>
      </c>
      <c r="B7">
        <v>90</v>
      </c>
      <c r="C7" t="s">
        <v>34</v>
      </c>
      <c r="D7">
        <v>2.2847</v>
      </c>
      <c r="E7">
        <v>43.77</v>
      </c>
      <c r="F7">
        <v>39</v>
      </c>
      <c r="G7">
        <v>35.46</v>
      </c>
      <c r="H7">
        <v>0.57999999999999996</v>
      </c>
      <c r="I7">
        <v>66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399.35</v>
      </c>
      <c r="Q7">
        <v>5852.41</v>
      </c>
      <c r="R7">
        <v>235.6</v>
      </c>
      <c r="S7">
        <v>149.49</v>
      </c>
      <c r="T7">
        <v>39882.99</v>
      </c>
      <c r="U7">
        <v>0.63</v>
      </c>
      <c r="V7">
        <v>0.83</v>
      </c>
      <c r="W7">
        <v>13.72</v>
      </c>
      <c r="X7">
        <v>2.4700000000000002</v>
      </c>
      <c r="Y7">
        <v>2</v>
      </c>
      <c r="Z7">
        <v>10</v>
      </c>
      <c r="AA7">
        <v>679.31515501224249</v>
      </c>
      <c r="AB7">
        <v>929.46896435726512</v>
      </c>
      <c r="AC7">
        <v>840.76175091689174</v>
      </c>
      <c r="AD7">
        <v>679315.1550122425</v>
      </c>
      <c r="AE7">
        <v>929468.96435726515</v>
      </c>
      <c r="AF7">
        <v>5.7470380017842664E-6</v>
      </c>
      <c r="AG7">
        <v>29</v>
      </c>
      <c r="AH7">
        <v>840761.75091689173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1.4903</v>
      </c>
      <c r="E2">
        <v>67.099999999999994</v>
      </c>
      <c r="F2">
        <v>58.95</v>
      </c>
      <c r="G2">
        <v>6.05</v>
      </c>
      <c r="H2">
        <v>0.64</v>
      </c>
      <c r="I2">
        <v>585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171.54</v>
      </c>
      <c r="Q2">
        <v>5870.74</v>
      </c>
      <c r="R2">
        <v>876.42</v>
      </c>
      <c r="S2">
        <v>149.49</v>
      </c>
      <c r="T2">
        <v>357695.58</v>
      </c>
      <c r="U2">
        <v>0.17</v>
      </c>
      <c r="V2">
        <v>0.55000000000000004</v>
      </c>
      <c r="W2">
        <v>15.24</v>
      </c>
      <c r="X2">
        <v>22.37</v>
      </c>
      <c r="Y2">
        <v>2</v>
      </c>
      <c r="Z2">
        <v>10</v>
      </c>
      <c r="AA2">
        <v>707.59695068844906</v>
      </c>
      <c r="AB2">
        <v>968.16536490621763</v>
      </c>
      <c r="AC2">
        <v>875.76502130819154</v>
      </c>
      <c r="AD2">
        <v>707596.95068844908</v>
      </c>
      <c r="AE2">
        <v>968165.36490621767</v>
      </c>
      <c r="AF2">
        <v>9.0949327304065706E-6</v>
      </c>
      <c r="AG2">
        <v>44</v>
      </c>
      <c r="AH2">
        <v>875765.02130819159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1.8138000000000001</v>
      </c>
      <c r="E2">
        <v>55.13</v>
      </c>
      <c r="F2">
        <v>47.37</v>
      </c>
      <c r="G2">
        <v>10.11</v>
      </c>
      <c r="H2">
        <v>0.18</v>
      </c>
      <c r="I2">
        <v>281</v>
      </c>
      <c r="J2">
        <v>98.71</v>
      </c>
      <c r="K2">
        <v>39.72</v>
      </c>
      <c r="L2">
        <v>1</v>
      </c>
      <c r="M2">
        <v>279</v>
      </c>
      <c r="N2">
        <v>12.99</v>
      </c>
      <c r="O2">
        <v>12407.75</v>
      </c>
      <c r="P2">
        <v>387.47</v>
      </c>
      <c r="Q2">
        <v>5853.59</v>
      </c>
      <c r="R2">
        <v>517.19000000000005</v>
      </c>
      <c r="S2">
        <v>149.49</v>
      </c>
      <c r="T2">
        <v>179599.79</v>
      </c>
      <c r="U2">
        <v>0.28999999999999998</v>
      </c>
      <c r="V2">
        <v>0.68</v>
      </c>
      <c r="W2">
        <v>14.02</v>
      </c>
      <c r="X2">
        <v>10.83</v>
      </c>
      <c r="Y2">
        <v>2</v>
      </c>
      <c r="Z2">
        <v>10</v>
      </c>
      <c r="AA2">
        <v>814.80510816075162</v>
      </c>
      <c r="AB2">
        <v>1114.8522956499251</v>
      </c>
      <c r="AC2">
        <v>1008.452357258119</v>
      </c>
      <c r="AD2">
        <v>814805.10816075164</v>
      </c>
      <c r="AE2">
        <v>1114852.295649925</v>
      </c>
      <c r="AF2">
        <v>6.0343452618533024E-6</v>
      </c>
      <c r="AG2">
        <v>36</v>
      </c>
      <c r="AH2">
        <v>1008452.357258119</v>
      </c>
    </row>
    <row r="3" spans="1:34" x14ac:dyDescent="0.25">
      <c r="A3">
        <v>1</v>
      </c>
      <c r="B3">
        <v>45</v>
      </c>
      <c r="C3" t="s">
        <v>34</v>
      </c>
      <c r="D3">
        <v>2.1657999999999999</v>
      </c>
      <c r="E3">
        <v>46.17</v>
      </c>
      <c r="F3">
        <v>41.49</v>
      </c>
      <c r="G3">
        <v>19</v>
      </c>
      <c r="H3">
        <v>0.35</v>
      </c>
      <c r="I3">
        <v>131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297.74</v>
      </c>
      <c r="Q3">
        <v>5853.45</v>
      </c>
      <c r="R3">
        <v>315</v>
      </c>
      <c r="S3">
        <v>149.49</v>
      </c>
      <c r="T3">
        <v>79257.83</v>
      </c>
      <c r="U3">
        <v>0.47</v>
      </c>
      <c r="V3">
        <v>0.78</v>
      </c>
      <c r="W3">
        <v>13.93</v>
      </c>
      <c r="X3">
        <v>4.96</v>
      </c>
      <c r="Y3">
        <v>2</v>
      </c>
      <c r="Z3">
        <v>10</v>
      </c>
      <c r="AA3">
        <v>615.59030862915256</v>
      </c>
      <c r="AB3">
        <v>842.27781819411359</v>
      </c>
      <c r="AC3">
        <v>761.89200537000909</v>
      </c>
      <c r="AD3">
        <v>615590.3086291526</v>
      </c>
      <c r="AE3">
        <v>842277.81819411356</v>
      </c>
      <c r="AF3">
        <v>7.2054167869235194E-6</v>
      </c>
      <c r="AG3">
        <v>31</v>
      </c>
      <c r="AH3">
        <v>761892.00537000911</v>
      </c>
    </row>
    <row r="4" spans="1:34" x14ac:dyDescent="0.25">
      <c r="A4">
        <v>2</v>
      </c>
      <c r="B4">
        <v>45</v>
      </c>
      <c r="C4" t="s">
        <v>34</v>
      </c>
      <c r="D4">
        <v>2.1656</v>
      </c>
      <c r="E4">
        <v>46.18</v>
      </c>
      <c r="F4">
        <v>41.49</v>
      </c>
      <c r="G4">
        <v>19.010000000000002</v>
      </c>
      <c r="H4">
        <v>0.52</v>
      </c>
      <c r="I4">
        <v>131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301.20999999999998</v>
      </c>
      <c r="Q4">
        <v>5853.73</v>
      </c>
      <c r="R4">
        <v>315.02999999999997</v>
      </c>
      <c r="S4">
        <v>149.49</v>
      </c>
      <c r="T4">
        <v>79273.919999999998</v>
      </c>
      <c r="U4">
        <v>0.47</v>
      </c>
      <c r="V4">
        <v>0.78</v>
      </c>
      <c r="W4">
        <v>13.93</v>
      </c>
      <c r="X4">
        <v>4.96</v>
      </c>
      <c r="Y4">
        <v>2</v>
      </c>
      <c r="Z4">
        <v>10</v>
      </c>
      <c r="AA4">
        <v>617.79970691837218</v>
      </c>
      <c r="AB4">
        <v>845.30081440519712</v>
      </c>
      <c r="AC4">
        <v>764.62649106550873</v>
      </c>
      <c r="AD4">
        <v>617799.70691837219</v>
      </c>
      <c r="AE4">
        <v>845300.81440519716</v>
      </c>
      <c r="AF4">
        <v>7.2047514053751846E-6</v>
      </c>
      <c r="AG4">
        <v>31</v>
      </c>
      <c r="AH4">
        <v>764626.49106550869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2024-09-25T23:04:51Z</dcterms:created>
  <dcterms:modified xsi:type="dcterms:W3CDTF">2024-09-27T19:26:44Z</dcterms:modified>
</cp:coreProperties>
</file>