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8%_6m_0_LM/"/>
    </mc:Choice>
  </mc:AlternateContent>
  <xr:revisionPtr revIDLastSave="535" documentId="11_51FF6D1876579C93C8F21A9F32203EFC6492F5FE" xr6:coauthVersionLast="47" xr6:coauthVersionMax="47" xr10:uidLastSave="{53BA3126-EE4C-4485-8481-2E00595A901C}"/>
  <bookViews>
    <workbookView xWindow="234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<sst xmlns="http://schemas.openxmlformats.org/spreadsheetml/2006/main" count="799" uniqueCount="71">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</sst>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19F-44A1-AB13-A58C3DB7A8D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19F-44A1-AB13-A58C3DB7A8D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19F-44A1-AB13-A58C3DB7A8D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19F-44A1-AB13-A58C3DB7A8D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19F-44A1-AB13-A58C3DB7A8D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19F-44A1-AB13-A58C3DB7A8D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19F-44A1-AB13-A58C3DB7A8D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19F-44A1-AB13-A58C3DB7A8D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19F-44A1-AB13-A58C3DB7A8D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19F-44A1-AB13-A58C3DB7A8D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19F-44A1-AB13-A58C3DB7A8D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19F-44A1-AB13-A58C3DB7A8D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19F-44A1-AB13-A58C3DB7A8D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19F-44A1-AB13-A58C3DB7A8D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19F-44A1-AB13-A58C3DB7A8D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19F-44A1-AB13-A58C3DB7A8D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19F-44A1-AB13-A58C3DB7A8D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19F-44A1-AB13-A58C3DB7A8D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19F-44A1-AB13-A58C3DB7A8D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19F-44A1-AB13-A58C3DB7A8D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19F-44A1-AB13-A58C3DB7A8D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19F-44A1-AB13-A58C3DB7A8D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19F-44A1-AB13-A58C3DB7A8D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19F-44A1-AB13-A58C3DB7A8D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19F-44A1-AB13-A58C3DB7A8D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19F-44A1-AB13-A58C3DB7A8D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19F-44A1-AB13-A58C3DB7A8D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19F-44A1-AB13-A58C3DB7A8D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19F-44A1-AB13-A58C3DB7A8D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19F-44A1-AB13-A58C3DB7A8D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19F-44A1-AB13-A58C3DB7A8D4}"/>
              </c:ext>
            </c:extLst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19F-44A1-AB13-A58C3DB7A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A8D9-9787-4218-919D-6AAB95F97C71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2.0253999999999999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651</v>
      </c>
      <c r="F2">
        <f>_xlfn.XLOOKUP(B2,RESULTADOS_0!D:D,RESULTADOS_0!F:F,0,0,1)</f>
        <v>40.49</v>
      </c>
      <c r="G2">
        <f>_xlfn.XLOOKUP(B2,RESULTADOS_0!D:D,RESULTADOS_0!M:M,0,0,1)</f>
        <v>0</v>
      </c>
      <c r="H2">
        <f>_xlfn.XLOOKUP(B2,RESULTADOS_0!D:D,RESULTADOS_0!AF:AF,0,0,1)</f>
        <v>1.236051583719081E-5</v>
      </c>
      <c r="I2">
        <f>_xlfn.XLOOKUP(B2,RESULTADOS_0!D:D,RESULTADOS_0!AC:AC,0,0,1)</f>
        <v>564.03849883502562</v>
      </c>
      <c r="J2">
        <f>_xlfn.XLOOKUP(B2,RESULTADOS_0!D:D,RESULTADOS_0!G:G,0,0,1)</f>
        <v>3.73</v>
      </c>
      <c r="K2">
        <v>1.2962559999999999</v>
      </c>
      <c r="L2">
        <v>64</v>
      </c>
      <c r="M2">
        <v>18</v>
      </c>
      <c r="N2">
        <f>_xlfn.XLOOKUP(B2,RESULTADOS_0!D:D,RESULTADOS_0!AH:AH,0,0,1)</f>
        <v>564038.49883502559</v>
      </c>
      <c r="T2">
        <v>20</v>
      </c>
    </row>
    <row r="3" spans="1:20" x14ac:dyDescent="0.25">
      <c r="A3" t="s">
        <v>52</v>
      </c>
      <c r="B3">
        <v>2.5808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436</v>
      </c>
      <c r="F3">
        <f>_xlfn.XLOOKUP(B3,RESULTADOS_1!D:D,RESULTADOS_1!F:F,0,0,1)</f>
        <v>32.200000000000003</v>
      </c>
      <c r="G3">
        <f>_xlfn.XLOOKUP(B3,RESULTADOS_1!D:D,RESULTADOS_1!M:M,0,0,1)</f>
        <v>0</v>
      </c>
      <c r="H3">
        <f>_xlfn.XLOOKUP(B3,RESULTADOS_1!D:D,RESULTADOS_1!AF:AF,0,0,1)</f>
        <v>1.337366865543695E-5</v>
      </c>
      <c r="I3">
        <f>_xlfn.XLOOKUP(B3,RESULTADOS_1!D:D,RESULTADOS_1!AC:AC,0,0,1)</f>
        <v>448.46609985254872</v>
      </c>
      <c r="J3">
        <f>_xlfn.XLOOKUP(B3,RESULTADOS_1!D:D,RESULTADOS_1!G:G,0,0,1)</f>
        <v>4.43</v>
      </c>
      <c r="K3">
        <v>1.6517120000000001</v>
      </c>
      <c r="N3">
        <f>_xlfn.XLOOKUP(B3,RESULTADOS_1!D:D,RESULTADOS_1!AH:AH,0,0,1)</f>
        <v>448466.09985254868</v>
      </c>
    </row>
    <row r="4" spans="1:20" x14ac:dyDescent="0.25">
      <c r="A4" t="s">
        <v>53</v>
      </c>
      <c r="B4">
        <v>2.9649999999999999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327</v>
      </c>
      <c r="F4">
        <f>_xlfn.XLOOKUP(B4,RESULTADOS_2!D:D,RESULTADOS_2!F:F,0,0,1)</f>
        <v>27.98</v>
      </c>
      <c r="G4">
        <f>_xlfn.XLOOKUP(B4,RESULTADOS_2!D:D,RESULTADOS_2!M:M,0,0,1)</f>
        <v>0</v>
      </c>
      <c r="H4">
        <f>_xlfn.XLOOKUP(B4,RESULTADOS_2!D:D,RESULTADOS_2!AF:AF,0,0,1)</f>
        <v>1.368121339720119E-5</v>
      </c>
      <c r="I4">
        <f>_xlfn.XLOOKUP(B4,RESULTADOS_2!D:D,RESULTADOS_2!AC:AC,0,0,1)</f>
        <v>385.98638745379782</v>
      </c>
      <c r="J4">
        <f>_xlfn.XLOOKUP(B4,RESULTADOS_2!D:D,RESULTADOS_2!G:G,0,0,1)</f>
        <v>5.13</v>
      </c>
      <c r="K4">
        <v>1.8976</v>
      </c>
      <c r="N4">
        <f>_xlfn.XLOOKUP(B4,RESULTADOS_2!D:D,RESULTADOS_2!AH:AH,0,0,1)</f>
        <v>385986.38745379768</v>
      </c>
    </row>
    <row r="5" spans="1:20" x14ac:dyDescent="0.25">
      <c r="A5" t="s">
        <v>54</v>
      </c>
      <c r="B5">
        <v>3.2339000000000002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262</v>
      </c>
      <c r="F5">
        <f>_xlfn.XLOOKUP(B5,RESULTADOS_3!D:D,RESULTADOS_3!F:F,0,0,1)</f>
        <v>25.49</v>
      </c>
      <c r="G5">
        <f>_xlfn.XLOOKUP(B5,RESULTADOS_3!D:D,RESULTADOS_3!M:M,0,0,1)</f>
        <v>0</v>
      </c>
      <c r="H5">
        <f>_xlfn.XLOOKUP(B5,RESULTADOS_3!D:D,RESULTADOS_3!AF:AF,0,0,1)</f>
        <v>1.363754216920192E-5</v>
      </c>
      <c r="I5">
        <f>_xlfn.XLOOKUP(B5,RESULTADOS_3!D:D,RESULTADOS_3!AC:AC,0,0,1)</f>
        <v>366.51830850339508</v>
      </c>
      <c r="J5">
        <f>_xlfn.XLOOKUP(B5,RESULTADOS_3!D:D,RESULTADOS_3!G:G,0,0,1)</f>
        <v>5.84</v>
      </c>
      <c r="K5">
        <v>2.069696</v>
      </c>
      <c r="N5">
        <f>_xlfn.XLOOKUP(B5,RESULTADOS_3!D:D,RESULTADOS_3!AH:AH,0,0,1)</f>
        <v>366518.30850339512</v>
      </c>
    </row>
    <row r="6" spans="1:20" x14ac:dyDescent="0.25">
      <c r="A6" t="s">
        <v>55</v>
      </c>
      <c r="B6">
        <v>3.4377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219</v>
      </c>
      <c r="F6">
        <f>_xlfn.XLOOKUP(B6,RESULTADOS_4!D:D,RESULTADOS_4!F:F,0,0,1)</f>
        <v>23.84</v>
      </c>
      <c r="G6">
        <f>_xlfn.XLOOKUP(B6,RESULTADOS_4!D:D,RESULTADOS_4!M:M,0,0,1)</f>
        <v>0</v>
      </c>
      <c r="H6">
        <f>_xlfn.XLOOKUP(B6,RESULTADOS_4!D:D,RESULTADOS_4!AF:AF,0,0,1)</f>
        <v>1.346909179092797E-5</v>
      </c>
      <c r="I6">
        <f>_xlfn.XLOOKUP(B6,RESULTADOS_4!D:D,RESULTADOS_4!AC:AC,0,0,1)</f>
        <v>339.19691647147943</v>
      </c>
      <c r="J6">
        <f>_xlfn.XLOOKUP(B6,RESULTADOS_4!D:D,RESULTADOS_4!G:G,0,0,1)</f>
        <v>6.53</v>
      </c>
      <c r="K6">
        <v>2.2001279999999999</v>
      </c>
      <c r="N6">
        <f>_xlfn.XLOOKUP(B6,RESULTADOS_4!D:D,RESULTADOS_4!AH:AH,0,0,1)</f>
        <v>339196.91647147929</v>
      </c>
    </row>
    <row r="7" spans="1:20" x14ac:dyDescent="0.25">
      <c r="A7" t="s">
        <v>56</v>
      </c>
      <c r="B7">
        <v>3.6049000000000002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188</v>
      </c>
      <c r="F7">
        <f>_xlfn.XLOOKUP(B7,RESULTADOS_5!D:D,RESULTADOS_5!F:F,0,0,1)</f>
        <v>22.61</v>
      </c>
      <c r="G7">
        <f>_xlfn.XLOOKUP(B7,RESULTADOS_5!D:D,RESULTADOS_5!M:M,0,0,1)</f>
        <v>0</v>
      </c>
      <c r="H7">
        <f>_xlfn.XLOOKUP(B7,RESULTADOS_5!D:D,RESULTADOS_5!AF:AF,0,0,1)</f>
        <v>1.3272702712952631E-5</v>
      </c>
      <c r="I7">
        <f>_xlfn.XLOOKUP(B7,RESULTADOS_5!D:D,RESULTADOS_5!AC:AC,0,0,1)</f>
        <v>336.59509186071392</v>
      </c>
      <c r="J7">
        <f>_xlfn.XLOOKUP(B7,RESULTADOS_5!D:D,RESULTADOS_5!G:G,0,0,1)</f>
        <v>7.22</v>
      </c>
      <c r="K7">
        <v>2.3071360000000003</v>
      </c>
      <c r="N7">
        <f>_xlfn.XLOOKUP(B7,RESULTADOS_5!D:D,RESULTADOS_5!AH:AH,0,0,1)</f>
        <v>336595.09186071379</v>
      </c>
    </row>
    <row r="8" spans="1:20" x14ac:dyDescent="0.25">
      <c r="A8" t="s">
        <v>57</v>
      </c>
      <c r="B8">
        <v>3.7317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165</v>
      </c>
      <c r="F8">
        <f>_xlfn.XLOOKUP(B8,RESULTADOS_6!D:D,RESULTADOS_6!F:F,0,0,1)</f>
        <v>21.74</v>
      </c>
      <c r="G8">
        <f>_xlfn.XLOOKUP(B8,RESULTADOS_6!D:D,RESULTADOS_6!M:M,0,0,1)</f>
        <v>0</v>
      </c>
      <c r="H8">
        <f>_xlfn.XLOOKUP(B8,RESULTADOS_6!D:D,RESULTADOS_6!AF:AF,0,0,1)</f>
        <v>1.301909426073319E-5</v>
      </c>
      <c r="I8">
        <f>_xlfn.XLOOKUP(B8,RESULTADOS_6!D:D,RESULTADOS_6!AC:AC,0,0,1)</f>
        <v>324.0729805746891</v>
      </c>
      <c r="J8">
        <f>_xlfn.XLOOKUP(B8,RESULTADOS_6!D:D,RESULTADOS_6!G:G,0,0,1)</f>
        <v>7.91</v>
      </c>
      <c r="K8">
        <v>2.3882880000000002</v>
      </c>
      <c r="N8">
        <f>_xlfn.XLOOKUP(B8,RESULTADOS_6!D:D,RESULTADOS_6!AH:AH,0,0,1)</f>
        <v>324072.98057468911</v>
      </c>
    </row>
    <row r="9" spans="1:20" x14ac:dyDescent="0.25">
      <c r="A9" t="s">
        <v>58</v>
      </c>
      <c r="B9">
        <v>3.8477000000000001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146</v>
      </c>
      <c r="F9">
        <f>_xlfn.XLOOKUP(B9,RESULTADOS_7!D:D,RESULTADOS_7!F:F,0,0,1)</f>
        <v>21</v>
      </c>
      <c r="G9">
        <f>_xlfn.XLOOKUP(B9,RESULTADOS_7!D:D,RESULTADOS_7!M:M,0,0,1)</f>
        <v>0</v>
      </c>
      <c r="H9">
        <f>_xlfn.XLOOKUP(B9,RESULTADOS_7!D:D,RESULTADOS_7!AF:AF,0,0,1)</f>
        <v>1.280094291764966E-5</v>
      </c>
      <c r="I9">
        <f>_xlfn.XLOOKUP(B9,RESULTADOS_7!D:D,RESULTADOS_7!AC:AC,0,0,1)</f>
        <v>311.60352245214148</v>
      </c>
      <c r="J9">
        <f>_xlfn.XLOOKUP(B9,RESULTADOS_7!D:D,RESULTADOS_7!G:G,0,0,1)</f>
        <v>8.6300000000000008</v>
      </c>
      <c r="K9">
        <v>2.4625280000000003</v>
      </c>
      <c r="N9">
        <f>_xlfn.XLOOKUP(B9,RESULTADOS_7!D:D,RESULTADOS_7!AH:AH,0,0,1)</f>
        <v>311603.52245214139</v>
      </c>
    </row>
    <row r="10" spans="1:20" x14ac:dyDescent="0.25">
      <c r="A10" t="s">
        <v>59</v>
      </c>
      <c r="B10">
        <v>3.93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132</v>
      </c>
      <c r="F10">
        <f>_xlfn.XLOOKUP(B10,RESULTADOS_8!D:D,RESULTADOS_8!F:F,0,0,1)</f>
        <v>20.48</v>
      </c>
      <c r="G10">
        <f>_xlfn.XLOOKUP(B10,RESULTADOS_8!D:D,RESULTADOS_8!M:M,0,0,1)</f>
        <v>0</v>
      </c>
      <c r="H10">
        <f>_xlfn.XLOOKUP(B10,RESULTADOS_8!D:D,RESULTADOS_8!AF:AF,0,0,1)</f>
        <v>1.253072503001334E-5</v>
      </c>
      <c r="I10">
        <f>_xlfn.XLOOKUP(B10,RESULTADOS_8!D:D,RESULTADOS_8!AC:AC,0,0,1)</f>
        <v>312.3541908903203</v>
      </c>
      <c r="J10">
        <f>_xlfn.XLOOKUP(B10,RESULTADOS_8!D:D,RESULTADOS_8!G:G,0,0,1)</f>
        <v>9.31</v>
      </c>
      <c r="K10">
        <v>2.5152000000000001</v>
      </c>
      <c r="N10">
        <f>_xlfn.XLOOKUP(B10,RESULTADOS_8!D:D,RESULTADOS_8!AH:AH,0,0,1)</f>
        <v>312354.19089032029</v>
      </c>
    </row>
    <row r="11" spans="1:20" x14ac:dyDescent="0.25">
      <c r="A11" t="s">
        <v>60</v>
      </c>
      <c r="B11">
        <v>4.0102000000000002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120</v>
      </c>
      <c r="F11">
        <f>_xlfn.XLOOKUP(B11,RESULTADOS_9!D:D,RESULTADOS_9!F:F,0,0,1)</f>
        <v>19.989999999999998</v>
      </c>
      <c r="G11">
        <f>_xlfn.XLOOKUP(B11,RESULTADOS_9!D:D,RESULTADOS_9!M:M,0,0,1)</f>
        <v>0</v>
      </c>
      <c r="H11">
        <f>_xlfn.XLOOKUP(B11,RESULTADOS_9!D:D,RESULTADOS_9!AF:AF,0,0,1)</f>
        <v>1.2304194772587991E-5</v>
      </c>
      <c r="I11">
        <f>_xlfn.XLOOKUP(B11,RESULTADOS_9!D:D,RESULTADOS_9!AC:AC,0,0,1)</f>
        <v>313.44974958679029</v>
      </c>
      <c r="J11">
        <f>_xlfn.XLOOKUP(B11,RESULTADOS_9!D:D,RESULTADOS_9!G:G,0,0,1)</f>
        <v>9.99</v>
      </c>
      <c r="K11">
        <v>2.5665279999999999</v>
      </c>
      <c r="N11">
        <f>_xlfn.XLOOKUP(B11,RESULTADOS_9!D:D,RESULTADOS_9!AH:AH,0,0,1)</f>
        <v>313449.74958679028</v>
      </c>
    </row>
    <row r="12" spans="1:20" x14ac:dyDescent="0.25">
      <c r="A12" t="s">
        <v>61</v>
      </c>
      <c r="B12">
        <v>4.0712999999999999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110</v>
      </c>
      <c r="F12">
        <f>_xlfn.XLOOKUP(B12,RESULTADOS_10!D:D,RESULTADOS_10!F:F,0,0,1)</f>
        <v>19.62</v>
      </c>
      <c r="G12">
        <f>_xlfn.XLOOKUP(B12,RESULTADOS_10!D:D,RESULTADOS_10!M:M,0,0,1)</f>
        <v>0</v>
      </c>
      <c r="H12">
        <f>_xlfn.XLOOKUP(B12,RESULTADOS_10!D:D,RESULTADOS_10!AF:AF,0,0,1)</f>
        <v>1.206084047525344E-5</v>
      </c>
      <c r="I12">
        <f>_xlfn.XLOOKUP(B12,RESULTADOS_10!D:D,RESULTADOS_10!AC:AC,0,0,1)</f>
        <v>302.70544821553523</v>
      </c>
      <c r="J12">
        <f>_xlfn.XLOOKUP(B12,RESULTADOS_10!D:D,RESULTADOS_10!G:G,0,0,1)</f>
        <v>10.7</v>
      </c>
      <c r="K12">
        <v>2.6056319999999999</v>
      </c>
      <c r="N12">
        <f>_xlfn.XLOOKUP(B12,RESULTADOS_10!D:D,RESULTADOS_10!AH:AH,0,0,1)</f>
        <v>302705.44821553509</v>
      </c>
    </row>
    <row r="13" spans="1:20" x14ac:dyDescent="0.25">
      <c r="A13" t="s">
        <v>62</v>
      </c>
      <c r="B13">
        <v>4.1228999999999996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102</v>
      </c>
      <c r="F13">
        <f>_xlfn.XLOOKUP(B13,RESULTADOS_11!D:D,RESULTADOS_11!F:F,0,0,1)</f>
        <v>19.3</v>
      </c>
      <c r="G13">
        <f>_xlfn.XLOOKUP(B13,RESULTADOS_11!D:D,RESULTADOS_11!M:M,0,0,1)</f>
        <v>0</v>
      </c>
      <c r="H13">
        <f>_xlfn.XLOOKUP(B13,RESULTADOS_11!D:D,RESULTADOS_11!AF:AF,0,0,1)</f>
        <v>1.182565888802925E-5</v>
      </c>
      <c r="I13">
        <f>_xlfn.XLOOKUP(B13,RESULTADOS_11!D:D,RESULTADOS_11!AC:AC,0,0,1)</f>
        <v>304.16754134556402</v>
      </c>
      <c r="J13">
        <f>_xlfn.XLOOKUP(B13,RESULTADOS_11!D:D,RESULTADOS_11!G:G,0,0,1)</f>
        <v>11.35</v>
      </c>
      <c r="K13">
        <v>2.6386559999999997</v>
      </c>
      <c r="N13">
        <f>_xlfn.XLOOKUP(B13,RESULTADOS_11!D:D,RESULTADOS_11!AH:AH,0,0,1)</f>
        <v>304167.54134556401</v>
      </c>
    </row>
    <row r="14" spans="1:20" x14ac:dyDescent="0.25">
      <c r="A14" t="s">
        <v>63</v>
      </c>
      <c r="B14">
        <v>4.1641000000000004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95</v>
      </c>
      <c r="F14">
        <f>_xlfn.XLOOKUP(B14,RESULTADOS_12!D:D,RESULTADOS_12!F:F,0,0,1)</f>
        <v>19.04</v>
      </c>
      <c r="G14">
        <f>_xlfn.XLOOKUP(B14,RESULTADOS_12!D:D,RESULTADOS_12!M:M,0,0,1)</f>
        <v>0</v>
      </c>
      <c r="H14">
        <f>_xlfn.XLOOKUP(B14,RESULTADOS_12!D:D,RESULTADOS_12!AF:AF,0,0,1)</f>
        <v>1.159208148071873E-5</v>
      </c>
      <c r="I14">
        <f>_xlfn.XLOOKUP(B14,RESULTADOS_12!D:D,RESULTADOS_12!AC:AC,0,0,1)</f>
        <v>305.81717448086277</v>
      </c>
      <c r="J14">
        <f>_xlfn.XLOOKUP(B14,RESULTADOS_12!D:D,RESULTADOS_12!G:G,0,0,1)</f>
        <v>12.03</v>
      </c>
      <c r="K14">
        <v>2.6650240000000003</v>
      </c>
      <c r="N14">
        <f>_xlfn.XLOOKUP(B14,RESULTADOS_12!D:D,RESULTADOS_12!AH:AH,0,0,1)</f>
        <v>305817.1744808628</v>
      </c>
    </row>
    <row r="15" spans="1:20" x14ac:dyDescent="0.25">
      <c r="A15" t="s">
        <v>64</v>
      </c>
      <c r="B15">
        <v>4.2007000000000003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89</v>
      </c>
      <c r="F15">
        <f>_xlfn.XLOOKUP(B15,RESULTADOS_13!D:D,RESULTADOS_13!F:F,0,0,1)</f>
        <v>18.809999999999999</v>
      </c>
      <c r="G15">
        <f>_xlfn.XLOOKUP(B15,RESULTADOS_13!D:D,RESULTADOS_13!M:M,0,0,1)</f>
        <v>0</v>
      </c>
      <c r="H15">
        <f>_xlfn.XLOOKUP(B15,RESULTADOS_13!D:D,RESULTADOS_13!AF:AF,0,0,1)</f>
        <v>1.137301823961071E-5</v>
      </c>
      <c r="I15">
        <f>_xlfn.XLOOKUP(B15,RESULTADOS_13!D:D,RESULTADOS_13!AC:AC,0,0,1)</f>
        <v>307.58221918515278</v>
      </c>
      <c r="J15">
        <f>_xlfn.XLOOKUP(B15,RESULTADOS_13!D:D,RESULTADOS_13!G:G,0,0,1)</f>
        <v>12.68</v>
      </c>
      <c r="K15">
        <v>2.6884480000000002</v>
      </c>
      <c r="N15">
        <f>_xlfn.XLOOKUP(B15,RESULTADOS_13!D:D,RESULTADOS_13!AH:AH,0,0,1)</f>
        <v>307582.21918515279</v>
      </c>
    </row>
    <row r="16" spans="1:20" x14ac:dyDescent="0.25">
      <c r="A16" t="s">
        <v>65</v>
      </c>
      <c r="B16">
        <v>4.2427999999999999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83</v>
      </c>
      <c r="F16">
        <f>_xlfn.XLOOKUP(B16,RESULTADOS_14!D:D,RESULTADOS_14!F:F,0,0,1)</f>
        <v>18.57</v>
      </c>
      <c r="G16">
        <f>_xlfn.XLOOKUP(B16,RESULTADOS_14!D:D,RESULTADOS_14!M:M,0,0,1)</f>
        <v>0</v>
      </c>
      <c r="H16">
        <f>_xlfn.XLOOKUP(B16,RESULTADOS_14!D:D,RESULTADOS_14!AF:AF,0,0,1)</f>
        <v>1.1191820563580259E-5</v>
      </c>
      <c r="I16">
        <f>_xlfn.XLOOKUP(B16,RESULTADOS_14!D:D,RESULTADOS_14!AC:AC,0,0,1)</f>
        <v>308.75981050559341</v>
      </c>
      <c r="J16">
        <f>_xlfn.XLOOKUP(B16,RESULTADOS_14!D:D,RESULTADOS_14!G:G,0,0,1)</f>
        <v>13.42</v>
      </c>
      <c r="K16">
        <v>2.715392</v>
      </c>
      <c r="N16">
        <f>_xlfn.XLOOKUP(B16,RESULTADOS_14!D:D,RESULTADOS_14!AH:AH,0,0,1)</f>
        <v>308759.81050559343</v>
      </c>
    </row>
    <row r="17" spans="1:14" x14ac:dyDescent="0.25">
      <c r="A17" t="s">
        <v>66</v>
      </c>
      <c r="B17">
        <v>4.2725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78</v>
      </c>
      <c r="F17">
        <f>_xlfn.XLOOKUP(B17,RESULTADOS_15!D:D,RESULTADOS_15!F:F,0,0,1)</f>
        <v>18.39</v>
      </c>
      <c r="G17">
        <f>_xlfn.XLOOKUP(B17,RESULTADOS_15!D:D,RESULTADOS_15!M:M,0,0,1)</f>
        <v>0</v>
      </c>
      <c r="H17">
        <f>_xlfn.XLOOKUP(B17,RESULTADOS_15!D:D,RESULTADOS_15!AF:AF,0,0,1)</f>
        <v>1.0997905866951659E-5</v>
      </c>
      <c r="I17">
        <f>_xlfn.XLOOKUP(B17,RESULTADOS_15!D:D,RESULTADOS_15!AC:AC,0,0,1)</f>
        <v>310.66784073027429</v>
      </c>
      <c r="J17">
        <f>_xlfn.XLOOKUP(B17,RESULTADOS_15!D:D,RESULTADOS_15!G:G,0,0,1)</f>
        <v>14.15</v>
      </c>
      <c r="K17">
        <v>2.7343999999999999</v>
      </c>
      <c r="N17">
        <f>_xlfn.XLOOKUP(B17,RESULTADOS_15!D:D,RESULTADOS_15!AH:AH,0,0,1)</f>
        <v>310667.84073027433</v>
      </c>
    </row>
    <row r="18" spans="1:14" x14ac:dyDescent="0.25">
      <c r="A18" t="s">
        <v>67</v>
      </c>
      <c r="B18">
        <v>4.2907000000000002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74</v>
      </c>
      <c r="F18">
        <f>_xlfn.XLOOKUP(B18,RESULTADOS_16!D:D,RESULTADOS_16!F:F,0,0,1)</f>
        <v>18.25</v>
      </c>
      <c r="G18">
        <f>_xlfn.XLOOKUP(B18,RESULTADOS_16!D:D,RESULTADOS_16!M:M,0,0,1)</f>
        <v>0</v>
      </c>
      <c r="H18">
        <f>_xlfn.XLOOKUP(B18,RESULTADOS_16!D:D,RESULTADOS_16!AF:AF,0,0,1)</f>
        <v>1.07930213832257E-5</v>
      </c>
      <c r="I18">
        <f>_xlfn.XLOOKUP(B18,RESULTADOS_16!D:D,RESULTADOS_16!AC:AC,0,0,1)</f>
        <v>313.05916186969858</v>
      </c>
      <c r="J18">
        <f>_xlfn.XLOOKUP(B18,RESULTADOS_16!D:D,RESULTADOS_16!G:G,0,0,1)</f>
        <v>14.8</v>
      </c>
      <c r="K18">
        <v>2.746048</v>
      </c>
      <c r="N18">
        <f>_xlfn.XLOOKUP(B18,RESULTADOS_16!D:D,RESULTADOS_16!AH:AH,0,0,1)</f>
        <v>313059.16186969873</v>
      </c>
    </row>
    <row r="19" spans="1:14" x14ac:dyDescent="0.25">
      <c r="A19" t="s">
        <v>68</v>
      </c>
      <c r="B19">
        <v>4.3106999999999998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71</v>
      </c>
      <c r="F19">
        <f>_xlfn.XLOOKUP(B19,RESULTADOS_17!D:D,RESULTADOS_17!F:F,0,0,1)</f>
        <v>18.09</v>
      </c>
      <c r="G19">
        <f>_xlfn.XLOOKUP(B19,RESULTADOS_17!D:D,RESULTADOS_17!M:M,0,0,1)</f>
        <v>9</v>
      </c>
      <c r="H19">
        <f>_xlfn.XLOOKUP(B19,RESULTADOS_17!D:D,RESULTADOS_17!AF:AF,0,0,1)</f>
        <v>1.0609408308253351E-5</v>
      </c>
      <c r="I19">
        <f>_xlfn.XLOOKUP(B19,RESULTADOS_17!D:D,RESULTADOS_17!AC:AC,0,0,1)</f>
        <v>315.18014663002918</v>
      </c>
      <c r="J19">
        <f>_xlfn.XLOOKUP(B19,RESULTADOS_17!D:D,RESULTADOS_17!G:G,0,0,1)</f>
        <v>15.28</v>
      </c>
      <c r="K19">
        <v>2.758848</v>
      </c>
      <c r="N19">
        <f>_xlfn.XLOOKUP(B19,RESULTADOS_17!D:D,RESULTADOS_17!AH:AH,0,0,1)</f>
        <v>315180.14663002919</v>
      </c>
    </row>
    <row r="20" spans="1:14" x14ac:dyDescent="0.25">
      <c r="A20" t="s">
        <v>69</v>
      </c>
      <c r="B20">
        <v>4.3490000000000002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67</v>
      </c>
      <c r="F20">
        <f>_xlfn.XLOOKUP(B20,RESULTADOS_18!D:D,RESULTADOS_18!F:F,0,0,1)</f>
        <v>17.87</v>
      </c>
      <c r="G20">
        <f>_xlfn.XLOOKUP(B20,RESULTADOS_18!D:D,RESULTADOS_18!M:M,0,0,1)</f>
        <v>0</v>
      </c>
      <c r="H20">
        <f>_xlfn.XLOOKUP(B20,RESULTADOS_18!D:D,RESULTADOS_18!AF:AF,0,0,1)</f>
        <v>1.048448703326139E-5</v>
      </c>
      <c r="I20">
        <f>_xlfn.XLOOKUP(B20,RESULTADOS_18!D:D,RESULTADOS_18!AC:AC,0,0,1)</f>
        <v>304.21166323102773</v>
      </c>
      <c r="J20">
        <f>_xlfn.XLOOKUP(B20,RESULTADOS_18!D:D,RESULTADOS_18!G:G,0,0,1)</f>
        <v>16</v>
      </c>
      <c r="K20">
        <v>2.7833600000000001</v>
      </c>
      <c r="N20">
        <f>_xlfn.XLOOKUP(B20,RESULTADOS_18!D:D,RESULTADOS_18!AH:AH,0,0,1)</f>
        <v>304211.66323102772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3.9853000000000001</v>
      </c>
      <c r="E2">
        <v>25.09</v>
      </c>
      <c r="F2">
        <v>19.920000000000002</v>
      </c>
      <c r="G2">
        <v>10.039999999999999</v>
      </c>
      <c r="H2">
        <v>0.14000000000000001</v>
      </c>
      <c r="I2">
        <v>119</v>
      </c>
      <c r="J2">
        <v>124.63</v>
      </c>
      <c r="K2">
        <v>45</v>
      </c>
      <c r="L2">
        <v>1</v>
      </c>
      <c r="M2">
        <v>72</v>
      </c>
      <c r="N2">
        <v>18.64</v>
      </c>
      <c r="O2">
        <v>15605.44</v>
      </c>
      <c r="P2">
        <v>159.91</v>
      </c>
      <c r="Q2">
        <v>6532.28</v>
      </c>
      <c r="R2">
        <v>256.31</v>
      </c>
      <c r="S2">
        <v>107.99</v>
      </c>
      <c r="T2">
        <v>73963.61</v>
      </c>
      <c r="U2">
        <v>0.42</v>
      </c>
      <c r="V2">
        <v>0.77</v>
      </c>
      <c r="W2">
        <v>0.47</v>
      </c>
      <c r="X2">
        <v>4.5</v>
      </c>
      <c r="Y2">
        <v>2</v>
      </c>
      <c r="Z2">
        <v>10</v>
      </c>
      <c r="AA2">
        <v>258.2330669541895</v>
      </c>
      <c r="AB2">
        <v>353.32587464559919</v>
      </c>
      <c r="AC2">
        <v>319.60494906540202</v>
      </c>
      <c r="AD2">
        <v>258233.0669541895</v>
      </c>
      <c r="AE2">
        <v>353325.87464559922</v>
      </c>
      <c r="AF2">
        <v>1.180607362415629E-5</v>
      </c>
      <c r="AG2">
        <v>17</v>
      </c>
      <c r="AH2">
        <v>319604.94906540198</v>
      </c>
    </row>
    <row r="3" spans="1:34" x14ac:dyDescent="0.25">
      <c r="A3">
        <v>1</v>
      </c>
      <c r="B3">
        <v>60</v>
      </c>
      <c r="C3" t="s">
        <v>34</v>
      </c>
      <c r="D3">
        <v>4.0712999999999999</v>
      </c>
      <c r="E3">
        <v>24.56</v>
      </c>
      <c r="F3">
        <v>19.62</v>
      </c>
      <c r="G3">
        <v>10.7</v>
      </c>
      <c r="H3">
        <v>0.28000000000000003</v>
      </c>
      <c r="I3">
        <v>110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155.54</v>
      </c>
      <c r="Q3">
        <v>6533.29</v>
      </c>
      <c r="R3">
        <v>243.42</v>
      </c>
      <c r="S3">
        <v>107.99</v>
      </c>
      <c r="T3">
        <v>67565.960000000006</v>
      </c>
      <c r="U3">
        <v>0.44</v>
      </c>
      <c r="V3">
        <v>0.78</v>
      </c>
      <c r="W3">
        <v>0.54</v>
      </c>
      <c r="X3">
        <v>4.2</v>
      </c>
      <c r="Y3">
        <v>2</v>
      </c>
      <c r="Z3">
        <v>10</v>
      </c>
      <c r="AA3">
        <v>244.5786791006644</v>
      </c>
      <c r="AB3">
        <v>334.64333879517079</v>
      </c>
      <c r="AC3">
        <v>302.70544821553523</v>
      </c>
      <c r="AD3">
        <v>244578.67910066439</v>
      </c>
      <c r="AE3">
        <v>334643.33879517083</v>
      </c>
      <c r="AF3">
        <v>1.206084047525344E-5</v>
      </c>
      <c r="AG3">
        <v>16</v>
      </c>
      <c r="AH3">
        <v>302705.44821553509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3.3443999999999998</v>
      </c>
      <c r="E2">
        <v>29.9</v>
      </c>
      <c r="F2">
        <v>22.03</v>
      </c>
      <c r="G2">
        <v>7.69</v>
      </c>
      <c r="H2">
        <v>0.11</v>
      </c>
      <c r="I2">
        <v>172</v>
      </c>
      <c r="J2">
        <v>159.12</v>
      </c>
      <c r="K2">
        <v>50.28</v>
      </c>
      <c r="L2">
        <v>1</v>
      </c>
      <c r="M2">
        <v>170</v>
      </c>
      <c r="N2">
        <v>27.84</v>
      </c>
      <c r="O2">
        <v>19859.16</v>
      </c>
      <c r="P2">
        <v>235.67</v>
      </c>
      <c r="Q2">
        <v>6532.24</v>
      </c>
      <c r="R2">
        <v>329.7</v>
      </c>
      <c r="S2">
        <v>107.99</v>
      </c>
      <c r="T2">
        <v>110393.44</v>
      </c>
      <c r="U2">
        <v>0.33</v>
      </c>
      <c r="V2">
        <v>0.7</v>
      </c>
      <c r="W2">
        <v>0.49</v>
      </c>
      <c r="X2">
        <v>6.62</v>
      </c>
      <c r="Y2">
        <v>2</v>
      </c>
      <c r="Z2">
        <v>10</v>
      </c>
      <c r="AA2">
        <v>349.53487575230582</v>
      </c>
      <c r="AB2">
        <v>478.24903739470761</v>
      </c>
      <c r="AC2">
        <v>432.60562049249558</v>
      </c>
      <c r="AD2">
        <v>349534.87575230579</v>
      </c>
      <c r="AE2">
        <v>478249.03739470762</v>
      </c>
      <c r="AF2">
        <v>8.821986587356889E-6</v>
      </c>
      <c r="AG2">
        <v>20</v>
      </c>
      <c r="AH2">
        <v>432605.6204924956</v>
      </c>
    </row>
    <row r="3" spans="1:34" x14ac:dyDescent="0.25">
      <c r="A3">
        <v>1</v>
      </c>
      <c r="B3">
        <v>80</v>
      </c>
      <c r="C3" t="s">
        <v>34</v>
      </c>
      <c r="D3">
        <v>4.2427999999999999</v>
      </c>
      <c r="E3">
        <v>23.57</v>
      </c>
      <c r="F3">
        <v>18.57</v>
      </c>
      <c r="G3">
        <v>13.42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168.76</v>
      </c>
      <c r="Q3">
        <v>6531.98</v>
      </c>
      <c r="R3">
        <v>209.74</v>
      </c>
      <c r="S3">
        <v>107.99</v>
      </c>
      <c r="T3">
        <v>50860.27</v>
      </c>
      <c r="U3">
        <v>0.51</v>
      </c>
      <c r="V3">
        <v>0.83</v>
      </c>
      <c r="W3">
        <v>0.46</v>
      </c>
      <c r="X3">
        <v>3.16</v>
      </c>
      <c r="Y3">
        <v>2</v>
      </c>
      <c r="Z3">
        <v>10</v>
      </c>
      <c r="AA3">
        <v>249.4704573637533</v>
      </c>
      <c r="AB3">
        <v>341.33648562475162</v>
      </c>
      <c r="AC3">
        <v>308.75981050559341</v>
      </c>
      <c r="AD3">
        <v>249470.45736375329</v>
      </c>
      <c r="AE3">
        <v>341336.48562475148</v>
      </c>
      <c r="AF3">
        <v>1.1191820563580259E-5</v>
      </c>
      <c r="AG3">
        <v>16</v>
      </c>
      <c r="AH3">
        <v>308759.81050559343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3.6049000000000002</v>
      </c>
      <c r="E2">
        <v>27.74</v>
      </c>
      <c r="F2">
        <v>22.61</v>
      </c>
      <c r="G2">
        <v>7.22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138.91</v>
      </c>
      <c r="Q2">
        <v>6533.79</v>
      </c>
      <c r="R2">
        <v>339.67</v>
      </c>
      <c r="S2">
        <v>107.99</v>
      </c>
      <c r="T2">
        <v>115301.68</v>
      </c>
      <c r="U2">
        <v>0.32</v>
      </c>
      <c r="V2">
        <v>0.68</v>
      </c>
      <c r="W2">
        <v>0.77</v>
      </c>
      <c r="X2">
        <v>7.19</v>
      </c>
      <c r="Y2">
        <v>2</v>
      </c>
      <c r="Z2">
        <v>10</v>
      </c>
      <c r="AA2">
        <v>271.96069130685618</v>
      </c>
      <c r="AB2">
        <v>372.1086159049616</v>
      </c>
      <c r="AC2">
        <v>336.59509186071392</v>
      </c>
      <c r="AD2">
        <v>271960.69130685623</v>
      </c>
      <c r="AE2">
        <v>372108.6159049616</v>
      </c>
      <c r="AF2">
        <v>1.3272702712952631E-5</v>
      </c>
      <c r="AG2">
        <v>19</v>
      </c>
      <c r="AH2">
        <v>336595.09186071379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3.93</v>
      </c>
      <c r="E2">
        <v>25.45</v>
      </c>
      <c r="F2">
        <v>20.48</v>
      </c>
      <c r="G2">
        <v>9.31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147.82</v>
      </c>
      <c r="Q2">
        <v>6532.48</v>
      </c>
      <c r="R2">
        <v>271.22000000000003</v>
      </c>
      <c r="S2">
        <v>107.99</v>
      </c>
      <c r="T2">
        <v>81355.039999999994</v>
      </c>
      <c r="U2">
        <v>0.4</v>
      </c>
      <c r="V2">
        <v>0.75</v>
      </c>
      <c r="W2">
        <v>0.6</v>
      </c>
      <c r="X2">
        <v>5.0599999999999996</v>
      </c>
      <c r="Y2">
        <v>2</v>
      </c>
      <c r="Z2">
        <v>10</v>
      </c>
      <c r="AA2">
        <v>252.37462975927579</v>
      </c>
      <c r="AB2">
        <v>345.31010241934717</v>
      </c>
      <c r="AC2">
        <v>312.3541908903203</v>
      </c>
      <c r="AD2">
        <v>252374.62975927579</v>
      </c>
      <c r="AE2">
        <v>345310.10241934721</v>
      </c>
      <c r="AF2">
        <v>1.253072503001334E-5</v>
      </c>
      <c r="AG2">
        <v>17</v>
      </c>
      <c r="AH2">
        <v>312354.19089032029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3.2339000000000002</v>
      </c>
      <c r="E2">
        <v>30.92</v>
      </c>
      <c r="F2">
        <v>25.49</v>
      </c>
      <c r="G2">
        <v>5.84</v>
      </c>
      <c r="H2">
        <v>0.28000000000000003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133.32</v>
      </c>
      <c r="Q2">
        <v>6537.4</v>
      </c>
      <c r="R2">
        <v>432.31</v>
      </c>
      <c r="S2">
        <v>107.99</v>
      </c>
      <c r="T2">
        <v>161251.29999999999</v>
      </c>
      <c r="U2">
        <v>0.25</v>
      </c>
      <c r="V2">
        <v>0.6</v>
      </c>
      <c r="W2">
        <v>0.99</v>
      </c>
      <c r="X2">
        <v>10.06</v>
      </c>
      <c r="Y2">
        <v>2</v>
      </c>
      <c r="Z2">
        <v>10</v>
      </c>
      <c r="AA2">
        <v>296.13792645096208</v>
      </c>
      <c r="AB2">
        <v>405.18897565346339</v>
      </c>
      <c r="AC2">
        <v>366.51830850339508</v>
      </c>
      <c r="AD2">
        <v>296137.92645096208</v>
      </c>
      <c r="AE2">
        <v>405188.97565346351</v>
      </c>
      <c r="AF2">
        <v>1.363754216920192E-5</v>
      </c>
      <c r="AG2">
        <v>21</v>
      </c>
      <c r="AH2">
        <v>366518.30850339512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3.1962000000000002</v>
      </c>
      <c r="E2">
        <v>31.29</v>
      </c>
      <c r="F2">
        <v>22.61</v>
      </c>
      <c r="G2">
        <v>7.29</v>
      </c>
      <c r="H2">
        <v>0.11</v>
      </c>
      <c r="I2">
        <v>186</v>
      </c>
      <c r="J2">
        <v>167.88</v>
      </c>
      <c r="K2">
        <v>51.39</v>
      </c>
      <c r="L2">
        <v>1</v>
      </c>
      <c r="M2">
        <v>184</v>
      </c>
      <c r="N2">
        <v>30.49</v>
      </c>
      <c r="O2">
        <v>20939.59</v>
      </c>
      <c r="P2">
        <v>254.9</v>
      </c>
      <c r="Q2">
        <v>6533.3</v>
      </c>
      <c r="R2">
        <v>348.82</v>
      </c>
      <c r="S2">
        <v>107.99</v>
      </c>
      <c r="T2">
        <v>119887.12</v>
      </c>
      <c r="U2">
        <v>0.31</v>
      </c>
      <c r="V2">
        <v>0.68</v>
      </c>
      <c r="W2">
        <v>0.52</v>
      </c>
      <c r="X2">
        <v>7.19</v>
      </c>
      <c r="Y2">
        <v>2</v>
      </c>
      <c r="Z2">
        <v>10</v>
      </c>
      <c r="AA2">
        <v>378.28867578801601</v>
      </c>
      <c r="AB2">
        <v>517.59125513169545</v>
      </c>
      <c r="AC2">
        <v>468.19307218581469</v>
      </c>
      <c r="AD2">
        <v>378288.67578801588</v>
      </c>
      <c r="AE2">
        <v>517591.25513169548</v>
      </c>
      <c r="AF2">
        <v>8.2273860109890906E-6</v>
      </c>
      <c r="AG2">
        <v>21</v>
      </c>
      <c r="AH2">
        <v>468193.07218581467</v>
      </c>
    </row>
    <row r="3" spans="1:34" x14ac:dyDescent="0.25">
      <c r="A3">
        <v>1</v>
      </c>
      <c r="B3">
        <v>85</v>
      </c>
      <c r="C3" t="s">
        <v>34</v>
      </c>
      <c r="D3">
        <v>4.2725</v>
      </c>
      <c r="E3">
        <v>23.41</v>
      </c>
      <c r="F3">
        <v>18.39</v>
      </c>
      <c r="G3">
        <v>14.15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172.43</v>
      </c>
      <c r="Q3">
        <v>6531.59</v>
      </c>
      <c r="R3">
        <v>203.72</v>
      </c>
      <c r="S3">
        <v>107.99</v>
      </c>
      <c r="T3">
        <v>47873.15</v>
      </c>
      <c r="U3">
        <v>0.53</v>
      </c>
      <c r="V3">
        <v>0.83</v>
      </c>
      <c r="W3">
        <v>0.45</v>
      </c>
      <c r="X3">
        <v>2.98</v>
      </c>
      <c r="Y3">
        <v>2</v>
      </c>
      <c r="Z3">
        <v>10</v>
      </c>
      <c r="AA3">
        <v>251.01209962618239</v>
      </c>
      <c r="AB3">
        <v>343.44582858066252</v>
      </c>
      <c r="AC3">
        <v>310.66784073027429</v>
      </c>
      <c r="AD3">
        <v>251012.0996261824</v>
      </c>
      <c r="AE3">
        <v>343445.82858066249</v>
      </c>
      <c r="AF3">
        <v>1.0997905866951659E-5</v>
      </c>
      <c r="AG3">
        <v>16</v>
      </c>
      <c r="AH3">
        <v>310667.84073027433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2.9649999999999999</v>
      </c>
      <c r="E2">
        <v>33.729999999999997</v>
      </c>
      <c r="F2">
        <v>27.98</v>
      </c>
      <c r="G2">
        <v>5.13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130.31</v>
      </c>
      <c r="Q2">
        <v>6538.26</v>
      </c>
      <c r="R2">
        <v>512.39</v>
      </c>
      <c r="S2">
        <v>107.99</v>
      </c>
      <c r="T2">
        <v>200964.42</v>
      </c>
      <c r="U2">
        <v>0.21</v>
      </c>
      <c r="V2">
        <v>0.55000000000000004</v>
      </c>
      <c r="W2">
        <v>1.18</v>
      </c>
      <c r="X2">
        <v>12.56</v>
      </c>
      <c r="Y2">
        <v>2</v>
      </c>
      <c r="Z2">
        <v>10</v>
      </c>
      <c r="AA2">
        <v>311.86766327065078</v>
      </c>
      <c r="AB2">
        <v>426.71109551717348</v>
      </c>
      <c r="AC2">
        <v>385.98638745379782</v>
      </c>
      <c r="AD2">
        <v>311867.66327065078</v>
      </c>
      <c r="AE2">
        <v>426711.09551717353</v>
      </c>
      <c r="AF2">
        <v>1.368121339720119E-5</v>
      </c>
      <c r="AG2">
        <v>22</v>
      </c>
      <c r="AH2">
        <v>385986.38745379768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3.8531</v>
      </c>
      <c r="E2">
        <v>25.95</v>
      </c>
      <c r="F2">
        <v>20.260000000000002</v>
      </c>
      <c r="G2">
        <v>9.42</v>
      </c>
      <c r="H2">
        <v>0.13</v>
      </c>
      <c r="I2">
        <v>129</v>
      </c>
      <c r="J2">
        <v>133.21</v>
      </c>
      <c r="K2">
        <v>46.47</v>
      </c>
      <c r="L2">
        <v>1</v>
      </c>
      <c r="M2">
        <v>117</v>
      </c>
      <c r="N2">
        <v>20.75</v>
      </c>
      <c r="O2">
        <v>16663.419999999998</v>
      </c>
      <c r="P2">
        <v>176.47</v>
      </c>
      <c r="Q2">
        <v>6531.65</v>
      </c>
      <c r="R2">
        <v>269.37</v>
      </c>
      <c r="S2">
        <v>107.99</v>
      </c>
      <c r="T2">
        <v>80443.259999999995</v>
      </c>
      <c r="U2">
        <v>0.4</v>
      </c>
      <c r="V2">
        <v>0.76</v>
      </c>
      <c r="W2">
        <v>0.44</v>
      </c>
      <c r="X2">
        <v>4.84</v>
      </c>
      <c r="Y2">
        <v>2</v>
      </c>
      <c r="Z2">
        <v>10</v>
      </c>
      <c r="AA2">
        <v>269.86357655937678</v>
      </c>
      <c r="AB2">
        <v>369.23925098928731</v>
      </c>
      <c r="AC2">
        <v>333.99957510541248</v>
      </c>
      <c r="AD2">
        <v>269863.57655937679</v>
      </c>
      <c r="AE2">
        <v>369239.25098928728</v>
      </c>
      <c r="AF2">
        <v>1.105179515910294E-5</v>
      </c>
      <c r="AG2">
        <v>17</v>
      </c>
      <c r="AH2">
        <v>333999.57510541251</v>
      </c>
    </row>
    <row r="3" spans="1:34" x14ac:dyDescent="0.25">
      <c r="A3">
        <v>1</v>
      </c>
      <c r="B3">
        <v>65</v>
      </c>
      <c r="C3" t="s">
        <v>34</v>
      </c>
      <c r="D3">
        <v>4.1228999999999996</v>
      </c>
      <c r="E3">
        <v>24.25</v>
      </c>
      <c r="F3">
        <v>19.3</v>
      </c>
      <c r="G3">
        <v>11.35</v>
      </c>
      <c r="H3">
        <v>0.26</v>
      </c>
      <c r="I3">
        <v>102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159.1</v>
      </c>
      <c r="Q3">
        <v>6531.92</v>
      </c>
      <c r="R3">
        <v>233.28</v>
      </c>
      <c r="S3">
        <v>107.99</v>
      </c>
      <c r="T3">
        <v>62536.63</v>
      </c>
      <c r="U3">
        <v>0.46</v>
      </c>
      <c r="V3">
        <v>0.8</v>
      </c>
      <c r="W3">
        <v>0.51</v>
      </c>
      <c r="X3">
        <v>3.88</v>
      </c>
      <c r="Y3">
        <v>2</v>
      </c>
      <c r="Z3">
        <v>10</v>
      </c>
      <c r="AA3">
        <v>245.76001497873551</v>
      </c>
      <c r="AB3">
        <v>336.2596946604076</v>
      </c>
      <c r="AC3">
        <v>304.16754134556402</v>
      </c>
      <c r="AD3">
        <v>245760.0149787355</v>
      </c>
      <c r="AE3">
        <v>336259.69466040761</v>
      </c>
      <c r="AF3">
        <v>1.182565888802925E-5</v>
      </c>
      <c r="AG3">
        <v>16</v>
      </c>
      <c r="AH3">
        <v>304167.54134556401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3.5146000000000002</v>
      </c>
      <c r="E2">
        <v>28.45</v>
      </c>
      <c r="F2">
        <v>21.38</v>
      </c>
      <c r="G2">
        <v>8.17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18787.759999999998</v>
      </c>
      <c r="P2">
        <v>215.33</v>
      </c>
      <c r="Q2">
        <v>6532.87</v>
      </c>
      <c r="R2">
        <v>307.73</v>
      </c>
      <c r="S2">
        <v>107.99</v>
      </c>
      <c r="T2">
        <v>99487.41</v>
      </c>
      <c r="U2">
        <v>0.35</v>
      </c>
      <c r="V2">
        <v>0.72</v>
      </c>
      <c r="W2">
        <v>0.46</v>
      </c>
      <c r="X2">
        <v>5.96</v>
      </c>
      <c r="Y2">
        <v>2</v>
      </c>
      <c r="Z2">
        <v>10</v>
      </c>
      <c r="AA2">
        <v>320.94709464007713</v>
      </c>
      <c r="AB2">
        <v>439.13397407306479</v>
      </c>
      <c r="AC2">
        <v>397.2236439159343</v>
      </c>
      <c r="AD2">
        <v>320947.09464007709</v>
      </c>
      <c r="AE2">
        <v>439133.97407306492</v>
      </c>
      <c r="AF2">
        <v>9.5154640666878836E-6</v>
      </c>
      <c r="AG2">
        <v>19</v>
      </c>
      <c r="AH2">
        <v>397223.64391593431</v>
      </c>
    </row>
    <row r="3" spans="1:34" x14ac:dyDescent="0.25">
      <c r="A3">
        <v>1</v>
      </c>
      <c r="B3">
        <v>75</v>
      </c>
      <c r="C3" t="s">
        <v>34</v>
      </c>
      <c r="D3">
        <v>4.2007000000000003</v>
      </c>
      <c r="E3">
        <v>23.81</v>
      </c>
      <c r="F3">
        <v>18.809999999999999</v>
      </c>
      <c r="G3">
        <v>12.68</v>
      </c>
      <c r="H3">
        <v>0.23</v>
      </c>
      <c r="I3">
        <v>89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165.98</v>
      </c>
      <c r="Q3">
        <v>6531.76</v>
      </c>
      <c r="R3">
        <v>217.62</v>
      </c>
      <c r="S3">
        <v>107.99</v>
      </c>
      <c r="T3">
        <v>54772.37</v>
      </c>
      <c r="U3">
        <v>0.5</v>
      </c>
      <c r="V3">
        <v>0.82</v>
      </c>
      <c r="W3">
        <v>0.48</v>
      </c>
      <c r="X3">
        <v>3.4</v>
      </c>
      <c r="Y3">
        <v>2</v>
      </c>
      <c r="Z3">
        <v>10</v>
      </c>
      <c r="AA3">
        <v>248.51899206515481</v>
      </c>
      <c r="AB3">
        <v>340.03464882752343</v>
      </c>
      <c r="AC3">
        <v>307.58221918515278</v>
      </c>
      <c r="AD3">
        <v>248518.9920651548</v>
      </c>
      <c r="AE3">
        <v>340034.64882752328</v>
      </c>
      <c r="AF3">
        <v>1.137301823961071E-5</v>
      </c>
      <c r="AG3">
        <v>16</v>
      </c>
      <c r="AH3">
        <v>307582.21918515279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2.9163000000000001</v>
      </c>
      <c r="E2">
        <v>34.29</v>
      </c>
      <c r="F2">
        <v>23.82</v>
      </c>
      <c r="G2">
        <v>6.65</v>
      </c>
      <c r="H2">
        <v>0.1</v>
      </c>
      <c r="I2">
        <v>215</v>
      </c>
      <c r="J2">
        <v>185.69</v>
      </c>
      <c r="K2">
        <v>53.44</v>
      </c>
      <c r="L2">
        <v>1</v>
      </c>
      <c r="M2">
        <v>213</v>
      </c>
      <c r="N2">
        <v>36.26</v>
      </c>
      <c r="O2">
        <v>23136.14</v>
      </c>
      <c r="P2">
        <v>294.26</v>
      </c>
      <c r="Q2">
        <v>6532.76</v>
      </c>
      <c r="R2">
        <v>389.55</v>
      </c>
      <c r="S2">
        <v>107.99</v>
      </c>
      <c r="T2">
        <v>140106.01999999999</v>
      </c>
      <c r="U2">
        <v>0.28000000000000003</v>
      </c>
      <c r="V2">
        <v>0.64</v>
      </c>
      <c r="W2">
        <v>0.56000000000000005</v>
      </c>
      <c r="X2">
        <v>8.4</v>
      </c>
      <c r="Y2">
        <v>2</v>
      </c>
      <c r="Z2">
        <v>10</v>
      </c>
      <c r="AA2">
        <v>440.98603880591821</v>
      </c>
      <c r="AB2">
        <v>603.37655322523017</v>
      </c>
      <c r="AC2">
        <v>545.79114182972467</v>
      </c>
      <c r="AD2">
        <v>440986.03880591819</v>
      </c>
      <c r="AE2">
        <v>603376.55322523019</v>
      </c>
      <c r="AF2">
        <v>7.1775390190361773E-6</v>
      </c>
      <c r="AG2">
        <v>23</v>
      </c>
      <c r="AH2">
        <v>545791.14182972466</v>
      </c>
    </row>
    <row r="3" spans="1:34" x14ac:dyDescent="0.25">
      <c r="A3">
        <v>1</v>
      </c>
      <c r="B3">
        <v>95</v>
      </c>
      <c r="C3" t="s">
        <v>34</v>
      </c>
      <c r="D3">
        <v>4.3106999999999998</v>
      </c>
      <c r="E3">
        <v>23.2</v>
      </c>
      <c r="F3">
        <v>18.09</v>
      </c>
      <c r="G3">
        <v>15.28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9</v>
      </c>
      <c r="N3">
        <v>36.770000000000003</v>
      </c>
      <c r="O3">
        <v>23322.880000000001</v>
      </c>
      <c r="P3">
        <v>180.4</v>
      </c>
      <c r="Q3">
        <v>6530.46</v>
      </c>
      <c r="R3">
        <v>194.41</v>
      </c>
      <c r="S3">
        <v>107.99</v>
      </c>
      <c r="T3">
        <v>43255.839999999997</v>
      </c>
      <c r="U3">
        <v>0.56000000000000005</v>
      </c>
      <c r="V3">
        <v>0.85</v>
      </c>
      <c r="W3">
        <v>0.42</v>
      </c>
      <c r="X3">
        <v>2.67</v>
      </c>
      <c r="Y3">
        <v>2</v>
      </c>
      <c r="Z3">
        <v>10</v>
      </c>
      <c r="AA3">
        <v>254.65793363137141</v>
      </c>
      <c r="AB3">
        <v>348.43421950940427</v>
      </c>
      <c r="AC3">
        <v>315.18014663002918</v>
      </c>
      <c r="AD3">
        <v>254657.93363137139</v>
      </c>
      <c r="AE3">
        <v>348434.21950940433</v>
      </c>
      <c r="AF3">
        <v>1.0609408308253351E-5</v>
      </c>
      <c r="AG3">
        <v>16</v>
      </c>
      <c r="AH3">
        <v>315180.14663002919</v>
      </c>
    </row>
    <row r="4" spans="1:34" x14ac:dyDescent="0.25">
      <c r="A4">
        <v>2</v>
      </c>
      <c r="B4">
        <v>95</v>
      </c>
      <c r="C4" t="s">
        <v>34</v>
      </c>
      <c r="D4">
        <v>4.2984</v>
      </c>
      <c r="E4">
        <v>23.26</v>
      </c>
      <c r="F4">
        <v>18.190000000000001</v>
      </c>
      <c r="G4">
        <v>15.59</v>
      </c>
      <c r="H4">
        <v>0.28000000000000003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182.46</v>
      </c>
      <c r="Q4">
        <v>6530.95</v>
      </c>
      <c r="R4">
        <v>197.66</v>
      </c>
      <c r="S4">
        <v>107.99</v>
      </c>
      <c r="T4">
        <v>44883.96</v>
      </c>
      <c r="U4">
        <v>0.55000000000000004</v>
      </c>
      <c r="V4">
        <v>0.84</v>
      </c>
      <c r="W4">
        <v>0.43</v>
      </c>
      <c r="X4">
        <v>2.78</v>
      </c>
      <c r="Y4">
        <v>2</v>
      </c>
      <c r="Z4">
        <v>10</v>
      </c>
      <c r="AA4">
        <v>255.80100598783389</v>
      </c>
      <c r="AB4">
        <v>349.99822153630868</v>
      </c>
      <c r="AC4">
        <v>316.59488249857708</v>
      </c>
      <c r="AD4">
        <v>255801.00598783401</v>
      </c>
      <c r="AE4">
        <v>349998.22153630882</v>
      </c>
      <c r="AF4">
        <v>1.057913579516E-5</v>
      </c>
      <c r="AG4">
        <v>16</v>
      </c>
      <c r="AH4">
        <v>316594.88249857712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2.7763</v>
      </c>
      <c r="E2">
        <v>36.020000000000003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315.64999999999998</v>
      </c>
      <c r="Q2">
        <v>6533.5</v>
      </c>
      <c r="R2">
        <v>413.26</v>
      </c>
      <c r="S2">
        <v>107.99</v>
      </c>
      <c r="T2">
        <v>151877.67000000001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  <c r="AA2">
        <v>476.76492252914312</v>
      </c>
      <c r="AB2">
        <v>652.33080038829451</v>
      </c>
      <c r="AC2">
        <v>590.07326435126367</v>
      </c>
      <c r="AD2">
        <v>476764.92252914299</v>
      </c>
      <c r="AE2">
        <v>652330.8003882945</v>
      </c>
      <c r="AF2">
        <v>6.6930515866736231E-6</v>
      </c>
      <c r="AG2">
        <v>24</v>
      </c>
      <c r="AH2">
        <v>590073.26435126364</v>
      </c>
    </row>
    <row r="3" spans="1:34" x14ac:dyDescent="0.25">
      <c r="A3">
        <v>1</v>
      </c>
      <c r="B3">
        <v>100</v>
      </c>
      <c r="C3" t="s">
        <v>34</v>
      </c>
      <c r="D3">
        <v>4.3342999999999998</v>
      </c>
      <c r="E3">
        <v>23.07</v>
      </c>
      <c r="F3">
        <v>17.87</v>
      </c>
      <c r="G3">
        <v>15.54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184.66</v>
      </c>
      <c r="Q3">
        <v>6531.3</v>
      </c>
      <c r="R3">
        <v>189.65</v>
      </c>
      <c r="S3">
        <v>107.99</v>
      </c>
      <c r="T3">
        <v>40886.33</v>
      </c>
      <c r="U3">
        <v>0.56999999999999995</v>
      </c>
      <c r="V3">
        <v>0.86</v>
      </c>
      <c r="W3">
        <v>0.34</v>
      </c>
      <c r="X3">
        <v>2.46</v>
      </c>
      <c r="Y3">
        <v>2</v>
      </c>
      <c r="Z3">
        <v>10</v>
      </c>
      <c r="AA3">
        <v>256.21314173849879</v>
      </c>
      <c r="AB3">
        <v>350.56212385251428</v>
      </c>
      <c r="AC3">
        <v>317.10496676916608</v>
      </c>
      <c r="AD3">
        <v>256213.1417384989</v>
      </c>
      <c r="AE3">
        <v>350562.12385251431</v>
      </c>
      <c r="AF3">
        <v>1.0449048550992139E-5</v>
      </c>
      <c r="AG3">
        <v>16</v>
      </c>
      <c r="AH3">
        <v>317104.96676916612</v>
      </c>
    </row>
    <row r="4" spans="1:34" x14ac:dyDescent="0.25">
      <c r="A4">
        <v>2</v>
      </c>
      <c r="B4">
        <v>100</v>
      </c>
      <c r="C4" t="s">
        <v>34</v>
      </c>
      <c r="D4">
        <v>4.3490000000000002</v>
      </c>
      <c r="E4">
        <v>22.99</v>
      </c>
      <c r="F4">
        <v>17.87</v>
      </c>
      <c r="G4">
        <v>16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184.02</v>
      </c>
      <c r="Q4">
        <v>6531.12</v>
      </c>
      <c r="R4">
        <v>187.4</v>
      </c>
      <c r="S4">
        <v>107.99</v>
      </c>
      <c r="T4">
        <v>39771.589999999997</v>
      </c>
      <c r="U4">
        <v>0.57999999999999996</v>
      </c>
      <c r="V4">
        <v>0.86</v>
      </c>
      <c r="W4">
        <v>0.4</v>
      </c>
      <c r="X4">
        <v>2.46</v>
      </c>
      <c r="Y4">
        <v>2</v>
      </c>
      <c r="Z4">
        <v>10</v>
      </c>
      <c r="AA4">
        <v>245.79566439479251</v>
      </c>
      <c r="AB4">
        <v>336.30847176419798</v>
      </c>
      <c r="AC4">
        <v>304.21166323102773</v>
      </c>
      <c r="AD4">
        <v>245795.66439479249</v>
      </c>
      <c r="AE4">
        <v>336308.47176419798</v>
      </c>
      <c r="AF4">
        <v>1.048448703326139E-5</v>
      </c>
      <c r="AG4">
        <v>15</v>
      </c>
      <c r="AH4">
        <v>304211.66323102772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4.0010000000000003</v>
      </c>
      <c r="E2">
        <v>24.99</v>
      </c>
      <c r="F2">
        <v>20.02</v>
      </c>
      <c r="G2">
        <v>9.93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14</v>
      </c>
      <c r="N2">
        <v>16.649999999999999</v>
      </c>
      <c r="O2">
        <v>14546.17</v>
      </c>
      <c r="P2">
        <v>151.26</v>
      </c>
      <c r="Q2">
        <v>6532.26</v>
      </c>
      <c r="R2">
        <v>256.95</v>
      </c>
      <c r="S2">
        <v>107.99</v>
      </c>
      <c r="T2">
        <v>74276.62</v>
      </c>
      <c r="U2">
        <v>0.42</v>
      </c>
      <c r="V2">
        <v>0.77</v>
      </c>
      <c r="W2">
        <v>0.56000000000000005</v>
      </c>
      <c r="X2">
        <v>4.5999999999999996</v>
      </c>
      <c r="Y2">
        <v>2</v>
      </c>
      <c r="Z2">
        <v>10</v>
      </c>
      <c r="AA2">
        <v>253.18682624526051</v>
      </c>
      <c r="AB2">
        <v>346.42138548305093</v>
      </c>
      <c r="AC2">
        <v>313.35941465812022</v>
      </c>
      <c r="AD2">
        <v>253186.82624526051</v>
      </c>
      <c r="AE2">
        <v>346421.38548305101</v>
      </c>
      <c r="AF2">
        <v>1.2275967105162969E-5</v>
      </c>
      <c r="AG2">
        <v>17</v>
      </c>
      <c r="AH2">
        <v>313359.41465812008</v>
      </c>
    </row>
    <row r="3" spans="1:34" x14ac:dyDescent="0.25">
      <c r="A3">
        <v>1</v>
      </c>
      <c r="B3">
        <v>55</v>
      </c>
      <c r="C3" t="s">
        <v>34</v>
      </c>
      <c r="D3">
        <v>4.0102000000000002</v>
      </c>
      <c r="E3">
        <v>24.94</v>
      </c>
      <c r="F3">
        <v>19.989999999999998</v>
      </c>
      <c r="G3">
        <v>9.99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152.24</v>
      </c>
      <c r="Q3">
        <v>6532.25</v>
      </c>
      <c r="R3">
        <v>255.12</v>
      </c>
      <c r="S3">
        <v>107.99</v>
      </c>
      <c r="T3">
        <v>73362.58</v>
      </c>
      <c r="U3">
        <v>0.42</v>
      </c>
      <c r="V3">
        <v>0.77</v>
      </c>
      <c r="W3">
        <v>0.56999999999999995</v>
      </c>
      <c r="X3">
        <v>4.57</v>
      </c>
      <c r="Y3">
        <v>2</v>
      </c>
      <c r="Z3">
        <v>10</v>
      </c>
      <c r="AA3">
        <v>253.25981468224131</v>
      </c>
      <c r="AB3">
        <v>346.5212514825505</v>
      </c>
      <c r="AC3">
        <v>313.44974958679029</v>
      </c>
      <c r="AD3">
        <v>253259.8146822413</v>
      </c>
      <c r="AE3">
        <v>346521.25148255052</v>
      </c>
      <c r="AF3">
        <v>1.2304194772587991E-5</v>
      </c>
      <c r="AG3">
        <v>17</v>
      </c>
      <c r="AH3">
        <v>313449.74958679028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2.7763</v>
      </c>
      <c r="E2">
        <v>36.020000000000003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315.64999999999998</v>
      </c>
      <c r="Q2">
        <v>6533.5</v>
      </c>
      <c r="R2">
        <v>413.26</v>
      </c>
      <c r="S2">
        <v>107.99</v>
      </c>
      <c r="T2">
        <v>151877.67000000001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4.3342999999999998</v>
      </c>
      <c r="E3">
        <v>23.07</v>
      </c>
      <c r="F3">
        <v>17.87</v>
      </c>
      <c r="G3">
        <v>15.54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184.66</v>
      </c>
      <c r="Q3">
        <v>6531.3</v>
      </c>
      <c r="R3">
        <v>189.65</v>
      </c>
      <c r="S3">
        <v>107.99</v>
      </c>
      <c r="T3">
        <v>40886.33</v>
      </c>
      <c r="U3">
        <v>0.56999999999999995</v>
      </c>
      <c r="V3">
        <v>0.86</v>
      </c>
      <c r="W3">
        <v>0.34</v>
      </c>
      <c r="X3">
        <v>2.46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4.3490000000000002</v>
      </c>
      <c r="E4">
        <v>22.99</v>
      </c>
      <c r="F4">
        <v>17.87</v>
      </c>
      <c r="G4">
        <v>16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184.02</v>
      </c>
      <c r="Q4">
        <v>6531.12</v>
      </c>
      <c r="R4">
        <v>187.4</v>
      </c>
      <c r="S4">
        <v>107.99</v>
      </c>
      <c r="T4">
        <v>39771.589999999997</v>
      </c>
      <c r="U4">
        <v>0.57999999999999996</v>
      </c>
      <c r="V4">
        <v>0.86</v>
      </c>
      <c r="W4">
        <v>0.4</v>
      </c>
      <c r="X4">
        <v>2.46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3.7317</v>
      </c>
      <c r="E5">
        <v>26.8</v>
      </c>
      <c r="F5">
        <v>21.74</v>
      </c>
      <c r="G5">
        <v>7.91</v>
      </c>
      <c r="H5">
        <v>0.2</v>
      </c>
      <c r="I5">
        <v>165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141.85</v>
      </c>
      <c r="Q5">
        <v>6535.7</v>
      </c>
      <c r="R5">
        <v>311.83999999999997</v>
      </c>
      <c r="S5">
        <v>107.99</v>
      </c>
      <c r="T5">
        <v>101501.47</v>
      </c>
      <c r="U5">
        <v>0.35</v>
      </c>
      <c r="V5">
        <v>0.71</v>
      </c>
      <c r="W5">
        <v>0.7</v>
      </c>
      <c r="X5">
        <v>6.32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3.4377</v>
      </c>
      <c r="E6">
        <v>29.09</v>
      </c>
      <c r="F6">
        <v>23.84</v>
      </c>
      <c r="G6">
        <v>6.53</v>
      </c>
      <c r="H6">
        <v>0.24</v>
      </c>
      <c r="I6">
        <v>219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136.31</v>
      </c>
      <c r="Q6">
        <v>6536.46</v>
      </c>
      <c r="R6">
        <v>378.87</v>
      </c>
      <c r="S6">
        <v>107.99</v>
      </c>
      <c r="T6">
        <v>134745.43</v>
      </c>
      <c r="U6">
        <v>0.28999999999999998</v>
      </c>
      <c r="V6">
        <v>0.64</v>
      </c>
      <c r="W6">
        <v>0.87</v>
      </c>
      <c r="X6">
        <v>8.41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2.5808</v>
      </c>
      <c r="E7">
        <v>38.75</v>
      </c>
      <c r="F7">
        <v>32.200000000000003</v>
      </c>
      <c r="G7">
        <v>4.43</v>
      </c>
      <c r="H7">
        <v>0.43</v>
      </c>
      <c r="I7">
        <v>436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126.49</v>
      </c>
      <c r="Q7">
        <v>6540.98</v>
      </c>
      <c r="R7">
        <v>648.46</v>
      </c>
      <c r="S7">
        <v>107.99</v>
      </c>
      <c r="T7">
        <v>268455.21999999997</v>
      </c>
      <c r="U7">
        <v>0.17</v>
      </c>
      <c r="V7">
        <v>0.48</v>
      </c>
      <c r="W7">
        <v>1.5</v>
      </c>
      <c r="X7">
        <v>16.77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3.6770999999999998</v>
      </c>
      <c r="E8">
        <v>27.2</v>
      </c>
      <c r="F8">
        <v>20.84</v>
      </c>
      <c r="G8">
        <v>8.74</v>
      </c>
      <c r="H8">
        <v>0.12</v>
      </c>
      <c r="I8">
        <v>143</v>
      </c>
      <c r="J8">
        <v>141.81</v>
      </c>
      <c r="K8">
        <v>47.83</v>
      </c>
      <c r="L8">
        <v>1</v>
      </c>
      <c r="M8">
        <v>141</v>
      </c>
      <c r="N8">
        <v>22.98</v>
      </c>
      <c r="O8">
        <v>17723.39</v>
      </c>
      <c r="P8">
        <v>196.45</v>
      </c>
      <c r="Q8">
        <v>6532.61</v>
      </c>
      <c r="R8">
        <v>289.27999999999997</v>
      </c>
      <c r="S8">
        <v>107.99</v>
      </c>
      <c r="T8">
        <v>90327.72</v>
      </c>
      <c r="U8">
        <v>0.37</v>
      </c>
      <c r="V8">
        <v>0.74</v>
      </c>
      <c r="W8">
        <v>0.45</v>
      </c>
      <c r="X8">
        <v>5.42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4.1641000000000004</v>
      </c>
      <c r="E9">
        <v>24.02</v>
      </c>
      <c r="F9">
        <v>19.04</v>
      </c>
      <c r="G9">
        <v>12.03</v>
      </c>
      <c r="H9">
        <v>0.25</v>
      </c>
      <c r="I9">
        <v>95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162.47</v>
      </c>
      <c r="Q9">
        <v>6531.88</v>
      </c>
      <c r="R9">
        <v>224.89</v>
      </c>
      <c r="S9">
        <v>107.99</v>
      </c>
      <c r="T9">
        <v>58373.8</v>
      </c>
      <c r="U9">
        <v>0.48</v>
      </c>
      <c r="V9">
        <v>0.81</v>
      </c>
      <c r="W9">
        <v>0.5</v>
      </c>
      <c r="X9">
        <v>3.63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3.048</v>
      </c>
      <c r="E10">
        <v>32.81</v>
      </c>
      <c r="F10">
        <v>23.24</v>
      </c>
      <c r="G10">
        <v>6.94</v>
      </c>
      <c r="H10">
        <v>0.1</v>
      </c>
      <c r="I10">
        <v>201</v>
      </c>
      <c r="J10">
        <v>176.73</v>
      </c>
      <c r="K10">
        <v>52.44</v>
      </c>
      <c r="L10">
        <v>1</v>
      </c>
      <c r="M10">
        <v>199</v>
      </c>
      <c r="N10">
        <v>33.29</v>
      </c>
      <c r="O10">
        <v>22031.19</v>
      </c>
      <c r="P10">
        <v>274.8</v>
      </c>
      <c r="Q10">
        <v>6533.06</v>
      </c>
      <c r="R10">
        <v>370.61</v>
      </c>
      <c r="S10">
        <v>107.99</v>
      </c>
      <c r="T10">
        <v>130706.82</v>
      </c>
      <c r="U10">
        <v>0.28999999999999998</v>
      </c>
      <c r="V10">
        <v>0.66</v>
      </c>
      <c r="W10">
        <v>0.53</v>
      </c>
      <c r="X10">
        <v>7.82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4.2907000000000002</v>
      </c>
      <c r="E11">
        <v>23.31</v>
      </c>
      <c r="F11">
        <v>18.25</v>
      </c>
      <c r="G11">
        <v>14.8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33.770000000000003</v>
      </c>
      <c r="O11">
        <v>22213.89</v>
      </c>
      <c r="P11">
        <v>176.52</v>
      </c>
      <c r="Q11">
        <v>6530.73</v>
      </c>
      <c r="R11">
        <v>199.75</v>
      </c>
      <c r="S11">
        <v>107.99</v>
      </c>
      <c r="T11">
        <v>45909.46</v>
      </c>
      <c r="U11">
        <v>0.54</v>
      </c>
      <c r="V11">
        <v>0.84</v>
      </c>
      <c r="W11">
        <v>0.43</v>
      </c>
      <c r="X11">
        <v>2.84</v>
      </c>
      <c r="Y11">
        <v>2</v>
      </c>
      <c r="Z11">
        <v>10</v>
      </c>
    </row>
    <row r="12" spans="1:26" x14ac:dyDescent="0.25">
      <c r="A12">
        <v>0</v>
      </c>
      <c r="B12">
        <v>10</v>
      </c>
      <c r="C12" t="s">
        <v>34</v>
      </c>
      <c r="D12">
        <v>2.0253999999999999</v>
      </c>
      <c r="E12">
        <v>49.37</v>
      </c>
      <c r="F12">
        <v>40.49</v>
      </c>
      <c r="G12">
        <v>3.73</v>
      </c>
      <c r="H12">
        <v>0.64</v>
      </c>
      <c r="I12">
        <v>651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116.96</v>
      </c>
      <c r="Q12">
        <v>6544.08</v>
      </c>
      <c r="R12">
        <v>915.26</v>
      </c>
      <c r="S12">
        <v>107.99</v>
      </c>
      <c r="T12">
        <v>400780.61</v>
      </c>
      <c r="U12">
        <v>0.12</v>
      </c>
      <c r="V12">
        <v>0.38</v>
      </c>
      <c r="W12">
        <v>2.13</v>
      </c>
      <c r="X12">
        <v>25.05</v>
      </c>
      <c r="Y12">
        <v>2</v>
      </c>
      <c r="Z12">
        <v>10</v>
      </c>
    </row>
    <row r="13" spans="1:26" x14ac:dyDescent="0.25">
      <c r="A13">
        <v>0</v>
      </c>
      <c r="B13">
        <v>45</v>
      </c>
      <c r="C13" t="s">
        <v>34</v>
      </c>
      <c r="D13">
        <v>3.8477000000000001</v>
      </c>
      <c r="E13">
        <v>25.99</v>
      </c>
      <c r="F13">
        <v>21</v>
      </c>
      <c r="G13">
        <v>8.6300000000000008</v>
      </c>
      <c r="H13">
        <v>0.18</v>
      </c>
      <c r="I13">
        <v>146</v>
      </c>
      <c r="J13">
        <v>98.71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144.51</v>
      </c>
      <c r="Q13">
        <v>6532.93</v>
      </c>
      <c r="R13">
        <v>288.08</v>
      </c>
      <c r="S13">
        <v>107.99</v>
      </c>
      <c r="T13">
        <v>89714.22</v>
      </c>
      <c r="U13">
        <v>0.37</v>
      </c>
      <c r="V13">
        <v>0.73</v>
      </c>
      <c r="W13">
        <v>0.65</v>
      </c>
      <c r="X13">
        <v>5.58</v>
      </c>
      <c r="Y13">
        <v>2</v>
      </c>
      <c r="Z13">
        <v>10</v>
      </c>
    </row>
    <row r="14" spans="1:26" x14ac:dyDescent="0.25">
      <c r="A14">
        <v>0</v>
      </c>
      <c r="B14">
        <v>60</v>
      </c>
      <c r="C14" t="s">
        <v>34</v>
      </c>
      <c r="D14">
        <v>3.9853000000000001</v>
      </c>
      <c r="E14">
        <v>25.09</v>
      </c>
      <c r="F14">
        <v>19.920000000000002</v>
      </c>
      <c r="G14">
        <v>10.039999999999999</v>
      </c>
      <c r="H14">
        <v>0.14000000000000001</v>
      </c>
      <c r="I14">
        <v>119</v>
      </c>
      <c r="J14">
        <v>124.63</v>
      </c>
      <c r="K14">
        <v>45</v>
      </c>
      <c r="L14">
        <v>1</v>
      </c>
      <c r="M14">
        <v>72</v>
      </c>
      <c r="N14">
        <v>18.64</v>
      </c>
      <c r="O14">
        <v>15605.44</v>
      </c>
      <c r="P14">
        <v>159.91</v>
      </c>
      <c r="Q14">
        <v>6532.28</v>
      </c>
      <c r="R14">
        <v>256.31</v>
      </c>
      <c r="S14">
        <v>107.99</v>
      </c>
      <c r="T14">
        <v>73963.61</v>
      </c>
      <c r="U14">
        <v>0.42</v>
      </c>
      <c r="V14">
        <v>0.77</v>
      </c>
      <c r="W14">
        <v>0.47</v>
      </c>
      <c r="X14">
        <v>4.5</v>
      </c>
      <c r="Y14">
        <v>2</v>
      </c>
      <c r="Z14">
        <v>10</v>
      </c>
    </row>
    <row r="15" spans="1:26" x14ac:dyDescent="0.25">
      <c r="A15">
        <v>1</v>
      </c>
      <c r="B15">
        <v>60</v>
      </c>
      <c r="C15" t="s">
        <v>34</v>
      </c>
      <c r="D15">
        <v>4.0712999999999999</v>
      </c>
      <c r="E15">
        <v>24.56</v>
      </c>
      <c r="F15">
        <v>19.62</v>
      </c>
      <c r="G15">
        <v>10.7</v>
      </c>
      <c r="H15">
        <v>0.28000000000000003</v>
      </c>
      <c r="I15">
        <v>110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155.54</v>
      </c>
      <c r="Q15">
        <v>6533.29</v>
      </c>
      <c r="R15">
        <v>243.42</v>
      </c>
      <c r="S15">
        <v>107.99</v>
      </c>
      <c r="T15">
        <v>67565.960000000006</v>
      </c>
      <c r="U15">
        <v>0.44</v>
      </c>
      <c r="V15">
        <v>0.78</v>
      </c>
      <c r="W15">
        <v>0.54</v>
      </c>
      <c r="X15">
        <v>4.2</v>
      </c>
      <c r="Y15">
        <v>2</v>
      </c>
      <c r="Z15">
        <v>10</v>
      </c>
    </row>
    <row r="16" spans="1:26" x14ac:dyDescent="0.25">
      <c r="A16">
        <v>0</v>
      </c>
      <c r="B16">
        <v>80</v>
      </c>
      <c r="C16" t="s">
        <v>34</v>
      </c>
      <c r="D16">
        <v>3.3443999999999998</v>
      </c>
      <c r="E16">
        <v>29.9</v>
      </c>
      <c r="F16">
        <v>22.03</v>
      </c>
      <c r="G16">
        <v>7.69</v>
      </c>
      <c r="H16">
        <v>0.11</v>
      </c>
      <c r="I16">
        <v>172</v>
      </c>
      <c r="J16">
        <v>159.12</v>
      </c>
      <c r="K16">
        <v>50.28</v>
      </c>
      <c r="L16">
        <v>1</v>
      </c>
      <c r="M16">
        <v>170</v>
      </c>
      <c r="N16">
        <v>27.84</v>
      </c>
      <c r="O16">
        <v>19859.16</v>
      </c>
      <c r="P16">
        <v>235.67</v>
      </c>
      <c r="Q16">
        <v>6532.24</v>
      </c>
      <c r="R16">
        <v>329.7</v>
      </c>
      <c r="S16">
        <v>107.99</v>
      </c>
      <c r="T16">
        <v>110393.44</v>
      </c>
      <c r="U16">
        <v>0.33</v>
      </c>
      <c r="V16">
        <v>0.7</v>
      </c>
      <c r="W16">
        <v>0.49</v>
      </c>
      <c r="X16">
        <v>6.62</v>
      </c>
      <c r="Y16">
        <v>2</v>
      </c>
      <c r="Z16">
        <v>10</v>
      </c>
    </row>
    <row r="17" spans="1:26" x14ac:dyDescent="0.25">
      <c r="A17">
        <v>1</v>
      </c>
      <c r="B17">
        <v>80</v>
      </c>
      <c r="C17" t="s">
        <v>34</v>
      </c>
      <c r="D17">
        <v>4.2427999999999999</v>
      </c>
      <c r="E17">
        <v>23.57</v>
      </c>
      <c r="F17">
        <v>18.57</v>
      </c>
      <c r="G17">
        <v>13.42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20034.400000000001</v>
      </c>
      <c r="P17">
        <v>168.76</v>
      </c>
      <c r="Q17">
        <v>6531.98</v>
      </c>
      <c r="R17">
        <v>209.74</v>
      </c>
      <c r="S17">
        <v>107.99</v>
      </c>
      <c r="T17">
        <v>50860.27</v>
      </c>
      <c r="U17">
        <v>0.51</v>
      </c>
      <c r="V17">
        <v>0.83</v>
      </c>
      <c r="W17">
        <v>0.46</v>
      </c>
      <c r="X17">
        <v>3.16</v>
      </c>
      <c r="Y17">
        <v>2</v>
      </c>
      <c r="Z17">
        <v>10</v>
      </c>
    </row>
    <row r="18" spans="1:26" x14ac:dyDescent="0.25">
      <c r="A18">
        <v>0</v>
      </c>
      <c r="B18">
        <v>35</v>
      </c>
      <c r="C18" t="s">
        <v>34</v>
      </c>
      <c r="D18">
        <v>3.6049000000000002</v>
      </c>
      <c r="E18">
        <v>27.74</v>
      </c>
      <c r="F18">
        <v>22.61</v>
      </c>
      <c r="G18">
        <v>7.22</v>
      </c>
      <c r="H18">
        <v>0.22</v>
      </c>
      <c r="I18">
        <v>188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10204.209999999999</v>
      </c>
      <c r="P18">
        <v>138.91</v>
      </c>
      <c r="Q18">
        <v>6533.79</v>
      </c>
      <c r="R18">
        <v>339.67</v>
      </c>
      <c r="S18">
        <v>107.99</v>
      </c>
      <c r="T18">
        <v>115301.68</v>
      </c>
      <c r="U18">
        <v>0.32</v>
      </c>
      <c r="V18">
        <v>0.68</v>
      </c>
      <c r="W18">
        <v>0.77</v>
      </c>
      <c r="X18">
        <v>7.19</v>
      </c>
      <c r="Y18">
        <v>2</v>
      </c>
      <c r="Z18">
        <v>10</v>
      </c>
    </row>
    <row r="19" spans="1:26" x14ac:dyDescent="0.25">
      <c r="A19">
        <v>0</v>
      </c>
      <c r="B19">
        <v>50</v>
      </c>
      <c r="C19" t="s">
        <v>34</v>
      </c>
      <c r="D19">
        <v>3.93</v>
      </c>
      <c r="E19">
        <v>25.45</v>
      </c>
      <c r="F19">
        <v>20.48</v>
      </c>
      <c r="G19">
        <v>9.31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147.82</v>
      </c>
      <c r="Q19">
        <v>6532.48</v>
      </c>
      <c r="R19">
        <v>271.22000000000003</v>
      </c>
      <c r="S19">
        <v>107.99</v>
      </c>
      <c r="T19">
        <v>81355.039999999994</v>
      </c>
      <c r="U19">
        <v>0.4</v>
      </c>
      <c r="V19">
        <v>0.75</v>
      </c>
      <c r="W19">
        <v>0.6</v>
      </c>
      <c r="X19">
        <v>5.0599999999999996</v>
      </c>
      <c r="Y19">
        <v>2</v>
      </c>
      <c r="Z19">
        <v>10</v>
      </c>
    </row>
    <row r="20" spans="1:26" x14ac:dyDescent="0.25">
      <c r="A20">
        <v>0</v>
      </c>
      <c r="B20">
        <v>25</v>
      </c>
      <c r="C20" t="s">
        <v>34</v>
      </c>
      <c r="D20">
        <v>3.2339000000000002</v>
      </c>
      <c r="E20">
        <v>30.92</v>
      </c>
      <c r="F20">
        <v>25.49</v>
      </c>
      <c r="G20">
        <v>5.84</v>
      </c>
      <c r="H20">
        <v>0.28000000000000003</v>
      </c>
      <c r="I20">
        <v>262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133.32</v>
      </c>
      <c r="Q20">
        <v>6537.4</v>
      </c>
      <c r="R20">
        <v>432.31</v>
      </c>
      <c r="S20">
        <v>107.99</v>
      </c>
      <c r="T20">
        <v>161251.29999999999</v>
      </c>
      <c r="U20">
        <v>0.25</v>
      </c>
      <c r="V20">
        <v>0.6</v>
      </c>
      <c r="W20">
        <v>0.99</v>
      </c>
      <c r="X20">
        <v>10.06</v>
      </c>
      <c r="Y20">
        <v>2</v>
      </c>
      <c r="Z20">
        <v>10</v>
      </c>
    </row>
    <row r="21" spans="1:26" x14ac:dyDescent="0.25">
      <c r="A21">
        <v>0</v>
      </c>
      <c r="B21">
        <v>85</v>
      </c>
      <c r="C21" t="s">
        <v>34</v>
      </c>
      <c r="D21">
        <v>3.1962000000000002</v>
      </c>
      <c r="E21">
        <v>31.29</v>
      </c>
      <c r="F21">
        <v>22.61</v>
      </c>
      <c r="G21">
        <v>7.29</v>
      </c>
      <c r="H21">
        <v>0.11</v>
      </c>
      <c r="I21">
        <v>186</v>
      </c>
      <c r="J21">
        <v>167.88</v>
      </c>
      <c r="K21">
        <v>51.39</v>
      </c>
      <c r="L21">
        <v>1</v>
      </c>
      <c r="M21">
        <v>184</v>
      </c>
      <c r="N21">
        <v>30.49</v>
      </c>
      <c r="O21">
        <v>20939.59</v>
      </c>
      <c r="P21">
        <v>254.9</v>
      </c>
      <c r="Q21">
        <v>6533.3</v>
      </c>
      <c r="R21">
        <v>348.82</v>
      </c>
      <c r="S21">
        <v>107.99</v>
      </c>
      <c r="T21">
        <v>119887.12</v>
      </c>
      <c r="U21">
        <v>0.31</v>
      </c>
      <c r="V21">
        <v>0.68</v>
      </c>
      <c r="W21">
        <v>0.52</v>
      </c>
      <c r="X21">
        <v>7.19</v>
      </c>
      <c r="Y21">
        <v>2</v>
      </c>
      <c r="Z21">
        <v>10</v>
      </c>
    </row>
    <row r="22" spans="1:26" x14ac:dyDescent="0.25">
      <c r="A22">
        <v>1</v>
      </c>
      <c r="B22">
        <v>85</v>
      </c>
      <c r="C22" t="s">
        <v>34</v>
      </c>
      <c r="D22">
        <v>4.2725</v>
      </c>
      <c r="E22">
        <v>23.41</v>
      </c>
      <c r="F22">
        <v>18.39</v>
      </c>
      <c r="G22">
        <v>14.15</v>
      </c>
      <c r="H22">
        <v>0.21</v>
      </c>
      <c r="I22">
        <v>78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172.43</v>
      </c>
      <c r="Q22">
        <v>6531.59</v>
      </c>
      <c r="R22">
        <v>203.72</v>
      </c>
      <c r="S22">
        <v>107.99</v>
      </c>
      <c r="T22">
        <v>47873.15</v>
      </c>
      <c r="U22">
        <v>0.53</v>
      </c>
      <c r="V22">
        <v>0.83</v>
      </c>
      <c r="W22">
        <v>0.45</v>
      </c>
      <c r="X22">
        <v>2.98</v>
      </c>
      <c r="Y22">
        <v>2</v>
      </c>
      <c r="Z22">
        <v>10</v>
      </c>
    </row>
    <row r="23" spans="1:26" x14ac:dyDescent="0.25">
      <c r="A23">
        <v>0</v>
      </c>
      <c r="B23">
        <v>20</v>
      </c>
      <c r="C23" t="s">
        <v>34</v>
      </c>
      <c r="D23">
        <v>2.9649999999999999</v>
      </c>
      <c r="E23">
        <v>33.729999999999997</v>
      </c>
      <c r="F23">
        <v>27.98</v>
      </c>
      <c r="G23">
        <v>5.13</v>
      </c>
      <c r="H23">
        <v>0.34</v>
      </c>
      <c r="I23">
        <v>327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130.31</v>
      </c>
      <c r="Q23">
        <v>6538.26</v>
      </c>
      <c r="R23">
        <v>512.39</v>
      </c>
      <c r="S23">
        <v>107.99</v>
      </c>
      <c r="T23">
        <v>200964.42</v>
      </c>
      <c r="U23">
        <v>0.21</v>
      </c>
      <c r="V23">
        <v>0.55000000000000004</v>
      </c>
      <c r="W23">
        <v>1.18</v>
      </c>
      <c r="X23">
        <v>12.56</v>
      </c>
      <c r="Y23">
        <v>2</v>
      </c>
      <c r="Z23">
        <v>10</v>
      </c>
    </row>
    <row r="24" spans="1:26" x14ac:dyDescent="0.25">
      <c r="A24">
        <v>0</v>
      </c>
      <c r="B24">
        <v>65</v>
      </c>
      <c r="C24" t="s">
        <v>34</v>
      </c>
      <c r="D24">
        <v>3.8531</v>
      </c>
      <c r="E24">
        <v>25.95</v>
      </c>
      <c r="F24">
        <v>20.260000000000002</v>
      </c>
      <c r="G24">
        <v>9.42</v>
      </c>
      <c r="H24">
        <v>0.13</v>
      </c>
      <c r="I24">
        <v>129</v>
      </c>
      <c r="J24">
        <v>133.21</v>
      </c>
      <c r="K24">
        <v>46.47</v>
      </c>
      <c r="L24">
        <v>1</v>
      </c>
      <c r="M24">
        <v>117</v>
      </c>
      <c r="N24">
        <v>20.75</v>
      </c>
      <c r="O24">
        <v>16663.419999999998</v>
      </c>
      <c r="P24">
        <v>176.47</v>
      </c>
      <c r="Q24">
        <v>6531.65</v>
      </c>
      <c r="R24">
        <v>269.37</v>
      </c>
      <c r="S24">
        <v>107.99</v>
      </c>
      <c r="T24">
        <v>80443.259999999995</v>
      </c>
      <c r="U24">
        <v>0.4</v>
      </c>
      <c r="V24">
        <v>0.76</v>
      </c>
      <c r="W24">
        <v>0.44</v>
      </c>
      <c r="X24">
        <v>4.84</v>
      </c>
      <c r="Y24">
        <v>2</v>
      </c>
      <c r="Z24">
        <v>10</v>
      </c>
    </row>
    <row r="25" spans="1:26" x14ac:dyDescent="0.25">
      <c r="A25">
        <v>1</v>
      </c>
      <c r="B25">
        <v>65</v>
      </c>
      <c r="C25" t="s">
        <v>34</v>
      </c>
      <c r="D25">
        <v>4.1228999999999996</v>
      </c>
      <c r="E25">
        <v>24.25</v>
      </c>
      <c r="F25">
        <v>19.3</v>
      </c>
      <c r="G25">
        <v>11.35</v>
      </c>
      <c r="H25">
        <v>0.26</v>
      </c>
      <c r="I25">
        <v>102</v>
      </c>
      <c r="J25">
        <v>134.55000000000001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159.1</v>
      </c>
      <c r="Q25">
        <v>6531.92</v>
      </c>
      <c r="R25">
        <v>233.28</v>
      </c>
      <c r="S25">
        <v>107.99</v>
      </c>
      <c r="T25">
        <v>62536.63</v>
      </c>
      <c r="U25">
        <v>0.46</v>
      </c>
      <c r="V25">
        <v>0.8</v>
      </c>
      <c r="W25">
        <v>0.51</v>
      </c>
      <c r="X25">
        <v>3.88</v>
      </c>
      <c r="Y25">
        <v>2</v>
      </c>
      <c r="Z25">
        <v>10</v>
      </c>
    </row>
    <row r="26" spans="1:26" x14ac:dyDescent="0.25">
      <c r="A26">
        <v>0</v>
      </c>
      <c r="B26">
        <v>75</v>
      </c>
      <c r="C26" t="s">
        <v>34</v>
      </c>
      <c r="D26">
        <v>3.5146000000000002</v>
      </c>
      <c r="E26">
        <v>28.45</v>
      </c>
      <c r="F26">
        <v>21.38</v>
      </c>
      <c r="G26">
        <v>8.17</v>
      </c>
      <c r="H26">
        <v>0.12</v>
      </c>
      <c r="I26">
        <v>157</v>
      </c>
      <c r="J26">
        <v>150.44</v>
      </c>
      <c r="K26">
        <v>49.1</v>
      </c>
      <c r="L26">
        <v>1</v>
      </c>
      <c r="M26">
        <v>155</v>
      </c>
      <c r="N26">
        <v>25.34</v>
      </c>
      <c r="O26">
        <v>18787.759999999998</v>
      </c>
      <c r="P26">
        <v>215.33</v>
      </c>
      <c r="Q26">
        <v>6532.87</v>
      </c>
      <c r="R26">
        <v>307.73</v>
      </c>
      <c r="S26">
        <v>107.99</v>
      </c>
      <c r="T26">
        <v>99487.41</v>
      </c>
      <c r="U26">
        <v>0.35</v>
      </c>
      <c r="V26">
        <v>0.72</v>
      </c>
      <c r="W26">
        <v>0.46</v>
      </c>
      <c r="X26">
        <v>5.96</v>
      </c>
      <c r="Y26">
        <v>2</v>
      </c>
      <c r="Z26">
        <v>10</v>
      </c>
    </row>
    <row r="27" spans="1:26" x14ac:dyDescent="0.25">
      <c r="A27">
        <v>1</v>
      </c>
      <c r="B27">
        <v>75</v>
      </c>
      <c r="C27" t="s">
        <v>34</v>
      </c>
      <c r="D27">
        <v>4.2007000000000003</v>
      </c>
      <c r="E27">
        <v>23.81</v>
      </c>
      <c r="F27">
        <v>18.809999999999999</v>
      </c>
      <c r="G27">
        <v>12.68</v>
      </c>
      <c r="H27">
        <v>0.23</v>
      </c>
      <c r="I27">
        <v>89</v>
      </c>
      <c r="J27">
        <v>151.83000000000001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165.98</v>
      </c>
      <c r="Q27">
        <v>6531.76</v>
      </c>
      <c r="R27">
        <v>217.62</v>
      </c>
      <c r="S27">
        <v>107.99</v>
      </c>
      <c r="T27">
        <v>54772.37</v>
      </c>
      <c r="U27">
        <v>0.5</v>
      </c>
      <c r="V27">
        <v>0.82</v>
      </c>
      <c r="W27">
        <v>0.48</v>
      </c>
      <c r="X27">
        <v>3.4</v>
      </c>
      <c r="Y27">
        <v>2</v>
      </c>
      <c r="Z27">
        <v>10</v>
      </c>
    </row>
    <row r="28" spans="1:26" x14ac:dyDescent="0.25">
      <c r="A28">
        <v>0</v>
      </c>
      <c r="B28">
        <v>95</v>
      </c>
      <c r="C28" t="s">
        <v>34</v>
      </c>
      <c r="D28">
        <v>2.9163000000000001</v>
      </c>
      <c r="E28">
        <v>34.29</v>
      </c>
      <c r="F28">
        <v>23.82</v>
      </c>
      <c r="G28">
        <v>6.65</v>
      </c>
      <c r="H28">
        <v>0.1</v>
      </c>
      <c r="I28">
        <v>215</v>
      </c>
      <c r="J28">
        <v>185.69</v>
      </c>
      <c r="K28">
        <v>53.44</v>
      </c>
      <c r="L28">
        <v>1</v>
      </c>
      <c r="M28">
        <v>213</v>
      </c>
      <c r="N28">
        <v>36.26</v>
      </c>
      <c r="O28">
        <v>23136.14</v>
      </c>
      <c r="P28">
        <v>294.26</v>
      </c>
      <c r="Q28">
        <v>6532.76</v>
      </c>
      <c r="R28">
        <v>389.55</v>
      </c>
      <c r="S28">
        <v>107.99</v>
      </c>
      <c r="T28">
        <v>140106.01999999999</v>
      </c>
      <c r="U28">
        <v>0.28000000000000003</v>
      </c>
      <c r="V28">
        <v>0.64</v>
      </c>
      <c r="W28">
        <v>0.56000000000000005</v>
      </c>
      <c r="X28">
        <v>8.4</v>
      </c>
      <c r="Y28">
        <v>2</v>
      </c>
      <c r="Z28">
        <v>10</v>
      </c>
    </row>
    <row r="29" spans="1:26" x14ac:dyDescent="0.25">
      <c r="A29">
        <v>1</v>
      </c>
      <c r="B29">
        <v>95</v>
      </c>
      <c r="C29" t="s">
        <v>34</v>
      </c>
      <c r="D29">
        <v>4.3106999999999998</v>
      </c>
      <c r="E29">
        <v>23.2</v>
      </c>
      <c r="F29">
        <v>18.09</v>
      </c>
      <c r="G29">
        <v>15.28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9</v>
      </c>
      <c r="N29">
        <v>36.770000000000003</v>
      </c>
      <c r="O29">
        <v>23322.880000000001</v>
      </c>
      <c r="P29">
        <v>180.4</v>
      </c>
      <c r="Q29">
        <v>6530.46</v>
      </c>
      <c r="R29">
        <v>194.41</v>
      </c>
      <c r="S29">
        <v>107.99</v>
      </c>
      <c r="T29">
        <v>43255.839999999997</v>
      </c>
      <c r="U29">
        <v>0.56000000000000005</v>
      </c>
      <c r="V29">
        <v>0.85</v>
      </c>
      <c r="W29">
        <v>0.42</v>
      </c>
      <c r="X29">
        <v>2.67</v>
      </c>
      <c r="Y29">
        <v>2</v>
      </c>
      <c r="Z29">
        <v>10</v>
      </c>
    </row>
    <row r="30" spans="1:26" x14ac:dyDescent="0.25">
      <c r="A30">
        <v>2</v>
      </c>
      <c r="B30">
        <v>95</v>
      </c>
      <c r="C30" t="s">
        <v>34</v>
      </c>
      <c r="D30">
        <v>4.2984</v>
      </c>
      <c r="E30">
        <v>23.26</v>
      </c>
      <c r="F30">
        <v>18.190000000000001</v>
      </c>
      <c r="G30">
        <v>15.59</v>
      </c>
      <c r="H30">
        <v>0.28000000000000003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182.46</v>
      </c>
      <c r="Q30">
        <v>6530.95</v>
      </c>
      <c r="R30">
        <v>197.66</v>
      </c>
      <c r="S30">
        <v>107.99</v>
      </c>
      <c r="T30">
        <v>44883.96</v>
      </c>
      <c r="U30">
        <v>0.55000000000000004</v>
      </c>
      <c r="V30">
        <v>0.84</v>
      </c>
      <c r="W30">
        <v>0.43</v>
      </c>
      <c r="X30">
        <v>2.78</v>
      </c>
      <c r="Y30">
        <v>2</v>
      </c>
      <c r="Z30">
        <v>10</v>
      </c>
    </row>
    <row r="31" spans="1:26" x14ac:dyDescent="0.25">
      <c r="A31">
        <v>0</v>
      </c>
      <c r="B31">
        <v>55</v>
      </c>
      <c r="C31" t="s">
        <v>34</v>
      </c>
      <c r="D31">
        <v>4.0010000000000003</v>
      </c>
      <c r="E31">
        <v>24.99</v>
      </c>
      <c r="F31">
        <v>20.02</v>
      </c>
      <c r="G31">
        <v>9.93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14</v>
      </c>
      <c r="N31">
        <v>16.649999999999999</v>
      </c>
      <c r="O31">
        <v>14546.17</v>
      </c>
      <c r="P31">
        <v>151.26</v>
      </c>
      <c r="Q31">
        <v>6532.26</v>
      </c>
      <c r="R31">
        <v>256.95</v>
      </c>
      <c r="S31">
        <v>107.99</v>
      </c>
      <c r="T31">
        <v>74276.62</v>
      </c>
      <c r="U31">
        <v>0.42</v>
      </c>
      <c r="V31">
        <v>0.77</v>
      </c>
      <c r="W31">
        <v>0.56000000000000005</v>
      </c>
      <c r="X31">
        <v>4.5999999999999996</v>
      </c>
      <c r="Y31">
        <v>2</v>
      </c>
      <c r="Z31">
        <v>10</v>
      </c>
    </row>
    <row r="32" spans="1:26" x14ac:dyDescent="0.25">
      <c r="A32">
        <v>1</v>
      </c>
      <c r="B32">
        <v>55</v>
      </c>
      <c r="C32" t="s">
        <v>34</v>
      </c>
      <c r="D32">
        <v>4.0102000000000002</v>
      </c>
      <c r="E32">
        <v>24.94</v>
      </c>
      <c r="F32">
        <v>19.989999999999998</v>
      </c>
      <c r="G32">
        <v>9.99</v>
      </c>
      <c r="H32">
        <v>0.3</v>
      </c>
      <c r="I32">
        <v>120</v>
      </c>
      <c r="J32">
        <v>117.34</v>
      </c>
      <c r="K32">
        <v>43.4</v>
      </c>
      <c r="L32">
        <v>2</v>
      </c>
      <c r="M32">
        <v>0</v>
      </c>
      <c r="N32">
        <v>16.940000000000001</v>
      </c>
      <c r="O32">
        <v>14705.49</v>
      </c>
      <c r="P32">
        <v>152.24</v>
      </c>
      <c r="Q32">
        <v>6532.25</v>
      </c>
      <c r="R32">
        <v>255.12</v>
      </c>
      <c r="S32">
        <v>107.99</v>
      </c>
      <c r="T32">
        <v>73362.58</v>
      </c>
      <c r="U32">
        <v>0.42</v>
      </c>
      <c r="V32">
        <v>0.77</v>
      </c>
      <c r="W32">
        <v>0.56999999999999995</v>
      </c>
      <c r="X32">
        <v>4.57</v>
      </c>
      <c r="Y32">
        <v>2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3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INDEX(resultados!$A$2:$ZZ$32, 1, MATCH($B$1, resultados!$A$1:$ZZ$1, 0))</f>
        <v>#N/A</v>
      </c>
      <c r="B7" t="e">
        <f>INDEX(resultados!$A$2:$ZZ$32, 1, MATCH($B$2, resultados!$A$1:$ZZ$1, 0))</f>
        <v>#N/A</v>
      </c>
      <c r="C7" t="e">
        <f>INDEX(resultados!$A$2:$ZZ$32, 1, MATCH($B$3, resultados!$A$1:$ZZ$1, 0))</f>
        <v>#N/A</v>
      </c>
    </row>
    <row r="8" spans="1:3" x14ac:dyDescent="0.25">
      <c r="A8" t="e">
        <f>INDEX(resultados!$A$2:$ZZ$32, 2, MATCH($B$1, resultados!$A$1:$ZZ$1, 0))</f>
        <v>#N/A</v>
      </c>
      <c r="B8" t="e">
        <f>INDEX(resultados!$A$2:$ZZ$32, 2, MATCH($B$2, resultados!$A$1:$ZZ$1, 0))</f>
        <v>#N/A</v>
      </c>
      <c r="C8" t="e">
        <f>INDEX(resultados!$A$2:$ZZ$32, 2, MATCH($B$3, resultados!$A$1:$ZZ$1, 0))</f>
        <v>#N/A</v>
      </c>
    </row>
    <row r="9" spans="1:3" x14ac:dyDescent="0.25">
      <c r="A9" t="e">
        <f>INDEX(resultados!$A$2:$ZZ$32, 3, MATCH($B$1, resultados!$A$1:$ZZ$1, 0))</f>
        <v>#N/A</v>
      </c>
      <c r="B9" t="e">
        <f>INDEX(resultados!$A$2:$ZZ$32, 3, MATCH($B$2, resultados!$A$1:$ZZ$1, 0))</f>
        <v>#N/A</v>
      </c>
      <c r="C9" t="e">
        <f>INDEX(resultados!$A$2:$ZZ$32, 3, MATCH($B$3, resultados!$A$1:$ZZ$1, 0))</f>
        <v>#N/A</v>
      </c>
    </row>
    <row r="10" spans="1:3" x14ac:dyDescent="0.25">
      <c r="A10" t="e">
        <f>INDEX(resultados!$A$2:$ZZ$32, 4, MATCH($B$1, resultados!$A$1:$ZZ$1, 0))</f>
        <v>#N/A</v>
      </c>
      <c r="B10" t="e">
        <f>INDEX(resultados!$A$2:$ZZ$32, 4, MATCH($B$2, resultados!$A$1:$ZZ$1, 0))</f>
        <v>#N/A</v>
      </c>
      <c r="C10" t="e">
        <f>INDEX(resultados!$A$2:$ZZ$32, 4, MATCH($B$3, resultados!$A$1:$ZZ$1, 0))</f>
        <v>#N/A</v>
      </c>
    </row>
    <row r="11" spans="1:3" x14ac:dyDescent="0.25">
      <c r="A11" t="e">
        <f>INDEX(resultados!$A$2:$ZZ$32, 5, MATCH($B$1, resultados!$A$1:$ZZ$1, 0))</f>
        <v>#N/A</v>
      </c>
      <c r="B11" t="e">
        <f>INDEX(resultados!$A$2:$ZZ$32, 5, MATCH($B$2, resultados!$A$1:$ZZ$1, 0))</f>
        <v>#N/A</v>
      </c>
      <c r="C11" t="e">
        <f>INDEX(resultados!$A$2:$ZZ$32, 5, MATCH($B$3, resultados!$A$1:$ZZ$1, 0))</f>
        <v>#N/A</v>
      </c>
    </row>
    <row r="12" spans="1:3" x14ac:dyDescent="0.25">
      <c r="A12" t="e">
        <f>INDEX(resultados!$A$2:$ZZ$32, 6, MATCH($B$1, resultados!$A$1:$ZZ$1, 0))</f>
        <v>#N/A</v>
      </c>
      <c r="B12" t="e">
        <f>INDEX(resultados!$A$2:$ZZ$32, 6, MATCH($B$2, resultados!$A$1:$ZZ$1, 0))</f>
        <v>#N/A</v>
      </c>
      <c r="C12" t="e">
        <f>INDEX(resultados!$A$2:$ZZ$32, 6, MATCH($B$3, resultados!$A$1:$ZZ$1, 0))</f>
        <v>#N/A</v>
      </c>
    </row>
    <row r="13" spans="1:3" x14ac:dyDescent="0.25">
      <c r="A13" t="e">
        <f>INDEX(resultados!$A$2:$ZZ$32, 7, MATCH($B$1, resultados!$A$1:$ZZ$1, 0))</f>
        <v>#N/A</v>
      </c>
      <c r="B13" t="e">
        <f>INDEX(resultados!$A$2:$ZZ$32, 7, MATCH($B$2, resultados!$A$1:$ZZ$1, 0))</f>
        <v>#N/A</v>
      </c>
      <c r="C13" t="e">
        <f>INDEX(resultados!$A$2:$ZZ$32, 7, MATCH($B$3, resultados!$A$1:$ZZ$1, 0))</f>
        <v>#N/A</v>
      </c>
    </row>
    <row r="14" spans="1:3" x14ac:dyDescent="0.25">
      <c r="A14" t="e">
        <f>INDEX(resultados!$A$2:$ZZ$32, 8, MATCH($B$1, resultados!$A$1:$ZZ$1, 0))</f>
        <v>#N/A</v>
      </c>
      <c r="B14" t="e">
        <f>INDEX(resultados!$A$2:$ZZ$32, 8, MATCH($B$2, resultados!$A$1:$ZZ$1, 0))</f>
        <v>#N/A</v>
      </c>
      <c r="C14" t="e">
        <f>INDEX(resultados!$A$2:$ZZ$32, 8, MATCH($B$3, resultados!$A$1:$ZZ$1, 0))</f>
        <v>#N/A</v>
      </c>
    </row>
    <row r="15" spans="1:3" x14ac:dyDescent="0.25">
      <c r="A15" t="e">
        <f>INDEX(resultados!$A$2:$ZZ$32, 9, MATCH($B$1, resultados!$A$1:$ZZ$1, 0))</f>
        <v>#N/A</v>
      </c>
      <c r="B15" t="e">
        <f>INDEX(resultados!$A$2:$ZZ$32, 9, MATCH($B$2, resultados!$A$1:$ZZ$1, 0))</f>
        <v>#N/A</v>
      </c>
      <c r="C15" t="e">
        <f>INDEX(resultados!$A$2:$ZZ$32, 9, MATCH($B$3, resultados!$A$1:$ZZ$1, 0))</f>
        <v>#N/A</v>
      </c>
    </row>
    <row r="16" spans="1:3" x14ac:dyDescent="0.25">
      <c r="A16" t="e">
        <f>INDEX(resultados!$A$2:$ZZ$32, 10, MATCH($B$1, resultados!$A$1:$ZZ$1, 0))</f>
        <v>#N/A</v>
      </c>
      <c r="B16" t="e">
        <f>INDEX(resultados!$A$2:$ZZ$32, 10, MATCH($B$2, resultados!$A$1:$ZZ$1, 0))</f>
        <v>#N/A</v>
      </c>
      <c r="C16" t="e">
        <f>INDEX(resultados!$A$2:$ZZ$32, 10, MATCH($B$3, resultados!$A$1:$ZZ$1, 0))</f>
        <v>#N/A</v>
      </c>
    </row>
    <row r="17" spans="1:3" x14ac:dyDescent="0.25">
      <c r="A17" t="e">
        <f>INDEX(resultados!$A$2:$ZZ$32, 11, MATCH($B$1, resultados!$A$1:$ZZ$1, 0))</f>
        <v>#N/A</v>
      </c>
      <c r="B17" t="e">
        <f>INDEX(resultados!$A$2:$ZZ$32, 11, MATCH($B$2, resultados!$A$1:$ZZ$1, 0))</f>
        <v>#N/A</v>
      </c>
      <c r="C17" t="e">
        <f>INDEX(resultados!$A$2:$ZZ$32, 11, MATCH($B$3, resultados!$A$1:$ZZ$1, 0))</f>
        <v>#N/A</v>
      </c>
    </row>
    <row r="18" spans="1:3" x14ac:dyDescent="0.25">
      <c r="A18" t="e">
        <f>INDEX(resultados!$A$2:$ZZ$32, 12, MATCH($B$1, resultados!$A$1:$ZZ$1, 0))</f>
        <v>#N/A</v>
      </c>
      <c r="B18" t="e">
        <f>INDEX(resultados!$A$2:$ZZ$32, 12, MATCH($B$2, resultados!$A$1:$ZZ$1, 0))</f>
        <v>#N/A</v>
      </c>
      <c r="C18" t="e">
        <f>INDEX(resultados!$A$2:$ZZ$32, 12, MATCH($B$3, resultados!$A$1:$ZZ$1, 0))</f>
        <v>#N/A</v>
      </c>
    </row>
    <row r="19" spans="1:3" x14ac:dyDescent="0.25">
      <c r="A19" t="e">
        <f>INDEX(resultados!$A$2:$ZZ$32, 13, MATCH($B$1, resultados!$A$1:$ZZ$1, 0))</f>
        <v>#N/A</v>
      </c>
      <c r="B19" t="e">
        <f>INDEX(resultados!$A$2:$ZZ$32, 13, MATCH($B$2, resultados!$A$1:$ZZ$1, 0))</f>
        <v>#N/A</v>
      </c>
      <c r="C19" t="e">
        <f>INDEX(resultados!$A$2:$ZZ$32, 13, MATCH($B$3, resultados!$A$1:$ZZ$1, 0))</f>
        <v>#N/A</v>
      </c>
    </row>
    <row r="20" spans="1:3" x14ac:dyDescent="0.25">
      <c r="A20" t="e">
        <f>INDEX(resultados!$A$2:$ZZ$32, 14, MATCH($B$1, resultados!$A$1:$ZZ$1, 0))</f>
        <v>#N/A</v>
      </c>
      <c r="B20" t="e">
        <f>INDEX(resultados!$A$2:$ZZ$32, 14, MATCH($B$2, resultados!$A$1:$ZZ$1, 0))</f>
        <v>#N/A</v>
      </c>
      <c r="C20" t="e">
        <f>INDEX(resultados!$A$2:$ZZ$32, 14, MATCH($B$3, resultados!$A$1:$ZZ$1, 0))</f>
        <v>#N/A</v>
      </c>
    </row>
    <row r="21" spans="1:3" x14ac:dyDescent="0.25">
      <c r="A21" t="e">
        <f>INDEX(resultados!$A$2:$ZZ$32, 15, MATCH($B$1, resultados!$A$1:$ZZ$1, 0))</f>
        <v>#N/A</v>
      </c>
      <c r="B21" t="e">
        <f>INDEX(resultados!$A$2:$ZZ$32, 15, MATCH($B$2, resultados!$A$1:$ZZ$1, 0))</f>
        <v>#N/A</v>
      </c>
      <c r="C21" t="e">
        <f>INDEX(resultados!$A$2:$ZZ$32, 15, MATCH($B$3, resultados!$A$1:$ZZ$1, 0))</f>
        <v>#N/A</v>
      </c>
    </row>
    <row r="22" spans="1:3" x14ac:dyDescent="0.25">
      <c r="A22" t="e">
        <f>INDEX(resultados!$A$2:$ZZ$32, 16, MATCH($B$1, resultados!$A$1:$ZZ$1, 0))</f>
        <v>#N/A</v>
      </c>
      <c r="B22" t="e">
        <f>INDEX(resultados!$A$2:$ZZ$32, 16, MATCH($B$2, resultados!$A$1:$ZZ$1, 0))</f>
        <v>#N/A</v>
      </c>
      <c r="C22" t="e">
        <f>INDEX(resultados!$A$2:$ZZ$32, 16, MATCH($B$3, resultados!$A$1:$ZZ$1, 0))</f>
        <v>#N/A</v>
      </c>
    </row>
    <row r="23" spans="1:3" x14ac:dyDescent="0.25">
      <c r="A23" t="e">
        <f>INDEX(resultados!$A$2:$ZZ$32, 17, MATCH($B$1, resultados!$A$1:$ZZ$1, 0))</f>
        <v>#N/A</v>
      </c>
      <c r="B23" t="e">
        <f>INDEX(resultados!$A$2:$ZZ$32, 17, MATCH($B$2, resultados!$A$1:$ZZ$1, 0))</f>
        <v>#N/A</v>
      </c>
      <c r="C23" t="e">
        <f>INDEX(resultados!$A$2:$ZZ$32, 17, MATCH($B$3, resultados!$A$1:$ZZ$1, 0))</f>
        <v>#N/A</v>
      </c>
    </row>
    <row r="24" spans="1:3" x14ac:dyDescent="0.25">
      <c r="A24" t="e">
        <f>INDEX(resultados!$A$2:$ZZ$32, 18, MATCH($B$1, resultados!$A$1:$ZZ$1, 0))</f>
        <v>#N/A</v>
      </c>
      <c r="B24" t="e">
        <f>INDEX(resultados!$A$2:$ZZ$32, 18, MATCH($B$2, resultados!$A$1:$ZZ$1, 0))</f>
        <v>#N/A</v>
      </c>
      <c r="C24" t="e">
        <f>INDEX(resultados!$A$2:$ZZ$32, 18, MATCH($B$3, resultados!$A$1:$ZZ$1, 0))</f>
        <v>#N/A</v>
      </c>
    </row>
    <row r="25" spans="1:3" x14ac:dyDescent="0.25">
      <c r="A25" t="e">
        <f>INDEX(resultados!$A$2:$ZZ$32, 19, MATCH($B$1, resultados!$A$1:$ZZ$1, 0))</f>
        <v>#N/A</v>
      </c>
      <c r="B25" t="e">
        <f>INDEX(resultados!$A$2:$ZZ$32, 19, MATCH($B$2, resultados!$A$1:$ZZ$1, 0))</f>
        <v>#N/A</v>
      </c>
      <c r="C25" t="e">
        <f>INDEX(resultados!$A$2:$ZZ$32, 19, MATCH($B$3, resultados!$A$1:$ZZ$1, 0))</f>
        <v>#N/A</v>
      </c>
    </row>
    <row r="26" spans="1:3" x14ac:dyDescent="0.25">
      <c r="A26" t="e">
        <f>INDEX(resultados!$A$2:$ZZ$32, 20, MATCH($B$1, resultados!$A$1:$ZZ$1, 0))</f>
        <v>#N/A</v>
      </c>
      <c r="B26" t="e">
        <f>INDEX(resultados!$A$2:$ZZ$32, 20, MATCH($B$2, resultados!$A$1:$ZZ$1, 0))</f>
        <v>#N/A</v>
      </c>
      <c r="C26" t="e">
        <f>INDEX(resultados!$A$2:$ZZ$32, 20, MATCH($B$3, resultados!$A$1:$ZZ$1, 0))</f>
        <v>#N/A</v>
      </c>
    </row>
    <row r="27" spans="1:3" x14ac:dyDescent="0.25">
      <c r="A27" t="e">
        <f>INDEX(resultados!$A$2:$ZZ$32, 21, MATCH($B$1, resultados!$A$1:$ZZ$1, 0))</f>
        <v>#N/A</v>
      </c>
      <c r="B27" t="e">
        <f>INDEX(resultados!$A$2:$ZZ$32, 21, MATCH($B$2, resultados!$A$1:$ZZ$1, 0))</f>
        <v>#N/A</v>
      </c>
      <c r="C27" t="e">
        <f>INDEX(resultados!$A$2:$ZZ$32, 21, MATCH($B$3, resultados!$A$1:$ZZ$1, 0))</f>
        <v>#N/A</v>
      </c>
    </row>
    <row r="28" spans="1:3" x14ac:dyDescent="0.25">
      <c r="A28" t="e">
        <f>INDEX(resultados!$A$2:$ZZ$32, 22, MATCH($B$1, resultados!$A$1:$ZZ$1, 0))</f>
        <v>#N/A</v>
      </c>
      <c r="B28" t="e">
        <f>INDEX(resultados!$A$2:$ZZ$32, 22, MATCH($B$2, resultados!$A$1:$ZZ$1, 0))</f>
        <v>#N/A</v>
      </c>
      <c r="C28" t="e">
        <f>INDEX(resultados!$A$2:$ZZ$32, 22, MATCH($B$3, resultados!$A$1:$ZZ$1, 0))</f>
        <v>#N/A</v>
      </c>
    </row>
    <row r="29" spans="1:3" x14ac:dyDescent="0.25">
      <c r="A29" t="e">
        <f>INDEX(resultados!$A$2:$ZZ$32, 23, MATCH($B$1, resultados!$A$1:$ZZ$1, 0))</f>
        <v>#N/A</v>
      </c>
      <c r="B29" t="e">
        <f>INDEX(resultados!$A$2:$ZZ$32, 23, MATCH($B$2, resultados!$A$1:$ZZ$1, 0))</f>
        <v>#N/A</v>
      </c>
      <c r="C29" t="e">
        <f>INDEX(resultados!$A$2:$ZZ$32, 23, MATCH($B$3, resultados!$A$1:$ZZ$1, 0))</f>
        <v>#N/A</v>
      </c>
    </row>
    <row r="30" spans="1:3" x14ac:dyDescent="0.25">
      <c r="A30" t="e">
        <f>INDEX(resultados!$A$2:$ZZ$32, 24, MATCH($B$1, resultados!$A$1:$ZZ$1, 0))</f>
        <v>#N/A</v>
      </c>
      <c r="B30" t="e">
        <f>INDEX(resultados!$A$2:$ZZ$32, 24, MATCH($B$2, resultados!$A$1:$ZZ$1, 0))</f>
        <v>#N/A</v>
      </c>
      <c r="C30" t="e">
        <f>INDEX(resultados!$A$2:$ZZ$32, 24, MATCH($B$3, resultados!$A$1:$ZZ$1, 0))</f>
        <v>#N/A</v>
      </c>
    </row>
    <row r="31" spans="1:3" x14ac:dyDescent="0.25">
      <c r="A31" t="e">
        <f>INDEX(resultados!$A$2:$ZZ$32, 25, MATCH($B$1, resultados!$A$1:$ZZ$1, 0))</f>
        <v>#N/A</v>
      </c>
      <c r="B31" t="e">
        <f>INDEX(resultados!$A$2:$ZZ$32, 25, MATCH($B$2, resultados!$A$1:$ZZ$1, 0))</f>
        <v>#N/A</v>
      </c>
      <c r="C31" t="e">
        <f>INDEX(resultados!$A$2:$ZZ$32, 25, MATCH($B$3, resultados!$A$1:$ZZ$1, 0))</f>
        <v>#N/A</v>
      </c>
    </row>
    <row r="32" spans="1:3" x14ac:dyDescent="0.25">
      <c r="A32" t="e">
        <f>INDEX(resultados!$A$2:$ZZ$32, 26, MATCH($B$1, resultados!$A$1:$ZZ$1, 0))</f>
        <v>#N/A</v>
      </c>
      <c r="B32" t="e">
        <f>INDEX(resultados!$A$2:$ZZ$32, 26, MATCH($B$2, resultados!$A$1:$ZZ$1, 0))</f>
        <v>#N/A</v>
      </c>
      <c r="C32" t="e">
        <f>INDEX(resultados!$A$2:$ZZ$32, 26, MATCH($B$3, resultados!$A$1:$ZZ$1, 0))</f>
        <v>#N/A</v>
      </c>
    </row>
    <row r="33" spans="1:3" x14ac:dyDescent="0.25">
      <c r="A33" t="e">
        <f>INDEX(resultados!$A$2:$ZZ$32, 27, MATCH($B$1, resultados!$A$1:$ZZ$1, 0))</f>
        <v>#N/A</v>
      </c>
      <c r="B33" t="e">
        <f>INDEX(resultados!$A$2:$ZZ$32, 27, MATCH($B$2, resultados!$A$1:$ZZ$1, 0))</f>
        <v>#N/A</v>
      </c>
      <c r="C33" t="e">
        <f>INDEX(resultados!$A$2:$ZZ$32, 27, MATCH($B$3, resultados!$A$1:$ZZ$1, 0))</f>
        <v>#N/A</v>
      </c>
    </row>
    <row r="34" spans="1:3" x14ac:dyDescent="0.25">
      <c r="A34" t="e">
        <f>INDEX(resultados!$A$2:$ZZ$32, 28, MATCH($B$1, resultados!$A$1:$ZZ$1, 0))</f>
        <v>#N/A</v>
      </c>
      <c r="B34" t="e">
        <f>INDEX(resultados!$A$2:$ZZ$32, 28, MATCH($B$2, resultados!$A$1:$ZZ$1, 0))</f>
        <v>#N/A</v>
      </c>
      <c r="C34" t="e">
        <f>INDEX(resultados!$A$2:$ZZ$32, 28, MATCH($B$3, resultados!$A$1:$ZZ$1, 0))</f>
        <v>#N/A</v>
      </c>
    </row>
    <row r="35" spans="1:3" x14ac:dyDescent="0.25">
      <c r="A35" t="e">
        <f>INDEX(resultados!$A$2:$ZZ$32, 29, MATCH($B$1, resultados!$A$1:$ZZ$1, 0))</f>
        <v>#N/A</v>
      </c>
      <c r="B35" t="e">
        <f>INDEX(resultados!$A$2:$ZZ$32, 29, MATCH($B$2, resultados!$A$1:$ZZ$1, 0))</f>
        <v>#N/A</v>
      </c>
      <c r="C35" t="e">
        <f>INDEX(resultados!$A$2:$ZZ$32, 29, MATCH($B$3, resultados!$A$1:$ZZ$1, 0))</f>
        <v>#N/A</v>
      </c>
    </row>
    <row r="36" spans="1:3" x14ac:dyDescent="0.25">
      <c r="A36" t="e">
        <f>INDEX(resultados!$A$2:$ZZ$32, 30, MATCH($B$1, resultados!$A$1:$ZZ$1, 0))</f>
        <v>#N/A</v>
      </c>
      <c r="B36" t="e">
        <f>INDEX(resultados!$A$2:$ZZ$32, 30, MATCH($B$2, resultados!$A$1:$ZZ$1, 0))</f>
        <v>#N/A</v>
      </c>
      <c r="C36" t="e">
        <f>INDEX(resultados!$A$2:$ZZ$32, 30, MATCH($B$3, resultados!$A$1:$ZZ$1, 0))</f>
        <v>#N/A</v>
      </c>
    </row>
    <row r="37" spans="1:3" x14ac:dyDescent="0.25">
      <c r="A37" t="e">
        <f>INDEX(resultados!$A$2:$ZZ$32, 31, MATCH($B$1, resultados!$A$1:$ZZ$1, 0))</f>
        <v>#N/A</v>
      </c>
      <c r="B37" t="e">
        <f>INDEX(resultados!$A$2:$ZZ$32, 31, MATCH($B$2, resultados!$A$1:$ZZ$1, 0))</f>
        <v>#N/A</v>
      </c>
      <c r="C37" t="e">
        <f>INDEX(resultados!$A$2:$ZZ$32, 31,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3.7317</v>
      </c>
      <c r="E2">
        <v>26.8</v>
      </c>
      <c r="F2">
        <v>21.74</v>
      </c>
      <c r="G2">
        <v>7.91</v>
      </c>
      <c r="H2">
        <v>0.2</v>
      </c>
      <c r="I2">
        <v>165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141.85</v>
      </c>
      <c r="Q2">
        <v>6535.7</v>
      </c>
      <c r="R2">
        <v>311.83999999999997</v>
      </c>
      <c r="S2">
        <v>107.99</v>
      </c>
      <c r="T2">
        <v>101501.47</v>
      </c>
      <c r="U2">
        <v>0.35</v>
      </c>
      <c r="V2">
        <v>0.71</v>
      </c>
      <c r="W2">
        <v>0.7</v>
      </c>
      <c r="X2">
        <v>6.32</v>
      </c>
      <c r="Y2">
        <v>2</v>
      </c>
      <c r="Z2">
        <v>10</v>
      </c>
      <c r="AA2">
        <v>261.84312832296717</v>
      </c>
      <c r="AB2">
        <v>358.26531987502813</v>
      </c>
      <c r="AC2">
        <v>324.0729805746891</v>
      </c>
      <c r="AD2">
        <v>261843.12832296721</v>
      </c>
      <c r="AE2">
        <v>358265.3198750281</v>
      </c>
      <c r="AF2">
        <v>1.301909426073319E-5</v>
      </c>
      <c r="AG2">
        <v>18</v>
      </c>
      <c r="AH2">
        <v>324072.98057468911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3.4377</v>
      </c>
      <c r="E2">
        <v>29.09</v>
      </c>
      <c r="F2">
        <v>23.84</v>
      </c>
      <c r="G2">
        <v>6.53</v>
      </c>
      <c r="H2">
        <v>0.24</v>
      </c>
      <c r="I2">
        <v>219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136.31</v>
      </c>
      <c r="Q2">
        <v>6536.46</v>
      </c>
      <c r="R2">
        <v>378.87</v>
      </c>
      <c r="S2">
        <v>107.99</v>
      </c>
      <c r="T2">
        <v>134745.43</v>
      </c>
      <c r="U2">
        <v>0.28999999999999998</v>
      </c>
      <c r="V2">
        <v>0.64</v>
      </c>
      <c r="W2">
        <v>0.87</v>
      </c>
      <c r="X2">
        <v>8.41</v>
      </c>
      <c r="Y2">
        <v>2</v>
      </c>
      <c r="Z2">
        <v>10</v>
      </c>
      <c r="AA2">
        <v>274.0629026489508</v>
      </c>
      <c r="AB2">
        <v>374.98495420623448</v>
      </c>
      <c r="AC2">
        <v>339.19691647147943</v>
      </c>
      <c r="AD2">
        <v>274062.90264895081</v>
      </c>
      <c r="AE2">
        <v>374984.95420623448</v>
      </c>
      <c r="AF2">
        <v>1.346909179092797E-5</v>
      </c>
      <c r="AG2">
        <v>19</v>
      </c>
      <c r="AH2">
        <v>339196.91647147929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2.5808</v>
      </c>
      <c r="E2">
        <v>38.75</v>
      </c>
      <c r="F2">
        <v>32.200000000000003</v>
      </c>
      <c r="G2">
        <v>4.43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126.49</v>
      </c>
      <c r="Q2">
        <v>6540.98</v>
      </c>
      <c r="R2">
        <v>648.46</v>
      </c>
      <c r="S2">
        <v>107.99</v>
      </c>
      <c r="T2">
        <v>268455.21999999997</v>
      </c>
      <c r="U2">
        <v>0.17</v>
      </c>
      <c r="V2">
        <v>0.48</v>
      </c>
      <c r="W2">
        <v>1.5</v>
      </c>
      <c r="X2">
        <v>16.77</v>
      </c>
      <c r="Y2">
        <v>2</v>
      </c>
      <c r="Z2">
        <v>10</v>
      </c>
      <c r="AA2">
        <v>362.34975937812868</v>
      </c>
      <c r="AB2">
        <v>495.78292652432327</v>
      </c>
      <c r="AC2">
        <v>448.46609985254872</v>
      </c>
      <c r="AD2">
        <v>362349.75937812869</v>
      </c>
      <c r="AE2">
        <v>495782.92652432329</v>
      </c>
      <c r="AF2">
        <v>1.337366865543695E-5</v>
      </c>
      <c r="AG2">
        <v>26</v>
      </c>
      <c r="AH2">
        <v>448466.09985254868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3.6770999999999998</v>
      </c>
      <c r="E2">
        <v>27.2</v>
      </c>
      <c r="F2">
        <v>20.84</v>
      </c>
      <c r="G2">
        <v>8.74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141</v>
      </c>
      <c r="N2">
        <v>22.98</v>
      </c>
      <c r="O2">
        <v>17723.39</v>
      </c>
      <c r="P2">
        <v>196.45</v>
      </c>
      <c r="Q2">
        <v>6532.61</v>
      </c>
      <c r="R2">
        <v>289.27999999999997</v>
      </c>
      <c r="S2">
        <v>107.99</v>
      </c>
      <c r="T2">
        <v>90327.72</v>
      </c>
      <c r="U2">
        <v>0.37</v>
      </c>
      <c r="V2">
        <v>0.74</v>
      </c>
      <c r="W2">
        <v>0.45</v>
      </c>
      <c r="X2">
        <v>5.42</v>
      </c>
      <c r="Y2">
        <v>2</v>
      </c>
      <c r="Z2">
        <v>10</v>
      </c>
      <c r="AA2">
        <v>295.14394329307498</v>
      </c>
      <c r="AB2">
        <v>403.82896404540008</v>
      </c>
      <c r="AC2">
        <v>365.28809449441712</v>
      </c>
      <c r="AD2">
        <v>295143.94329307502</v>
      </c>
      <c r="AE2">
        <v>403828.96404540009</v>
      </c>
      <c r="AF2">
        <v>1.0236363875207329E-5</v>
      </c>
      <c r="AG2">
        <v>18</v>
      </c>
      <c r="AH2">
        <v>365288.09449441708</v>
      </c>
    </row>
    <row r="3" spans="1:34" x14ac:dyDescent="0.25">
      <c r="A3">
        <v>1</v>
      </c>
      <c r="B3">
        <v>70</v>
      </c>
      <c r="C3" t="s">
        <v>34</v>
      </c>
      <c r="D3">
        <v>4.1641000000000004</v>
      </c>
      <c r="E3">
        <v>24.02</v>
      </c>
      <c r="F3">
        <v>19.04</v>
      </c>
      <c r="G3">
        <v>12.03</v>
      </c>
      <c r="H3">
        <v>0.25</v>
      </c>
      <c r="I3">
        <v>95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162.47</v>
      </c>
      <c r="Q3">
        <v>6531.88</v>
      </c>
      <c r="R3">
        <v>224.89</v>
      </c>
      <c r="S3">
        <v>107.99</v>
      </c>
      <c r="T3">
        <v>58373.8</v>
      </c>
      <c r="U3">
        <v>0.48</v>
      </c>
      <c r="V3">
        <v>0.81</v>
      </c>
      <c r="W3">
        <v>0.5</v>
      </c>
      <c r="X3">
        <v>3.63</v>
      </c>
      <c r="Y3">
        <v>2</v>
      </c>
      <c r="Z3">
        <v>10</v>
      </c>
      <c r="AA3">
        <v>247.09287864409251</v>
      </c>
      <c r="AB3">
        <v>338.08337752914298</v>
      </c>
      <c r="AC3">
        <v>305.81717448086277</v>
      </c>
      <c r="AD3">
        <v>247092.8786440925</v>
      </c>
      <c r="AE3">
        <v>338083.37752914301</v>
      </c>
      <c r="AF3">
        <v>1.159208148071873E-5</v>
      </c>
      <c r="AG3">
        <v>16</v>
      </c>
      <c r="AH3">
        <v>305817.1744808628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3.048</v>
      </c>
      <c r="E2">
        <v>32.81</v>
      </c>
      <c r="F2">
        <v>23.24</v>
      </c>
      <c r="G2">
        <v>6.94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274.8</v>
      </c>
      <c r="Q2">
        <v>6533.06</v>
      </c>
      <c r="R2">
        <v>370.61</v>
      </c>
      <c r="S2">
        <v>107.99</v>
      </c>
      <c r="T2">
        <v>130706.82</v>
      </c>
      <c r="U2">
        <v>0.28999999999999998</v>
      </c>
      <c r="V2">
        <v>0.66</v>
      </c>
      <c r="W2">
        <v>0.53</v>
      </c>
      <c r="X2">
        <v>7.82</v>
      </c>
      <c r="Y2">
        <v>2</v>
      </c>
      <c r="Z2">
        <v>10</v>
      </c>
      <c r="AA2">
        <v>409.33844733713607</v>
      </c>
      <c r="AB2">
        <v>560.07492238444536</v>
      </c>
      <c r="AC2">
        <v>506.6221578621637</v>
      </c>
      <c r="AD2">
        <v>409338.44733713608</v>
      </c>
      <c r="AE2">
        <v>560074.92238444532</v>
      </c>
      <c r="AF2">
        <v>7.6670774409937604E-6</v>
      </c>
      <c r="AG2">
        <v>22</v>
      </c>
      <c r="AH2">
        <v>506622.15786216367</v>
      </c>
    </row>
    <row r="3" spans="1:34" x14ac:dyDescent="0.25">
      <c r="A3">
        <v>1</v>
      </c>
      <c r="B3">
        <v>90</v>
      </c>
      <c r="C3" t="s">
        <v>34</v>
      </c>
      <c r="D3">
        <v>4.2907000000000002</v>
      </c>
      <c r="E3">
        <v>23.31</v>
      </c>
      <c r="F3">
        <v>18.25</v>
      </c>
      <c r="G3">
        <v>14.8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176.52</v>
      </c>
      <c r="Q3">
        <v>6530.73</v>
      </c>
      <c r="R3">
        <v>199.75</v>
      </c>
      <c r="S3">
        <v>107.99</v>
      </c>
      <c r="T3">
        <v>45909.46</v>
      </c>
      <c r="U3">
        <v>0.54</v>
      </c>
      <c r="V3">
        <v>0.84</v>
      </c>
      <c r="W3">
        <v>0.43</v>
      </c>
      <c r="X3">
        <v>2.84</v>
      </c>
      <c r="Y3">
        <v>2</v>
      </c>
      <c r="Z3">
        <v>10</v>
      </c>
      <c r="AA3">
        <v>252.94422925593869</v>
      </c>
      <c r="AB3">
        <v>346.08945357963711</v>
      </c>
      <c r="AC3">
        <v>313.05916186969858</v>
      </c>
      <c r="AD3">
        <v>252944.2292559387</v>
      </c>
      <c r="AE3">
        <v>346089.45357963711</v>
      </c>
      <c r="AF3">
        <v>1.07930213832257E-5</v>
      </c>
      <c r="AG3">
        <v>16</v>
      </c>
      <c r="AH3">
        <v>313059.16186969873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2.0253999999999999</v>
      </c>
      <c r="E2">
        <v>49.37</v>
      </c>
      <c r="F2">
        <v>40.49</v>
      </c>
      <c r="G2">
        <v>3.73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116.96</v>
      </c>
      <c r="Q2">
        <v>6544.08</v>
      </c>
      <c r="R2">
        <v>915.26</v>
      </c>
      <c r="S2">
        <v>107.99</v>
      </c>
      <c r="T2">
        <v>400780.61</v>
      </c>
      <c r="U2">
        <v>0.12</v>
      </c>
      <c r="V2">
        <v>0.38</v>
      </c>
      <c r="W2">
        <v>2.13</v>
      </c>
      <c r="X2">
        <v>25.05</v>
      </c>
      <c r="Y2">
        <v>2</v>
      </c>
      <c r="Z2">
        <v>10</v>
      </c>
      <c r="AA2">
        <v>455.7294618256995</v>
      </c>
      <c r="AB2">
        <v>623.54915503481334</v>
      </c>
      <c r="AC2">
        <v>564.03849883502562</v>
      </c>
      <c r="AD2">
        <v>455729.46182569949</v>
      </c>
      <c r="AE2">
        <v>623549.15503481333</v>
      </c>
      <c r="AF2">
        <v>1.236051583719081E-5</v>
      </c>
      <c r="AG2">
        <v>33</v>
      </c>
      <c r="AH2">
        <v>564038.49883502559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3.8477000000000001</v>
      </c>
      <c r="E2">
        <v>25.99</v>
      </c>
      <c r="F2">
        <v>21</v>
      </c>
      <c r="G2">
        <v>8.6300000000000008</v>
      </c>
      <c r="H2">
        <v>0.18</v>
      </c>
      <c r="I2">
        <v>146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144.51</v>
      </c>
      <c r="Q2">
        <v>6532.93</v>
      </c>
      <c r="R2">
        <v>288.08</v>
      </c>
      <c r="S2">
        <v>107.99</v>
      </c>
      <c r="T2">
        <v>89714.22</v>
      </c>
      <c r="U2">
        <v>0.37</v>
      </c>
      <c r="V2">
        <v>0.73</v>
      </c>
      <c r="W2">
        <v>0.65</v>
      </c>
      <c r="X2">
        <v>5.58</v>
      </c>
      <c r="Y2">
        <v>2</v>
      </c>
      <c r="Z2">
        <v>10</v>
      </c>
      <c r="AA2">
        <v>251.76810782141629</v>
      </c>
      <c r="AB2">
        <v>344.48023234610872</v>
      </c>
      <c r="AC2">
        <v>311.60352245214148</v>
      </c>
      <c r="AD2">
        <v>251768.10782141631</v>
      </c>
      <c r="AE2">
        <v>344480.23234610859</v>
      </c>
      <c r="AF2">
        <v>1.280094291764966E-5</v>
      </c>
      <c r="AG2">
        <v>17</v>
      </c>
      <c r="AH2">
        <v>311603.52245214139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2024-09-25T23:03:21Z</dcterms:created>
  <dcterms:modified xsi:type="dcterms:W3CDTF">2024-09-27T19:55:49Z</dcterms:modified>
</cp:coreProperties>
</file>