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18%_6m_0_TSP/"/>
    </mc:Choice>
  </mc:AlternateContent>
  <xr:revisionPtr revIDLastSave="267" documentId="11_284BC41FFD322AFDB224112C9D859DED16E62153" xr6:coauthVersionLast="47" xr6:coauthVersionMax="47" xr10:uidLastSave="{1C0635B1-4D87-467B-842D-0FCEF8991928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<sst xmlns="http://schemas.openxmlformats.org/spreadsheetml/2006/main" count="844" uniqueCount="70">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</sst>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2C7-400A-B97B-D872A7EAC21C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2C7-400A-B97B-D872A7EAC21C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2C7-400A-B97B-D872A7EAC21C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2C7-400A-B97B-D872A7EAC21C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2C7-400A-B97B-D872A7EAC21C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2C7-400A-B97B-D872A7EAC21C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2C7-400A-B97B-D872A7EAC21C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2C7-400A-B97B-D872A7EAC21C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2C7-400A-B97B-D872A7EAC21C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2C7-400A-B97B-D872A7EAC21C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2C7-400A-B97B-D872A7EAC21C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2C7-400A-B97B-D872A7EAC21C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2C7-400A-B97B-D872A7EAC21C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2C7-400A-B97B-D872A7EAC21C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2C7-400A-B97B-D872A7EAC21C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2C7-400A-B97B-D872A7EAC21C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2C7-400A-B97B-D872A7EAC21C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2C7-400A-B97B-D872A7EAC21C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2C7-400A-B97B-D872A7EAC21C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2C7-400A-B97B-D872A7EAC21C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B2C7-400A-B97B-D872A7EAC21C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B2C7-400A-B97B-D872A7EAC21C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B2C7-400A-B97B-D872A7EAC21C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B2C7-400A-B97B-D872A7EAC21C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B2C7-400A-B97B-D872A7EAC21C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B2C7-400A-B97B-D872A7EAC21C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B2C7-400A-B97B-D872A7EAC21C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B2C7-400A-B97B-D872A7EAC21C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B2C7-400A-B97B-D872A7EAC21C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B2C7-400A-B97B-D872A7EAC21C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B2C7-400A-B97B-D872A7EAC21C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B2C7-400A-B97B-D872A7EAC21C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B2C7-400A-B97B-D872A7EAC21C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B2C7-400A-B97B-D872A7EAC21C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B2C7-400A-B97B-D872A7EAC21C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B2C7-400A-B97B-D872A7EAC21C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B2C7-400A-B97B-D872A7EAC21C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B2C7-400A-B97B-D872A7EAC21C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B2C7-400A-B97B-D872A7EAC21C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B2C7-400A-B97B-D872A7EAC21C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B2C7-400A-B97B-D872A7EAC21C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B2C7-400A-B97B-D872A7EAC21C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B2C7-400A-B97B-D872A7EAC21C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B2C7-400A-B97B-D872A7EAC21C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B2C7-400A-B97B-D872A7EAC21C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B2C7-400A-B97B-D872A7EAC21C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B2C7-400A-B97B-D872A7EAC21C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B2C7-400A-B97B-D872A7EAC21C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B2C7-400A-B97B-D872A7EAC21C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B2C7-400A-B97B-D872A7EAC21C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B2C7-400A-B97B-D872A7EAC21C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B2C7-400A-B97B-D872A7EAC21C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B2C7-400A-B97B-D872A7EAC21C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B2C7-400A-B97B-D872A7EAC21C}"/>
              </c:ext>
            </c:extLst>
          </c:dPt>
          <c:xVal>
            <c:numRef>
              <c:f>gráficos!$A$7:$A$60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xVal>
          <c:yVal>
            <c:numRef>
              <c:f>gráficos!$B$7:$B$60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B2C7-400A-B97B-D872A7EAC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6A4F-3104-4194-899A-E2FABFF7EAB6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1.2841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742</v>
      </c>
      <c r="F2">
        <f>_xlfn.XLOOKUP(B2,RESULTADOS_0!D:D,RESULTADOS_0!F:F,0,0,1)</f>
        <v>67.98</v>
      </c>
      <c r="G2">
        <f>_xlfn.XLOOKUP(B2,RESULTADOS_0!D:D,RESULTADOS_0!M:M,0,0,1)</f>
        <v>0</v>
      </c>
      <c r="H2">
        <f>_xlfn.XLOOKUP(B2,RESULTADOS_0!D:D,RESULTADOS_0!AF:AF,0,0,1)</f>
        <v>7.8365450708683346E-6</v>
      </c>
      <c r="I2">
        <f>_xlfn.XLOOKUP(B2,RESULTADOS_0!D:D,RESULTADOS_0!AC:AC,0,0,1)</f>
        <v>1082.516739531286</v>
      </c>
      <c r="J2">
        <f>_xlfn.XLOOKUP(B2,RESULTADOS_0!D:D,RESULTADOS_0!G:G,0,0,1)</f>
        <v>5.5</v>
      </c>
      <c r="K2">
        <v>0.821824</v>
      </c>
      <c r="L2">
        <v>64</v>
      </c>
      <c r="M2">
        <v>18</v>
      </c>
      <c r="N2">
        <f>_xlfn.XLOOKUP(B2,RESULTADOS_0!D:D,RESULTADOS_0!AH:AH,0,0,1)</f>
        <v>1082516.739531287</v>
      </c>
      <c r="T2">
        <v>20</v>
      </c>
    </row>
    <row r="3" spans="1:20" x14ac:dyDescent="0.25">
      <c r="A3" t="s">
        <v>52</v>
      </c>
      <c r="B3">
        <v>1.5246999999999999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495</v>
      </c>
      <c r="F3">
        <f>_xlfn.XLOOKUP(B3,RESULTADOS_1!D:D,RESULTADOS_1!F:F,0,0,1)</f>
        <v>58.39</v>
      </c>
      <c r="G3">
        <f>_xlfn.XLOOKUP(B3,RESULTADOS_1!D:D,RESULTADOS_1!M:M,0,0,1)</f>
        <v>0</v>
      </c>
      <c r="H3">
        <f>_xlfn.XLOOKUP(B3,RESULTADOS_1!D:D,RESULTADOS_1!AF:AF,0,0,1)</f>
        <v>7.9009735736766557E-6</v>
      </c>
      <c r="I3">
        <f>_xlfn.XLOOKUP(B3,RESULTADOS_1!D:D,RESULTADOS_1!AC:AC,0,0,1)</f>
        <v>958.11224289435518</v>
      </c>
      <c r="J3">
        <f>_xlfn.XLOOKUP(B3,RESULTADOS_1!D:D,RESULTADOS_1!G:G,0,0,1)</f>
        <v>7.08</v>
      </c>
      <c r="K3">
        <v>0.97580800000000001</v>
      </c>
      <c r="N3">
        <f>_xlfn.XLOOKUP(B3,RESULTADOS_1!D:D,RESULTADOS_1!AH:AH,0,0,1)</f>
        <v>958112.24289435521</v>
      </c>
    </row>
    <row r="4" spans="1:20" x14ac:dyDescent="0.25">
      <c r="A4" t="s">
        <v>53</v>
      </c>
      <c r="B4">
        <v>1.667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372</v>
      </c>
      <c r="F4">
        <f>_xlfn.XLOOKUP(B4,RESULTADOS_2!D:D,RESULTADOS_2!F:F,0,0,1)</f>
        <v>53.69</v>
      </c>
      <c r="G4">
        <f>_xlfn.XLOOKUP(B4,RESULTADOS_2!D:D,RESULTADOS_2!M:M,0,0,1)</f>
        <v>0</v>
      </c>
      <c r="H4">
        <f>_xlfn.XLOOKUP(B4,RESULTADOS_2!D:D,RESULTADOS_2!AF:AF,0,0,1)</f>
        <v>7.6919334681734858E-6</v>
      </c>
      <c r="I4">
        <f>_xlfn.XLOOKUP(B4,RESULTADOS_2!D:D,RESULTADOS_2!AC:AC,0,0,1)</f>
        <v>916.71370504803667</v>
      </c>
      <c r="J4">
        <f>_xlfn.XLOOKUP(B4,RESULTADOS_2!D:D,RESULTADOS_2!G:G,0,0,1)</f>
        <v>8.66</v>
      </c>
      <c r="K4">
        <v>1.0668800000000001</v>
      </c>
      <c r="N4">
        <f>_xlfn.XLOOKUP(B4,RESULTADOS_2!D:D,RESULTADOS_2!AH:AH,0,0,1)</f>
        <v>916713.70504803665</v>
      </c>
    </row>
    <row r="5" spans="1:20" x14ac:dyDescent="0.25">
      <c r="A5" t="s">
        <v>54</v>
      </c>
      <c r="B5">
        <v>1.7619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298</v>
      </c>
      <c r="F5">
        <f>_xlfn.XLOOKUP(B5,RESULTADOS_3!D:D,RESULTADOS_3!F:F,0,0,1)</f>
        <v>50.82</v>
      </c>
      <c r="G5">
        <f>_xlfn.XLOOKUP(B5,RESULTADOS_3!D:D,RESULTADOS_3!M:M,0,0,1)</f>
        <v>0</v>
      </c>
      <c r="H5">
        <f>_xlfn.XLOOKUP(B5,RESULTADOS_3!D:D,RESULTADOS_3!AF:AF,0,0,1)</f>
        <v>7.4300335656380383E-6</v>
      </c>
      <c r="I5">
        <f>_xlfn.XLOOKUP(B5,RESULTADOS_3!D:D,RESULTADOS_3!AC:AC,0,0,1)</f>
        <v>883.34103322815542</v>
      </c>
      <c r="J5">
        <f>_xlfn.XLOOKUP(B5,RESULTADOS_3!D:D,RESULTADOS_3!G:G,0,0,1)</f>
        <v>10.23</v>
      </c>
      <c r="K5">
        <v>1.127616</v>
      </c>
      <c r="N5">
        <f>_xlfn.XLOOKUP(B5,RESULTADOS_3!D:D,RESULTADOS_3!AH:AH,0,0,1)</f>
        <v>883341.03322815546</v>
      </c>
    </row>
    <row r="6" spans="1:20" x14ac:dyDescent="0.25">
      <c r="A6" t="s">
        <v>55</v>
      </c>
      <c r="B6">
        <v>1.831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249</v>
      </c>
      <c r="F6">
        <f>_xlfn.XLOOKUP(B6,RESULTADOS_4!D:D,RESULTADOS_4!F:F,0,0,1)</f>
        <v>48.9</v>
      </c>
      <c r="G6">
        <f>_xlfn.XLOOKUP(B6,RESULTADOS_4!D:D,RESULTADOS_4!M:M,0,0,1)</f>
        <v>6</v>
      </c>
      <c r="H6">
        <f>_xlfn.XLOOKUP(B6,RESULTADOS_4!D:D,RESULTADOS_4!AF:AF,0,0,1)</f>
        <v>7.1739555718035642E-6</v>
      </c>
      <c r="I6">
        <f>_xlfn.XLOOKUP(B6,RESULTADOS_4!D:D,RESULTADOS_4!AC:AC,0,0,1)</f>
        <v>877.34885364806462</v>
      </c>
      <c r="J6">
        <f>_xlfn.XLOOKUP(B6,RESULTADOS_4!D:D,RESULTADOS_4!G:G,0,0,1)</f>
        <v>11.78</v>
      </c>
      <c r="K6">
        <v>1.17184</v>
      </c>
      <c r="N6">
        <f>_xlfn.XLOOKUP(B6,RESULTADOS_4!D:D,RESULTADOS_4!AH:AH,0,0,1)</f>
        <v>877348.85364806466</v>
      </c>
    </row>
    <row r="7" spans="1:20" x14ac:dyDescent="0.25">
      <c r="A7" t="s">
        <v>56</v>
      </c>
      <c r="B7">
        <v>1.8839999999999999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213</v>
      </c>
      <c r="F7">
        <f>_xlfn.XLOOKUP(B7,RESULTADOS_5!D:D,RESULTADOS_5!F:F,0,0,1)</f>
        <v>47.52</v>
      </c>
      <c r="G7">
        <f>_xlfn.XLOOKUP(B7,RESULTADOS_5!D:D,RESULTADOS_5!M:M,0,0,1)</f>
        <v>0</v>
      </c>
      <c r="H7">
        <f>_xlfn.XLOOKUP(B7,RESULTADOS_5!D:D,RESULTADOS_5!AF:AF,0,0,1)</f>
        <v>6.9366062612562761E-6</v>
      </c>
      <c r="I7">
        <f>_xlfn.XLOOKUP(B7,RESULTADOS_5!D:D,RESULTADOS_5!AC:AC,0,0,1)</f>
        <v>876.99245061395709</v>
      </c>
      <c r="J7">
        <f>_xlfn.XLOOKUP(B7,RESULTADOS_5!D:D,RESULTADOS_5!G:G,0,0,1)</f>
        <v>13.39</v>
      </c>
      <c r="K7">
        <v>1.2057599999999999</v>
      </c>
      <c r="N7">
        <f>_xlfn.XLOOKUP(B7,RESULTADOS_5!D:D,RESULTADOS_5!AH:AH,0,0,1)</f>
        <v>876992.45061395713</v>
      </c>
    </row>
    <row r="8" spans="1:20" x14ac:dyDescent="0.25">
      <c r="A8" t="s">
        <v>57</v>
      </c>
      <c r="B8">
        <v>1.9218999999999999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187</v>
      </c>
      <c r="F8">
        <f>_xlfn.XLOOKUP(B8,RESULTADOS_6!D:D,RESULTADOS_6!F:F,0,0,1)</f>
        <v>46.56</v>
      </c>
      <c r="G8">
        <f>_xlfn.XLOOKUP(B8,RESULTADOS_6!D:D,RESULTADOS_6!M:M,0,0,1)</f>
        <v>0</v>
      </c>
      <c r="H8">
        <f>_xlfn.XLOOKUP(B8,RESULTADOS_6!D:D,RESULTADOS_6!AF:AF,0,0,1)</f>
        <v>6.7050934586657892E-6</v>
      </c>
      <c r="I8">
        <f>_xlfn.XLOOKUP(B8,RESULTADOS_6!D:D,RESULTADOS_6!AC:AC,0,0,1)</f>
        <v>875.94864639736397</v>
      </c>
      <c r="J8">
        <f>_xlfn.XLOOKUP(B8,RESULTADOS_6!D:D,RESULTADOS_6!G:G,0,0,1)</f>
        <v>14.94</v>
      </c>
      <c r="K8">
        <v>1.230016</v>
      </c>
      <c r="N8">
        <f>_xlfn.XLOOKUP(B8,RESULTADOS_6!D:D,RESULTADOS_6!AH:AH,0,0,1)</f>
        <v>875948.64639736398</v>
      </c>
    </row>
    <row r="9" spans="1:20" x14ac:dyDescent="0.25">
      <c r="A9" t="s">
        <v>58</v>
      </c>
      <c r="B9">
        <v>1.9556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166</v>
      </c>
      <c r="F9">
        <f>_xlfn.XLOOKUP(B9,RESULTADOS_7!D:D,RESULTADOS_7!F:F,0,0,1)</f>
        <v>45.74</v>
      </c>
      <c r="G9">
        <f>_xlfn.XLOOKUP(B9,RESULTADOS_7!D:D,RESULTADOS_7!M:M,0,0,1)</f>
        <v>0</v>
      </c>
      <c r="H9">
        <f>_xlfn.XLOOKUP(B9,RESULTADOS_7!D:D,RESULTADOS_7!AF:AF,0,0,1)</f>
        <v>6.5061007796230654E-6</v>
      </c>
      <c r="I9">
        <f>_xlfn.XLOOKUP(B9,RESULTADOS_7!D:D,RESULTADOS_7!AC:AC,0,0,1)</f>
        <v>885.01840337773547</v>
      </c>
      <c r="J9">
        <f>_xlfn.XLOOKUP(B9,RESULTADOS_7!D:D,RESULTADOS_7!G:G,0,0,1)</f>
        <v>16.53</v>
      </c>
      <c r="K9">
        <v>1.251584</v>
      </c>
      <c r="N9">
        <f>_xlfn.XLOOKUP(B9,RESULTADOS_7!D:D,RESULTADOS_7!AH:AH,0,0,1)</f>
        <v>885018.40337773552</v>
      </c>
    </row>
    <row r="10" spans="1:20" x14ac:dyDescent="0.25">
      <c r="A10" t="s">
        <v>59</v>
      </c>
      <c r="B10">
        <v>1.9815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150</v>
      </c>
      <c r="F10">
        <f>_xlfn.XLOOKUP(B10,RESULTADOS_8!D:D,RESULTADOS_8!F:F,0,0,1)</f>
        <v>45.1</v>
      </c>
      <c r="G10">
        <f>_xlfn.XLOOKUP(B10,RESULTADOS_8!D:D,RESULTADOS_8!M:M,0,0,1)</f>
        <v>0</v>
      </c>
      <c r="H10">
        <f>_xlfn.XLOOKUP(B10,RESULTADOS_8!D:D,RESULTADOS_8!AF:AF,0,0,1)</f>
        <v>6.317972429254819E-6</v>
      </c>
      <c r="I10">
        <f>_xlfn.XLOOKUP(B10,RESULTADOS_8!D:D,RESULTADOS_8!AC:AC,0,0,1)</f>
        <v>883.17846113525411</v>
      </c>
      <c r="J10">
        <f>_xlfn.XLOOKUP(B10,RESULTADOS_8!D:D,RESULTADOS_8!G:G,0,0,1)</f>
        <v>18.04</v>
      </c>
      <c r="K10">
        <v>1.26816</v>
      </c>
      <c r="N10">
        <f>_xlfn.XLOOKUP(B10,RESULTADOS_8!D:D,RESULTADOS_8!AH:AH,0,0,1)</f>
        <v>883178.46113525413</v>
      </c>
    </row>
    <row r="11" spans="1:20" x14ac:dyDescent="0.25">
      <c r="A11" t="s">
        <v>60</v>
      </c>
      <c r="B11">
        <v>2.0064000000000002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136</v>
      </c>
      <c r="F11">
        <f>_xlfn.XLOOKUP(B11,RESULTADOS_9!D:D,RESULTADOS_9!F:F,0,0,1)</f>
        <v>44.51</v>
      </c>
      <c r="G11">
        <f>_xlfn.XLOOKUP(B11,RESULTADOS_9!D:D,RESULTADOS_9!M:M,0,0,1)</f>
        <v>0</v>
      </c>
      <c r="H11">
        <f>_xlfn.XLOOKUP(B11,RESULTADOS_9!D:D,RESULTADOS_9!AF:AF,0,0,1)</f>
        <v>6.1560860784301376E-6</v>
      </c>
      <c r="I11">
        <f>_xlfn.XLOOKUP(B11,RESULTADOS_9!D:D,RESULTADOS_9!AC:AC,0,0,1)</f>
        <v>896.40154226726679</v>
      </c>
      <c r="J11">
        <f>_xlfn.XLOOKUP(B11,RESULTADOS_9!D:D,RESULTADOS_9!G:G,0,0,1)</f>
        <v>19.64</v>
      </c>
      <c r="K11">
        <v>1.2840960000000001</v>
      </c>
      <c r="N11">
        <f>_xlfn.XLOOKUP(B11,RESULTADOS_9!D:D,RESULTADOS_9!AH:AH,0,0,1)</f>
        <v>896401.54226726678</v>
      </c>
    </row>
    <row r="12" spans="1:20" x14ac:dyDescent="0.25">
      <c r="A12" t="s">
        <v>61</v>
      </c>
      <c r="B12">
        <v>2.0222000000000002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125</v>
      </c>
      <c r="F12">
        <f>_xlfn.XLOOKUP(B12,RESULTADOS_10!D:D,RESULTADOS_10!F:F,0,0,1)</f>
        <v>44.12</v>
      </c>
      <c r="G12">
        <f>_xlfn.XLOOKUP(B12,RESULTADOS_10!D:D,RESULTADOS_10!M:M,0,0,1)</f>
        <v>0</v>
      </c>
      <c r="H12">
        <f>_xlfn.XLOOKUP(B12,RESULTADOS_10!D:D,RESULTADOS_10!AF:AF,0,0,1)</f>
        <v>5.990575887077225E-6</v>
      </c>
      <c r="I12">
        <f>_xlfn.XLOOKUP(B12,RESULTADOS_10!D:D,RESULTADOS_10!AC:AC,0,0,1)</f>
        <v>907.86553585460035</v>
      </c>
      <c r="J12">
        <f>_xlfn.XLOOKUP(B12,RESULTADOS_10!D:D,RESULTADOS_10!G:G,0,0,1)</f>
        <v>21.18</v>
      </c>
      <c r="K12">
        <v>1.2942080000000002</v>
      </c>
      <c r="N12">
        <f>_xlfn.XLOOKUP(B12,RESULTADOS_10!D:D,RESULTADOS_10!AH:AH,0,0,1)</f>
        <v>907865.53585460037</v>
      </c>
    </row>
    <row r="13" spans="1:20" x14ac:dyDescent="0.25">
      <c r="A13" t="s">
        <v>62</v>
      </c>
      <c r="B13">
        <v>2.0337000000000001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116</v>
      </c>
      <c r="F13">
        <f>_xlfn.XLOOKUP(B13,RESULTADOS_11!D:D,RESULTADOS_11!F:F,0,0,1)</f>
        <v>43.83</v>
      </c>
      <c r="G13">
        <f>_xlfn.XLOOKUP(B13,RESULTADOS_11!D:D,RESULTADOS_11!M:M,0,0,1)</f>
        <v>0</v>
      </c>
      <c r="H13">
        <f>_xlfn.XLOOKUP(B13,RESULTADOS_11!D:D,RESULTADOS_11!AF:AF,0,0,1)</f>
        <v>5.8332344904278794E-6</v>
      </c>
      <c r="I13">
        <f>_xlfn.XLOOKUP(B13,RESULTADOS_11!D:D,RESULTADOS_11!AC:AC,0,0,1)</f>
        <v>921.07604551508746</v>
      </c>
      <c r="J13">
        <f>_xlfn.XLOOKUP(B13,RESULTADOS_11!D:D,RESULTADOS_11!G:G,0,0,1)</f>
        <v>22.67</v>
      </c>
      <c r="K13">
        <v>1.3015680000000001</v>
      </c>
      <c r="N13">
        <f>_xlfn.XLOOKUP(B13,RESULTADOS_11!D:D,RESULTADOS_11!AH:AH,0,0,1)</f>
        <v>921076.04551508743</v>
      </c>
    </row>
    <row r="14" spans="1:20" x14ac:dyDescent="0.25">
      <c r="A14" t="s">
        <v>63</v>
      </c>
      <c r="B14">
        <v>2.0480999999999998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108</v>
      </c>
      <c r="F14">
        <f>_xlfn.XLOOKUP(B14,RESULTADOS_12!D:D,RESULTADOS_12!F:F,0,0,1)</f>
        <v>43.48</v>
      </c>
      <c r="G14">
        <f>_xlfn.XLOOKUP(B14,RESULTADOS_12!D:D,RESULTADOS_12!M:M,0,0,1)</f>
        <v>1</v>
      </c>
      <c r="H14">
        <f>_xlfn.XLOOKUP(B14,RESULTADOS_12!D:D,RESULTADOS_12!AF:AF,0,0,1)</f>
        <v>5.7015302419874721E-6</v>
      </c>
      <c r="I14">
        <f>_xlfn.XLOOKUP(B14,RESULTADOS_12!D:D,RESULTADOS_12!AC:AC,0,0,1)</f>
        <v>920.19573037260886</v>
      </c>
      <c r="J14">
        <f>_xlfn.XLOOKUP(B14,RESULTADOS_12!D:D,RESULTADOS_12!G:G,0,0,1)</f>
        <v>24.15</v>
      </c>
      <c r="K14">
        <v>1.3107839999999999</v>
      </c>
      <c r="N14">
        <f>_xlfn.XLOOKUP(B14,RESULTADOS_12!D:D,RESULTADOS_12!AH:AH,0,0,1)</f>
        <v>920195.73037260887</v>
      </c>
    </row>
    <row r="15" spans="1:20" x14ac:dyDescent="0.25">
      <c r="A15" t="s">
        <v>64</v>
      </c>
      <c r="B15">
        <v>2.0613999999999999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100</v>
      </c>
      <c r="F15">
        <f>_xlfn.XLOOKUP(B15,RESULTADOS_13!D:D,RESULTADOS_13!F:F,0,0,1)</f>
        <v>43.18</v>
      </c>
      <c r="G15">
        <f>_xlfn.XLOOKUP(B15,RESULTADOS_13!D:D,RESULTADOS_13!M:M,0,0,1)</f>
        <v>0</v>
      </c>
      <c r="H15">
        <f>_xlfn.XLOOKUP(B15,RESULTADOS_13!D:D,RESULTADOS_13!AF:AF,0,0,1)</f>
        <v>5.5810554905452689E-6</v>
      </c>
      <c r="I15">
        <f>_xlfn.XLOOKUP(B15,RESULTADOS_13!D:D,RESULTADOS_13!AC:AC,0,0,1)</f>
        <v>932.35064213512965</v>
      </c>
      <c r="J15">
        <f>_xlfn.XLOOKUP(B15,RESULTADOS_13!D:D,RESULTADOS_13!G:G,0,0,1)</f>
        <v>25.91</v>
      </c>
      <c r="K15">
        <v>1.319296</v>
      </c>
      <c r="N15">
        <f>_xlfn.XLOOKUP(B15,RESULTADOS_13!D:D,RESULTADOS_13!AH:AH,0,0,1)</f>
        <v>932350.64213512966</v>
      </c>
    </row>
    <row r="16" spans="1:20" x14ac:dyDescent="0.25">
      <c r="A16" t="s">
        <v>65</v>
      </c>
      <c r="B16">
        <v>2.0705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94</v>
      </c>
      <c r="F16">
        <f>_xlfn.XLOOKUP(B16,RESULTADOS_14!D:D,RESULTADOS_14!F:F,0,0,1)</f>
        <v>42.94</v>
      </c>
      <c r="G16">
        <f>_xlfn.XLOOKUP(B16,RESULTADOS_14!D:D,RESULTADOS_14!M:M,0,0,1)</f>
        <v>0</v>
      </c>
      <c r="H16">
        <f>_xlfn.XLOOKUP(B16,RESULTADOS_14!D:D,RESULTADOS_14!AF:AF,0,0,1)</f>
        <v>5.4616443096287636E-6</v>
      </c>
      <c r="I16">
        <f>_xlfn.XLOOKUP(B16,RESULTADOS_14!D:D,RESULTADOS_14!AC:AC,0,0,1)</f>
        <v>944.30276491289465</v>
      </c>
      <c r="J16">
        <f>_xlfn.XLOOKUP(B16,RESULTADOS_14!D:D,RESULTADOS_14!G:G,0,0,1)</f>
        <v>27.41</v>
      </c>
      <c r="K16">
        <v>1.3251200000000001</v>
      </c>
      <c r="N16">
        <f>_xlfn.XLOOKUP(B16,RESULTADOS_14!D:D,RESULTADOS_14!AH:AH,0,0,1)</f>
        <v>944302.76491289469</v>
      </c>
    </row>
    <row r="17" spans="1:14" x14ac:dyDescent="0.25">
      <c r="A17" t="s">
        <v>66</v>
      </c>
      <c r="B17">
        <v>2.0781000000000001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89</v>
      </c>
      <c r="F17">
        <f>_xlfn.XLOOKUP(B17,RESULTADOS_15!D:D,RESULTADOS_15!F:F,0,0,1)</f>
        <v>42.73</v>
      </c>
      <c r="G17">
        <f>_xlfn.XLOOKUP(B17,RESULTADOS_15!D:D,RESULTADOS_15!M:M,0,0,1)</f>
        <v>0</v>
      </c>
      <c r="H17">
        <f>_xlfn.XLOOKUP(B17,RESULTADOS_15!D:D,RESULTADOS_15!AF:AF,0,0,1)</f>
        <v>5.3492681526301318E-6</v>
      </c>
      <c r="I17">
        <f>_xlfn.XLOOKUP(B17,RESULTADOS_15!D:D,RESULTADOS_15!AC:AC,0,0,1)</f>
        <v>956.24390353944966</v>
      </c>
      <c r="J17">
        <f>_xlfn.XLOOKUP(B17,RESULTADOS_15!D:D,RESULTADOS_15!G:G,0,0,1)</f>
        <v>28.81</v>
      </c>
      <c r="K17">
        <v>1.3299840000000001</v>
      </c>
      <c r="N17">
        <f>_xlfn.XLOOKUP(B17,RESULTADOS_15!D:D,RESULTADOS_15!AH:AH,0,0,1)</f>
        <v>956243.90353944968</v>
      </c>
    </row>
    <row r="18" spans="1:14" x14ac:dyDescent="0.25">
      <c r="A18" t="s">
        <v>67</v>
      </c>
      <c r="B18">
        <v>2.0846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84</v>
      </c>
      <c r="F18">
        <f>_xlfn.XLOOKUP(B18,RESULTADOS_16!D:D,RESULTADOS_16!F:F,0,0,1)</f>
        <v>42.56</v>
      </c>
      <c r="G18">
        <f>_xlfn.XLOOKUP(B18,RESULTADOS_16!D:D,RESULTADOS_16!M:M,0,0,1)</f>
        <v>5</v>
      </c>
      <c r="H18">
        <f>_xlfn.XLOOKUP(B18,RESULTADOS_16!D:D,RESULTADOS_16!AF:AF,0,0,1)</f>
        <v>5.2436973863174509E-6</v>
      </c>
      <c r="I18">
        <f>_xlfn.XLOOKUP(B18,RESULTADOS_16!D:D,RESULTADOS_16!AC:AC,0,0,1)</f>
        <v>968.18592390803065</v>
      </c>
      <c r="J18">
        <f>_xlfn.XLOOKUP(B18,RESULTADOS_16!D:D,RESULTADOS_16!G:G,0,0,1)</f>
        <v>30.4</v>
      </c>
      <c r="K18">
        <v>1.334144</v>
      </c>
      <c r="N18">
        <f>_xlfn.XLOOKUP(B18,RESULTADOS_16!D:D,RESULTADOS_16!AH:AH,0,0,1)</f>
        <v>968185.92390803061</v>
      </c>
    </row>
    <row r="19" spans="1:14" x14ac:dyDescent="0.25">
      <c r="A19" t="s">
        <v>68</v>
      </c>
      <c r="B19">
        <v>2.0884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80</v>
      </c>
      <c r="F19">
        <f>_xlfn.XLOOKUP(B19,RESULTADOS_17!D:D,RESULTADOS_17!F:F,0,0,1)</f>
        <v>42.44</v>
      </c>
      <c r="G19">
        <f>_xlfn.XLOOKUP(B19,RESULTADOS_17!D:D,RESULTADOS_17!M:M,0,0,1)</f>
        <v>0</v>
      </c>
      <c r="H19">
        <f>_xlfn.XLOOKUP(B19,RESULTADOS_17!D:D,RESULTADOS_17!AF:AF,0,0,1)</f>
        <v>5.1399281580616356E-6</v>
      </c>
      <c r="I19">
        <f>_xlfn.XLOOKUP(B19,RESULTADOS_17!D:D,RESULTADOS_17!AC:AC,0,0,1)</f>
        <v>983.28442619037605</v>
      </c>
      <c r="J19">
        <f>_xlfn.XLOOKUP(B19,RESULTADOS_17!D:D,RESULTADOS_17!G:G,0,0,1)</f>
        <v>31.83</v>
      </c>
      <c r="K19">
        <v>1.336576</v>
      </c>
      <c r="N19">
        <f>_xlfn.XLOOKUP(B19,RESULTADOS_17!D:D,RESULTADOS_17!AH:AH,0,0,1)</f>
        <v>983284.42619037605</v>
      </c>
    </row>
    <row r="20" spans="1:14" x14ac:dyDescent="0.25">
      <c r="A20" t="s">
        <v>69</v>
      </c>
      <c r="B20">
        <v>2.0958999999999999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76</v>
      </c>
      <c r="F20">
        <f>_xlfn.XLOOKUP(B20,RESULTADOS_18!D:D,RESULTADOS_18!F:F,0,0,1)</f>
        <v>42.24</v>
      </c>
      <c r="G20">
        <f>_xlfn.XLOOKUP(B20,RESULTADOS_18!D:D,RESULTADOS_18!M:M,0,0,1)</f>
        <v>0</v>
      </c>
      <c r="H20">
        <f>_xlfn.XLOOKUP(B20,RESULTADOS_18!D:D,RESULTADOS_18!AF:AF,0,0,1)</f>
        <v>5.0527561216400406E-6</v>
      </c>
      <c r="I20">
        <f>_xlfn.XLOOKUP(B20,RESULTADOS_18!D:D,RESULTADOS_18!AC:AC,0,0,1)</f>
        <v>994.1397721775395</v>
      </c>
      <c r="J20">
        <f>_xlfn.XLOOKUP(B20,RESULTADOS_18!D:D,RESULTADOS_18!G:G,0,0,1)</f>
        <v>33.35</v>
      </c>
      <c r="K20">
        <v>1.3413759999999999</v>
      </c>
      <c r="N20">
        <f>_xlfn.XLOOKUP(B20,RESULTADOS_18!D:D,RESULTADOS_18!AH:AH,0,0,1)</f>
        <v>994139.77217753953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1.5024999999999999</v>
      </c>
      <c r="E2">
        <v>66.56</v>
      </c>
      <c r="F2">
        <v>54.48</v>
      </c>
      <c r="G2">
        <v>8.4</v>
      </c>
      <c r="H2">
        <v>0.14000000000000001</v>
      </c>
      <c r="I2">
        <v>389</v>
      </c>
      <c r="J2">
        <v>124.63</v>
      </c>
      <c r="K2">
        <v>45</v>
      </c>
      <c r="L2">
        <v>1</v>
      </c>
      <c r="M2">
        <v>387</v>
      </c>
      <c r="N2">
        <v>18.64</v>
      </c>
      <c r="O2">
        <v>15605.44</v>
      </c>
      <c r="P2">
        <v>535.69000000000005</v>
      </c>
      <c r="Q2">
        <v>7430.66</v>
      </c>
      <c r="R2">
        <v>670.12</v>
      </c>
      <c r="S2">
        <v>159.58000000000001</v>
      </c>
      <c r="T2">
        <v>250706.81</v>
      </c>
      <c r="U2">
        <v>0.24</v>
      </c>
      <c r="V2">
        <v>0.65</v>
      </c>
      <c r="W2">
        <v>15.45</v>
      </c>
      <c r="X2">
        <v>15.1</v>
      </c>
      <c r="Y2">
        <v>2</v>
      </c>
      <c r="Z2">
        <v>10</v>
      </c>
      <c r="AA2">
        <v>1191.0103191170349</v>
      </c>
      <c r="AB2">
        <v>1629.592862282861</v>
      </c>
      <c r="AC2">
        <v>1474.0668066545311</v>
      </c>
      <c r="AD2">
        <v>1191010.319117035</v>
      </c>
      <c r="AE2">
        <v>1629592.862282861</v>
      </c>
      <c r="AF2">
        <v>4.4510138810867024E-6</v>
      </c>
      <c r="AG2">
        <v>44</v>
      </c>
      <c r="AH2">
        <v>1474066.806654531</v>
      </c>
    </row>
    <row r="3" spans="1:34" x14ac:dyDescent="0.25">
      <c r="A3">
        <v>1</v>
      </c>
      <c r="B3">
        <v>60</v>
      </c>
      <c r="C3" t="s">
        <v>34</v>
      </c>
      <c r="D3">
        <v>1.9938</v>
      </c>
      <c r="E3">
        <v>50.16</v>
      </c>
      <c r="F3">
        <v>44.52</v>
      </c>
      <c r="G3">
        <v>19.5</v>
      </c>
      <c r="H3">
        <v>0.28000000000000003</v>
      </c>
      <c r="I3">
        <v>137</v>
      </c>
      <c r="J3">
        <v>125.95</v>
      </c>
      <c r="K3">
        <v>45</v>
      </c>
      <c r="L3">
        <v>2</v>
      </c>
      <c r="M3">
        <v>96</v>
      </c>
      <c r="N3">
        <v>18.95</v>
      </c>
      <c r="O3">
        <v>15767.7</v>
      </c>
      <c r="P3">
        <v>372.66</v>
      </c>
      <c r="Q3">
        <v>7429.35</v>
      </c>
      <c r="R3">
        <v>335.65</v>
      </c>
      <c r="S3">
        <v>159.58000000000001</v>
      </c>
      <c r="T3">
        <v>84735.03</v>
      </c>
      <c r="U3">
        <v>0.48</v>
      </c>
      <c r="V3">
        <v>0.79</v>
      </c>
      <c r="W3">
        <v>15.07</v>
      </c>
      <c r="X3">
        <v>5.15</v>
      </c>
      <c r="Y3">
        <v>2</v>
      </c>
      <c r="Z3">
        <v>10</v>
      </c>
      <c r="AA3">
        <v>746.36535295816986</v>
      </c>
      <c r="AB3">
        <v>1021.210003232848</v>
      </c>
      <c r="AC3">
        <v>923.74715380154566</v>
      </c>
      <c r="AD3">
        <v>746365.35295816988</v>
      </c>
      <c r="AE3">
        <v>1021210.003232848</v>
      </c>
      <c r="AF3">
        <v>5.906443578110261E-6</v>
      </c>
      <c r="AG3">
        <v>33</v>
      </c>
      <c r="AH3">
        <v>923747.15380154562</v>
      </c>
    </row>
    <row r="4" spans="1:34" x14ac:dyDescent="0.25">
      <c r="A4">
        <v>2</v>
      </c>
      <c r="B4">
        <v>60</v>
      </c>
      <c r="C4" t="s">
        <v>34</v>
      </c>
      <c r="D4">
        <v>2.0222000000000002</v>
      </c>
      <c r="E4">
        <v>49.45</v>
      </c>
      <c r="F4">
        <v>44.12</v>
      </c>
      <c r="G4">
        <v>21.18</v>
      </c>
      <c r="H4">
        <v>0.42</v>
      </c>
      <c r="I4">
        <v>125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364.77</v>
      </c>
      <c r="Q4">
        <v>7431.85</v>
      </c>
      <c r="R4">
        <v>318.44</v>
      </c>
      <c r="S4">
        <v>159.58000000000001</v>
      </c>
      <c r="T4">
        <v>76185.7</v>
      </c>
      <c r="U4">
        <v>0.5</v>
      </c>
      <c r="V4">
        <v>0.8</v>
      </c>
      <c r="W4">
        <v>15.17</v>
      </c>
      <c r="X4">
        <v>4.75</v>
      </c>
      <c r="Y4">
        <v>2</v>
      </c>
      <c r="Z4">
        <v>10</v>
      </c>
      <c r="AA4">
        <v>733.53338986552342</v>
      </c>
      <c r="AB4">
        <v>1003.652745223231</v>
      </c>
      <c r="AC4">
        <v>907.86553585460035</v>
      </c>
      <c r="AD4">
        <v>733533.38986552344</v>
      </c>
      <c r="AE4">
        <v>1003652.745223231</v>
      </c>
      <c r="AF4">
        <v>5.990575887077225E-6</v>
      </c>
      <c r="AG4">
        <v>33</v>
      </c>
      <c r="AH4">
        <v>907865.53585460037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1.2722</v>
      </c>
      <c r="E2">
        <v>78.61</v>
      </c>
      <c r="F2">
        <v>59.66</v>
      </c>
      <c r="G2">
        <v>6.94</v>
      </c>
      <c r="H2">
        <v>0.11</v>
      </c>
      <c r="I2">
        <v>516</v>
      </c>
      <c r="J2">
        <v>159.12</v>
      </c>
      <c r="K2">
        <v>50.28</v>
      </c>
      <c r="L2">
        <v>1</v>
      </c>
      <c r="M2">
        <v>514</v>
      </c>
      <c r="N2">
        <v>27.84</v>
      </c>
      <c r="O2">
        <v>19859.16</v>
      </c>
      <c r="P2">
        <v>709.23</v>
      </c>
      <c r="Q2">
        <v>7433.03</v>
      </c>
      <c r="R2">
        <v>843.62</v>
      </c>
      <c r="S2">
        <v>159.58000000000001</v>
      </c>
      <c r="T2">
        <v>336820.83</v>
      </c>
      <c r="U2">
        <v>0.19</v>
      </c>
      <c r="V2">
        <v>0.59</v>
      </c>
      <c r="W2">
        <v>15.66</v>
      </c>
      <c r="X2">
        <v>20.27</v>
      </c>
      <c r="Y2">
        <v>2</v>
      </c>
      <c r="Z2">
        <v>10</v>
      </c>
      <c r="AA2">
        <v>1674.9725823774791</v>
      </c>
      <c r="AB2">
        <v>2291.771381783984</v>
      </c>
      <c r="AC2">
        <v>2073.0479376278558</v>
      </c>
      <c r="AD2">
        <v>1674972.5823774789</v>
      </c>
      <c r="AE2">
        <v>2291771.3817839841</v>
      </c>
      <c r="AF2">
        <v>3.3558579525282371E-6</v>
      </c>
      <c r="AG2">
        <v>52</v>
      </c>
      <c r="AH2">
        <v>2073047.9376278559</v>
      </c>
    </row>
    <row r="3" spans="1:34" x14ac:dyDescent="0.25">
      <c r="A3">
        <v>1</v>
      </c>
      <c r="B3">
        <v>80</v>
      </c>
      <c r="C3" t="s">
        <v>34</v>
      </c>
      <c r="D3">
        <v>1.8384</v>
      </c>
      <c r="E3">
        <v>54.4</v>
      </c>
      <c r="F3">
        <v>46.21</v>
      </c>
      <c r="G3">
        <v>15.23</v>
      </c>
      <c r="H3">
        <v>0.22</v>
      </c>
      <c r="I3">
        <v>182</v>
      </c>
      <c r="J3">
        <v>160.54</v>
      </c>
      <c r="K3">
        <v>50.28</v>
      </c>
      <c r="L3">
        <v>2</v>
      </c>
      <c r="M3">
        <v>180</v>
      </c>
      <c r="N3">
        <v>28.26</v>
      </c>
      <c r="O3">
        <v>20034.400000000001</v>
      </c>
      <c r="P3">
        <v>503.23</v>
      </c>
      <c r="Q3">
        <v>7429.33</v>
      </c>
      <c r="R3">
        <v>394.3</v>
      </c>
      <c r="S3">
        <v>159.58000000000001</v>
      </c>
      <c r="T3">
        <v>113832.42</v>
      </c>
      <c r="U3">
        <v>0.4</v>
      </c>
      <c r="V3">
        <v>0.76</v>
      </c>
      <c r="W3">
        <v>15.08</v>
      </c>
      <c r="X3">
        <v>6.83</v>
      </c>
      <c r="Y3">
        <v>2</v>
      </c>
      <c r="Z3">
        <v>10</v>
      </c>
      <c r="AA3">
        <v>943.57191298911812</v>
      </c>
      <c r="AB3">
        <v>1291.036718806595</v>
      </c>
      <c r="AC3">
        <v>1167.8219863451079</v>
      </c>
      <c r="AD3">
        <v>943571.91298911814</v>
      </c>
      <c r="AE3">
        <v>1291036.7188065951</v>
      </c>
      <c r="AF3">
        <v>4.8494020279263563E-6</v>
      </c>
      <c r="AG3">
        <v>36</v>
      </c>
      <c r="AH3">
        <v>1167821.9863451079</v>
      </c>
    </row>
    <row r="4" spans="1:34" x14ac:dyDescent="0.25">
      <c r="A4">
        <v>2</v>
      </c>
      <c r="B4">
        <v>80</v>
      </c>
      <c r="C4" t="s">
        <v>34</v>
      </c>
      <c r="D4">
        <v>2.0497999999999998</v>
      </c>
      <c r="E4">
        <v>48.79</v>
      </c>
      <c r="F4">
        <v>43.18</v>
      </c>
      <c r="G4">
        <v>25.4</v>
      </c>
      <c r="H4">
        <v>0.33</v>
      </c>
      <c r="I4">
        <v>102</v>
      </c>
      <c r="J4">
        <v>161.97</v>
      </c>
      <c r="K4">
        <v>50.28</v>
      </c>
      <c r="L4">
        <v>3</v>
      </c>
      <c r="M4">
        <v>73</v>
      </c>
      <c r="N4">
        <v>28.69</v>
      </c>
      <c r="O4">
        <v>20210.21</v>
      </c>
      <c r="P4">
        <v>418.11</v>
      </c>
      <c r="Q4">
        <v>7427.74</v>
      </c>
      <c r="R4">
        <v>292.08</v>
      </c>
      <c r="S4">
        <v>159.58000000000001</v>
      </c>
      <c r="T4">
        <v>63121.1</v>
      </c>
      <c r="U4">
        <v>0.55000000000000004</v>
      </c>
      <c r="V4">
        <v>0.82</v>
      </c>
      <c r="W4">
        <v>14.98</v>
      </c>
      <c r="X4">
        <v>3.81</v>
      </c>
      <c r="Y4">
        <v>2</v>
      </c>
      <c r="Z4">
        <v>10</v>
      </c>
      <c r="AA4">
        <v>774.21349313075268</v>
      </c>
      <c r="AB4">
        <v>1059.313057190212</v>
      </c>
      <c r="AC4">
        <v>958.2137057671905</v>
      </c>
      <c r="AD4">
        <v>774213.4931307527</v>
      </c>
      <c r="AE4">
        <v>1059313.057190212</v>
      </c>
      <c r="AF4">
        <v>5.4070410557242407E-6</v>
      </c>
      <c r="AG4">
        <v>32</v>
      </c>
      <c r="AH4">
        <v>958213.70576719055</v>
      </c>
    </row>
    <row r="5" spans="1:34" x14ac:dyDescent="0.25">
      <c r="A5">
        <v>3</v>
      </c>
      <c r="B5">
        <v>80</v>
      </c>
      <c r="C5" t="s">
        <v>34</v>
      </c>
      <c r="D5">
        <v>2.0705</v>
      </c>
      <c r="E5">
        <v>48.3</v>
      </c>
      <c r="F5">
        <v>42.94</v>
      </c>
      <c r="G5">
        <v>27.41</v>
      </c>
      <c r="H5">
        <v>0.43</v>
      </c>
      <c r="I5">
        <v>94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409.54</v>
      </c>
      <c r="Q5">
        <v>7429.27</v>
      </c>
      <c r="R5">
        <v>280.42</v>
      </c>
      <c r="S5">
        <v>159.58000000000001</v>
      </c>
      <c r="T5">
        <v>57331.44</v>
      </c>
      <c r="U5">
        <v>0.56999999999999995</v>
      </c>
      <c r="V5">
        <v>0.82</v>
      </c>
      <c r="W5">
        <v>15.08</v>
      </c>
      <c r="X5">
        <v>3.58</v>
      </c>
      <c r="Y5">
        <v>2</v>
      </c>
      <c r="Z5">
        <v>10</v>
      </c>
      <c r="AA5">
        <v>762.97378945429875</v>
      </c>
      <c r="AB5">
        <v>1043.9343987593579</v>
      </c>
      <c r="AC5">
        <v>944.30276491289465</v>
      </c>
      <c r="AD5">
        <v>762973.78945429879</v>
      </c>
      <c r="AE5">
        <v>1043934.398759358</v>
      </c>
      <c r="AF5">
        <v>5.4616443096287636E-6</v>
      </c>
      <c r="AG5">
        <v>32</v>
      </c>
      <c r="AH5">
        <v>944302.76491289469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1.8499000000000001</v>
      </c>
      <c r="E2">
        <v>54.06</v>
      </c>
      <c r="F2">
        <v>48.19</v>
      </c>
      <c r="G2">
        <v>12.52</v>
      </c>
      <c r="H2">
        <v>0.22</v>
      </c>
      <c r="I2">
        <v>231</v>
      </c>
      <c r="J2">
        <v>80.84</v>
      </c>
      <c r="K2">
        <v>35.1</v>
      </c>
      <c r="L2">
        <v>1</v>
      </c>
      <c r="M2">
        <v>131</v>
      </c>
      <c r="N2">
        <v>9.74</v>
      </c>
      <c r="O2">
        <v>10204.209999999999</v>
      </c>
      <c r="P2">
        <v>310.19</v>
      </c>
      <c r="Q2">
        <v>7431.56</v>
      </c>
      <c r="R2">
        <v>455.88</v>
      </c>
      <c r="S2">
        <v>159.58000000000001</v>
      </c>
      <c r="T2">
        <v>144380.1</v>
      </c>
      <c r="U2">
        <v>0.35</v>
      </c>
      <c r="V2">
        <v>0.73</v>
      </c>
      <c r="W2">
        <v>15.29</v>
      </c>
      <c r="X2">
        <v>8.81</v>
      </c>
      <c r="Y2">
        <v>2</v>
      </c>
      <c r="Z2">
        <v>10</v>
      </c>
      <c r="AA2">
        <v>731.40446649275907</v>
      </c>
      <c r="AB2">
        <v>1000.739858343144</v>
      </c>
      <c r="AC2">
        <v>905.23065081008667</v>
      </c>
      <c r="AD2">
        <v>731404.46649275906</v>
      </c>
      <c r="AE2">
        <v>1000739.8583431439</v>
      </c>
      <c r="AF2">
        <v>6.811055160667721E-6</v>
      </c>
      <c r="AG2">
        <v>36</v>
      </c>
      <c r="AH2">
        <v>905230.65081008663</v>
      </c>
    </row>
    <row r="3" spans="1:34" x14ac:dyDescent="0.25">
      <c r="A3">
        <v>1</v>
      </c>
      <c r="B3">
        <v>35</v>
      </c>
      <c r="C3" t="s">
        <v>34</v>
      </c>
      <c r="D3">
        <v>1.8839999999999999</v>
      </c>
      <c r="E3">
        <v>53.08</v>
      </c>
      <c r="F3">
        <v>47.52</v>
      </c>
      <c r="G3">
        <v>13.39</v>
      </c>
      <c r="H3">
        <v>0.43</v>
      </c>
      <c r="I3">
        <v>213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304.52999999999997</v>
      </c>
      <c r="Q3">
        <v>7433.82</v>
      </c>
      <c r="R3">
        <v>428.37</v>
      </c>
      <c r="S3">
        <v>159.58000000000001</v>
      </c>
      <c r="T3">
        <v>130714.23</v>
      </c>
      <c r="U3">
        <v>0.37</v>
      </c>
      <c r="V3">
        <v>0.74</v>
      </c>
      <c r="W3">
        <v>15.4</v>
      </c>
      <c r="X3">
        <v>8.14</v>
      </c>
      <c r="Y3">
        <v>2</v>
      </c>
      <c r="Z3">
        <v>10</v>
      </c>
      <c r="AA3">
        <v>708.58868387350833</v>
      </c>
      <c r="AB3">
        <v>969.52229800219607</v>
      </c>
      <c r="AC3">
        <v>876.99245061395709</v>
      </c>
      <c r="AD3">
        <v>708588.68387350836</v>
      </c>
      <c r="AE3">
        <v>969522.29800219601</v>
      </c>
      <c r="AF3">
        <v>6.9366062612562761E-6</v>
      </c>
      <c r="AG3">
        <v>35</v>
      </c>
      <c r="AH3">
        <v>876992.45061395713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1.6348</v>
      </c>
      <c r="E2">
        <v>61.17</v>
      </c>
      <c r="F2">
        <v>51.91</v>
      </c>
      <c r="G2">
        <v>9.58</v>
      </c>
      <c r="H2">
        <v>0.16</v>
      </c>
      <c r="I2">
        <v>325</v>
      </c>
      <c r="J2">
        <v>107.41</v>
      </c>
      <c r="K2">
        <v>41.65</v>
      </c>
      <c r="L2">
        <v>1</v>
      </c>
      <c r="M2">
        <v>323</v>
      </c>
      <c r="N2">
        <v>14.77</v>
      </c>
      <c r="O2">
        <v>13481.73</v>
      </c>
      <c r="P2">
        <v>448.76</v>
      </c>
      <c r="Q2">
        <v>7430.68</v>
      </c>
      <c r="R2">
        <v>584</v>
      </c>
      <c r="S2">
        <v>159.58000000000001</v>
      </c>
      <c r="T2">
        <v>207968.97</v>
      </c>
      <c r="U2">
        <v>0.27</v>
      </c>
      <c r="V2">
        <v>0.68</v>
      </c>
      <c r="W2">
        <v>15.35</v>
      </c>
      <c r="X2">
        <v>12.53</v>
      </c>
      <c r="Y2">
        <v>2</v>
      </c>
      <c r="Z2">
        <v>10</v>
      </c>
      <c r="AA2">
        <v>985.66522751278922</v>
      </c>
      <c r="AB2">
        <v>1348.630648763856</v>
      </c>
      <c r="AC2">
        <v>1219.9192324608371</v>
      </c>
      <c r="AD2">
        <v>985665.22751278919</v>
      </c>
      <c r="AE2">
        <v>1348630.6487638559</v>
      </c>
      <c r="AF2">
        <v>5.2125265341134376E-6</v>
      </c>
      <c r="AG2">
        <v>40</v>
      </c>
      <c r="AH2">
        <v>1219919.2324608371</v>
      </c>
    </row>
    <row r="3" spans="1:34" x14ac:dyDescent="0.25">
      <c r="A3">
        <v>1</v>
      </c>
      <c r="B3">
        <v>50</v>
      </c>
      <c r="C3" t="s">
        <v>34</v>
      </c>
      <c r="D3">
        <v>1.9815</v>
      </c>
      <c r="E3">
        <v>50.47</v>
      </c>
      <c r="F3">
        <v>45.1</v>
      </c>
      <c r="G3">
        <v>18.04</v>
      </c>
      <c r="H3">
        <v>0.32</v>
      </c>
      <c r="I3">
        <v>150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339.41</v>
      </c>
      <c r="Q3">
        <v>7431.93</v>
      </c>
      <c r="R3">
        <v>349.54</v>
      </c>
      <c r="S3">
        <v>159.58000000000001</v>
      </c>
      <c r="T3">
        <v>91611.71</v>
      </c>
      <c r="U3">
        <v>0.46</v>
      </c>
      <c r="V3">
        <v>0.78</v>
      </c>
      <c r="W3">
        <v>15.24</v>
      </c>
      <c r="X3">
        <v>5.72</v>
      </c>
      <c r="Y3">
        <v>2</v>
      </c>
      <c r="Z3">
        <v>10</v>
      </c>
      <c r="AA3">
        <v>713.5868307226001</v>
      </c>
      <c r="AB3">
        <v>976.36098302379992</v>
      </c>
      <c r="AC3">
        <v>883.17846113525411</v>
      </c>
      <c r="AD3">
        <v>713586.83072260011</v>
      </c>
      <c r="AE3">
        <v>976360.98302379996</v>
      </c>
      <c r="AF3">
        <v>6.317972429254819E-6</v>
      </c>
      <c r="AG3">
        <v>33</v>
      </c>
      <c r="AH3">
        <v>883178.46113525413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1.7619</v>
      </c>
      <c r="E2">
        <v>56.76</v>
      </c>
      <c r="F2">
        <v>50.82</v>
      </c>
      <c r="G2">
        <v>10.23</v>
      </c>
      <c r="H2">
        <v>0.28000000000000003</v>
      </c>
      <c r="I2">
        <v>298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272.26</v>
      </c>
      <c r="Q2">
        <v>7436.7</v>
      </c>
      <c r="R2">
        <v>533.69000000000005</v>
      </c>
      <c r="S2">
        <v>159.58000000000001</v>
      </c>
      <c r="T2">
        <v>182946.24</v>
      </c>
      <c r="U2">
        <v>0.3</v>
      </c>
      <c r="V2">
        <v>0.69</v>
      </c>
      <c r="W2">
        <v>15.68</v>
      </c>
      <c r="X2">
        <v>11.44</v>
      </c>
      <c r="Y2">
        <v>2</v>
      </c>
      <c r="Z2">
        <v>10</v>
      </c>
      <c r="AA2">
        <v>713.71818504071643</v>
      </c>
      <c r="AB2">
        <v>976.54070779679046</v>
      </c>
      <c r="AC2">
        <v>883.34103322815542</v>
      </c>
      <c r="AD2">
        <v>713718.18504071643</v>
      </c>
      <c r="AE2">
        <v>976540.7077967904</v>
      </c>
      <c r="AF2">
        <v>7.4300335656380383E-6</v>
      </c>
      <c r="AG2">
        <v>37</v>
      </c>
      <c r="AH2">
        <v>883341.03322815546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1.2182999999999999</v>
      </c>
      <c r="E2">
        <v>82.08</v>
      </c>
      <c r="F2">
        <v>61.07</v>
      </c>
      <c r="G2">
        <v>6.66</v>
      </c>
      <c r="H2">
        <v>0.11</v>
      </c>
      <c r="I2">
        <v>550</v>
      </c>
      <c r="J2">
        <v>167.88</v>
      </c>
      <c r="K2">
        <v>51.39</v>
      </c>
      <c r="L2">
        <v>1</v>
      </c>
      <c r="M2">
        <v>548</v>
      </c>
      <c r="N2">
        <v>30.49</v>
      </c>
      <c r="O2">
        <v>20939.59</v>
      </c>
      <c r="P2">
        <v>754.97</v>
      </c>
      <c r="Q2">
        <v>7434.82</v>
      </c>
      <c r="R2">
        <v>891.11</v>
      </c>
      <c r="S2">
        <v>159.58000000000001</v>
      </c>
      <c r="T2">
        <v>360399</v>
      </c>
      <c r="U2">
        <v>0.18</v>
      </c>
      <c r="V2">
        <v>0.57999999999999996</v>
      </c>
      <c r="W2">
        <v>15.71</v>
      </c>
      <c r="X2">
        <v>21.68</v>
      </c>
      <c r="Y2">
        <v>2</v>
      </c>
      <c r="Z2">
        <v>10</v>
      </c>
      <c r="AA2">
        <v>1819.52556066333</v>
      </c>
      <c r="AB2">
        <v>2489.5551439020051</v>
      </c>
      <c r="AC2">
        <v>2251.9554950805859</v>
      </c>
      <c r="AD2">
        <v>1819525.5606633299</v>
      </c>
      <c r="AE2">
        <v>2489555.1439020052</v>
      </c>
      <c r="AF2">
        <v>3.1360441703235112E-6</v>
      </c>
      <c r="AG2">
        <v>54</v>
      </c>
      <c r="AH2">
        <v>2251955.495080587</v>
      </c>
    </row>
    <row r="3" spans="1:34" x14ac:dyDescent="0.25">
      <c r="A3">
        <v>1</v>
      </c>
      <c r="B3">
        <v>85</v>
      </c>
      <c r="C3" t="s">
        <v>34</v>
      </c>
      <c r="D3">
        <v>1.7972999999999999</v>
      </c>
      <c r="E3">
        <v>55.64</v>
      </c>
      <c r="F3">
        <v>46.69</v>
      </c>
      <c r="G3">
        <v>14.44</v>
      </c>
      <c r="H3">
        <v>0.21</v>
      </c>
      <c r="I3">
        <v>194</v>
      </c>
      <c r="J3">
        <v>169.33</v>
      </c>
      <c r="K3">
        <v>51.39</v>
      </c>
      <c r="L3">
        <v>2</v>
      </c>
      <c r="M3">
        <v>192</v>
      </c>
      <c r="N3">
        <v>30.94</v>
      </c>
      <c r="O3">
        <v>21118.46</v>
      </c>
      <c r="P3">
        <v>534.86</v>
      </c>
      <c r="Q3">
        <v>7429.45</v>
      </c>
      <c r="R3">
        <v>409.62</v>
      </c>
      <c r="S3">
        <v>159.58000000000001</v>
      </c>
      <c r="T3">
        <v>121431.87</v>
      </c>
      <c r="U3">
        <v>0.39</v>
      </c>
      <c r="V3">
        <v>0.75</v>
      </c>
      <c r="W3">
        <v>15.12</v>
      </c>
      <c r="X3">
        <v>7.32</v>
      </c>
      <c r="Y3">
        <v>2</v>
      </c>
      <c r="Z3">
        <v>10</v>
      </c>
      <c r="AA3">
        <v>999.75100981011656</v>
      </c>
      <c r="AB3">
        <v>1367.903437523916</v>
      </c>
      <c r="AC3">
        <v>1237.352653311166</v>
      </c>
      <c r="AD3">
        <v>999751.00981011661</v>
      </c>
      <c r="AE3">
        <v>1367903.4375239159</v>
      </c>
      <c r="AF3">
        <v>4.6264566915558131E-6</v>
      </c>
      <c r="AG3">
        <v>37</v>
      </c>
      <c r="AH3">
        <v>1237352.653311166</v>
      </c>
    </row>
    <row r="4" spans="1:34" x14ac:dyDescent="0.25">
      <c r="A4">
        <v>2</v>
      </c>
      <c r="B4">
        <v>85</v>
      </c>
      <c r="C4" t="s">
        <v>34</v>
      </c>
      <c r="D4">
        <v>2.0196999999999998</v>
      </c>
      <c r="E4">
        <v>49.51</v>
      </c>
      <c r="F4">
        <v>43.45</v>
      </c>
      <c r="G4">
        <v>23.92</v>
      </c>
      <c r="H4">
        <v>0.31</v>
      </c>
      <c r="I4">
        <v>109</v>
      </c>
      <c r="J4">
        <v>170.79</v>
      </c>
      <c r="K4">
        <v>51.39</v>
      </c>
      <c r="L4">
        <v>3</v>
      </c>
      <c r="M4">
        <v>107</v>
      </c>
      <c r="N4">
        <v>31.4</v>
      </c>
      <c r="O4">
        <v>21297.94</v>
      </c>
      <c r="P4">
        <v>448.53</v>
      </c>
      <c r="Q4">
        <v>7427.36</v>
      </c>
      <c r="R4">
        <v>301.88</v>
      </c>
      <c r="S4">
        <v>159.58000000000001</v>
      </c>
      <c r="T4">
        <v>67989.94</v>
      </c>
      <c r="U4">
        <v>0.53</v>
      </c>
      <c r="V4">
        <v>0.81</v>
      </c>
      <c r="W4">
        <v>14.97</v>
      </c>
      <c r="X4">
        <v>4.08</v>
      </c>
      <c r="Y4">
        <v>2</v>
      </c>
      <c r="Z4">
        <v>10</v>
      </c>
      <c r="AA4">
        <v>818.06585971019956</v>
      </c>
      <c r="AB4">
        <v>1119.3137997740851</v>
      </c>
      <c r="AC4">
        <v>1012.48806169043</v>
      </c>
      <c r="AD4">
        <v>818065.85971019953</v>
      </c>
      <c r="AE4">
        <v>1119313.7997740849</v>
      </c>
      <c r="AF4">
        <v>5.1989398430619682E-6</v>
      </c>
      <c r="AG4">
        <v>33</v>
      </c>
      <c r="AH4">
        <v>1012488.06169043</v>
      </c>
    </row>
    <row r="5" spans="1:34" x14ac:dyDescent="0.25">
      <c r="A5">
        <v>3</v>
      </c>
      <c r="B5">
        <v>85</v>
      </c>
      <c r="C5" t="s">
        <v>34</v>
      </c>
      <c r="D5">
        <v>2.0781000000000001</v>
      </c>
      <c r="E5">
        <v>48.12</v>
      </c>
      <c r="F5">
        <v>42.73</v>
      </c>
      <c r="G5">
        <v>28.81</v>
      </c>
      <c r="H5">
        <v>0.41</v>
      </c>
      <c r="I5">
        <v>89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419.99</v>
      </c>
      <c r="Q5">
        <v>7428.97</v>
      </c>
      <c r="R5">
        <v>274.26</v>
      </c>
      <c r="S5">
        <v>159.58000000000001</v>
      </c>
      <c r="T5">
        <v>54278.01</v>
      </c>
      <c r="U5">
        <v>0.57999999999999996</v>
      </c>
      <c r="V5">
        <v>0.82</v>
      </c>
      <c r="W5">
        <v>15.05</v>
      </c>
      <c r="X5">
        <v>3.37</v>
      </c>
      <c r="Y5">
        <v>2</v>
      </c>
      <c r="Z5">
        <v>10</v>
      </c>
      <c r="AA5">
        <v>772.62194058424097</v>
      </c>
      <c r="AB5">
        <v>1057.1354247817319</v>
      </c>
      <c r="AC5">
        <v>956.24390353944966</v>
      </c>
      <c r="AD5">
        <v>772621.94058424095</v>
      </c>
      <c r="AE5">
        <v>1057135.424781732</v>
      </c>
      <c r="AF5">
        <v>5.3492681526301318E-6</v>
      </c>
      <c r="AG5">
        <v>32</v>
      </c>
      <c r="AH5">
        <v>956243.90353944968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1.667</v>
      </c>
      <c r="E2">
        <v>59.99</v>
      </c>
      <c r="F2">
        <v>53.69</v>
      </c>
      <c r="G2">
        <v>8.66</v>
      </c>
      <c r="H2">
        <v>0.34</v>
      </c>
      <c r="I2">
        <v>372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255.35</v>
      </c>
      <c r="Q2">
        <v>7438.7</v>
      </c>
      <c r="R2">
        <v>625.84</v>
      </c>
      <c r="S2">
        <v>159.58000000000001</v>
      </c>
      <c r="T2">
        <v>228653.45</v>
      </c>
      <c r="U2">
        <v>0.25</v>
      </c>
      <c r="V2">
        <v>0.66</v>
      </c>
      <c r="W2">
        <v>15.9</v>
      </c>
      <c r="X2">
        <v>14.3</v>
      </c>
      <c r="Y2">
        <v>2</v>
      </c>
      <c r="Z2">
        <v>10</v>
      </c>
      <c r="AA2">
        <v>740.68249651869689</v>
      </c>
      <c r="AB2">
        <v>1013.434468342429</v>
      </c>
      <c r="AC2">
        <v>916.71370504803667</v>
      </c>
      <c r="AD2">
        <v>740682.49651869689</v>
      </c>
      <c r="AE2">
        <v>1013434.468342429</v>
      </c>
      <c r="AF2">
        <v>7.6919334681734858E-6</v>
      </c>
      <c r="AG2">
        <v>40</v>
      </c>
      <c r="AH2">
        <v>916713.70504803665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1.4426000000000001</v>
      </c>
      <c r="E2">
        <v>69.319999999999993</v>
      </c>
      <c r="F2">
        <v>55.7</v>
      </c>
      <c r="G2">
        <v>7.96</v>
      </c>
      <c r="H2">
        <v>0.13</v>
      </c>
      <c r="I2">
        <v>420</v>
      </c>
      <c r="J2">
        <v>133.21</v>
      </c>
      <c r="K2">
        <v>46.47</v>
      </c>
      <c r="L2">
        <v>1</v>
      </c>
      <c r="M2">
        <v>418</v>
      </c>
      <c r="N2">
        <v>20.75</v>
      </c>
      <c r="O2">
        <v>16663.419999999998</v>
      </c>
      <c r="P2">
        <v>578.15</v>
      </c>
      <c r="Q2">
        <v>7433.02</v>
      </c>
      <c r="R2">
        <v>711.69</v>
      </c>
      <c r="S2">
        <v>159.58000000000001</v>
      </c>
      <c r="T2">
        <v>271336.69</v>
      </c>
      <c r="U2">
        <v>0.22</v>
      </c>
      <c r="V2">
        <v>0.63</v>
      </c>
      <c r="W2">
        <v>15.49</v>
      </c>
      <c r="X2">
        <v>16.32</v>
      </c>
      <c r="Y2">
        <v>2</v>
      </c>
      <c r="Z2">
        <v>10</v>
      </c>
      <c r="AA2">
        <v>1300.0105670529761</v>
      </c>
      <c r="AB2">
        <v>1778.7318102603699</v>
      </c>
      <c r="AC2">
        <v>1608.972142754895</v>
      </c>
      <c r="AD2">
        <v>1300010.567052976</v>
      </c>
      <c r="AE2">
        <v>1778731.8102603699</v>
      </c>
      <c r="AF2">
        <v>4.1377902718647084E-6</v>
      </c>
      <c r="AG2">
        <v>46</v>
      </c>
      <c r="AH2">
        <v>1608972.142754894</v>
      </c>
    </row>
    <row r="3" spans="1:34" x14ac:dyDescent="0.25">
      <c r="A3">
        <v>1</v>
      </c>
      <c r="B3">
        <v>65</v>
      </c>
      <c r="C3" t="s">
        <v>34</v>
      </c>
      <c r="D3">
        <v>1.9576</v>
      </c>
      <c r="E3">
        <v>51.08</v>
      </c>
      <c r="F3">
        <v>44.9</v>
      </c>
      <c r="G3">
        <v>18.329999999999998</v>
      </c>
      <c r="H3">
        <v>0.26</v>
      </c>
      <c r="I3">
        <v>147</v>
      </c>
      <c r="J3">
        <v>134.55000000000001</v>
      </c>
      <c r="K3">
        <v>46.47</v>
      </c>
      <c r="L3">
        <v>2</v>
      </c>
      <c r="M3">
        <v>144</v>
      </c>
      <c r="N3">
        <v>21.09</v>
      </c>
      <c r="O3">
        <v>16828.84</v>
      </c>
      <c r="P3">
        <v>406.21</v>
      </c>
      <c r="Q3">
        <v>7428.4</v>
      </c>
      <c r="R3">
        <v>350.72</v>
      </c>
      <c r="S3">
        <v>159.58000000000001</v>
      </c>
      <c r="T3">
        <v>92219.04</v>
      </c>
      <c r="U3">
        <v>0.45</v>
      </c>
      <c r="V3">
        <v>0.78</v>
      </c>
      <c r="W3">
        <v>15.03</v>
      </c>
      <c r="X3">
        <v>5.53</v>
      </c>
      <c r="Y3">
        <v>2</v>
      </c>
      <c r="Z3">
        <v>10</v>
      </c>
      <c r="AA3">
        <v>795.68691597595489</v>
      </c>
      <c r="AB3">
        <v>1088.693941667573</v>
      </c>
      <c r="AC3">
        <v>984.79051986636307</v>
      </c>
      <c r="AD3">
        <v>795686.91597595485</v>
      </c>
      <c r="AE3">
        <v>1088693.9416675731</v>
      </c>
      <c r="AF3">
        <v>5.6149578789701614E-6</v>
      </c>
      <c r="AG3">
        <v>34</v>
      </c>
      <c r="AH3">
        <v>984790.51986636303</v>
      </c>
    </row>
    <row r="4" spans="1:34" x14ac:dyDescent="0.25">
      <c r="A4">
        <v>2</v>
      </c>
      <c r="B4">
        <v>65</v>
      </c>
      <c r="C4" t="s">
        <v>34</v>
      </c>
      <c r="D4">
        <v>2.0337000000000001</v>
      </c>
      <c r="E4">
        <v>49.17</v>
      </c>
      <c r="F4">
        <v>43.83</v>
      </c>
      <c r="G4">
        <v>22.67</v>
      </c>
      <c r="H4">
        <v>0.39</v>
      </c>
      <c r="I4">
        <v>116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376.05</v>
      </c>
      <c r="Q4">
        <v>7430.21</v>
      </c>
      <c r="R4">
        <v>309.27999999999997</v>
      </c>
      <c r="S4">
        <v>159.58000000000001</v>
      </c>
      <c r="T4">
        <v>71655.070000000007</v>
      </c>
      <c r="U4">
        <v>0.52</v>
      </c>
      <c r="V4">
        <v>0.8</v>
      </c>
      <c r="W4">
        <v>15.14</v>
      </c>
      <c r="X4">
        <v>4.46</v>
      </c>
      <c r="Y4">
        <v>2</v>
      </c>
      <c r="Z4">
        <v>10</v>
      </c>
      <c r="AA4">
        <v>744.20716208222814</v>
      </c>
      <c r="AB4">
        <v>1018.257071263723</v>
      </c>
      <c r="AC4">
        <v>921.07604551508746</v>
      </c>
      <c r="AD4">
        <v>744207.16208222811</v>
      </c>
      <c r="AE4">
        <v>1018257.071263722</v>
      </c>
      <c r="AF4">
        <v>5.8332344904278794E-6</v>
      </c>
      <c r="AG4">
        <v>33</v>
      </c>
      <c r="AH4">
        <v>921076.04551508743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1.3281000000000001</v>
      </c>
      <c r="E2">
        <v>75.3</v>
      </c>
      <c r="F2">
        <v>58.26</v>
      </c>
      <c r="G2">
        <v>7.24</v>
      </c>
      <c r="H2">
        <v>0.12</v>
      </c>
      <c r="I2">
        <v>483</v>
      </c>
      <c r="J2">
        <v>150.44</v>
      </c>
      <c r="K2">
        <v>49.1</v>
      </c>
      <c r="L2">
        <v>1</v>
      </c>
      <c r="M2">
        <v>481</v>
      </c>
      <c r="N2">
        <v>25.34</v>
      </c>
      <c r="O2">
        <v>18787.759999999998</v>
      </c>
      <c r="P2">
        <v>664.33</v>
      </c>
      <c r="Q2">
        <v>7433.57</v>
      </c>
      <c r="R2">
        <v>797.19</v>
      </c>
      <c r="S2">
        <v>159.58000000000001</v>
      </c>
      <c r="T2">
        <v>313774.99</v>
      </c>
      <c r="U2">
        <v>0.2</v>
      </c>
      <c r="V2">
        <v>0.61</v>
      </c>
      <c r="W2">
        <v>15.59</v>
      </c>
      <c r="X2">
        <v>18.87</v>
      </c>
      <c r="Y2">
        <v>2</v>
      </c>
      <c r="Z2">
        <v>10</v>
      </c>
      <c r="AA2">
        <v>1539.952943947374</v>
      </c>
      <c r="AB2">
        <v>2107.0315558378661</v>
      </c>
      <c r="AC2">
        <v>1905.939421386061</v>
      </c>
      <c r="AD2">
        <v>1539952.9439473739</v>
      </c>
      <c r="AE2">
        <v>2107031.555837865</v>
      </c>
      <c r="AF2">
        <v>3.5957115537950768E-6</v>
      </c>
      <c r="AG2">
        <v>50</v>
      </c>
      <c r="AH2">
        <v>1905939.421386061</v>
      </c>
    </row>
    <row r="3" spans="1:34" x14ac:dyDescent="0.25">
      <c r="A3">
        <v>1</v>
      </c>
      <c r="B3">
        <v>75</v>
      </c>
      <c r="C3" t="s">
        <v>34</v>
      </c>
      <c r="D3">
        <v>1.8757999999999999</v>
      </c>
      <c r="E3">
        <v>53.31</v>
      </c>
      <c r="F3">
        <v>45.81</v>
      </c>
      <c r="G3">
        <v>16.07</v>
      </c>
      <c r="H3">
        <v>0.23</v>
      </c>
      <c r="I3">
        <v>171</v>
      </c>
      <c r="J3">
        <v>151.83000000000001</v>
      </c>
      <c r="K3">
        <v>49.1</v>
      </c>
      <c r="L3">
        <v>2</v>
      </c>
      <c r="M3">
        <v>169</v>
      </c>
      <c r="N3">
        <v>25.73</v>
      </c>
      <c r="O3">
        <v>18959.54</v>
      </c>
      <c r="P3">
        <v>472.58</v>
      </c>
      <c r="Q3">
        <v>7428.37</v>
      </c>
      <c r="R3">
        <v>381.16</v>
      </c>
      <c r="S3">
        <v>159.58000000000001</v>
      </c>
      <c r="T3">
        <v>107319.02</v>
      </c>
      <c r="U3">
        <v>0.42</v>
      </c>
      <c r="V3">
        <v>0.77</v>
      </c>
      <c r="W3">
        <v>15.06</v>
      </c>
      <c r="X3">
        <v>6.44</v>
      </c>
      <c r="Y3">
        <v>2</v>
      </c>
      <c r="Z3">
        <v>10</v>
      </c>
      <c r="AA3">
        <v>891.45670882631543</v>
      </c>
      <c r="AB3">
        <v>1219.730397310507</v>
      </c>
      <c r="AC3">
        <v>1103.3210400935559</v>
      </c>
      <c r="AD3">
        <v>891456.70882631547</v>
      </c>
      <c r="AE3">
        <v>1219730.397310507</v>
      </c>
      <c r="AF3">
        <v>5.0785601480376521E-6</v>
      </c>
      <c r="AG3">
        <v>35</v>
      </c>
      <c r="AH3">
        <v>1103321.040093556</v>
      </c>
    </row>
    <row r="4" spans="1:34" x14ac:dyDescent="0.25">
      <c r="A4">
        <v>2</v>
      </c>
      <c r="B4">
        <v>75</v>
      </c>
      <c r="C4" t="s">
        <v>34</v>
      </c>
      <c r="D4">
        <v>2.0554000000000001</v>
      </c>
      <c r="E4">
        <v>48.65</v>
      </c>
      <c r="F4">
        <v>43.26</v>
      </c>
      <c r="G4">
        <v>25.45</v>
      </c>
      <c r="H4">
        <v>0.35</v>
      </c>
      <c r="I4">
        <v>102</v>
      </c>
      <c r="J4">
        <v>153.22999999999999</v>
      </c>
      <c r="K4">
        <v>49.1</v>
      </c>
      <c r="L4">
        <v>3</v>
      </c>
      <c r="M4">
        <v>17</v>
      </c>
      <c r="N4">
        <v>26.13</v>
      </c>
      <c r="O4">
        <v>19131.849999999999</v>
      </c>
      <c r="P4">
        <v>398.01</v>
      </c>
      <c r="Q4">
        <v>7428.23</v>
      </c>
      <c r="R4">
        <v>291.60000000000002</v>
      </c>
      <c r="S4">
        <v>159.58000000000001</v>
      </c>
      <c r="T4">
        <v>62881</v>
      </c>
      <c r="U4">
        <v>0.55000000000000004</v>
      </c>
      <c r="V4">
        <v>0.81</v>
      </c>
      <c r="W4">
        <v>15.08</v>
      </c>
      <c r="X4">
        <v>3.89</v>
      </c>
      <c r="Y4">
        <v>2</v>
      </c>
      <c r="Z4">
        <v>10</v>
      </c>
      <c r="AA4">
        <v>754.35563363850554</v>
      </c>
      <c r="AB4">
        <v>1032.1426577659879</v>
      </c>
      <c r="AC4">
        <v>933.63641113011977</v>
      </c>
      <c r="AD4">
        <v>754355.63363850559</v>
      </c>
      <c r="AE4">
        <v>1032142.657765988</v>
      </c>
      <c r="AF4">
        <v>5.5648110290417906E-6</v>
      </c>
      <c r="AG4">
        <v>32</v>
      </c>
      <c r="AH4">
        <v>933636.41113011981</v>
      </c>
    </row>
    <row r="5" spans="1:34" x14ac:dyDescent="0.25">
      <c r="A5">
        <v>3</v>
      </c>
      <c r="B5">
        <v>75</v>
      </c>
      <c r="C5" t="s">
        <v>34</v>
      </c>
      <c r="D5">
        <v>2.0613999999999999</v>
      </c>
      <c r="E5">
        <v>48.51</v>
      </c>
      <c r="F5">
        <v>43.18</v>
      </c>
      <c r="G5">
        <v>25.91</v>
      </c>
      <c r="H5">
        <v>0.46</v>
      </c>
      <c r="I5">
        <v>100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398.88</v>
      </c>
      <c r="Q5">
        <v>7429.98</v>
      </c>
      <c r="R5">
        <v>288.08999999999997</v>
      </c>
      <c r="S5">
        <v>159.58000000000001</v>
      </c>
      <c r="T5">
        <v>61138.73</v>
      </c>
      <c r="U5">
        <v>0.55000000000000004</v>
      </c>
      <c r="V5">
        <v>0.82</v>
      </c>
      <c r="W5">
        <v>15.09</v>
      </c>
      <c r="X5">
        <v>3.81</v>
      </c>
      <c r="Y5">
        <v>2</v>
      </c>
      <c r="Z5">
        <v>10</v>
      </c>
      <c r="AA5">
        <v>753.3167633959082</v>
      </c>
      <c r="AB5">
        <v>1030.721229668346</v>
      </c>
      <c r="AC5">
        <v>932.35064213512965</v>
      </c>
      <c r="AD5">
        <v>753316.76339590817</v>
      </c>
      <c r="AE5">
        <v>1030721.229668346</v>
      </c>
      <c r="AF5">
        <v>5.5810554905452689E-6</v>
      </c>
      <c r="AG5">
        <v>32</v>
      </c>
      <c r="AH5">
        <v>932350.64213512966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1.1166</v>
      </c>
      <c r="E2">
        <v>89.56</v>
      </c>
      <c r="F2">
        <v>64.010000000000005</v>
      </c>
      <c r="G2">
        <v>6.19</v>
      </c>
      <c r="H2">
        <v>0.1</v>
      </c>
      <c r="I2">
        <v>620</v>
      </c>
      <c r="J2">
        <v>185.69</v>
      </c>
      <c r="K2">
        <v>53.44</v>
      </c>
      <c r="L2">
        <v>1</v>
      </c>
      <c r="M2">
        <v>618</v>
      </c>
      <c r="N2">
        <v>36.26</v>
      </c>
      <c r="O2">
        <v>23136.14</v>
      </c>
      <c r="P2">
        <v>850.41</v>
      </c>
      <c r="Q2">
        <v>7437.63</v>
      </c>
      <c r="R2">
        <v>989.85</v>
      </c>
      <c r="S2">
        <v>159.58000000000001</v>
      </c>
      <c r="T2">
        <v>409419.43</v>
      </c>
      <c r="U2">
        <v>0.16</v>
      </c>
      <c r="V2">
        <v>0.55000000000000004</v>
      </c>
      <c r="W2">
        <v>15.83</v>
      </c>
      <c r="X2">
        <v>24.61</v>
      </c>
      <c r="Y2">
        <v>2</v>
      </c>
      <c r="Z2">
        <v>10</v>
      </c>
      <c r="AA2">
        <v>2152.253445291451</v>
      </c>
      <c r="AB2">
        <v>2944.8081145684851</v>
      </c>
      <c r="AC2">
        <v>2663.7597611782148</v>
      </c>
      <c r="AD2">
        <v>2152253.4452914521</v>
      </c>
      <c r="AE2">
        <v>2944808.1145684849</v>
      </c>
      <c r="AF2">
        <v>2.7481535056941308E-6</v>
      </c>
      <c r="AG2">
        <v>59</v>
      </c>
      <c r="AH2">
        <v>2663759.761178215</v>
      </c>
    </row>
    <row r="3" spans="1:34" x14ac:dyDescent="0.25">
      <c r="A3">
        <v>1</v>
      </c>
      <c r="B3">
        <v>95</v>
      </c>
      <c r="C3" t="s">
        <v>34</v>
      </c>
      <c r="D3">
        <v>1.7242</v>
      </c>
      <c r="E3">
        <v>58</v>
      </c>
      <c r="F3">
        <v>47.53</v>
      </c>
      <c r="G3">
        <v>13.26</v>
      </c>
      <c r="H3">
        <v>0.19</v>
      </c>
      <c r="I3">
        <v>215</v>
      </c>
      <c r="J3">
        <v>187.21</v>
      </c>
      <c r="K3">
        <v>53.44</v>
      </c>
      <c r="L3">
        <v>2</v>
      </c>
      <c r="M3">
        <v>213</v>
      </c>
      <c r="N3">
        <v>36.770000000000003</v>
      </c>
      <c r="O3">
        <v>23322.880000000001</v>
      </c>
      <c r="P3">
        <v>593.71</v>
      </c>
      <c r="Q3">
        <v>7429.14</v>
      </c>
      <c r="R3">
        <v>437.99</v>
      </c>
      <c r="S3">
        <v>159.58000000000001</v>
      </c>
      <c r="T3">
        <v>135514.13</v>
      </c>
      <c r="U3">
        <v>0.36</v>
      </c>
      <c r="V3">
        <v>0.74</v>
      </c>
      <c r="W3">
        <v>15.15</v>
      </c>
      <c r="X3">
        <v>8.15</v>
      </c>
      <c r="Y3">
        <v>2</v>
      </c>
      <c r="Z3">
        <v>10</v>
      </c>
      <c r="AA3">
        <v>1100.5904967926911</v>
      </c>
      <c r="AB3">
        <v>1505.8764723376651</v>
      </c>
      <c r="AC3">
        <v>1362.1577353286609</v>
      </c>
      <c r="AD3">
        <v>1100590.4967926911</v>
      </c>
      <c r="AE3">
        <v>1505876.472337665</v>
      </c>
      <c r="AF3">
        <v>4.2435664289072376E-6</v>
      </c>
      <c r="AG3">
        <v>38</v>
      </c>
      <c r="AH3">
        <v>1362157.735328661</v>
      </c>
    </row>
    <row r="4" spans="1:34" x14ac:dyDescent="0.25">
      <c r="A4">
        <v>2</v>
      </c>
      <c r="B4">
        <v>95</v>
      </c>
      <c r="C4" t="s">
        <v>34</v>
      </c>
      <c r="D4">
        <v>1.9607000000000001</v>
      </c>
      <c r="E4">
        <v>51</v>
      </c>
      <c r="F4">
        <v>43.95</v>
      </c>
      <c r="G4">
        <v>21.44</v>
      </c>
      <c r="H4">
        <v>0.28000000000000003</v>
      </c>
      <c r="I4">
        <v>123</v>
      </c>
      <c r="J4">
        <v>188.73</v>
      </c>
      <c r="K4">
        <v>53.44</v>
      </c>
      <c r="L4">
        <v>3</v>
      </c>
      <c r="M4">
        <v>121</v>
      </c>
      <c r="N4">
        <v>37.29</v>
      </c>
      <c r="O4">
        <v>23510.33</v>
      </c>
      <c r="P4">
        <v>507.16</v>
      </c>
      <c r="Q4">
        <v>7428.3</v>
      </c>
      <c r="R4">
        <v>318.99</v>
      </c>
      <c r="S4">
        <v>159.58000000000001</v>
      </c>
      <c r="T4">
        <v>76472.490000000005</v>
      </c>
      <c r="U4">
        <v>0.5</v>
      </c>
      <c r="V4">
        <v>0.8</v>
      </c>
      <c r="W4">
        <v>14.99</v>
      </c>
      <c r="X4">
        <v>4.59</v>
      </c>
      <c r="Y4">
        <v>2</v>
      </c>
      <c r="Z4">
        <v>10</v>
      </c>
      <c r="AA4">
        <v>896.65684076515049</v>
      </c>
      <c r="AB4">
        <v>1226.8454472428509</v>
      </c>
      <c r="AC4">
        <v>1109.757039646393</v>
      </c>
      <c r="AD4">
        <v>896656.8407651505</v>
      </c>
      <c r="AE4">
        <v>1226845.4472428509</v>
      </c>
      <c r="AF4">
        <v>4.8256354814745513E-6</v>
      </c>
      <c r="AG4">
        <v>34</v>
      </c>
      <c r="AH4">
        <v>1109757.039646392</v>
      </c>
    </row>
    <row r="5" spans="1:34" x14ac:dyDescent="0.25">
      <c r="A5">
        <v>3</v>
      </c>
      <c r="B5">
        <v>95</v>
      </c>
      <c r="C5" t="s">
        <v>34</v>
      </c>
      <c r="D5">
        <v>2.0813999999999999</v>
      </c>
      <c r="E5">
        <v>48.04</v>
      </c>
      <c r="F5">
        <v>42.49</v>
      </c>
      <c r="G5">
        <v>30.71</v>
      </c>
      <c r="H5">
        <v>0.37</v>
      </c>
      <c r="I5">
        <v>83</v>
      </c>
      <c r="J5">
        <v>190.25</v>
      </c>
      <c r="K5">
        <v>53.44</v>
      </c>
      <c r="L5">
        <v>4</v>
      </c>
      <c r="M5">
        <v>42</v>
      </c>
      <c r="N5">
        <v>37.82</v>
      </c>
      <c r="O5">
        <v>23698.48</v>
      </c>
      <c r="P5">
        <v>447.67</v>
      </c>
      <c r="Q5">
        <v>7428.34</v>
      </c>
      <c r="R5">
        <v>268.06</v>
      </c>
      <c r="S5">
        <v>159.58000000000001</v>
      </c>
      <c r="T5">
        <v>51206</v>
      </c>
      <c r="U5">
        <v>0.6</v>
      </c>
      <c r="V5">
        <v>0.83</v>
      </c>
      <c r="W5">
        <v>14.98</v>
      </c>
      <c r="X5">
        <v>3.12</v>
      </c>
      <c r="Y5">
        <v>2</v>
      </c>
      <c r="Z5">
        <v>10</v>
      </c>
      <c r="AA5">
        <v>799.02013757670647</v>
      </c>
      <c r="AB5">
        <v>1093.25460251308</v>
      </c>
      <c r="AC5">
        <v>988.915917641703</v>
      </c>
      <c r="AD5">
        <v>799020.13757670647</v>
      </c>
      <c r="AE5">
        <v>1093254.60251308</v>
      </c>
      <c r="AF5">
        <v>5.122699898577615E-6</v>
      </c>
      <c r="AG5">
        <v>32</v>
      </c>
      <c r="AH5">
        <v>988915.91764170304</v>
      </c>
    </row>
    <row r="6" spans="1:34" x14ac:dyDescent="0.25">
      <c r="A6">
        <v>4</v>
      </c>
      <c r="B6">
        <v>95</v>
      </c>
      <c r="C6" t="s">
        <v>34</v>
      </c>
      <c r="D6">
        <v>2.0884</v>
      </c>
      <c r="E6">
        <v>47.88</v>
      </c>
      <c r="F6">
        <v>42.44</v>
      </c>
      <c r="G6">
        <v>31.83</v>
      </c>
      <c r="H6">
        <v>0.46</v>
      </c>
      <c r="I6">
        <v>80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23887.360000000001</v>
      </c>
      <c r="P6">
        <v>443.51</v>
      </c>
      <c r="Q6">
        <v>7428.84</v>
      </c>
      <c r="R6">
        <v>264.33999999999997</v>
      </c>
      <c r="S6">
        <v>159.58000000000001</v>
      </c>
      <c r="T6">
        <v>49361.13</v>
      </c>
      <c r="U6">
        <v>0.6</v>
      </c>
      <c r="V6">
        <v>0.83</v>
      </c>
      <c r="W6">
        <v>15.04</v>
      </c>
      <c r="X6">
        <v>3.07</v>
      </c>
      <c r="Y6">
        <v>2</v>
      </c>
      <c r="Z6">
        <v>10</v>
      </c>
      <c r="AA6">
        <v>794.47002872121197</v>
      </c>
      <c r="AB6">
        <v>1087.0289428403571</v>
      </c>
      <c r="AC6">
        <v>983.28442619037605</v>
      </c>
      <c r="AD6">
        <v>794470.02872121194</v>
      </c>
      <c r="AE6">
        <v>1087028.9428403571</v>
      </c>
      <c r="AF6">
        <v>5.1399281580616356E-6</v>
      </c>
      <c r="AG6">
        <v>32</v>
      </c>
      <c r="AH6">
        <v>983284.42619037605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1.0665</v>
      </c>
      <c r="E2">
        <v>93.76</v>
      </c>
      <c r="F2">
        <v>65.66</v>
      </c>
      <c r="G2">
        <v>5.99</v>
      </c>
      <c r="H2">
        <v>0.09</v>
      </c>
      <c r="I2">
        <v>658</v>
      </c>
      <c r="J2">
        <v>194.77</v>
      </c>
      <c r="K2">
        <v>54.38</v>
      </c>
      <c r="L2">
        <v>1</v>
      </c>
      <c r="M2">
        <v>656</v>
      </c>
      <c r="N2">
        <v>39.4</v>
      </c>
      <c r="O2">
        <v>24256.19</v>
      </c>
      <c r="P2">
        <v>901.7</v>
      </c>
      <c r="Q2">
        <v>7436.66</v>
      </c>
      <c r="R2">
        <v>1044.58</v>
      </c>
      <c r="S2">
        <v>159.58000000000001</v>
      </c>
      <c r="T2">
        <v>436593.38</v>
      </c>
      <c r="U2">
        <v>0.15</v>
      </c>
      <c r="V2">
        <v>0.54</v>
      </c>
      <c r="W2">
        <v>15.91</v>
      </c>
      <c r="X2">
        <v>26.25</v>
      </c>
      <c r="Y2">
        <v>2</v>
      </c>
      <c r="Z2">
        <v>10</v>
      </c>
      <c r="AA2">
        <v>2348.956861131584</v>
      </c>
      <c r="AB2">
        <v>3213.9464060633868</v>
      </c>
      <c r="AC2">
        <v>2907.211871870687</v>
      </c>
      <c r="AD2">
        <v>2348956.8611315838</v>
      </c>
      <c r="AE2">
        <v>3213946.4060633872</v>
      </c>
      <c r="AF2">
        <v>2.5710980503502572E-6</v>
      </c>
      <c r="AG2">
        <v>62</v>
      </c>
      <c r="AH2">
        <v>2907211.8718706872</v>
      </c>
    </row>
    <row r="3" spans="1:34" x14ac:dyDescent="0.25">
      <c r="A3">
        <v>1</v>
      </c>
      <c r="B3">
        <v>100</v>
      </c>
      <c r="C3" t="s">
        <v>34</v>
      </c>
      <c r="D3">
        <v>1.6867000000000001</v>
      </c>
      <c r="E3">
        <v>59.29</v>
      </c>
      <c r="F3">
        <v>47.98</v>
      </c>
      <c r="G3">
        <v>12.74</v>
      </c>
      <c r="H3">
        <v>0.18</v>
      </c>
      <c r="I3">
        <v>226</v>
      </c>
      <c r="J3">
        <v>196.32</v>
      </c>
      <c r="K3">
        <v>54.38</v>
      </c>
      <c r="L3">
        <v>2</v>
      </c>
      <c r="M3">
        <v>224</v>
      </c>
      <c r="N3">
        <v>39.950000000000003</v>
      </c>
      <c r="O3">
        <v>24447.22</v>
      </c>
      <c r="P3">
        <v>623.74</v>
      </c>
      <c r="Q3">
        <v>7428.85</v>
      </c>
      <c r="R3">
        <v>452.73</v>
      </c>
      <c r="S3">
        <v>159.58000000000001</v>
      </c>
      <c r="T3">
        <v>142829.57</v>
      </c>
      <c r="U3">
        <v>0.35</v>
      </c>
      <c r="V3">
        <v>0.73</v>
      </c>
      <c r="W3">
        <v>15.18</v>
      </c>
      <c r="X3">
        <v>8.61</v>
      </c>
      <c r="Y3">
        <v>2</v>
      </c>
      <c r="Z3">
        <v>10</v>
      </c>
      <c r="AA3">
        <v>1159.808714019681</v>
      </c>
      <c r="AB3">
        <v>1586.901449670994</v>
      </c>
      <c r="AC3">
        <v>1435.4498025445671</v>
      </c>
      <c r="AD3">
        <v>1159808.7140196811</v>
      </c>
      <c r="AE3">
        <v>1586901.449670994</v>
      </c>
      <c r="AF3">
        <v>4.0662644927574108E-6</v>
      </c>
      <c r="AG3">
        <v>39</v>
      </c>
      <c r="AH3">
        <v>1435449.802544567</v>
      </c>
    </row>
    <row r="4" spans="1:34" x14ac:dyDescent="0.25">
      <c r="A4">
        <v>2</v>
      </c>
      <c r="B4">
        <v>100</v>
      </c>
      <c r="C4" t="s">
        <v>34</v>
      </c>
      <c r="D4">
        <v>1.9298</v>
      </c>
      <c r="E4">
        <v>51.82</v>
      </c>
      <c r="F4">
        <v>44.25</v>
      </c>
      <c r="G4">
        <v>20.420000000000002</v>
      </c>
      <c r="H4">
        <v>0.27</v>
      </c>
      <c r="I4">
        <v>130</v>
      </c>
      <c r="J4">
        <v>197.88</v>
      </c>
      <c r="K4">
        <v>54.38</v>
      </c>
      <c r="L4">
        <v>3</v>
      </c>
      <c r="M4">
        <v>128</v>
      </c>
      <c r="N4">
        <v>40.5</v>
      </c>
      <c r="O4">
        <v>24639</v>
      </c>
      <c r="P4">
        <v>536.33000000000004</v>
      </c>
      <c r="Q4">
        <v>7427.86</v>
      </c>
      <c r="R4">
        <v>328.44</v>
      </c>
      <c r="S4">
        <v>159.58000000000001</v>
      </c>
      <c r="T4">
        <v>81164.649999999994</v>
      </c>
      <c r="U4">
        <v>0.49</v>
      </c>
      <c r="V4">
        <v>0.8</v>
      </c>
      <c r="W4">
        <v>15.01</v>
      </c>
      <c r="X4">
        <v>4.88</v>
      </c>
      <c r="Y4">
        <v>2</v>
      </c>
      <c r="Z4">
        <v>10</v>
      </c>
      <c r="AA4">
        <v>932.97400808368695</v>
      </c>
      <c r="AB4">
        <v>1276.536197768417</v>
      </c>
      <c r="AC4">
        <v>1154.705374683205</v>
      </c>
      <c r="AD4">
        <v>932974.00808368693</v>
      </c>
      <c r="AE4">
        <v>1276536.197768417</v>
      </c>
      <c r="AF4">
        <v>4.6523253798086507E-6</v>
      </c>
      <c r="AG4">
        <v>34</v>
      </c>
      <c r="AH4">
        <v>1154705.374683205</v>
      </c>
    </row>
    <row r="5" spans="1:34" x14ac:dyDescent="0.25">
      <c r="A5">
        <v>3</v>
      </c>
      <c r="B5">
        <v>100</v>
      </c>
      <c r="C5" t="s">
        <v>34</v>
      </c>
      <c r="D5">
        <v>2.0655999999999999</v>
      </c>
      <c r="E5">
        <v>48.41</v>
      </c>
      <c r="F5">
        <v>42.55</v>
      </c>
      <c r="G5">
        <v>29.69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472.36</v>
      </c>
      <c r="Q5">
        <v>7427.73</v>
      </c>
      <c r="R5">
        <v>271.83999999999997</v>
      </c>
      <c r="S5">
        <v>159.58000000000001</v>
      </c>
      <c r="T5">
        <v>53083.360000000001</v>
      </c>
      <c r="U5">
        <v>0.59</v>
      </c>
      <c r="V5">
        <v>0.83</v>
      </c>
      <c r="W5">
        <v>14.94</v>
      </c>
      <c r="X5">
        <v>3.19</v>
      </c>
      <c r="Y5">
        <v>2</v>
      </c>
      <c r="Z5">
        <v>10</v>
      </c>
      <c r="AA5">
        <v>824.07122769489956</v>
      </c>
      <c r="AB5">
        <v>1127.530609188889</v>
      </c>
      <c r="AC5">
        <v>1019.92067034705</v>
      </c>
      <c r="AD5">
        <v>824071.22769489954</v>
      </c>
      <c r="AE5">
        <v>1127530.6091888889</v>
      </c>
      <c r="AF5">
        <v>4.9797094541054773E-6</v>
      </c>
      <c r="AG5">
        <v>32</v>
      </c>
      <c r="AH5">
        <v>1019920.6703470499</v>
      </c>
    </row>
    <row r="6" spans="1:34" x14ac:dyDescent="0.25">
      <c r="A6">
        <v>4</v>
      </c>
      <c r="B6">
        <v>100</v>
      </c>
      <c r="C6" t="s">
        <v>34</v>
      </c>
      <c r="D6">
        <v>2.0958999999999999</v>
      </c>
      <c r="E6">
        <v>47.71</v>
      </c>
      <c r="F6">
        <v>42.24</v>
      </c>
      <c r="G6">
        <v>33.35</v>
      </c>
      <c r="H6">
        <v>0.44</v>
      </c>
      <c r="I6">
        <v>76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453.72</v>
      </c>
      <c r="Q6">
        <v>7428.52</v>
      </c>
      <c r="R6">
        <v>257.83</v>
      </c>
      <c r="S6">
        <v>159.58000000000001</v>
      </c>
      <c r="T6">
        <v>46130.18</v>
      </c>
      <c r="U6">
        <v>0.62</v>
      </c>
      <c r="V6">
        <v>0.83</v>
      </c>
      <c r="W6">
        <v>15.03</v>
      </c>
      <c r="X6">
        <v>2.87</v>
      </c>
      <c r="Y6">
        <v>2</v>
      </c>
      <c r="Z6">
        <v>10</v>
      </c>
      <c r="AA6">
        <v>803.24088566604723</v>
      </c>
      <c r="AB6">
        <v>1099.0296162551799</v>
      </c>
      <c r="AC6">
        <v>994.1397721775395</v>
      </c>
      <c r="AD6">
        <v>803240.88566604722</v>
      </c>
      <c r="AE6">
        <v>1099029.61625518</v>
      </c>
      <c r="AF6">
        <v>5.0527561216400406E-6</v>
      </c>
      <c r="AG6">
        <v>32</v>
      </c>
      <c r="AH6">
        <v>994139.77217753953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1.5671999999999999</v>
      </c>
      <c r="E2">
        <v>63.81</v>
      </c>
      <c r="F2">
        <v>53.19</v>
      </c>
      <c r="G2">
        <v>8.94</v>
      </c>
      <c r="H2">
        <v>0.15</v>
      </c>
      <c r="I2">
        <v>357</v>
      </c>
      <c r="J2">
        <v>116.05</v>
      </c>
      <c r="K2">
        <v>43.4</v>
      </c>
      <c r="L2">
        <v>1</v>
      </c>
      <c r="M2">
        <v>355</v>
      </c>
      <c r="N2">
        <v>16.649999999999999</v>
      </c>
      <c r="O2">
        <v>14546.17</v>
      </c>
      <c r="P2">
        <v>492.48</v>
      </c>
      <c r="Q2">
        <v>7432.16</v>
      </c>
      <c r="R2">
        <v>626.54999999999995</v>
      </c>
      <c r="S2">
        <v>159.58000000000001</v>
      </c>
      <c r="T2">
        <v>229084.4</v>
      </c>
      <c r="U2">
        <v>0.25</v>
      </c>
      <c r="V2">
        <v>0.66</v>
      </c>
      <c r="W2">
        <v>15.41</v>
      </c>
      <c r="X2">
        <v>13.81</v>
      </c>
      <c r="Y2">
        <v>2</v>
      </c>
      <c r="Z2">
        <v>10</v>
      </c>
      <c r="AA2">
        <v>1085.7069523592779</v>
      </c>
      <c r="AB2">
        <v>1485.5121502282309</v>
      </c>
      <c r="AC2">
        <v>1343.736955539845</v>
      </c>
      <c r="AD2">
        <v>1085706.952359278</v>
      </c>
      <c r="AE2">
        <v>1485512.150228231</v>
      </c>
      <c r="AF2">
        <v>4.8085217813575113E-6</v>
      </c>
      <c r="AG2">
        <v>42</v>
      </c>
      <c r="AH2">
        <v>1343736.9555398449</v>
      </c>
    </row>
    <row r="3" spans="1:34" x14ac:dyDescent="0.25">
      <c r="A3">
        <v>1</v>
      </c>
      <c r="B3">
        <v>55</v>
      </c>
      <c r="C3" t="s">
        <v>34</v>
      </c>
      <c r="D3">
        <v>1.9985999999999999</v>
      </c>
      <c r="E3">
        <v>50.04</v>
      </c>
      <c r="F3">
        <v>44.65</v>
      </c>
      <c r="G3">
        <v>19.41</v>
      </c>
      <c r="H3">
        <v>0.3</v>
      </c>
      <c r="I3">
        <v>138</v>
      </c>
      <c r="J3">
        <v>117.34</v>
      </c>
      <c r="K3">
        <v>43.4</v>
      </c>
      <c r="L3">
        <v>2</v>
      </c>
      <c r="M3">
        <v>23</v>
      </c>
      <c r="N3">
        <v>16.940000000000001</v>
      </c>
      <c r="O3">
        <v>14705.49</v>
      </c>
      <c r="P3">
        <v>352.59</v>
      </c>
      <c r="Q3">
        <v>7431.08</v>
      </c>
      <c r="R3">
        <v>336.44</v>
      </c>
      <c r="S3">
        <v>159.58000000000001</v>
      </c>
      <c r="T3">
        <v>85123.09</v>
      </c>
      <c r="U3">
        <v>0.47</v>
      </c>
      <c r="V3">
        <v>0.79</v>
      </c>
      <c r="W3">
        <v>15.18</v>
      </c>
      <c r="X3">
        <v>5.28</v>
      </c>
      <c r="Y3">
        <v>2</v>
      </c>
      <c r="Z3">
        <v>10</v>
      </c>
      <c r="AA3">
        <v>725.06394215922046</v>
      </c>
      <c r="AB3">
        <v>992.06447322580505</v>
      </c>
      <c r="AC3">
        <v>897.38323227236663</v>
      </c>
      <c r="AD3">
        <v>725063.94215922046</v>
      </c>
      <c r="AE3">
        <v>992064.47322580509</v>
      </c>
      <c r="AF3">
        <v>6.1321539256132738E-6</v>
      </c>
      <c r="AG3">
        <v>33</v>
      </c>
      <c r="AH3">
        <v>897383.23227236664</v>
      </c>
    </row>
    <row r="4" spans="1:34" x14ac:dyDescent="0.25">
      <c r="A4">
        <v>2</v>
      </c>
      <c r="B4">
        <v>55</v>
      </c>
      <c r="C4" t="s">
        <v>34</v>
      </c>
      <c r="D4">
        <v>2.0064000000000002</v>
      </c>
      <c r="E4">
        <v>49.84</v>
      </c>
      <c r="F4">
        <v>44.51</v>
      </c>
      <c r="G4">
        <v>19.64</v>
      </c>
      <c r="H4">
        <v>0.45</v>
      </c>
      <c r="I4">
        <v>136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354.52</v>
      </c>
      <c r="Q4">
        <v>7431.03</v>
      </c>
      <c r="R4">
        <v>330.66</v>
      </c>
      <c r="S4">
        <v>159.58000000000001</v>
      </c>
      <c r="T4">
        <v>82240.679999999993</v>
      </c>
      <c r="U4">
        <v>0.48</v>
      </c>
      <c r="V4">
        <v>0.79</v>
      </c>
      <c r="W4">
        <v>15.2</v>
      </c>
      <c r="X4">
        <v>5.14</v>
      </c>
      <c r="Y4">
        <v>2</v>
      </c>
      <c r="Z4">
        <v>10</v>
      </c>
      <c r="AA4">
        <v>724.27076038416806</v>
      </c>
      <c r="AB4">
        <v>990.9792069284681</v>
      </c>
      <c r="AC4">
        <v>896.40154226726679</v>
      </c>
      <c r="AD4">
        <v>724270.76038416801</v>
      </c>
      <c r="AE4">
        <v>990979.20692846808</v>
      </c>
      <c r="AF4">
        <v>6.1560860784301376E-6</v>
      </c>
      <c r="AG4">
        <v>33</v>
      </c>
      <c r="AH4">
        <v>896401.54226726678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5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1.0665</v>
      </c>
      <c r="E2">
        <v>93.76</v>
      </c>
      <c r="F2">
        <v>65.66</v>
      </c>
      <c r="G2">
        <v>5.99</v>
      </c>
      <c r="H2">
        <v>0.09</v>
      </c>
      <c r="I2">
        <v>658</v>
      </c>
      <c r="J2">
        <v>194.77</v>
      </c>
      <c r="K2">
        <v>54.38</v>
      </c>
      <c r="L2">
        <v>1</v>
      </c>
      <c r="M2">
        <v>656</v>
      </c>
      <c r="N2">
        <v>39.4</v>
      </c>
      <c r="O2">
        <v>24256.19</v>
      </c>
      <c r="P2">
        <v>901.7</v>
      </c>
      <c r="Q2">
        <v>7436.66</v>
      </c>
      <c r="R2">
        <v>1044.58</v>
      </c>
      <c r="S2">
        <v>159.58000000000001</v>
      </c>
      <c r="T2">
        <v>436593.38</v>
      </c>
      <c r="U2">
        <v>0.15</v>
      </c>
      <c r="V2">
        <v>0.54</v>
      </c>
      <c r="W2">
        <v>15.91</v>
      </c>
      <c r="X2">
        <v>26.25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1.6867000000000001</v>
      </c>
      <c r="E3">
        <v>59.29</v>
      </c>
      <c r="F3">
        <v>47.98</v>
      </c>
      <c r="G3">
        <v>12.74</v>
      </c>
      <c r="H3">
        <v>0.18</v>
      </c>
      <c r="I3">
        <v>226</v>
      </c>
      <c r="J3">
        <v>196.32</v>
      </c>
      <c r="K3">
        <v>54.38</v>
      </c>
      <c r="L3">
        <v>2</v>
      </c>
      <c r="M3">
        <v>224</v>
      </c>
      <c r="N3">
        <v>39.950000000000003</v>
      </c>
      <c r="O3">
        <v>24447.22</v>
      </c>
      <c r="P3">
        <v>623.74</v>
      </c>
      <c r="Q3">
        <v>7428.85</v>
      </c>
      <c r="R3">
        <v>452.73</v>
      </c>
      <c r="S3">
        <v>159.58000000000001</v>
      </c>
      <c r="T3">
        <v>142829.57</v>
      </c>
      <c r="U3">
        <v>0.35</v>
      </c>
      <c r="V3">
        <v>0.73</v>
      </c>
      <c r="W3">
        <v>15.18</v>
      </c>
      <c r="X3">
        <v>8.61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1.9298</v>
      </c>
      <c r="E4">
        <v>51.82</v>
      </c>
      <c r="F4">
        <v>44.25</v>
      </c>
      <c r="G4">
        <v>20.420000000000002</v>
      </c>
      <c r="H4">
        <v>0.27</v>
      </c>
      <c r="I4">
        <v>130</v>
      </c>
      <c r="J4">
        <v>197.88</v>
      </c>
      <c r="K4">
        <v>54.38</v>
      </c>
      <c r="L4">
        <v>3</v>
      </c>
      <c r="M4">
        <v>128</v>
      </c>
      <c r="N4">
        <v>40.5</v>
      </c>
      <c r="O4">
        <v>24639</v>
      </c>
      <c r="P4">
        <v>536.33000000000004</v>
      </c>
      <c r="Q4">
        <v>7427.86</v>
      </c>
      <c r="R4">
        <v>328.44</v>
      </c>
      <c r="S4">
        <v>159.58000000000001</v>
      </c>
      <c r="T4">
        <v>81164.649999999994</v>
      </c>
      <c r="U4">
        <v>0.49</v>
      </c>
      <c r="V4">
        <v>0.8</v>
      </c>
      <c r="W4">
        <v>15.01</v>
      </c>
      <c r="X4">
        <v>4.88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2.0655999999999999</v>
      </c>
      <c r="E5">
        <v>48.41</v>
      </c>
      <c r="F5">
        <v>42.55</v>
      </c>
      <c r="G5">
        <v>29.69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472.36</v>
      </c>
      <c r="Q5">
        <v>7427.73</v>
      </c>
      <c r="R5">
        <v>271.83999999999997</v>
      </c>
      <c r="S5">
        <v>159.58000000000001</v>
      </c>
      <c r="T5">
        <v>53083.360000000001</v>
      </c>
      <c r="U5">
        <v>0.59</v>
      </c>
      <c r="V5">
        <v>0.83</v>
      </c>
      <c r="W5">
        <v>14.94</v>
      </c>
      <c r="X5">
        <v>3.19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2.0958999999999999</v>
      </c>
      <c r="E6">
        <v>47.71</v>
      </c>
      <c r="F6">
        <v>42.24</v>
      </c>
      <c r="G6">
        <v>33.35</v>
      </c>
      <c r="H6">
        <v>0.44</v>
      </c>
      <c r="I6">
        <v>76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453.72</v>
      </c>
      <c r="Q6">
        <v>7428.52</v>
      </c>
      <c r="R6">
        <v>257.83</v>
      </c>
      <c r="S6">
        <v>159.58000000000001</v>
      </c>
      <c r="T6">
        <v>46130.18</v>
      </c>
      <c r="U6">
        <v>0.62</v>
      </c>
      <c r="V6">
        <v>0.83</v>
      </c>
      <c r="W6">
        <v>15.03</v>
      </c>
      <c r="X6">
        <v>2.87</v>
      </c>
      <c r="Y6">
        <v>2</v>
      </c>
      <c r="Z6">
        <v>10</v>
      </c>
    </row>
    <row r="7" spans="1:26" x14ac:dyDescent="0.25">
      <c r="A7">
        <v>0</v>
      </c>
      <c r="B7">
        <v>40</v>
      </c>
      <c r="C7" t="s">
        <v>34</v>
      </c>
      <c r="D7">
        <v>1.7857000000000001</v>
      </c>
      <c r="E7">
        <v>56</v>
      </c>
      <c r="F7">
        <v>49.21</v>
      </c>
      <c r="G7">
        <v>11.49</v>
      </c>
      <c r="H7">
        <v>0.2</v>
      </c>
      <c r="I7">
        <v>257</v>
      </c>
      <c r="J7">
        <v>89.87</v>
      </c>
      <c r="K7">
        <v>37.549999999999997</v>
      </c>
      <c r="L7">
        <v>1</v>
      </c>
      <c r="M7">
        <v>247</v>
      </c>
      <c r="N7">
        <v>11.32</v>
      </c>
      <c r="O7">
        <v>11317.98</v>
      </c>
      <c r="P7">
        <v>355.03</v>
      </c>
      <c r="Q7">
        <v>7429.24</v>
      </c>
      <c r="R7">
        <v>494.34</v>
      </c>
      <c r="S7">
        <v>159.58000000000001</v>
      </c>
      <c r="T7">
        <v>163477.57</v>
      </c>
      <c r="U7">
        <v>0.32</v>
      </c>
      <c r="V7">
        <v>0.72</v>
      </c>
      <c r="W7">
        <v>15.22</v>
      </c>
      <c r="X7">
        <v>9.83</v>
      </c>
      <c r="Y7">
        <v>2</v>
      </c>
      <c r="Z7">
        <v>10</v>
      </c>
    </row>
    <row r="8" spans="1:26" x14ac:dyDescent="0.25">
      <c r="A8">
        <v>1</v>
      </c>
      <c r="B8">
        <v>40</v>
      </c>
      <c r="C8" t="s">
        <v>34</v>
      </c>
      <c r="D8">
        <v>1.9218999999999999</v>
      </c>
      <c r="E8">
        <v>52.03</v>
      </c>
      <c r="F8">
        <v>46.56</v>
      </c>
      <c r="G8">
        <v>14.94</v>
      </c>
      <c r="H8">
        <v>0.39</v>
      </c>
      <c r="I8">
        <v>187</v>
      </c>
      <c r="J8">
        <v>91.1</v>
      </c>
      <c r="K8">
        <v>37.549999999999997</v>
      </c>
      <c r="L8">
        <v>2</v>
      </c>
      <c r="M8">
        <v>0</v>
      </c>
      <c r="N8">
        <v>11.54</v>
      </c>
      <c r="O8">
        <v>11468.97</v>
      </c>
      <c r="P8">
        <v>317.62</v>
      </c>
      <c r="Q8">
        <v>7433.4</v>
      </c>
      <c r="R8">
        <v>396.42</v>
      </c>
      <c r="S8">
        <v>159.58000000000001</v>
      </c>
      <c r="T8">
        <v>114867.49</v>
      </c>
      <c r="U8">
        <v>0.4</v>
      </c>
      <c r="V8">
        <v>0.76</v>
      </c>
      <c r="W8">
        <v>15.36</v>
      </c>
      <c r="X8">
        <v>7.18</v>
      </c>
      <c r="Y8">
        <v>2</v>
      </c>
      <c r="Z8">
        <v>10</v>
      </c>
    </row>
    <row r="9" spans="1:26" x14ac:dyDescent="0.25">
      <c r="A9">
        <v>0</v>
      </c>
      <c r="B9">
        <v>30</v>
      </c>
      <c r="C9" t="s">
        <v>34</v>
      </c>
      <c r="D9">
        <v>1.831</v>
      </c>
      <c r="E9">
        <v>54.62</v>
      </c>
      <c r="F9">
        <v>48.9</v>
      </c>
      <c r="G9">
        <v>11.78</v>
      </c>
      <c r="H9">
        <v>0.24</v>
      </c>
      <c r="I9">
        <v>249</v>
      </c>
      <c r="J9">
        <v>71.52</v>
      </c>
      <c r="K9">
        <v>32.270000000000003</v>
      </c>
      <c r="L9">
        <v>1</v>
      </c>
      <c r="M9">
        <v>6</v>
      </c>
      <c r="N9">
        <v>8.25</v>
      </c>
      <c r="O9">
        <v>9054.6</v>
      </c>
      <c r="P9">
        <v>287.08</v>
      </c>
      <c r="Q9">
        <v>7433.77</v>
      </c>
      <c r="R9">
        <v>471.89</v>
      </c>
      <c r="S9">
        <v>159.58000000000001</v>
      </c>
      <c r="T9">
        <v>152291.01999999999</v>
      </c>
      <c r="U9">
        <v>0.34</v>
      </c>
      <c r="V9">
        <v>0.72</v>
      </c>
      <c r="W9">
        <v>15.53</v>
      </c>
      <c r="X9">
        <v>9.52</v>
      </c>
      <c r="Y9">
        <v>2</v>
      </c>
      <c r="Z9">
        <v>10</v>
      </c>
    </row>
    <row r="10" spans="1:26" x14ac:dyDescent="0.25">
      <c r="A10">
        <v>1</v>
      </c>
      <c r="B10">
        <v>30</v>
      </c>
      <c r="C10" t="s">
        <v>34</v>
      </c>
      <c r="D10">
        <v>1.8306</v>
      </c>
      <c r="E10">
        <v>54.63</v>
      </c>
      <c r="F10">
        <v>48.91</v>
      </c>
      <c r="G10">
        <v>11.79</v>
      </c>
      <c r="H10">
        <v>0.48</v>
      </c>
      <c r="I10">
        <v>249</v>
      </c>
      <c r="J10">
        <v>72.7</v>
      </c>
      <c r="K10">
        <v>32.270000000000003</v>
      </c>
      <c r="L10">
        <v>2</v>
      </c>
      <c r="M10">
        <v>0</v>
      </c>
      <c r="N10">
        <v>8.43</v>
      </c>
      <c r="O10">
        <v>9200.25</v>
      </c>
      <c r="P10">
        <v>291.56</v>
      </c>
      <c r="Q10">
        <v>7434.95</v>
      </c>
      <c r="R10">
        <v>472.88</v>
      </c>
      <c r="S10">
        <v>159.58000000000001</v>
      </c>
      <c r="T10">
        <v>152786.99</v>
      </c>
      <c r="U10">
        <v>0.34</v>
      </c>
      <c r="V10">
        <v>0.72</v>
      </c>
      <c r="W10">
        <v>15.51</v>
      </c>
      <c r="X10">
        <v>9.5299999999999994</v>
      </c>
      <c r="Y10">
        <v>2</v>
      </c>
      <c r="Z10">
        <v>10</v>
      </c>
    </row>
    <row r="11" spans="1:26" x14ac:dyDescent="0.25">
      <c r="A11">
        <v>0</v>
      </c>
      <c r="B11">
        <v>15</v>
      </c>
      <c r="C11" t="s">
        <v>34</v>
      </c>
      <c r="D11">
        <v>1.5246999999999999</v>
      </c>
      <c r="E11">
        <v>65.59</v>
      </c>
      <c r="F11">
        <v>58.39</v>
      </c>
      <c r="G11">
        <v>7.08</v>
      </c>
      <c r="H11">
        <v>0.43</v>
      </c>
      <c r="I11">
        <v>495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232.74</v>
      </c>
      <c r="Q11">
        <v>7443.4</v>
      </c>
      <c r="R11">
        <v>777.47</v>
      </c>
      <c r="S11">
        <v>159.58000000000001</v>
      </c>
      <c r="T11">
        <v>303851.77</v>
      </c>
      <c r="U11">
        <v>0.21</v>
      </c>
      <c r="V11">
        <v>0.6</v>
      </c>
      <c r="W11">
        <v>16.23</v>
      </c>
      <c r="X11">
        <v>18.989999999999998</v>
      </c>
      <c r="Y11">
        <v>2</v>
      </c>
      <c r="Z11">
        <v>10</v>
      </c>
    </row>
    <row r="12" spans="1:26" x14ac:dyDescent="0.25">
      <c r="A12">
        <v>0</v>
      </c>
      <c r="B12">
        <v>70</v>
      </c>
      <c r="C12" t="s">
        <v>34</v>
      </c>
      <c r="D12">
        <v>1.3824000000000001</v>
      </c>
      <c r="E12">
        <v>72.34</v>
      </c>
      <c r="F12">
        <v>57.05</v>
      </c>
      <c r="G12">
        <v>7.57</v>
      </c>
      <c r="H12">
        <v>0.12</v>
      </c>
      <c r="I12">
        <v>452</v>
      </c>
      <c r="J12">
        <v>141.81</v>
      </c>
      <c r="K12">
        <v>47.83</v>
      </c>
      <c r="L12">
        <v>1</v>
      </c>
      <c r="M12">
        <v>450</v>
      </c>
      <c r="N12">
        <v>22.98</v>
      </c>
      <c r="O12">
        <v>17723.39</v>
      </c>
      <c r="P12">
        <v>621.85</v>
      </c>
      <c r="Q12">
        <v>7433.72</v>
      </c>
      <c r="R12">
        <v>756.27</v>
      </c>
      <c r="S12">
        <v>159.58000000000001</v>
      </c>
      <c r="T12">
        <v>293466.52</v>
      </c>
      <c r="U12">
        <v>0.21</v>
      </c>
      <c r="V12">
        <v>0.62</v>
      </c>
      <c r="W12">
        <v>15.55</v>
      </c>
      <c r="X12">
        <v>17.66</v>
      </c>
      <c r="Y12">
        <v>2</v>
      </c>
      <c r="Z12">
        <v>10</v>
      </c>
    </row>
    <row r="13" spans="1:26" x14ac:dyDescent="0.25">
      <c r="A13">
        <v>1</v>
      </c>
      <c r="B13">
        <v>70</v>
      </c>
      <c r="C13" t="s">
        <v>34</v>
      </c>
      <c r="D13">
        <v>1.9145000000000001</v>
      </c>
      <c r="E13">
        <v>52.23</v>
      </c>
      <c r="F13">
        <v>45.38</v>
      </c>
      <c r="G13">
        <v>17.02</v>
      </c>
      <c r="H13">
        <v>0.25</v>
      </c>
      <c r="I13">
        <v>160</v>
      </c>
      <c r="J13">
        <v>143.16999999999999</v>
      </c>
      <c r="K13">
        <v>47.83</v>
      </c>
      <c r="L13">
        <v>2</v>
      </c>
      <c r="M13">
        <v>158</v>
      </c>
      <c r="N13">
        <v>23.34</v>
      </c>
      <c r="O13">
        <v>17891.86</v>
      </c>
      <c r="P13">
        <v>440.61</v>
      </c>
      <c r="Q13">
        <v>7428.09</v>
      </c>
      <c r="R13">
        <v>366.38</v>
      </c>
      <c r="S13">
        <v>159.58000000000001</v>
      </c>
      <c r="T13">
        <v>99981.61</v>
      </c>
      <c r="U13">
        <v>0.44</v>
      </c>
      <c r="V13">
        <v>0.78</v>
      </c>
      <c r="W13">
        <v>15.06</v>
      </c>
      <c r="X13">
        <v>6.02</v>
      </c>
      <c r="Y13">
        <v>2</v>
      </c>
      <c r="Z13">
        <v>10</v>
      </c>
    </row>
    <row r="14" spans="1:26" x14ac:dyDescent="0.25">
      <c r="A14">
        <v>2</v>
      </c>
      <c r="B14">
        <v>70</v>
      </c>
      <c r="C14" t="s">
        <v>34</v>
      </c>
      <c r="D14">
        <v>2.0480999999999998</v>
      </c>
      <c r="E14">
        <v>48.83</v>
      </c>
      <c r="F14">
        <v>43.48</v>
      </c>
      <c r="G14">
        <v>24.15</v>
      </c>
      <c r="H14">
        <v>0.37</v>
      </c>
      <c r="I14">
        <v>108</v>
      </c>
      <c r="J14">
        <v>144.54</v>
      </c>
      <c r="K14">
        <v>47.83</v>
      </c>
      <c r="L14">
        <v>3</v>
      </c>
      <c r="M14">
        <v>1</v>
      </c>
      <c r="N14">
        <v>23.71</v>
      </c>
      <c r="O14">
        <v>18060.849999999999</v>
      </c>
      <c r="P14">
        <v>386.82</v>
      </c>
      <c r="Q14">
        <v>7428.95</v>
      </c>
      <c r="R14">
        <v>298.01</v>
      </c>
      <c r="S14">
        <v>159.58000000000001</v>
      </c>
      <c r="T14">
        <v>66057.070000000007</v>
      </c>
      <c r="U14">
        <v>0.54</v>
      </c>
      <c r="V14">
        <v>0.81</v>
      </c>
      <c r="W14">
        <v>15.11</v>
      </c>
      <c r="X14">
        <v>4.1100000000000003</v>
      </c>
      <c r="Y14">
        <v>2</v>
      </c>
      <c r="Z14">
        <v>10</v>
      </c>
    </row>
    <row r="15" spans="1:26" x14ac:dyDescent="0.25">
      <c r="A15">
        <v>3</v>
      </c>
      <c r="B15">
        <v>70</v>
      </c>
      <c r="C15" t="s">
        <v>34</v>
      </c>
      <c r="D15">
        <v>2.048</v>
      </c>
      <c r="E15">
        <v>48.83</v>
      </c>
      <c r="F15">
        <v>43.48</v>
      </c>
      <c r="G15">
        <v>24.16</v>
      </c>
      <c r="H15">
        <v>0.49</v>
      </c>
      <c r="I15">
        <v>108</v>
      </c>
      <c r="J15">
        <v>145.91999999999999</v>
      </c>
      <c r="K15">
        <v>47.83</v>
      </c>
      <c r="L15">
        <v>4</v>
      </c>
      <c r="M15">
        <v>0</v>
      </c>
      <c r="N15">
        <v>24.09</v>
      </c>
      <c r="O15">
        <v>18230.349999999999</v>
      </c>
      <c r="P15">
        <v>390.24</v>
      </c>
      <c r="Q15">
        <v>7428.87</v>
      </c>
      <c r="R15">
        <v>298.01</v>
      </c>
      <c r="S15">
        <v>159.58000000000001</v>
      </c>
      <c r="T15">
        <v>66055.490000000005</v>
      </c>
      <c r="U15">
        <v>0.54</v>
      </c>
      <c r="V15">
        <v>0.81</v>
      </c>
      <c r="W15">
        <v>15.12</v>
      </c>
      <c r="X15">
        <v>4.1100000000000003</v>
      </c>
      <c r="Y15">
        <v>2</v>
      </c>
      <c r="Z15">
        <v>10</v>
      </c>
    </row>
    <row r="16" spans="1:26" x14ac:dyDescent="0.25">
      <c r="A16">
        <v>0</v>
      </c>
      <c r="B16">
        <v>90</v>
      </c>
      <c r="C16" t="s">
        <v>34</v>
      </c>
      <c r="D16">
        <v>1.1674</v>
      </c>
      <c r="E16">
        <v>85.66</v>
      </c>
      <c r="F16">
        <v>62.47</v>
      </c>
      <c r="G16">
        <v>6.42</v>
      </c>
      <c r="H16">
        <v>0.1</v>
      </c>
      <c r="I16">
        <v>584</v>
      </c>
      <c r="J16">
        <v>176.73</v>
      </c>
      <c r="K16">
        <v>52.44</v>
      </c>
      <c r="L16">
        <v>1</v>
      </c>
      <c r="M16">
        <v>582</v>
      </c>
      <c r="N16">
        <v>33.29</v>
      </c>
      <c r="O16">
        <v>22031.19</v>
      </c>
      <c r="P16">
        <v>801.25</v>
      </c>
      <c r="Q16">
        <v>7435.41</v>
      </c>
      <c r="R16">
        <v>938.49</v>
      </c>
      <c r="S16">
        <v>159.58000000000001</v>
      </c>
      <c r="T16">
        <v>383918.35</v>
      </c>
      <c r="U16">
        <v>0.17</v>
      </c>
      <c r="V16">
        <v>0.56000000000000005</v>
      </c>
      <c r="W16">
        <v>15.75</v>
      </c>
      <c r="X16">
        <v>23.07</v>
      </c>
      <c r="Y16">
        <v>2</v>
      </c>
      <c r="Z16">
        <v>10</v>
      </c>
    </row>
    <row r="17" spans="1:26" x14ac:dyDescent="0.25">
      <c r="A17">
        <v>1</v>
      </c>
      <c r="B17">
        <v>90</v>
      </c>
      <c r="C17" t="s">
        <v>34</v>
      </c>
      <c r="D17">
        <v>1.7619</v>
      </c>
      <c r="E17">
        <v>56.76</v>
      </c>
      <c r="F17">
        <v>47.08</v>
      </c>
      <c r="G17">
        <v>13.85</v>
      </c>
      <c r="H17">
        <v>0.2</v>
      </c>
      <c r="I17">
        <v>204</v>
      </c>
      <c r="J17">
        <v>178.21</v>
      </c>
      <c r="K17">
        <v>52.44</v>
      </c>
      <c r="L17">
        <v>2</v>
      </c>
      <c r="M17">
        <v>202</v>
      </c>
      <c r="N17">
        <v>33.770000000000003</v>
      </c>
      <c r="O17">
        <v>22213.89</v>
      </c>
      <c r="P17">
        <v>563.76</v>
      </c>
      <c r="Q17">
        <v>7429.33</v>
      </c>
      <c r="R17">
        <v>423.14</v>
      </c>
      <c r="S17">
        <v>159.58000000000001</v>
      </c>
      <c r="T17">
        <v>128143.63</v>
      </c>
      <c r="U17">
        <v>0.38</v>
      </c>
      <c r="V17">
        <v>0.75</v>
      </c>
      <c r="W17">
        <v>15.13</v>
      </c>
      <c r="X17">
        <v>7.71</v>
      </c>
      <c r="Y17">
        <v>2</v>
      </c>
      <c r="Z17">
        <v>10</v>
      </c>
    </row>
    <row r="18" spans="1:26" x14ac:dyDescent="0.25">
      <c r="A18">
        <v>2</v>
      </c>
      <c r="B18">
        <v>90</v>
      </c>
      <c r="C18" t="s">
        <v>34</v>
      </c>
      <c r="D18">
        <v>1.9896</v>
      </c>
      <c r="E18">
        <v>50.26</v>
      </c>
      <c r="F18">
        <v>43.72</v>
      </c>
      <c r="G18">
        <v>22.61</v>
      </c>
      <c r="H18">
        <v>0.3</v>
      </c>
      <c r="I18">
        <v>116</v>
      </c>
      <c r="J18">
        <v>179.7</v>
      </c>
      <c r="K18">
        <v>52.44</v>
      </c>
      <c r="L18">
        <v>3</v>
      </c>
      <c r="M18">
        <v>114</v>
      </c>
      <c r="N18">
        <v>34.26</v>
      </c>
      <c r="O18">
        <v>22397.24</v>
      </c>
      <c r="P18">
        <v>478.79</v>
      </c>
      <c r="Q18">
        <v>7428.44</v>
      </c>
      <c r="R18">
        <v>310.43</v>
      </c>
      <c r="S18">
        <v>159.58000000000001</v>
      </c>
      <c r="T18">
        <v>72225.42</v>
      </c>
      <c r="U18">
        <v>0.51</v>
      </c>
      <c r="V18">
        <v>0.81</v>
      </c>
      <c r="W18">
        <v>14.99</v>
      </c>
      <c r="X18">
        <v>4.3499999999999996</v>
      </c>
      <c r="Y18">
        <v>2</v>
      </c>
      <c r="Z18">
        <v>10</v>
      </c>
    </row>
    <row r="19" spans="1:26" x14ac:dyDescent="0.25">
      <c r="A19">
        <v>3</v>
      </c>
      <c r="B19">
        <v>90</v>
      </c>
      <c r="C19" t="s">
        <v>34</v>
      </c>
      <c r="D19">
        <v>2.0846</v>
      </c>
      <c r="E19">
        <v>47.97</v>
      </c>
      <c r="F19">
        <v>42.56</v>
      </c>
      <c r="G19">
        <v>30.4</v>
      </c>
      <c r="H19">
        <v>0.39</v>
      </c>
      <c r="I19">
        <v>84</v>
      </c>
      <c r="J19">
        <v>181.19</v>
      </c>
      <c r="K19">
        <v>52.44</v>
      </c>
      <c r="L19">
        <v>4</v>
      </c>
      <c r="M19">
        <v>5</v>
      </c>
      <c r="N19">
        <v>34.75</v>
      </c>
      <c r="O19">
        <v>22581.25</v>
      </c>
      <c r="P19">
        <v>430.24</v>
      </c>
      <c r="Q19">
        <v>7428.94</v>
      </c>
      <c r="R19">
        <v>268.68</v>
      </c>
      <c r="S19">
        <v>159.58000000000001</v>
      </c>
      <c r="T19">
        <v>51511.01</v>
      </c>
      <c r="U19">
        <v>0.59</v>
      </c>
      <c r="V19">
        <v>0.83</v>
      </c>
      <c r="W19">
        <v>15.04</v>
      </c>
      <c r="X19">
        <v>3.2</v>
      </c>
      <c r="Y19">
        <v>2</v>
      </c>
      <c r="Z19">
        <v>10</v>
      </c>
    </row>
    <row r="20" spans="1:26" x14ac:dyDescent="0.25">
      <c r="A20">
        <v>4</v>
      </c>
      <c r="B20">
        <v>90</v>
      </c>
      <c r="C20" t="s">
        <v>34</v>
      </c>
      <c r="D20">
        <v>2.0838999999999999</v>
      </c>
      <c r="E20">
        <v>47.99</v>
      </c>
      <c r="F20">
        <v>42.58</v>
      </c>
      <c r="G20">
        <v>30.41</v>
      </c>
      <c r="H20">
        <v>0.49</v>
      </c>
      <c r="I20">
        <v>84</v>
      </c>
      <c r="J20">
        <v>182.69</v>
      </c>
      <c r="K20">
        <v>52.44</v>
      </c>
      <c r="L20">
        <v>5</v>
      </c>
      <c r="M20">
        <v>0</v>
      </c>
      <c r="N20">
        <v>35.25</v>
      </c>
      <c r="O20">
        <v>22766.06</v>
      </c>
      <c r="P20">
        <v>433.02</v>
      </c>
      <c r="Q20">
        <v>7429.52</v>
      </c>
      <c r="R20">
        <v>268.8</v>
      </c>
      <c r="S20">
        <v>159.58000000000001</v>
      </c>
      <c r="T20">
        <v>51572.49</v>
      </c>
      <c r="U20">
        <v>0.59</v>
      </c>
      <c r="V20">
        <v>0.83</v>
      </c>
      <c r="W20">
        <v>15.05</v>
      </c>
      <c r="X20">
        <v>3.21</v>
      </c>
      <c r="Y20">
        <v>2</v>
      </c>
      <c r="Z20">
        <v>10</v>
      </c>
    </row>
    <row r="21" spans="1:26" x14ac:dyDescent="0.25">
      <c r="A21">
        <v>0</v>
      </c>
      <c r="B21">
        <v>10</v>
      </c>
      <c r="C21" t="s">
        <v>34</v>
      </c>
      <c r="D21">
        <v>1.2841</v>
      </c>
      <c r="E21">
        <v>77.88</v>
      </c>
      <c r="F21">
        <v>67.98</v>
      </c>
      <c r="G21">
        <v>5.5</v>
      </c>
      <c r="H21">
        <v>0.64</v>
      </c>
      <c r="I21">
        <v>742</v>
      </c>
      <c r="J21">
        <v>26.11</v>
      </c>
      <c r="K21">
        <v>12.1</v>
      </c>
      <c r="L21">
        <v>1</v>
      </c>
      <c r="M21">
        <v>0</v>
      </c>
      <c r="N21">
        <v>3.01</v>
      </c>
      <c r="O21">
        <v>3454.41</v>
      </c>
      <c r="P21">
        <v>197.76</v>
      </c>
      <c r="Q21">
        <v>7455.62</v>
      </c>
      <c r="R21">
        <v>1082.8599999999999</v>
      </c>
      <c r="S21">
        <v>159.58000000000001</v>
      </c>
      <c r="T21">
        <v>455313.12</v>
      </c>
      <c r="U21">
        <v>0.15</v>
      </c>
      <c r="V21">
        <v>0.52</v>
      </c>
      <c r="W21">
        <v>17.04</v>
      </c>
      <c r="X21">
        <v>28.55</v>
      </c>
      <c r="Y21">
        <v>2</v>
      </c>
      <c r="Z21">
        <v>10</v>
      </c>
    </row>
    <row r="22" spans="1:26" x14ac:dyDescent="0.25">
      <c r="A22">
        <v>0</v>
      </c>
      <c r="B22">
        <v>45</v>
      </c>
      <c r="C22" t="s">
        <v>34</v>
      </c>
      <c r="D22">
        <v>1.7069000000000001</v>
      </c>
      <c r="E22">
        <v>58.59</v>
      </c>
      <c r="F22">
        <v>50.59</v>
      </c>
      <c r="G22">
        <v>10.4</v>
      </c>
      <c r="H22">
        <v>0.18</v>
      </c>
      <c r="I22">
        <v>292</v>
      </c>
      <c r="J22">
        <v>98.71</v>
      </c>
      <c r="K22">
        <v>39.72</v>
      </c>
      <c r="L22">
        <v>1</v>
      </c>
      <c r="M22">
        <v>290</v>
      </c>
      <c r="N22">
        <v>12.99</v>
      </c>
      <c r="O22">
        <v>12407.75</v>
      </c>
      <c r="P22">
        <v>403.13</v>
      </c>
      <c r="Q22">
        <v>7430.39</v>
      </c>
      <c r="R22">
        <v>540.65</v>
      </c>
      <c r="S22">
        <v>159.58000000000001</v>
      </c>
      <c r="T22">
        <v>186459.69</v>
      </c>
      <c r="U22">
        <v>0.3</v>
      </c>
      <c r="V22">
        <v>0.7</v>
      </c>
      <c r="W22">
        <v>15.27</v>
      </c>
      <c r="X22">
        <v>11.22</v>
      </c>
      <c r="Y22">
        <v>2</v>
      </c>
      <c r="Z22">
        <v>10</v>
      </c>
    </row>
    <row r="23" spans="1:26" x14ac:dyDescent="0.25">
      <c r="A23">
        <v>1</v>
      </c>
      <c r="B23">
        <v>45</v>
      </c>
      <c r="C23" t="s">
        <v>34</v>
      </c>
      <c r="D23">
        <v>1.9556</v>
      </c>
      <c r="E23">
        <v>51.14</v>
      </c>
      <c r="F23">
        <v>45.74</v>
      </c>
      <c r="G23">
        <v>16.53</v>
      </c>
      <c r="H23">
        <v>0.35</v>
      </c>
      <c r="I23">
        <v>166</v>
      </c>
      <c r="J23">
        <v>99.95</v>
      </c>
      <c r="K23">
        <v>39.72</v>
      </c>
      <c r="L23">
        <v>2</v>
      </c>
      <c r="M23">
        <v>0</v>
      </c>
      <c r="N23">
        <v>13.24</v>
      </c>
      <c r="O23">
        <v>12561.45</v>
      </c>
      <c r="P23">
        <v>328.82</v>
      </c>
      <c r="Q23">
        <v>7432.57</v>
      </c>
      <c r="R23">
        <v>370.35</v>
      </c>
      <c r="S23">
        <v>159.58000000000001</v>
      </c>
      <c r="T23">
        <v>101938.84</v>
      </c>
      <c r="U23">
        <v>0.43</v>
      </c>
      <c r="V23">
        <v>0.77</v>
      </c>
      <c r="W23">
        <v>15.28</v>
      </c>
      <c r="X23">
        <v>6.36</v>
      </c>
      <c r="Y23">
        <v>2</v>
      </c>
      <c r="Z23">
        <v>10</v>
      </c>
    </row>
    <row r="24" spans="1:26" x14ac:dyDescent="0.25">
      <c r="A24">
        <v>0</v>
      </c>
      <c r="B24">
        <v>60</v>
      </c>
      <c r="C24" t="s">
        <v>34</v>
      </c>
      <c r="D24">
        <v>1.5024999999999999</v>
      </c>
      <c r="E24">
        <v>66.56</v>
      </c>
      <c r="F24">
        <v>54.48</v>
      </c>
      <c r="G24">
        <v>8.4</v>
      </c>
      <c r="H24">
        <v>0.14000000000000001</v>
      </c>
      <c r="I24">
        <v>389</v>
      </c>
      <c r="J24">
        <v>124.63</v>
      </c>
      <c r="K24">
        <v>45</v>
      </c>
      <c r="L24">
        <v>1</v>
      </c>
      <c r="M24">
        <v>387</v>
      </c>
      <c r="N24">
        <v>18.64</v>
      </c>
      <c r="O24">
        <v>15605.44</v>
      </c>
      <c r="P24">
        <v>535.69000000000005</v>
      </c>
      <c r="Q24">
        <v>7430.66</v>
      </c>
      <c r="R24">
        <v>670.12</v>
      </c>
      <c r="S24">
        <v>159.58000000000001</v>
      </c>
      <c r="T24">
        <v>250706.81</v>
      </c>
      <c r="U24">
        <v>0.24</v>
      </c>
      <c r="V24">
        <v>0.65</v>
      </c>
      <c r="W24">
        <v>15.45</v>
      </c>
      <c r="X24">
        <v>15.1</v>
      </c>
      <c r="Y24">
        <v>2</v>
      </c>
      <c r="Z24">
        <v>10</v>
      </c>
    </row>
    <row r="25" spans="1:26" x14ac:dyDescent="0.25">
      <c r="A25">
        <v>1</v>
      </c>
      <c r="B25">
        <v>60</v>
      </c>
      <c r="C25" t="s">
        <v>34</v>
      </c>
      <c r="D25">
        <v>1.9938</v>
      </c>
      <c r="E25">
        <v>50.16</v>
      </c>
      <c r="F25">
        <v>44.52</v>
      </c>
      <c r="G25">
        <v>19.5</v>
      </c>
      <c r="H25">
        <v>0.28000000000000003</v>
      </c>
      <c r="I25">
        <v>137</v>
      </c>
      <c r="J25">
        <v>125.95</v>
      </c>
      <c r="K25">
        <v>45</v>
      </c>
      <c r="L25">
        <v>2</v>
      </c>
      <c r="M25">
        <v>96</v>
      </c>
      <c r="N25">
        <v>18.95</v>
      </c>
      <c r="O25">
        <v>15767.7</v>
      </c>
      <c r="P25">
        <v>372.66</v>
      </c>
      <c r="Q25">
        <v>7429.35</v>
      </c>
      <c r="R25">
        <v>335.65</v>
      </c>
      <c r="S25">
        <v>159.58000000000001</v>
      </c>
      <c r="T25">
        <v>84735.03</v>
      </c>
      <c r="U25">
        <v>0.48</v>
      </c>
      <c r="V25">
        <v>0.79</v>
      </c>
      <c r="W25">
        <v>15.07</v>
      </c>
      <c r="X25">
        <v>5.15</v>
      </c>
      <c r="Y25">
        <v>2</v>
      </c>
      <c r="Z25">
        <v>10</v>
      </c>
    </row>
    <row r="26" spans="1:26" x14ac:dyDescent="0.25">
      <c r="A26">
        <v>2</v>
      </c>
      <c r="B26">
        <v>60</v>
      </c>
      <c r="C26" t="s">
        <v>34</v>
      </c>
      <c r="D26">
        <v>2.0222000000000002</v>
      </c>
      <c r="E26">
        <v>49.45</v>
      </c>
      <c r="F26">
        <v>44.12</v>
      </c>
      <c r="G26">
        <v>21.18</v>
      </c>
      <c r="H26">
        <v>0.42</v>
      </c>
      <c r="I26">
        <v>125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364.77</v>
      </c>
      <c r="Q26">
        <v>7431.85</v>
      </c>
      <c r="R26">
        <v>318.44</v>
      </c>
      <c r="S26">
        <v>159.58000000000001</v>
      </c>
      <c r="T26">
        <v>76185.7</v>
      </c>
      <c r="U26">
        <v>0.5</v>
      </c>
      <c r="V26">
        <v>0.8</v>
      </c>
      <c r="W26">
        <v>15.17</v>
      </c>
      <c r="X26">
        <v>4.75</v>
      </c>
      <c r="Y26">
        <v>2</v>
      </c>
      <c r="Z26">
        <v>10</v>
      </c>
    </row>
    <row r="27" spans="1:26" x14ac:dyDescent="0.25">
      <c r="A27">
        <v>0</v>
      </c>
      <c r="B27">
        <v>80</v>
      </c>
      <c r="C27" t="s">
        <v>34</v>
      </c>
      <c r="D27">
        <v>1.2722</v>
      </c>
      <c r="E27">
        <v>78.61</v>
      </c>
      <c r="F27">
        <v>59.66</v>
      </c>
      <c r="G27">
        <v>6.94</v>
      </c>
      <c r="H27">
        <v>0.11</v>
      </c>
      <c r="I27">
        <v>516</v>
      </c>
      <c r="J27">
        <v>159.12</v>
      </c>
      <c r="K27">
        <v>50.28</v>
      </c>
      <c r="L27">
        <v>1</v>
      </c>
      <c r="M27">
        <v>514</v>
      </c>
      <c r="N27">
        <v>27.84</v>
      </c>
      <c r="O27">
        <v>19859.16</v>
      </c>
      <c r="P27">
        <v>709.23</v>
      </c>
      <c r="Q27">
        <v>7433.03</v>
      </c>
      <c r="R27">
        <v>843.62</v>
      </c>
      <c r="S27">
        <v>159.58000000000001</v>
      </c>
      <c r="T27">
        <v>336820.83</v>
      </c>
      <c r="U27">
        <v>0.19</v>
      </c>
      <c r="V27">
        <v>0.59</v>
      </c>
      <c r="W27">
        <v>15.66</v>
      </c>
      <c r="X27">
        <v>20.27</v>
      </c>
      <c r="Y27">
        <v>2</v>
      </c>
      <c r="Z27">
        <v>10</v>
      </c>
    </row>
    <row r="28" spans="1:26" x14ac:dyDescent="0.25">
      <c r="A28">
        <v>1</v>
      </c>
      <c r="B28">
        <v>80</v>
      </c>
      <c r="C28" t="s">
        <v>34</v>
      </c>
      <c r="D28">
        <v>1.8384</v>
      </c>
      <c r="E28">
        <v>54.4</v>
      </c>
      <c r="F28">
        <v>46.21</v>
      </c>
      <c r="G28">
        <v>15.23</v>
      </c>
      <c r="H28">
        <v>0.22</v>
      </c>
      <c r="I28">
        <v>182</v>
      </c>
      <c r="J28">
        <v>160.54</v>
      </c>
      <c r="K28">
        <v>50.28</v>
      </c>
      <c r="L28">
        <v>2</v>
      </c>
      <c r="M28">
        <v>180</v>
      </c>
      <c r="N28">
        <v>28.26</v>
      </c>
      <c r="O28">
        <v>20034.400000000001</v>
      </c>
      <c r="P28">
        <v>503.23</v>
      </c>
      <c r="Q28">
        <v>7429.33</v>
      </c>
      <c r="R28">
        <v>394.3</v>
      </c>
      <c r="S28">
        <v>159.58000000000001</v>
      </c>
      <c r="T28">
        <v>113832.42</v>
      </c>
      <c r="U28">
        <v>0.4</v>
      </c>
      <c r="V28">
        <v>0.76</v>
      </c>
      <c r="W28">
        <v>15.08</v>
      </c>
      <c r="X28">
        <v>6.83</v>
      </c>
      <c r="Y28">
        <v>2</v>
      </c>
      <c r="Z28">
        <v>10</v>
      </c>
    </row>
    <row r="29" spans="1:26" x14ac:dyDescent="0.25">
      <c r="A29">
        <v>2</v>
      </c>
      <c r="B29">
        <v>80</v>
      </c>
      <c r="C29" t="s">
        <v>34</v>
      </c>
      <c r="D29">
        <v>2.0497999999999998</v>
      </c>
      <c r="E29">
        <v>48.79</v>
      </c>
      <c r="F29">
        <v>43.18</v>
      </c>
      <c r="G29">
        <v>25.4</v>
      </c>
      <c r="H29">
        <v>0.33</v>
      </c>
      <c r="I29">
        <v>102</v>
      </c>
      <c r="J29">
        <v>161.97</v>
      </c>
      <c r="K29">
        <v>50.28</v>
      </c>
      <c r="L29">
        <v>3</v>
      </c>
      <c r="M29">
        <v>73</v>
      </c>
      <c r="N29">
        <v>28.69</v>
      </c>
      <c r="O29">
        <v>20210.21</v>
      </c>
      <c r="P29">
        <v>418.11</v>
      </c>
      <c r="Q29">
        <v>7427.74</v>
      </c>
      <c r="R29">
        <v>292.08</v>
      </c>
      <c r="S29">
        <v>159.58000000000001</v>
      </c>
      <c r="T29">
        <v>63121.1</v>
      </c>
      <c r="U29">
        <v>0.55000000000000004</v>
      </c>
      <c r="V29">
        <v>0.82</v>
      </c>
      <c r="W29">
        <v>14.98</v>
      </c>
      <c r="X29">
        <v>3.81</v>
      </c>
      <c r="Y29">
        <v>2</v>
      </c>
      <c r="Z29">
        <v>10</v>
      </c>
    </row>
    <row r="30" spans="1:26" x14ac:dyDescent="0.25">
      <c r="A30">
        <v>3</v>
      </c>
      <c r="B30">
        <v>80</v>
      </c>
      <c r="C30" t="s">
        <v>34</v>
      </c>
      <c r="D30">
        <v>2.0705</v>
      </c>
      <c r="E30">
        <v>48.3</v>
      </c>
      <c r="F30">
        <v>42.94</v>
      </c>
      <c r="G30">
        <v>27.41</v>
      </c>
      <c r="H30">
        <v>0.43</v>
      </c>
      <c r="I30">
        <v>94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409.54</v>
      </c>
      <c r="Q30">
        <v>7429.27</v>
      </c>
      <c r="R30">
        <v>280.42</v>
      </c>
      <c r="S30">
        <v>159.58000000000001</v>
      </c>
      <c r="T30">
        <v>57331.44</v>
      </c>
      <c r="U30">
        <v>0.56999999999999995</v>
      </c>
      <c r="V30">
        <v>0.82</v>
      </c>
      <c r="W30">
        <v>15.08</v>
      </c>
      <c r="X30">
        <v>3.58</v>
      </c>
      <c r="Y30">
        <v>2</v>
      </c>
      <c r="Z30">
        <v>10</v>
      </c>
    </row>
    <row r="31" spans="1:26" x14ac:dyDescent="0.25">
      <c r="A31">
        <v>0</v>
      </c>
      <c r="B31">
        <v>35</v>
      </c>
      <c r="C31" t="s">
        <v>34</v>
      </c>
      <c r="D31">
        <v>1.8499000000000001</v>
      </c>
      <c r="E31">
        <v>54.06</v>
      </c>
      <c r="F31">
        <v>48.19</v>
      </c>
      <c r="G31">
        <v>12.52</v>
      </c>
      <c r="H31">
        <v>0.22</v>
      </c>
      <c r="I31">
        <v>231</v>
      </c>
      <c r="J31">
        <v>80.84</v>
      </c>
      <c r="K31">
        <v>35.1</v>
      </c>
      <c r="L31">
        <v>1</v>
      </c>
      <c r="M31">
        <v>131</v>
      </c>
      <c r="N31">
        <v>9.74</v>
      </c>
      <c r="O31">
        <v>10204.209999999999</v>
      </c>
      <c r="P31">
        <v>310.19</v>
      </c>
      <c r="Q31">
        <v>7431.56</v>
      </c>
      <c r="R31">
        <v>455.88</v>
      </c>
      <c r="S31">
        <v>159.58000000000001</v>
      </c>
      <c r="T31">
        <v>144380.1</v>
      </c>
      <c r="U31">
        <v>0.35</v>
      </c>
      <c r="V31">
        <v>0.73</v>
      </c>
      <c r="W31">
        <v>15.29</v>
      </c>
      <c r="X31">
        <v>8.81</v>
      </c>
      <c r="Y31">
        <v>2</v>
      </c>
      <c r="Z31">
        <v>10</v>
      </c>
    </row>
    <row r="32" spans="1:26" x14ac:dyDescent="0.25">
      <c r="A32">
        <v>1</v>
      </c>
      <c r="B32">
        <v>35</v>
      </c>
      <c r="C32" t="s">
        <v>34</v>
      </c>
      <c r="D32">
        <v>1.8839999999999999</v>
      </c>
      <c r="E32">
        <v>53.08</v>
      </c>
      <c r="F32">
        <v>47.52</v>
      </c>
      <c r="G32">
        <v>13.39</v>
      </c>
      <c r="H32">
        <v>0.43</v>
      </c>
      <c r="I32">
        <v>213</v>
      </c>
      <c r="J32">
        <v>82.04</v>
      </c>
      <c r="K32">
        <v>35.1</v>
      </c>
      <c r="L32">
        <v>2</v>
      </c>
      <c r="M32">
        <v>0</v>
      </c>
      <c r="N32">
        <v>9.94</v>
      </c>
      <c r="O32">
        <v>10352.530000000001</v>
      </c>
      <c r="P32">
        <v>304.52999999999997</v>
      </c>
      <c r="Q32">
        <v>7433.82</v>
      </c>
      <c r="R32">
        <v>428.37</v>
      </c>
      <c r="S32">
        <v>159.58000000000001</v>
      </c>
      <c r="T32">
        <v>130714.23</v>
      </c>
      <c r="U32">
        <v>0.37</v>
      </c>
      <c r="V32">
        <v>0.74</v>
      </c>
      <c r="W32">
        <v>15.4</v>
      </c>
      <c r="X32">
        <v>8.14</v>
      </c>
      <c r="Y32">
        <v>2</v>
      </c>
      <c r="Z32">
        <v>10</v>
      </c>
    </row>
    <row r="33" spans="1:26" x14ac:dyDescent="0.25">
      <c r="A33">
        <v>0</v>
      </c>
      <c r="B33">
        <v>50</v>
      </c>
      <c r="C33" t="s">
        <v>34</v>
      </c>
      <c r="D33">
        <v>1.6348</v>
      </c>
      <c r="E33">
        <v>61.17</v>
      </c>
      <c r="F33">
        <v>51.91</v>
      </c>
      <c r="G33">
        <v>9.58</v>
      </c>
      <c r="H33">
        <v>0.16</v>
      </c>
      <c r="I33">
        <v>325</v>
      </c>
      <c r="J33">
        <v>107.41</v>
      </c>
      <c r="K33">
        <v>41.65</v>
      </c>
      <c r="L33">
        <v>1</v>
      </c>
      <c r="M33">
        <v>323</v>
      </c>
      <c r="N33">
        <v>14.77</v>
      </c>
      <c r="O33">
        <v>13481.73</v>
      </c>
      <c r="P33">
        <v>448.76</v>
      </c>
      <c r="Q33">
        <v>7430.68</v>
      </c>
      <c r="R33">
        <v>584</v>
      </c>
      <c r="S33">
        <v>159.58000000000001</v>
      </c>
      <c r="T33">
        <v>207968.97</v>
      </c>
      <c r="U33">
        <v>0.27</v>
      </c>
      <c r="V33">
        <v>0.68</v>
      </c>
      <c r="W33">
        <v>15.35</v>
      </c>
      <c r="X33">
        <v>12.53</v>
      </c>
      <c r="Y33">
        <v>2</v>
      </c>
      <c r="Z33">
        <v>10</v>
      </c>
    </row>
    <row r="34" spans="1:26" x14ac:dyDescent="0.25">
      <c r="A34">
        <v>1</v>
      </c>
      <c r="B34">
        <v>50</v>
      </c>
      <c r="C34" t="s">
        <v>34</v>
      </c>
      <c r="D34">
        <v>1.9815</v>
      </c>
      <c r="E34">
        <v>50.47</v>
      </c>
      <c r="F34">
        <v>45.1</v>
      </c>
      <c r="G34">
        <v>18.04</v>
      </c>
      <c r="H34">
        <v>0.32</v>
      </c>
      <c r="I34">
        <v>150</v>
      </c>
      <c r="J34">
        <v>108.68</v>
      </c>
      <c r="K34">
        <v>41.65</v>
      </c>
      <c r="L34">
        <v>2</v>
      </c>
      <c r="M34">
        <v>0</v>
      </c>
      <c r="N34">
        <v>15.03</v>
      </c>
      <c r="O34">
        <v>13638.32</v>
      </c>
      <c r="P34">
        <v>339.41</v>
      </c>
      <c r="Q34">
        <v>7431.93</v>
      </c>
      <c r="R34">
        <v>349.54</v>
      </c>
      <c r="S34">
        <v>159.58000000000001</v>
      </c>
      <c r="T34">
        <v>91611.71</v>
      </c>
      <c r="U34">
        <v>0.46</v>
      </c>
      <c r="V34">
        <v>0.78</v>
      </c>
      <c r="W34">
        <v>15.24</v>
      </c>
      <c r="X34">
        <v>5.72</v>
      </c>
      <c r="Y34">
        <v>2</v>
      </c>
      <c r="Z34">
        <v>10</v>
      </c>
    </row>
    <row r="35" spans="1:26" x14ac:dyDescent="0.25">
      <c r="A35">
        <v>0</v>
      </c>
      <c r="B35">
        <v>25</v>
      </c>
      <c r="C35" t="s">
        <v>34</v>
      </c>
      <c r="D35">
        <v>1.7619</v>
      </c>
      <c r="E35">
        <v>56.76</v>
      </c>
      <c r="F35">
        <v>50.82</v>
      </c>
      <c r="G35">
        <v>10.23</v>
      </c>
      <c r="H35">
        <v>0.28000000000000003</v>
      </c>
      <c r="I35">
        <v>298</v>
      </c>
      <c r="J35">
        <v>61.76</v>
      </c>
      <c r="K35">
        <v>28.92</v>
      </c>
      <c r="L35">
        <v>1</v>
      </c>
      <c r="M35">
        <v>0</v>
      </c>
      <c r="N35">
        <v>6.84</v>
      </c>
      <c r="O35">
        <v>7851.41</v>
      </c>
      <c r="P35">
        <v>272.26</v>
      </c>
      <c r="Q35">
        <v>7436.7</v>
      </c>
      <c r="R35">
        <v>533.69000000000005</v>
      </c>
      <c r="S35">
        <v>159.58000000000001</v>
      </c>
      <c r="T35">
        <v>182946.24</v>
      </c>
      <c r="U35">
        <v>0.3</v>
      </c>
      <c r="V35">
        <v>0.69</v>
      </c>
      <c r="W35">
        <v>15.68</v>
      </c>
      <c r="X35">
        <v>11.44</v>
      </c>
      <c r="Y35">
        <v>2</v>
      </c>
      <c r="Z35">
        <v>10</v>
      </c>
    </row>
    <row r="36" spans="1:26" x14ac:dyDescent="0.25">
      <c r="A36">
        <v>0</v>
      </c>
      <c r="B36">
        <v>85</v>
      </c>
      <c r="C36" t="s">
        <v>34</v>
      </c>
      <c r="D36">
        <v>1.2182999999999999</v>
      </c>
      <c r="E36">
        <v>82.08</v>
      </c>
      <c r="F36">
        <v>61.07</v>
      </c>
      <c r="G36">
        <v>6.66</v>
      </c>
      <c r="H36">
        <v>0.11</v>
      </c>
      <c r="I36">
        <v>550</v>
      </c>
      <c r="J36">
        <v>167.88</v>
      </c>
      <c r="K36">
        <v>51.39</v>
      </c>
      <c r="L36">
        <v>1</v>
      </c>
      <c r="M36">
        <v>548</v>
      </c>
      <c r="N36">
        <v>30.49</v>
      </c>
      <c r="O36">
        <v>20939.59</v>
      </c>
      <c r="P36">
        <v>754.97</v>
      </c>
      <c r="Q36">
        <v>7434.82</v>
      </c>
      <c r="R36">
        <v>891.11</v>
      </c>
      <c r="S36">
        <v>159.58000000000001</v>
      </c>
      <c r="T36">
        <v>360399</v>
      </c>
      <c r="U36">
        <v>0.18</v>
      </c>
      <c r="V36">
        <v>0.57999999999999996</v>
      </c>
      <c r="W36">
        <v>15.71</v>
      </c>
      <c r="X36">
        <v>21.68</v>
      </c>
      <c r="Y36">
        <v>2</v>
      </c>
      <c r="Z36">
        <v>10</v>
      </c>
    </row>
    <row r="37" spans="1:26" x14ac:dyDescent="0.25">
      <c r="A37">
        <v>1</v>
      </c>
      <c r="B37">
        <v>85</v>
      </c>
      <c r="C37" t="s">
        <v>34</v>
      </c>
      <c r="D37">
        <v>1.7972999999999999</v>
      </c>
      <c r="E37">
        <v>55.64</v>
      </c>
      <c r="F37">
        <v>46.69</v>
      </c>
      <c r="G37">
        <v>14.44</v>
      </c>
      <c r="H37">
        <v>0.21</v>
      </c>
      <c r="I37">
        <v>194</v>
      </c>
      <c r="J37">
        <v>169.33</v>
      </c>
      <c r="K37">
        <v>51.39</v>
      </c>
      <c r="L37">
        <v>2</v>
      </c>
      <c r="M37">
        <v>192</v>
      </c>
      <c r="N37">
        <v>30.94</v>
      </c>
      <c r="O37">
        <v>21118.46</v>
      </c>
      <c r="P37">
        <v>534.86</v>
      </c>
      <c r="Q37">
        <v>7429.45</v>
      </c>
      <c r="R37">
        <v>409.62</v>
      </c>
      <c r="S37">
        <v>159.58000000000001</v>
      </c>
      <c r="T37">
        <v>121431.87</v>
      </c>
      <c r="U37">
        <v>0.39</v>
      </c>
      <c r="V37">
        <v>0.75</v>
      </c>
      <c r="W37">
        <v>15.12</v>
      </c>
      <c r="X37">
        <v>7.32</v>
      </c>
      <c r="Y37">
        <v>2</v>
      </c>
      <c r="Z37">
        <v>10</v>
      </c>
    </row>
    <row r="38" spans="1:26" x14ac:dyDescent="0.25">
      <c r="A38">
        <v>2</v>
      </c>
      <c r="B38">
        <v>85</v>
      </c>
      <c r="C38" t="s">
        <v>34</v>
      </c>
      <c r="D38">
        <v>2.0196999999999998</v>
      </c>
      <c r="E38">
        <v>49.51</v>
      </c>
      <c r="F38">
        <v>43.45</v>
      </c>
      <c r="G38">
        <v>23.92</v>
      </c>
      <c r="H38">
        <v>0.31</v>
      </c>
      <c r="I38">
        <v>109</v>
      </c>
      <c r="J38">
        <v>170.79</v>
      </c>
      <c r="K38">
        <v>51.39</v>
      </c>
      <c r="L38">
        <v>3</v>
      </c>
      <c r="M38">
        <v>107</v>
      </c>
      <c r="N38">
        <v>31.4</v>
      </c>
      <c r="O38">
        <v>21297.94</v>
      </c>
      <c r="P38">
        <v>448.53</v>
      </c>
      <c r="Q38">
        <v>7427.36</v>
      </c>
      <c r="R38">
        <v>301.88</v>
      </c>
      <c r="S38">
        <v>159.58000000000001</v>
      </c>
      <c r="T38">
        <v>67989.94</v>
      </c>
      <c r="U38">
        <v>0.53</v>
      </c>
      <c r="V38">
        <v>0.81</v>
      </c>
      <c r="W38">
        <v>14.97</v>
      </c>
      <c r="X38">
        <v>4.08</v>
      </c>
      <c r="Y38">
        <v>2</v>
      </c>
      <c r="Z38">
        <v>10</v>
      </c>
    </row>
    <row r="39" spans="1:26" x14ac:dyDescent="0.25">
      <c r="A39">
        <v>3</v>
      </c>
      <c r="B39">
        <v>85</v>
      </c>
      <c r="C39" t="s">
        <v>34</v>
      </c>
      <c r="D39">
        <v>2.0781000000000001</v>
      </c>
      <c r="E39">
        <v>48.12</v>
      </c>
      <c r="F39">
        <v>42.73</v>
      </c>
      <c r="G39">
        <v>28.81</v>
      </c>
      <c r="H39">
        <v>0.41</v>
      </c>
      <c r="I39">
        <v>89</v>
      </c>
      <c r="J39">
        <v>172.25</v>
      </c>
      <c r="K39">
        <v>51.39</v>
      </c>
      <c r="L39">
        <v>4</v>
      </c>
      <c r="M39">
        <v>0</v>
      </c>
      <c r="N39">
        <v>31.86</v>
      </c>
      <c r="O39">
        <v>21478.05</v>
      </c>
      <c r="P39">
        <v>419.99</v>
      </c>
      <c r="Q39">
        <v>7428.97</v>
      </c>
      <c r="R39">
        <v>274.26</v>
      </c>
      <c r="S39">
        <v>159.58000000000001</v>
      </c>
      <c r="T39">
        <v>54278.01</v>
      </c>
      <c r="U39">
        <v>0.57999999999999996</v>
      </c>
      <c r="V39">
        <v>0.82</v>
      </c>
      <c r="W39">
        <v>15.05</v>
      </c>
      <c r="X39">
        <v>3.37</v>
      </c>
      <c r="Y39">
        <v>2</v>
      </c>
      <c r="Z39">
        <v>10</v>
      </c>
    </row>
    <row r="40" spans="1:26" x14ac:dyDescent="0.25">
      <c r="A40">
        <v>0</v>
      </c>
      <c r="B40">
        <v>20</v>
      </c>
      <c r="C40" t="s">
        <v>34</v>
      </c>
      <c r="D40">
        <v>1.667</v>
      </c>
      <c r="E40">
        <v>59.99</v>
      </c>
      <c r="F40">
        <v>53.69</v>
      </c>
      <c r="G40">
        <v>8.66</v>
      </c>
      <c r="H40">
        <v>0.34</v>
      </c>
      <c r="I40">
        <v>372</v>
      </c>
      <c r="J40">
        <v>51.33</v>
      </c>
      <c r="K40">
        <v>24.83</v>
      </c>
      <c r="L40">
        <v>1</v>
      </c>
      <c r="M40">
        <v>0</v>
      </c>
      <c r="N40">
        <v>5.51</v>
      </c>
      <c r="O40">
        <v>6564.78</v>
      </c>
      <c r="P40">
        <v>255.35</v>
      </c>
      <c r="Q40">
        <v>7438.7</v>
      </c>
      <c r="R40">
        <v>625.84</v>
      </c>
      <c r="S40">
        <v>159.58000000000001</v>
      </c>
      <c r="T40">
        <v>228653.45</v>
      </c>
      <c r="U40">
        <v>0.25</v>
      </c>
      <c r="V40">
        <v>0.66</v>
      </c>
      <c r="W40">
        <v>15.9</v>
      </c>
      <c r="X40">
        <v>14.3</v>
      </c>
      <c r="Y40">
        <v>2</v>
      </c>
      <c r="Z40">
        <v>10</v>
      </c>
    </row>
    <row r="41" spans="1:26" x14ac:dyDescent="0.25">
      <c r="A41">
        <v>0</v>
      </c>
      <c r="B41">
        <v>65</v>
      </c>
      <c r="C41" t="s">
        <v>34</v>
      </c>
      <c r="D41">
        <v>1.4426000000000001</v>
      </c>
      <c r="E41">
        <v>69.319999999999993</v>
      </c>
      <c r="F41">
        <v>55.7</v>
      </c>
      <c r="G41">
        <v>7.96</v>
      </c>
      <c r="H41">
        <v>0.13</v>
      </c>
      <c r="I41">
        <v>420</v>
      </c>
      <c r="J41">
        <v>133.21</v>
      </c>
      <c r="K41">
        <v>46.47</v>
      </c>
      <c r="L41">
        <v>1</v>
      </c>
      <c r="M41">
        <v>418</v>
      </c>
      <c r="N41">
        <v>20.75</v>
      </c>
      <c r="O41">
        <v>16663.419999999998</v>
      </c>
      <c r="P41">
        <v>578.15</v>
      </c>
      <c r="Q41">
        <v>7433.02</v>
      </c>
      <c r="R41">
        <v>711.69</v>
      </c>
      <c r="S41">
        <v>159.58000000000001</v>
      </c>
      <c r="T41">
        <v>271336.69</v>
      </c>
      <c r="U41">
        <v>0.22</v>
      </c>
      <c r="V41">
        <v>0.63</v>
      </c>
      <c r="W41">
        <v>15.49</v>
      </c>
      <c r="X41">
        <v>16.32</v>
      </c>
      <c r="Y41">
        <v>2</v>
      </c>
      <c r="Z41">
        <v>10</v>
      </c>
    </row>
    <row r="42" spans="1:26" x14ac:dyDescent="0.25">
      <c r="A42">
        <v>1</v>
      </c>
      <c r="B42">
        <v>65</v>
      </c>
      <c r="C42" t="s">
        <v>34</v>
      </c>
      <c r="D42">
        <v>1.9576</v>
      </c>
      <c r="E42">
        <v>51.08</v>
      </c>
      <c r="F42">
        <v>44.9</v>
      </c>
      <c r="G42">
        <v>18.329999999999998</v>
      </c>
      <c r="H42">
        <v>0.26</v>
      </c>
      <c r="I42">
        <v>147</v>
      </c>
      <c r="J42">
        <v>134.55000000000001</v>
      </c>
      <c r="K42">
        <v>46.47</v>
      </c>
      <c r="L42">
        <v>2</v>
      </c>
      <c r="M42">
        <v>144</v>
      </c>
      <c r="N42">
        <v>21.09</v>
      </c>
      <c r="O42">
        <v>16828.84</v>
      </c>
      <c r="P42">
        <v>406.21</v>
      </c>
      <c r="Q42">
        <v>7428.4</v>
      </c>
      <c r="R42">
        <v>350.72</v>
      </c>
      <c r="S42">
        <v>159.58000000000001</v>
      </c>
      <c r="T42">
        <v>92219.04</v>
      </c>
      <c r="U42">
        <v>0.45</v>
      </c>
      <c r="V42">
        <v>0.78</v>
      </c>
      <c r="W42">
        <v>15.03</v>
      </c>
      <c r="X42">
        <v>5.53</v>
      </c>
      <c r="Y42">
        <v>2</v>
      </c>
      <c r="Z42">
        <v>10</v>
      </c>
    </row>
    <row r="43" spans="1:26" x14ac:dyDescent="0.25">
      <c r="A43">
        <v>2</v>
      </c>
      <c r="B43">
        <v>65</v>
      </c>
      <c r="C43" t="s">
        <v>34</v>
      </c>
      <c r="D43">
        <v>2.0337000000000001</v>
      </c>
      <c r="E43">
        <v>49.17</v>
      </c>
      <c r="F43">
        <v>43.83</v>
      </c>
      <c r="G43">
        <v>22.67</v>
      </c>
      <c r="H43">
        <v>0.39</v>
      </c>
      <c r="I43">
        <v>116</v>
      </c>
      <c r="J43">
        <v>135.9</v>
      </c>
      <c r="K43">
        <v>46.47</v>
      </c>
      <c r="L43">
        <v>3</v>
      </c>
      <c r="M43">
        <v>0</v>
      </c>
      <c r="N43">
        <v>21.43</v>
      </c>
      <c r="O43">
        <v>16994.64</v>
      </c>
      <c r="P43">
        <v>376.05</v>
      </c>
      <c r="Q43">
        <v>7430.21</v>
      </c>
      <c r="R43">
        <v>309.27999999999997</v>
      </c>
      <c r="S43">
        <v>159.58000000000001</v>
      </c>
      <c r="T43">
        <v>71655.070000000007</v>
      </c>
      <c r="U43">
        <v>0.52</v>
      </c>
      <c r="V43">
        <v>0.8</v>
      </c>
      <c r="W43">
        <v>15.14</v>
      </c>
      <c r="X43">
        <v>4.46</v>
      </c>
      <c r="Y43">
        <v>2</v>
      </c>
      <c r="Z43">
        <v>10</v>
      </c>
    </row>
    <row r="44" spans="1:26" x14ac:dyDescent="0.25">
      <c r="A44">
        <v>0</v>
      </c>
      <c r="B44">
        <v>75</v>
      </c>
      <c r="C44" t="s">
        <v>34</v>
      </c>
      <c r="D44">
        <v>1.3281000000000001</v>
      </c>
      <c r="E44">
        <v>75.3</v>
      </c>
      <c r="F44">
        <v>58.26</v>
      </c>
      <c r="G44">
        <v>7.24</v>
      </c>
      <c r="H44">
        <v>0.12</v>
      </c>
      <c r="I44">
        <v>483</v>
      </c>
      <c r="J44">
        <v>150.44</v>
      </c>
      <c r="K44">
        <v>49.1</v>
      </c>
      <c r="L44">
        <v>1</v>
      </c>
      <c r="M44">
        <v>481</v>
      </c>
      <c r="N44">
        <v>25.34</v>
      </c>
      <c r="O44">
        <v>18787.759999999998</v>
      </c>
      <c r="P44">
        <v>664.33</v>
      </c>
      <c r="Q44">
        <v>7433.57</v>
      </c>
      <c r="R44">
        <v>797.19</v>
      </c>
      <c r="S44">
        <v>159.58000000000001</v>
      </c>
      <c r="T44">
        <v>313774.99</v>
      </c>
      <c r="U44">
        <v>0.2</v>
      </c>
      <c r="V44">
        <v>0.61</v>
      </c>
      <c r="W44">
        <v>15.59</v>
      </c>
      <c r="X44">
        <v>18.87</v>
      </c>
      <c r="Y44">
        <v>2</v>
      </c>
      <c r="Z44">
        <v>10</v>
      </c>
    </row>
    <row r="45" spans="1:26" x14ac:dyDescent="0.25">
      <c r="A45">
        <v>1</v>
      </c>
      <c r="B45">
        <v>75</v>
      </c>
      <c r="C45" t="s">
        <v>34</v>
      </c>
      <c r="D45">
        <v>1.8757999999999999</v>
      </c>
      <c r="E45">
        <v>53.31</v>
      </c>
      <c r="F45">
        <v>45.81</v>
      </c>
      <c r="G45">
        <v>16.07</v>
      </c>
      <c r="H45">
        <v>0.23</v>
      </c>
      <c r="I45">
        <v>171</v>
      </c>
      <c r="J45">
        <v>151.83000000000001</v>
      </c>
      <c r="K45">
        <v>49.1</v>
      </c>
      <c r="L45">
        <v>2</v>
      </c>
      <c r="M45">
        <v>169</v>
      </c>
      <c r="N45">
        <v>25.73</v>
      </c>
      <c r="O45">
        <v>18959.54</v>
      </c>
      <c r="P45">
        <v>472.58</v>
      </c>
      <c r="Q45">
        <v>7428.37</v>
      </c>
      <c r="R45">
        <v>381.16</v>
      </c>
      <c r="S45">
        <v>159.58000000000001</v>
      </c>
      <c r="T45">
        <v>107319.02</v>
      </c>
      <c r="U45">
        <v>0.42</v>
      </c>
      <c r="V45">
        <v>0.77</v>
      </c>
      <c r="W45">
        <v>15.06</v>
      </c>
      <c r="X45">
        <v>6.44</v>
      </c>
      <c r="Y45">
        <v>2</v>
      </c>
      <c r="Z45">
        <v>10</v>
      </c>
    </row>
    <row r="46" spans="1:26" x14ac:dyDescent="0.25">
      <c r="A46">
        <v>2</v>
      </c>
      <c r="B46">
        <v>75</v>
      </c>
      <c r="C46" t="s">
        <v>34</v>
      </c>
      <c r="D46">
        <v>2.0554000000000001</v>
      </c>
      <c r="E46">
        <v>48.65</v>
      </c>
      <c r="F46">
        <v>43.26</v>
      </c>
      <c r="G46">
        <v>25.45</v>
      </c>
      <c r="H46">
        <v>0.35</v>
      </c>
      <c r="I46">
        <v>102</v>
      </c>
      <c r="J46">
        <v>153.22999999999999</v>
      </c>
      <c r="K46">
        <v>49.1</v>
      </c>
      <c r="L46">
        <v>3</v>
      </c>
      <c r="M46">
        <v>17</v>
      </c>
      <c r="N46">
        <v>26.13</v>
      </c>
      <c r="O46">
        <v>19131.849999999999</v>
      </c>
      <c r="P46">
        <v>398.01</v>
      </c>
      <c r="Q46">
        <v>7428.23</v>
      </c>
      <c r="R46">
        <v>291.60000000000002</v>
      </c>
      <c r="S46">
        <v>159.58000000000001</v>
      </c>
      <c r="T46">
        <v>62881</v>
      </c>
      <c r="U46">
        <v>0.55000000000000004</v>
      </c>
      <c r="V46">
        <v>0.81</v>
      </c>
      <c r="W46">
        <v>15.08</v>
      </c>
      <c r="X46">
        <v>3.89</v>
      </c>
      <c r="Y46">
        <v>2</v>
      </c>
      <c r="Z46">
        <v>10</v>
      </c>
    </row>
    <row r="47" spans="1:26" x14ac:dyDescent="0.25">
      <c r="A47">
        <v>3</v>
      </c>
      <c r="B47">
        <v>75</v>
      </c>
      <c r="C47" t="s">
        <v>34</v>
      </c>
      <c r="D47">
        <v>2.0613999999999999</v>
      </c>
      <c r="E47">
        <v>48.51</v>
      </c>
      <c r="F47">
        <v>43.18</v>
      </c>
      <c r="G47">
        <v>25.91</v>
      </c>
      <c r="H47">
        <v>0.46</v>
      </c>
      <c r="I47">
        <v>100</v>
      </c>
      <c r="J47">
        <v>154.63</v>
      </c>
      <c r="K47">
        <v>49.1</v>
      </c>
      <c r="L47">
        <v>4</v>
      </c>
      <c r="M47">
        <v>0</v>
      </c>
      <c r="N47">
        <v>26.53</v>
      </c>
      <c r="O47">
        <v>19304.72</v>
      </c>
      <c r="P47">
        <v>398.88</v>
      </c>
      <c r="Q47">
        <v>7429.98</v>
      </c>
      <c r="R47">
        <v>288.08999999999997</v>
      </c>
      <c r="S47">
        <v>159.58000000000001</v>
      </c>
      <c r="T47">
        <v>61138.73</v>
      </c>
      <c r="U47">
        <v>0.55000000000000004</v>
      </c>
      <c r="V47">
        <v>0.82</v>
      </c>
      <c r="W47">
        <v>15.09</v>
      </c>
      <c r="X47">
        <v>3.81</v>
      </c>
      <c r="Y47">
        <v>2</v>
      </c>
      <c r="Z47">
        <v>10</v>
      </c>
    </row>
    <row r="48" spans="1:26" x14ac:dyDescent="0.25">
      <c r="A48">
        <v>0</v>
      </c>
      <c r="B48">
        <v>95</v>
      </c>
      <c r="C48" t="s">
        <v>34</v>
      </c>
      <c r="D48">
        <v>1.1166</v>
      </c>
      <c r="E48">
        <v>89.56</v>
      </c>
      <c r="F48">
        <v>64.010000000000005</v>
      </c>
      <c r="G48">
        <v>6.19</v>
      </c>
      <c r="H48">
        <v>0.1</v>
      </c>
      <c r="I48">
        <v>620</v>
      </c>
      <c r="J48">
        <v>185.69</v>
      </c>
      <c r="K48">
        <v>53.44</v>
      </c>
      <c r="L48">
        <v>1</v>
      </c>
      <c r="M48">
        <v>618</v>
      </c>
      <c r="N48">
        <v>36.26</v>
      </c>
      <c r="O48">
        <v>23136.14</v>
      </c>
      <c r="P48">
        <v>850.41</v>
      </c>
      <c r="Q48">
        <v>7437.63</v>
      </c>
      <c r="R48">
        <v>989.85</v>
      </c>
      <c r="S48">
        <v>159.58000000000001</v>
      </c>
      <c r="T48">
        <v>409419.43</v>
      </c>
      <c r="U48">
        <v>0.16</v>
      </c>
      <c r="V48">
        <v>0.55000000000000004</v>
      </c>
      <c r="W48">
        <v>15.83</v>
      </c>
      <c r="X48">
        <v>24.61</v>
      </c>
      <c r="Y48">
        <v>2</v>
      </c>
      <c r="Z48">
        <v>10</v>
      </c>
    </row>
    <row r="49" spans="1:26" x14ac:dyDescent="0.25">
      <c r="A49">
        <v>1</v>
      </c>
      <c r="B49">
        <v>95</v>
      </c>
      <c r="C49" t="s">
        <v>34</v>
      </c>
      <c r="D49">
        <v>1.7242</v>
      </c>
      <c r="E49">
        <v>58</v>
      </c>
      <c r="F49">
        <v>47.53</v>
      </c>
      <c r="G49">
        <v>13.26</v>
      </c>
      <c r="H49">
        <v>0.19</v>
      </c>
      <c r="I49">
        <v>215</v>
      </c>
      <c r="J49">
        <v>187.21</v>
      </c>
      <c r="K49">
        <v>53.44</v>
      </c>
      <c r="L49">
        <v>2</v>
      </c>
      <c r="M49">
        <v>213</v>
      </c>
      <c r="N49">
        <v>36.770000000000003</v>
      </c>
      <c r="O49">
        <v>23322.880000000001</v>
      </c>
      <c r="P49">
        <v>593.71</v>
      </c>
      <c r="Q49">
        <v>7429.14</v>
      </c>
      <c r="R49">
        <v>437.99</v>
      </c>
      <c r="S49">
        <v>159.58000000000001</v>
      </c>
      <c r="T49">
        <v>135514.13</v>
      </c>
      <c r="U49">
        <v>0.36</v>
      </c>
      <c r="V49">
        <v>0.74</v>
      </c>
      <c r="W49">
        <v>15.15</v>
      </c>
      <c r="X49">
        <v>8.15</v>
      </c>
      <c r="Y49">
        <v>2</v>
      </c>
      <c r="Z49">
        <v>10</v>
      </c>
    </row>
    <row r="50" spans="1:26" x14ac:dyDescent="0.25">
      <c r="A50">
        <v>2</v>
      </c>
      <c r="B50">
        <v>95</v>
      </c>
      <c r="C50" t="s">
        <v>34</v>
      </c>
      <c r="D50">
        <v>1.9607000000000001</v>
      </c>
      <c r="E50">
        <v>51</v>
      </c>
      <c r="F50">
        <v>43.95</v>
      </c>
      <c r="G50">
        <v>21.44</v>
      </c>
      <c r="H50">
        <v>0.28000000000000003</v>
      </c>
      <c r="I50">
        <v>123</v>
      </c>
      <c r="J50">
        <v>188.73</v>
      </c>
      <c r="K50">
        <v>53.44</v>
      </c>
      <c r="L50">
        <v>3</v>
      </c>
      <c r="M50">
        <v>121</v>
      </c>
      <c r="N50">
        <v>37.29</v>
      </c>
      <c r="O50">
        <v>23510.33</v>
      </c>
      <c r="P50">
        <v>507.16</v>
      </c>
      <c r="Q50">
        <v>7428.3</v>
      </c>
      <c r="R50">
        <v>318.99</v>
      </c>
      <c r="S50">
        <v>159.58000000000001</v>
      </c>
      <c r="T50">
        <v>76472.490000000005</v>
      </c>
      <c r="U50">
        <v>0.5</v>
      </c>
      <c r="V50">
        <v>0.8</v>
      </c>
      <c r="W50">
        <v>14.99</v>
      </c>
      <c r="X50">
        <v>4.59</v>
      </c>
      <c r="Y50">
        <v>2</v>
      </c>
      <c r="Z50">
        <v>10</v>
      </c>
    </row>
    <row r="51" spans="1:26" x14ac:dyDescent="0.25">
      <c r="A51">
        <v>3</v>
      </c>
      <c r="B51">
        <v>95</v>
      </c>
      <c r="C51" t="s">
        <v>34</v>
      </c>
      <c r="D51">
        <v>2.0813999999999999</v>
      </c>
      <c r="E51">
        <v>48.04</v>
      </c>
      <c r="F51">
        <v>42.49</v>
      </c>
      <c r="G51">
        <v>30.71</v>
      </c>
      <c r="H51">
        <v>0.37</v>
      </c>
      <c r="I51">
        <v>83</v>
      </c>
      <c r="J51">
        <v>190.25</v>
      </c>
      <c r="K51">
        <v>53.44</v>
      </c>
      <c r="L51">
        <v>4</v>
      </c>
      <c r="M51">
        <v>42</v>
      </c>
      <c r="N51">
        <v>37.82</v>
      </c>
      <c r="O51">
        <v>23698.48</v>
      </c>
      <c r="P51">
        <v>447.67</v>
      </c>
      <c r="Q51">
        <v>7428.34</v>
      </c>
      <c r="R51">
        <v>268.06</v>
      </c>
      <c r="S51">
        <v>159.58000000000001</v>
      </c>
      <c r="T51">
        <v>51206</v>
      </c>
      <c r="U51">
        <v>0.6</v>
      </c>
      <c r="V51">
        <v>0.83</v>
      </c>
      <c r="W51">
        <v>14.98</v>
      </c>
      <c r="X51">
        <v>3.12</v>
      </c>
      <c r="Y51">
        <v>2</v>
      </c>
      <c r="Z51">
        <v>10</v>
      </c>
    </row>
    <row r="52" spans="1:26" x14ac:dyDescent="0.25">
      <c r="A52">
        <v>4</v>
      </c>
      <c r="B52">
        <v>95</v>
      </c>
      <c r="C52" t="s">
        <v>34</v>
      </c>
      <c r="D52">
        <v>2.0884</v>
      </c>
      <c r="E52">
        <v>47.88</v>
      </c>
      <c r="F52">
        <v>42.44</v>
      </c>
      <c r="G52">
        <v>31.83</v>
      </c>
      <c r="H52">
        <v>0.46</v>
      </c>
      <c r="I52">
        <v>80</v>
      </c>
      <c r="J52">
        <v>191.78</v>
      </c>
      <c r="K52">
        <v>53.44</v>
      </c>
      <c r="L52">
        <v>5</v>
      </c>
      <c r="M52">
        <v>0</v>
      </c>
      <c r="N52">
        <v>38.35</v>
      </c>
      <c r="O52">
        <v>23887.360000000001</v>
      </c>
      <c r="P52">
        <v>443.51</v>
      </c>
      <c r="Q52">
        <v>7428.84</v>
      </c>
      <c r="R52">
        <v>264.33999999999997</v>
      </c>
      <c r="S52">
        <v>159.58000000000001</v>
      </c>
      <c r="T52">
        <v>49361.13</v>
      </c>
      <c r="U52">
        <v>0.6</v>
      </c>
      <c r="V52">
        <v>0.83</v>
      </c>
      <c r="W52">
        <v>15.04</v>
      </c>
      <c r="X52">
        <v>3.07</v>
      </c>
      <c r="Y52">
        <v>2</v>
      </c>
      <c r="Z52">
        <v>10</v>
      </c>
    </row>
    <row r="53" spans="1:26" x14ac:dyDescent="0.25">
      <c r="A53">
        <v>0</v>
      </c>
      <c r="B53">
        <v>55</v>
      </c>
      <c r="C53" t="s">
        <v>34</v>
      </c>
      <c r="D53">
        <v>1.5671999999999999</v>
      </c>
      <c r="E53">
        <v>63.81</v>
      </c>
      <c r="F53">
        <v>53.19</v>
      </c>
      <c r="G53">
        <v>8.94</v>
      </c>
      <c r="H53">
        <v>0.15</v>
      </c>
      <c r="I53">
        <v>357</v>
      </c>
      <c r="J53">
        <v>116.05</v>
      </c>
      <c r="K53">
        <v>43.4</v>
      </c>
      <c r="L53">
        <v>1</v>
      </c>
      <c r="M53">
        <v>355</v>
      </c>
      <c r="N53">
        <v>16.649999999999999</v>
      </c>
      <c r="O53">
        <v>14546.17</v>
      </c>
      <c r="P53">
        <v>492.48</v>
      </c>
      <c r="Q53">
        <v>7432.16</v>
      </c>
      <c r="R53">
        <v>626.54999999999995</v>
      </c>
      <c r="S53">
        <v>159.58000000000001</v>
      </c>
      <c r="T53">
        <v>229084.4</v>
      </c>
      <c r="U53">
        <v>0.25</v>
      </c>
      <c r="V53">
        <v>0.66</v>
      </c>
      <c r="W53">
        <v>15.41</v>
      </c>
      <c r="X53">
        <v>13.81</v>
      </c>
      <c r="Y53">
        <v>2</v>
      </c>
      <c r="Z53">
        <v>10</v>
      </c>
    </row>
    <row r="54" spans="1:26" x14ac:dyDescent="0.25">
      <c r="A54">
        <v>1</v>
      </c>
      <c r="B54">
        <v>55</v>
      </c>
      <c r="C54" t="s">
        <v>34</v>
      </c>
      <c r="D54">
        <v>1.9985999999999999</v>
      </c>
      <c r="E54">
        <v>50.04</v>
      </c>
      <c r="F54">
        <v>44.65</v>
      </c>
      <c r="G54">
        <v>19.41</v>
      </c>
      <c r="H54">
        <v>0.3</v>
      </c>
      <c r="I54">
        <v>138</v>
      </c>
      <c r="J54">
        <v>117.34</v>
      </c>
      <c r="K54">
        <v>43.4</v>
      </c>
      <c r="L54">
        <v>2</v>
      </c>
      <c r="M54">
        <v>23</v>
      </c>
      <c r="N54">
        <v>16.940000000000001</v>
      </c>
      <c r="O54">
        <v>14705.49</v>
      </c>
      <c r="P54">
        <v>352.59</v>
      </c>
      <c r="Q54">
        <v>7431.08</v>
      </c>
      <c r="R54">
        <v>336.44</v>
      </c>
      <c r="S54">
        <v>159.58000000000001</v>
      </c>
      <c r="T54">
        <v>85123.09</v>
      </c>
      <c r="U54">
        <v>0.47</v>
      </c>
      <c r="V54">
        <v>0.79</v>
      </c>
      <c r="W54">
        <v>15.18</v>
      </c>
      <c r="X54">
        <v>5.28</v>
      </c>
      <c r="Y54">
        <v>2</v>
      </c>
      <c r="Z54">
        <v>10</v>
      </c>
    </row>
    <row r="55" spans="1:26" x14ac:dyDescent="0.25">
      <c r="A55">
        <v>2</v>
      </c>
      <c r="B55">
        <v>55</v>
      </c>
      <c r="C55" t="s">
        <v>34</v>
      </c>
      <c r="D55">
        <v>2.0064000000000002</v>
      </c>
      <c r="E55">
        <v>49.84</v>
      </c>
      <c r="F55">
        <v>44.51</v>
      </c>
      <c r="G55">
        <v>19.64</v>
      </c>
      <c r="H55">
        <v>0.45</v>
      </c>
      <c r="I55">
        <v>136</v>
      </c>
      <c r="J55">
        <v>118.63</v>
      </c>
      <c r="K55">
        <v>43.4</v>
      </c>
      <c r="L55">
        <v>3</v>
      </c>
      <c r="M55">
        <v>0</v>
      </c>
      <c r="N55">
        <v>17.23</v>
      </c>
      <c r="O55">
        <v>14865.24</v>
      </c>
      <c r="P55">
        <v>354.52</v>
      </c>
      <c r="Q55">
        <v>7431.03</v>
      </c>
      <c r="R55">
        <v>330.66</v>
      </c>
      <c r="S55">
        <v>159.58000000000001</v>
      </c>
      <c r="T55">
        <v>82240.679999999993</v>
      </c>
      <c r="U55">
        <v>0.48</v>
      </c>
      <c r="V55">
        <v>0.79</v>
      </c>
      <c r="W55">
        <v>15.2</v>
      </c>
      <c r="X55">
        <v>5.14</v>
      </c>
      <c r="Y55">
        <v>2</v>
      </c>
      <c r="Z5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60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INDEX(resultados!$A$2:$ZZ$55, 1, MATCH($B$1, resultados!$A$1:$ZZ$1, 0))</f>
        <v>#N/A</v>
      </c>
      <c r="B7" t="e">
        <f>INDEX(resultados!$A$2:$ZZ$55, 1, MATCH($B$2, resultados!$A$1:$ZZ$1, 0))</f>
        <v>#N/A</v>
      </c>
      <c r="C7" t="e">
        <f>INDEX(resultados!$A$2:$ZZ$55, 1, MATCH($B$3, resultados!$A$1:$ZZ$1, 0))</f>
        <v>#N/A</v>
      </c>
    </row>
    <row r="8" spans="1:3" x14ac:dyDescent="0.25">
      <c r="A8" t="e">
        <f>INDEX(resultados!$A$2:$ZZ$55, 2, MATCH($B$1, resultados!$A$1:$ZZ$1, 0))</f>
        <v>#N/A</v>
      </c>
      <c r="B8" t="e">
        <f>INDEX(resultados!$A$2:$ZZ$55, 2, MATCH($B$2, resultados!$A$1:$ZZ$1, 0))</f>
        <v>#N/A</v>
      </c>
      <c r="C8" t="e">
        <f>INDEX(resultados!$A$2:$ZZ$55, 2, MATCH($B$3, resultados!$A$1:$ZZ$1, 0))</f>
        <v>#N/A</v>
      </c>
    </row>
    <row r="9" spans="1:3" x14ac:dyDescent="0.25">
      <c r="A9" t="e">
        <f>INDEX(resultados!$A$2:$ZZ$55, 3, MATCH($B$1, resultados!$A$1:$ZZ$1, 0))</f>
        <v>#N/A</v>
      </c>
      <c r="B9" t="e">
        <f>INDEX(resultados!$A$2:$ZZ$55, 3, MATCH($B$2, resultados!$A$1:$ZZ$1, 0))</f>
        <v>#N/A</v>
      </c>
      <c r="C9" t="e">
        <f>INDEX(resultados!$A$2:$ZZ$55, 3, MATCH($B$3, resultados!$A$1:$ZZ$1, 0))</f>
        <v>#N/A</v>
      </c>
    </row>
    <row r="10" spans="1:3" x14ac:dyDescent="0.25">
      <c r="A10" t="e">
        <f>INDEX(resultados!$A$2:$ZZ$55, 4, MATCH($B$1, resultados!$A$1:$ZZ$1, 0))</f>
        <v>#N/A</v>
      </c>
      <c r="B10" t="e">
        <f>INDEX(resultados!$A$2:$ZZ$55, 4, MATCH($B$2, resultados!$A$1:$ZZ$1, 0))</f>
        <v>#N/A</v>
      </c>
      <c r="C10" t="e">
        <f>INDEX(resultados!$A$2:$ZZ$55, 4, MATCH($B$3, resultados!$A$1:$ZZ$1, 0))</f>
        <v>#N/A</v>
      </c>
    </row>
    <row r="11" spans="1:3" x14ac:dyDescent="0.25">
      <c r="A11" t="e">
        <f>INDEX(resultados!$A$2:$ZZ$55, 5, MATCH($B$1, resultados!$A$1:$ZZ$1, 0))</f>
        <v>#N/A</v>
      </c>
      <c r="B11" t="e">
        <f>INDEX(resultados!$A$2:$ZZ$55, 5, MATCH($B$2, resultados!$A$1:$ZZ$1, 0))</f>
        <v>#N/A</v>
      </c>
      <c r="C11" t="e">
        <f>INDEX(resultados!$A$2:$ZZ$55, 5, MATCH($B$3, resultados!$A$1:$ZZ$1, 0))</f>
        <v>#N/A</v>
      </c>
    </row>
    <row r="12" spans="1:3" x14ac:dyDescent="0.25">
      <c r="A12" t="e">
        <f>INDEX(resultados!$A$2:$ZZ$55, 6, MATCH($B$1, resultados!$A$1:$ZZ$1, 0))</f>
        <v>#N/A</v>
      </c>
      <c r="B12" t="e">
        <f>INDEX(resultados!$A$2:$ZZ$55, 6, MATCH($B$2, resultados!$A$1:$ZZ$1, 0))</f>
        <v>#N/A</v>
      </c>
      <c r="C12" t="e">
        <f>INDEX(resultados!$A$2:$ZZ$55, 6, MATCH($B$3, resultados!$A$1:$ZZ$1, 0))</f>
        <v>#N/A</v>
      </c>
    </row>
    <row r="13" spans="1:3" x14ac:dyDescent="0.25">
      <c r="A13" t="e">
        <f>INDEX(resultados!$A$2:$ZZ$55, 7, MATCH($B$1, resultados!$A$1:$ZZ$1, 0))</f>
        <v>#N/A</v>
      </c>
      <c r="B13" t="e">
        <f>INDEX(resultados!$A$2:$ZZ$55, 7, MATCH($B$2, resultados!$A$1:$ZZ$1, 0))</f>
        <v>#N/A</v>
      </c>
      <c r="C13" t="e">
        <f>INDEX(resultados!$A$2:$ZZ$55, 7, MATCH($B$3, resultados!$A$1:$ZZ$1, 0))</f>
        <v>#N/A</v>
      </c>
    </row>
    <row r="14" spans="1:3" x14ac:dyDescent="0.25">
      <c r="A14" t="e">
        <f>INDEX(resultados!$A$2:$ZZ$55, 8, MATCH($B$1, resultados!$A$1:$ZZ$1, 0))</f>
        <v>#N/A</v>
      </c>
      <c r="B14" t="e">
        <f>INDEX(resultados!$A$2:$ZZ$55, 8, MATCH($B$2, resultados!$A$1:$ZZ$1, 0))</f>
        <v>#N/A</v>
      </c>
      <c r="C14" t="e">
        <f>INDEX(resultados!$A$2:$ZZ$55, 8, MATCH($B$3, resultados!$A$1:$ZZ$1, 0))</f>
        <v>#N/A</v>
      </c>
    </row>
    <row r="15" spans="1:3" x14ac:dyDescent="0.25">
      <c r="A15" t="e">
        <f>INDEX(resultados!$A$2:$ZZ$55, 9, MATCH($B$1, resultados!$A$1:$ZZ$1, 0))</f>
        <v>#N/A</v>
      </c>
      <c r="B15" t="e">
        <f>INDEX(resultados!$A$2:$ZZ$55, 9, MATCH($B$2, resultados!$A$1:$ZZ$1, 0))</f>
        <v>#N/A</v>
      </c>
      <c r="C15" t="e">
        <f>INDEX(resultados!$A$2:$ZZ$55, 9, MATCH($B$3, resultados!$A$1:$ZZ$1, 0))</f>
        <v>#N/A</v>
      </c>
    </row>
    <row r="16" spans="1:3" x14ac:dyDescent="0.25">
      <c r="A16" t="e">
        <f>INDEX(resultados!$A$2:$ZZ$55, 10, MATCH($B$1, resultados!$A$1:$ZZ$1, 0))</f>
        <v>#N/A</v>
      </c>
      <c r="B16" t="e">
        <f>INDEX(resultados!$A$2:$ZZ$55, 10, MATCH($B$2, resultados!$A$1:$ZZ$1, 0))</f>
        <v>#N/A</v>
      </c>
      <c r="C16" t="e">
        <f>INDEX(resultados!$A$2:$ZZ$55, 10, MATCH($B$3, resultados!$A$1:$ZZ$1, 0))</f>
        <v>#N/A</v>
      </c>
    </row>
    <row r="17" spans="1:3" x14ac:dyDescent="0.25">
      <c r="A17" t="e">
        <f>INDEX(resultados!$A$2:$ZZ$55, 11, MATCH($B$1, resultados!$A$1:$ZZ$1, 0))</f>
        <v>#N/A</v>
      </c>
      <c r="B17" t="e">
        <f>INDEX(resultados!$A$2:$ZZ$55, 11, MATCH($B$2, resultados!$A$1:$ZZ$1, 0))</f>
        <v>#N/A</v>
      </c>
      <c r="C17" t="e">
        <f>INDEX(resultados!$A$2:$ZZ$55, 11, MATCH($B$3, resultados!$A$1:$ZZ$1, 0))</f>
        <v>#N/A</v>
      </c>
    </row>
    <row r="18" spans="1:3" x14ac:dyDescent="0.25">
      <c r="A18" t="e">
        <f>INDEX(resultados!$A$2:$ZZ$55, 12, MATCH($B$1, resultados!$A$1:$ZZ$1, 0))</f>
        <v>#N/A</v>
      </c>
      <c r="B18" t="e">
        <f>INDEX(resultados!$A$2:$ZZ$55, 12, MATCH($B$2, resultados!$A$1:$ZZ$1, 0))</f>
        <v>#N/A</v>
      </c>
      <c r="C18" t="e">
        <f>INDEX(resultados!$A$2:$ZZ$55, 12, MATCH($B$3, resultados!$A$1:$ZZ$1, 0))</f>
        <v>#N/A</v>
      </c>
    </row>
    <row r="19" spans="1:3" x14ac:dyDescent="0.25">
      <c r="A19" t="e">
        <f>INDEX(resultados!$A$2:$ZZ$55, 13, MATCH($B$1, resultados!$A$1:$ZZ$1, 0))</f>
        <v>#N/A</v>
      </c>
      <c r="B19" t="e">
        <f>INDEX(resultados!$A$2:$ZZ$55, 13, MATCH($B$2, resultados!$A$1:$ZZ$1, 0))</f>
        <v>#N/A</v>
      </c>
      <c r="C19" t="e">
        <f>INDEX(resultados!$A$2:$ZZ$55, 13, MATCH($B$3, resultados!$A$1:$ZZ$1, 0))</f>
        <v>#N/A</v>
      </c>
    </row>
    <row r="20" spans="1:3" x14ac:dyDescent="0.25">
      <c r="A20" t="e">
        <f>INDEX(resultados!$A$2:$ZZ$55, 14, MATCH($B$1, resultados!$A$1:$ZZ$1, 0))</f>
        <v>#N/A</v>
      </c>
      <c r="B20" t="e">
        <f>INDEX(resultados!$A$2:$ZZ$55, 14, MATCH($B$2, resultados!$A$1:$ZZ$1, 0))</f>
        <v>#N/A</v>
      </c>
      <c r="C20" t="e">
        <f>INDEX(resultados!$A$2:$ZZ$55, 14, MATCH($B$3, resultados!$A$1:$ZZ$1, 0))</f>
        <v>#N/A</v>
      </c>
    </row>
    <row r="21" spans="1:3" x14ac:dyDescent="0.25">
      <c r="A21" t="e">
        <f>INDEX(resultados!$A$2:$ZZ$55, 15, MATCH($B$1, resultados!$A$1:$ZZ$1, 0))</f>
        <v>#N/A</v>
      </c>
      <c r="B21" t="e">
        <f>INDEX(resultados!$A$2:$ZZ$55, 15, MATCH($B$2, resultados!$A$1:$ZZ$1, 0))</f>
        <v>#N/A</v>
      </c>
      <c r="C21" t="e">
        <f>INDEX(resultados!$A$2:$ZZ$55, 15, MATCH($B$3, resultados!$A$1:$ZZ$1, 0))</f>
        <v>#N/A</v>
      </c>
    </row>
    <row r="22" spans="1:3" x14ac:dyDescent="0.25">
      <c r="A22" t="e">
        <f>INDEX(resultados!$A$2:$ZZ$55, 16, MATCH($B$1, resultados!$A$1:$ZZ$1, 0))</f>
        <v>#N/A</v>
      </c>
      <c r="B22" t="e">
        <f>INDEX(resultados!$A$2:$ZZ$55, 16, MATCH($B$2, resultados!$A$1:$ZZ$1, 0))</f>
        <v>#N/A</v>
      </c>
      <c r="C22" t="e">
        <f>INDEX(resultados!$A$2:$ZZ$55, 16, MATCH($B$3, resultados!$A$1:$ZZ$1, 0))</f>
        <v>#N/A</v>
      </c>
    </row>
    <row r="23" spans="1:3" x14ac:dyDescent="0.25">
      <c r="A23" t="e">
        <f>INDEX(resultados!$A$2:$ZZ$55, 17, MATCH($B$1, resultados!$A$1:$ZZ$1, 0))</f>
        <v>#N/A</v>
      </c>
      <c r="B23" t="e">
        <f>INDEX(resultados!$A$2:$ZZ$55, 17, MATCH($B$2, resultados!$A$1:$ZZ$1, 0))</f>
        <v>#N/A</v>
      </c>
      <c r="C23" t="e">
        <f>INDEX(resultados!$A$2:$ZZ$55, 17, MATCH($B$3, resultados!$A$1:$ZZ$1, 0))</f>
        <v>#N/A</v>
      </c>
    </row>
    <row r="24" spans="1:3" x14ac:dyDescent="0.25">
      <c r="A24" t="e">
        <f>INDEX(resultados!$A$2:$ZZ$55, 18, MATCH($B$1, resultados!$A$1:$ZZ$1, 0))</f>
        <v>#N/A</v>
      </c>
      <c r="B24" t="e">
        <f>INDEX(resultados!$A$2:$ZZ$55, 18, MATCH($B$2, resultados!$A$1:$ZZ$1, 0))</f>
        <v>#N/A</v>
      </c>
      <c r="C24" t="e">
        <f>INDEX(resultados!$A$2:$ZZ$55, 18, MATCH($B$3, resultados!$A$1:$ZZ$1, 0))</f>
        <v>#N/A</v>
      </c>
    </row>
    <row r="25" spans="1:3" x14ac:dyDescent="0.25">
      <c r="A25" t="e">
        <f>INDEX(resultados!$A$2:$ZZ$55, 19, MATCH($B$1, resultados!$A$1:$ZZ$1, 0))</f>
        <v>#N/A</v>
      </c>
      <c r="B25" t="e">
        <f>INDEX(resultados!$A$2:$ZZ$55, 19, MATCH($B$2, resultados!$A$1:$ZZ$1, 0))</f>
        <v>#N/A</v>
      </c>
      <c r="C25" t="e">
        <f>INDEX(resultados!$A$2:$ZZ$55, 19, MATCH($B$3, resultados!$A$1:$ZZ$1, 0))</f>
        <v>#N/A</v>
      </c>
    </row>
    <row r="26" spans="1:3" x14ac:dyDescent="0.25">
      <c r="A26" t="e">
        <f>INDEX(resultados!$A$2:$ZZ$55, 20, MATCH($B$1, resultados!$A$1:$ZZ$1, 0))</f>
        <v>#N/A</v>
      </c>
      <c r="B26" t="e">
        <f>INDEX(resultados!$A$2:$ZZ$55, 20, MATCH($B$2, resultados!$A$1:$ZZ$1, 0))</f>
        <v>#N/A</v>
      </c>
      <c r="C26" t="e">
        <f>INDEX(resultados!$A$2:$ZZ$55, 20, MATCH($B$3, resultados!$A$1:$ZZ$1, 0))</f>
        <v>#N/A</v>
      </c>
    </row>
    <row r="27" spans="1:3" x14ac:dyDescent="0.25">
      <c r="A27" t="e">
        <f>INDEX(resultados!$A$2:$ZZ$55, 21, MATCH($B$1, resultados!$A$1:$ZZ$1, 0))</f>
        <v>#N/A</v>
      </c>
      <c r="B27" t="e">
        <f>INDEX(resultados!$A$2:$ZZ$55, 21, MATCH($B$2, resultados!$A$1:$ZZ$1, 0))</f>
        <v>#N/A</v>
      </c>
      <c r="C27" t="e">
        <f>INDEX(resultados!$A$2:$ZZ$55, 21, MATCH($B$3, resultados!$A$1:$ZZ$1, 0))</f>
        <v>#N/A</v>
      </c>
    </row>
    <row r="28" spans="1:3" x14ac:dyDescent="0.25">
      <c r="A28" t="e">
        <f>INDEX(resultados!$A$2:$ZZ$55, 22, MATCH($B$1, resultados!$A$1:$ZZ$1, 0))</f>
        <v>#N/A</v>
      </c>
      <c r="B28" t="e">
        <f>INDEX(resultados!$A$2:$ZZ$55, 22, MATCH($B$2, resultados!$A$1:$ZZ$1, 0))</f>
        <v>#N/A</v>
      </c>
      <c r="C28" t="e">
        <f>INDEX(resultados!$A$2:$ZZ$55, 22, MATCH($B$3, resultados!$A$1:$ZZ$1, 0))</f>
        <v>#N/A</v>
      </c>
    </row>
    <row r="29" spans="1:3" x14ac:dyDescent="0.25">
      <c r="A29" t="e">
        <f>INDEX(resultados!$A$2:$ZZ$55, 23, MATCH($B$1, resultados!$A$1:$ZZ$1, 0))</f>
        <v>#N/A</v>
      </c>
      <c r="B29" t="e">
        <f>INDEX(resultados!$A$2:$ZZ$55, 23, MATCH($B$2, resultados!$A$1:$ZZ$1, 0))</f>
        <v>#N/A</v>
      </c>
      <c r="C29" t="e">
        <f>INDEX(resultados!$A$2:$ZZ$55, 23, MATCH($B$3, resultados!$A$1:$ZZ$1, 0))</f>
        <v>#N/A</v>
      </c>
    </row>
    <row r="30" spans="1:3" x14ac:dyDescent="0.25">
      <c r="A30" t="e">
        <f>INDEX(resultados!$A$2:$ZZ$55, 24, MATCH($B$1, resultados!$A$1:$ZZ$1, 0))</f>
        <v>#N/A</v>
      </c>
      <c r="B30" t="e">
        <f>INDEX(resultados!$A$2:$ZZ$55, 24, MATCH($B$2, resultados!$A$1:$ZZ$1, 0))</f>
        <v>#N/A</v>
      </c>
      <c r="C30" t="e">
        <f>INDEX(resultados!$A$2:$ZZ$55, 24, MATCH($B$3, resultados!$A$1:$ZZ$1, 0))</f>
        <v>#N/A</v>
      </c>
    </row>
    <row r="31" spans="1:3" x14ac:dyDescent="0.25">
      <c r="A31" t="e">
        <f>INDEX(resultados!$A$2:$ZZ$55, 25, MATCH($B$1, resultados!$A$1:$ZZ$1, 0))</f>
        <v>#N/A</v>
      </c>
      <c r="B31" t="e">
        <f>INDEX(resultados!$A$2:$ZZ$55, 25, MATCH($B$2, resultados!$A$1:$ZZ$1, 0))</f>
        <v>#N/A</v>
      </c>
      <c r="C31" t="e">
        <f>INDEX(resultados!$A$2:$ZZ$55, 25, MATCH($B$3, resultados!$A$1:$ZZ$1, 0))</f>
        <v>#N/A</v>
      </c>
    </row>
    <row r="32" spans="1:3" x14ac:dyDescent="0.25">
      <c r="A32" t="e">
        <f>INDEX(resultados!$A$2:$ZZ$55, 26, MATCH($B$1, resultados!$A$1:$ZZ$1, 0))</f>
        <v>#N/A</v>
      </c>
      <c r="B32" t="e">
        <f>INDEX(resultados!$A$2:$ZZ$55, 26, MATCH($B$2, resultados!$A$1:$ZZ$1, 0))</f>
        <v>#N/A</v>
      </c>
      <c r="C32" t="e">
        <f>INDEX(resultados!$A$2:$ZZ$55, 26, MATCH($B$3, resultados!$A$1:$ZZ$1, 0))</f>
        <v>#N/A</v>
      </c>
    </row>
    <row r="33" spans="1:3" x14ac:dyDescent="0.25">
      <c r="A33" t="e">
        <f>INDEX(resultados!$A$2:$ZZ$55, 27, MATCH($B$1, resultados!$A$1:$ZZ$1, 0))</f>
        <v>#N/A</v>
      </c>
      <c r="B33" t="e">
        <f>INDEX(resultados!$A$2:$ZZ$55, 27, MATCH($B$2, resultados!$A$1:$ZZ$1, 0))</f>
        <v>#N/A</v>
      </c>
      <c r="C33" t="e">
        <f>INDEX(resultados!$A$2:$ZZ$55, 27, MATCH($B$3, resultados!$A$1:$ZZ$1, 0))</f>
        <v>#N/A</v>
      </c>
    </row>
    <row r="34" spans="1:3" x14ac:dyDescent="0.25">
      <c r="A34" t="e">
        <f>INDEX(resultados!$A$2:$ZZ$55, 28, MATCH($B$1, resultados!$A$1:$ZZ$1, 0))</f>
        <v>#N/A</v>
      </c>
      <c r="B34" t="e">
        <f>INDEX(resultados!$A$2:$ZZ$55, 28, MATCH($B$2, resultados!$A$1:$ZZ$1, 0))</f>
        <v>#N/A</v>
      </c>
      <c r="C34" t="e">
        <f>INDEX(resultados!$A$2:$ZZ$55, 28, MATCH($B$3, resultados!$A$1:$ZZ$1, 0))</f>
        <v>#N/A</v>
      </c>
    </row>
    <row r="35" spans="1:3" x14ac:dyDescent="0.25">
      <c r="A35" t="e">
        <f>INDEX(resultados!$A$2:$ZZ$55, 29, MATCH($B$1, resultados!$A$1:$ZZ$1, 0))</f>
        <v>#N/A</v>
      </c>
      <c r="B35" t="e">
        <f>INDEX(resultados!$A$2:$ZZ$55, 29, MATCH($B$2, resultados!$A$1:$ZZ$1, 0))</f>
        <v>#N/A</v>
      </c>
      <c r="C35" t="e">
        <f>INDEX(resultados!$A$2:$ZZ$55, 29, MATCH($B$3, resultados!$A$1:$ZZ$1, 0))</f>
        <v>#N/A</v>
      </c>
    </row>
    <row r="36" spans="1:3" x14ac:dyDescent="0.25">
      <c r="A36" t="e">
        <f>INDEX(resultados!$A$2:$ZZ$55, 30, MATCH($B$1, resultados!$A$1:$ZZ$1, 0))</f>
        <v>#N/A</v>
      </c>
      <c r="B36" t="e">
        <f>INDEX(resultados!$A$2:$ZZ$55, 30, MATCH($B$2, resultados!$A$1:$ZZ$1, 0))</f>
        <v>#N/A</v>
      </c>
      <c r="C36" t="e">
        <f>INDEX(resultados!$A$2:$ZZ$55, 30, MATCH($B$3, resultados!$A$1:$ZZ$1, 0))</f>
        <v>#N/A</v>
      </c>
    </row>
    <row r="37" spans="1:3" x14ac:dyDescent="0.25">
      <c r="A37" t="e">
        <f>INDEX(resultados!$A$2:$ZZ$55, 31, MATCH($B$1, resultados!$A$1:$ZZ$1, 0))</f>
        <v>#N/A</v>
      </c>
      <c r="B37" t="e">
        <f>INDEX(resultados!$A$2:$ZZ$55, 31, MATCH($B$2, resultados!$A$1:$ZZ$1, 0))</f>
        <v>#N/A</v>
      </c>
      <c r="C37" t="e">
        <f>INDEX(resultados!$A$2:$ZZ$55, 31, MATCH($B$3, resultados!$A$1:$ZZ$1, 0))</f>
        <v>#N/A</v>
      </c>
    </row>
    <row r="38" spans="1:3" x14ac:dyDescent="0.25">
      <c r="A38" t="e">
        <f>INDEX(resultados!$A$2:$ZZ$55, 32, MATCH($B$1, resultados!$A$1:$ZZ$1, 0))</f>
        <v>#N/A</v>
      </c>
      <c r="B38" t="e">
        <f>INDEX(resultados!$A$2:$ZZ$55, 32, MATCH($B$2, resultados!$A$1:$ZZ$1, 0))</f>
        <v>#N/A</v>
      </c>
      <c r="C38" t="e">
        <f>INDEX(resultados!$A$2:$ZZ$55, 32, MATCH($B$3, resultados!$A$1:$ZZ$1, 0))</f>
        <v>#N/A</v>
      </c>
    </row>
    <row r="39" spans="1:3" x14ac:dyDescent="0.25">
      <c r="A39" t="e">
        <f>INDEX(resultados!$A$2:$ZZ$55, 33, MATCH($B$1, resultados!$A$1:$ZZ$1, 0))</f>
        <v>#N/A</v>
      </c>
      <c r="B39" t="e">
        <f>INDEX(resultados!$A$2:$ZZ$55, 33, MATCH($B$2, resultados!$A$1:$ZZ$1, 0))</f>
        <v>#N/A</v>
      </c>
      <c r="C39" t="e">
        <f>INDEX(resultados!$A$2:$ZZ$55, 33, MATCH($B$3, resultados!$A$1:$ZZ$1, 0))</f>
        <v>#N/A</v>
      </c>
    </row>
    <row r="40" spans="1:3" x14ac:dyDescent="0.25">
      <c r="A40" t="e">
        <f>INDEX(resultados!$A$2:$ZZ$55, 34, MATCH($B$1, resultados!$A$1:$ZZ$1, 0))</f>
        <v>#N/A</v>
      </c>
      <c r="B40" t="e">
        <f>INDEX(resultados!$A$2:$ZZ$55, 34, MATCH($B$2, resultados!$A$1:$ZZ$1, 0))</f>
        <v>#N/A</v>
      </c>
      <c r="C40" t="e">
        <f>INDEX(resultados!$A$2:$ZZ$55, 34, MATCH($B$3, resultados!$A$1:$ZZ$1, 0))</f>
        <v>#N/A</v>
      </c>
    </row>
    <row r="41" spans="1:3" x14ac:dyDescent="0.25">
      <c r="A41" t="e">
        <f>INDEX(resultados!$A$2:$ZZ$55, 35, MATCH($B$1, resultados!$A$1:$ZZ$1, 0))</f>
        <v>#N/A</v>
      </c>
      <c r="B41" t="e">
        <f>INDEX(resultados!$A$2:$ZZ$55, 35, MATCH($B$2, resultados!$A$1:$ZZ$1, 0))</f>
        <v>#N/A</v>
      </c>
      <c r="C41" t="e">
        <f>INDEX(resultados!$A$2:$ZZ$55, 35, MATCH($B$3, resultados!$A$1:$ZZ$1, 0))</f>
        <v>#N/A</v>
      </c>
    </row>
    <row r="42" spans="1:3" x14ac:dyDescent="0.25">
      <c r="A42" t="e">
        <f>INDEX(resultados!$A$2:$ZZ$55, 36, MATCH($B$1, resultados!$A$1:$ZZ$1, 0))</f>
        <v>#N/A</v>
      </c>
      <c r="B42" t="e">
        <f>INDEX(resultados!$A$2:$ZZ$55, 36, MATCH($B$2, resultados!$A$1:$ZZ$1, 0))</f>
        <v>#N/A</v>
      </c>
      <c r="C42" t="e">
        <f>INDEX(resultados!$A$2:$ZZ$55, 36, MATCH($B$3, resultados!$A$1:$ZZ$1, 0))</f>
        <v>#N/A</v>
      </c>
    </row>
    <row r="43" spans="1:3" x14ac:dyDescent="0.25">
      <c r="A43" t="e">
        <f>INDEX(resultados!$A$2:$ZZ$55, 37, MATCH($B$1, resultados!$A$1:$ZZ$1, 0))</f>
        <v>#N/A</v>
      </c>
      <c r="B43" t="e">
        <f>INDEX(resultados!$A$2:$ZZ$55, 37, MATCH($B$2, resultados!$A$1:$ZZ$1, 0))</f>
        <v>#N/A</v>
      </c>
      <c r="C43" t="e">
        <f>INDEX(resultados!$A$2:$ZZ$55, 37, MATCH($B$3, resultados!$A$1:$ZZ$1, 0))</f>
        <v>#N/A</v>
      </c>
    </row>
    <row r="44" spans="1:3" x14ac:dyDescent="0.25">
      <c r="A44" t="e">
        <f>INDEX(resultados!$A$2:$ZZ$55, 38, MATCH($B$1, resultados!$A$1:$ZZ$1, 0))</f>
        <v>#N/A</v>
      </c>
      <c r="B44" t="e">
        <f>INDEX(resultados!$A$2:$ZZ$55, 38, MATCH($B$2, resultados!$A$1:$ZZ$1, 0))</f>
        <v>#N/A</v>
      </c>
      <c r="C44" t="e">
        <f>INDEX(resultados!$A$2:$ZZ$55, 38, MATCH($B$3, resultados!$A$1:$ZZ$1, 0))</f>
        <v>#N/A</v>
      </c>
    </row>
    <row r="45" spans="1:3" x14ac:dyDescent="0.25">
      <c r="A45" t="e">
        <f>INDEX(resultados!$A$2:$ZZ$55, 39, MATCH($B$1, resultados!$A$1:$ZZ$1, 0))</f>
        <v>#N/A</v>
      </c>
      <c r="B45" t="e">
        <f>INDEX(resultados!$A$2:$ZZ$55, 39, MATCH($B$2, resultados!$A$1:$ZZ$1, 0))</f>
        <v>#N/A</v>
      </c>
      <c r="C45" t="e">
        <f>INDEX(resultados!$A$2:$ZZ$55, 39, MATCH($B$3, resultados!$A$1:$ZZ$1, 0))</f>
        <v>#N/A</v>
      </c>
    </row>
    <row r="46" spans="1:3" x14ac:dyDescent="0.25">
      <c r="A46" t="e">
        <f>INDEX(resultados!$A$2:$ZZ$55, 40, MATCH($B$1, resultados!$A$1:$ZZ$1, 0))</f>
        <v>#N/A</v>
      </c>
      <c r="B46" t="e">
        <f>INDEX(resultados!$A$2:$ZZ$55, 40, MATCH($B$2, resultados!$A$1:$ZZ$1, 0))</f>
        <v>#N/A</v>
      </c>
      <c r="C46" t="e">
        <f>INDEX(resultados!$A$2:$ZZ$55, 40, MATCH($B$3, resultados!$A$1:$ZZ$1, 0))</f>
        <v>#N/A</v>
      </c>
    </row>
    <row r="47" spans="1:3" x14ac:dyDescent="0.25">
      <c r="A47" t="e">
        <f>INDEX(resultados!$A$2:$ZZ$55, 41, MATCH($B$1, resultados!$A$1:$ZZ$1, 0))</f>
        <v>#N/A</v>
      </c>
      <c r="B47" t="e">
        <f>INDEX(resultados!$A$2:$ZZ$55, 41, MATCH($B$2, resultados!$A$1:$ZZ$1, 0))</f>
        <v>#N/A</v>
      </c>
      <c r="C47" t="e">
        <f>INDEX(resultados!$A$2:$ZZ$55, 41, MATCH($B$3, resultados!$A$1:$ZZ$1, 0))</f>
        <v>#N/A</v>
      </c>
    </row>
    <row r="48" spans="1:3" x14ac:dyDescent="0.25">
      <c r="A48" t="e">
        <f>INDEX(resultados!$A$2:$ZZ$55, 42, MATCH($B$1, resultados!$A$1:$ZZ$1, 0))</f>
        <v>#N/A</v>
      </c>
      <c r="B48" t="e">
        <f>INDEX(resultados!$A$2:$ZZ$55, 42, MATCH($B$2, resultados!$A$1:$ZZ$1, 0))</f>
        <v>#N/A</v>
      </c>
      <c r="C48" t="e">
        <f>INDEX(resultados!$A$2:$ZZ$55, 42, MATCH($B$3, resultados!$A$1:$ZZ$1, 0))</f>
        <v>#N/A</v>
      </c>
    </row>
    <row r="49" spans="1:3" x14ac:dyDescent="0.25">
      <c r="A49" t="e">
        <f>INDEX(resultados!$A$2:$ZZ$55, 43, MATCH($B$1, resultados!$A$1:$ZZ$1, 0))</f>
        <v>#N/A</v>
      </c>
      <c r="B49" t="e">
        <f>INDEX(resultados!$A$2:$ZZ$55, 43, MATCH($B$2, resultados!$A$1:$ZZ$1, 0))</f>
        <v>#N/A</v>
      </c>
      <c r="C49" t="e">
        <f>INDEX(resultados!$A$2:$ZZ$55, 43, MATCH($B$3, resultados!$A$1:$ZZ$1, 0))</f>
        <v>#N/A</v>
      </c>
    </row>
    <row r="50" spans="1:3" x14ac:dyDescent="0.25">
      <c r="A50" t="e">
        <f>INDEX(resultados!$A$2:$ZZ$55, 44, MATCH($B$1, resultados!$A$1:$ZZ$1, 0))</f>
        <v>#N/A</v>
      </c>
      <c r="B50" t="e">
        <f>INDEX(resultados!$A$2:$ZZ$55, 44, MATCH($B$2, resultados!$A$1:$ZZ$1, 0))</f>
        <v>#N/A</v>
      </c>
      <c r="C50" t="e">
        <f>INDEX(resultados!$A$2:$ZZ$55, 44, MATCH($B$3, resultados!$A$1:$ZZ$1, 0))</f>
        <v>#N/A</v>
      </c>
    </row>
    <row r="51" spans="1:3" x14ac:dyDescent="0.25">
      <c r="A51" t="e">
        <f>INDEX(resultados!$A$2:$ZZ$55, 45, MATCH($B$1, resultados!$A$1:$ZZ$1, 0))</f>
        <v>#N/A</v>
      </c>
      <c r="B51" t="e">
        <f>INDEX(resultados!$A$2:$ZZ$55, 45, MATCH($B$2, resultados!$A$1:$ZZ$1, 0))</f>
        <v>#N/A</v>
      </c>
      <c r="C51" t="e">
        <f>INDEX(resultados!$A$2:$ZZ$55, 45, MATCH($B$3, resultados!$A$1:$ZZ$1, 0))</f>
        <v>#N/A</v>
      </c>
    </row>
    <row r="52" spans="1:3" x14ac:dyDescent="0.25">
      <c r="A52" t="e">
        <f>INDEX(resultados!$A$2:$ZZ$55, 46, MATCH($B$1, resultados!$A$1:$ZZ$1, 0))</f>
        <v>#N/A</v>
      </c>
      <c r="B52" t="e">
        <f>INDEX(resultados!$A$2:$ZZ$55, 46, MATCH($B$2, resultados!$A$1:$ZZ$1, 0))</f>
        <v>#N/A</v>
      </c>
      <c r="C52" t="e">
        <f>INDEX(resultados!$A$2:$ZZ$55, 46, MATCH($B$3, resultados!$A$1:$ZZ$1, 0))</f>
        <v>#N/A</v>
      </c>
    </row>
    <row r="53" spans="1:3" x14ac:dyDescent="0.25">
      <c r="A53" t="e">
        <f>INDEX(resultados!$A$2:$ZZ$55, 47, MATCH($B$1, resultados!$A$1:$ZZ$1, 0))</f>
        <v>#N/A</v>
      </c>
      <c r="B53" t="e">
        <f>INDEX(resultados!$A$2:$ZZ$55, 47, MATCH($B$2, resultados!$A$1:$ZZ$1, 0))</f>
        <v>#N/A</v>
      </c>
      <c r="C53" t="e">
        <f>INDEX(resultados!$A$2:$ZZ$55, 47, MATCH($B$3, resultados!$A$1:$ZZ$1, 0))</f>
        <v>#N/A</v>
      </c>
    </row>
    <row r="54" spans="1:3" x14ac:dyDescent="0.25">
      <c r="A54" t="e">
        <f>INDEX(resultados!$A$2:$ZZ$55, 48, MATCH($B$1, resultados!$A$1:$ZZ$1, 0))</f>
        <v>#N/A</v>
      </c>
      <c r="B54" t="e">
        <f>INDEX(resultados!$A$2:$ZZ$55, 48, MATCH($B$2, resultados!$A$1:$ZZ$1, 0))</f>
        <v>#N/A</v>
      </c>
      <c r="C54" t="e">
        <f>INDEX(resultados!$A$2:$ZZ$55, 48, MATCH($B$3, resultados!$A$1:$ZZ$1, 0))</f>
        <v>#N/A</v>
      </c>
    </row>
    <row r="55" spans="1:3" x14ac:dyDescent="0.25">
      <c r="A55" t="e">
        <f>INDEX(resultados!$A$2:$ZZ$55, 49, MATCH($B$1, resultados!$A$1:$ZZ$1, 0))</f>
        <v>#N/A</v>
      </c>
      <c r="B55" t="e">
        <f>INDEX(resultados!$A$2:$ZZ$55, 49, MATCH($B$2, resultados!$A$1:$ZZ$1, 0))</f>
        <v>#N/A</v>
      </c>
      <c r="C55" t="e">
        <f>INDEX(resultados!$A$2:$ZZ$55, 49, MATCH($B$3, resultados!$A$1:$ZZ$1, 0))</f>
        <v>#N/A</v>
      </c>
    </row>
    <row r="56" spans="1:3" x14ac:dyDescent="0.25">
      <c r="A56" t="e">
        <f>INDEX(resultados!$A$2:$ZZ$55, 50, MATCH($B$1, resultados!$A$1:$ZZ$1, 0))</f>
        <v>#N/A</v>
      </c>
      <c r="B56" t="e">
        <f>INDEX(resultados!$A$2:$ZZ$55, 50, MATCH($B$2, resultados!$A$1:$ZZ$1, 0))</f>
        <v>#N/A</v>
      </c>
      <c r="C56" t="e">
        <f>INDEX(resultados!$A$2:$ZZ$55, 50, MATCH($B$3, resultados!$A$1:$ZZ$1, 0))</f>
        <v>#N/A</v>
      </c>
    </row>
    <row r="57" spans="1:3" x14ac:dyDescent="0.25">
      <c r="A57" t="e">
        <f>INDEX(resultados!$A$2:$ZZ$55, 51, MATCH($B$1, resultados!$A$1:$ZZ$1, 0))</f>
        <v>#N/A</v>
      </c>
      <c r="B57" t="e">
        <f>INDEX(resultados!$A$2:$ZZ$55, 51, MATCH($B$2, resultados!$A$1:$ZZ$1, 0))</f>
        <v>#N/A</v>
      </c>
      <c r="C57" t="e">
        <f>INDEX(resultados!$A$2:$ZZ$55, 51, MATCH($B$3, resultados!$A$1:$ZZ$1, 0))</f>
        <v>#N/A</v>
      </c>
    </row>
    <row r="58" spans="1:3" x14ac:dyDescent="0.25">
      <c r="A58" t="e">
        <f>INDEX(resultados!$A$2:$ZZ$55, 52, MATCH($B$1, resultados!$A$1:$ZZ$1, 0))</f>
        <v>#N/A</v>
      </c>
      <c r="B58" t="e">
        <f>INDEX(resultados!$A$2:$ZZ$55, 52, MATCH($B$2, resultados!$A$1:$ZZ$1, 0))</f>
        <v>#N/A</v>
      </c>
      <c r="C58" t="e">
        <f>INDEX(resultados!$A$2:$ZZ$55, 52, MATCH($B$3, resultados!$A$1:$ZZ$1, 0))</f>
        <v>#N/A</v>
      </c>
    </row>
    <row r="59" spans="1:3" x14ac:dyDescent="0.25">
      <c r="A59" t="e">
        <f>INDEX(resultados!$A$2:$ZZ$55, 53, MATCH($B$1, resultados!$A$1:$ZZ$1, 0))</f>
        <v>#N/A</v>
      </c>
      <c r="B59" t="e">
        <f>INDEX(resultados!$A$2:$ZZ$55, 53, MATCH($B$2, resultados!$A$1:$ZZ$1, 0))</f>
        <v>#N/A</v>
      </c>
      <c r="C59" t="e">
        <f>INDEX(resultados!$A$2:$ZZ$55, 53, MATCH($B$3, resultados!$A$1:$ZZ$1, 0))</f>
        <v>#N/A</v>
      </c>
    </row>
    <row r="60" spans="1:3" x14ac:dyDescent="0.25">
      <c r="A60" t="e">
        <f>INDEX(resultados!$A$2:$ZZ$55, 54, MATCH($B$1, resultados!$A$1:$ZZ$1, 0))</f>
        <v>#N/A</v>
      </c>
      <c r="B60" t="e">
        <f>INDEX(resultados!$A$2:$ZZ$55, 54, MATCH($B$2, resultados!$A$1:$ZZ$1, 0))</f>
        <v>#N/A</v>
      </c>
      <c r="C60" t="e">
        <f>INDEX(resultados!$A$2:$ZZ$55, 54,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1.7857000000000001</v>
      </c>
      <c r="E2">
        <v>56</v>
      </c>
      <c r="F2">
        <v>49.21</v>
      </c>
      <c r="G2">
        <v>11.49</v>
      </c>
      <c r="H2">
        <v>0.2</v>
      </c>
      <c r="I2">
        <v>257</v>
      </c>
      <c r="J2">
        <v>89.87</v>
      </c>
      <c r="K2">
        <v>37.549999999999997</v>
      </c>
      <c r="L2">
        <v>1</v>
      </c>
      <c r="M2">
        <v>247</v>
      </c>
      <c r="N2">
        <v>11.32</v>
      </c>
      <c r="O2">
        <v>11317.98</v>
      </c>
      <c r="P2">
        <v>355.03</v>
      </c>
      <c r="Q2">
        <v>7429.24</v>
      </c>
      <c r="R2">
        <v>494.34</v>
      </c>
      <c r="S2">
        <v>159.58000000000001</v>
      </c>
      <c r="T2">
        <v>163477.57</v>
      </c>
      <c r="U2">
        <v>0.32</v>
      </c>
      <c r="V2">
        <v>0.72</v>
      </c>
      <c r="W2">
        <v>15.22</v>
      </c>
      <c r="X2">
        <v>9.83</v>
      </c>
      <c r="Y2">
        <v>2</v>
      </c>
      <c r="Z2">
        <v>10</v>
      </c>
      <c r="AA2">
        <v>803.76614276072303</v>
      </c>
      <c r="AB2">
        <v>1099.7482961848229</v>
      </c>
      <c r="AC2">
        <v>994.78986230337102</v>
      </c>
      <c r="AD2">
        <v>803766.14276072301</v>
      </c>
      <c r="AE2">
        <v>1099748.2961848229</v>
      </c>
      <c r="AF2">
        <v>6.2299211140743538E-6</v>
      </c>
      <c r="AG2">
        <v>37</v>
      </c>
      <c r="AH2">
        <v>994789.86230337108</v>
      </c>
    </row>
    <row r="3" spans="1:34" x14ac:dyDescent="0.25">
      <c r="A3">
        <v>1</v>
      </c>
      <c r="B3">
        <v>40</v>
      </c>
      <c r="C3" t="s">
        <v>34</v>
      </c>
      <c r="D3">
        <v>1.9218999999999999</v>
      </c>
      <c r="E3">
        <v>52.03</v>
      </c>
      <c r="F3">
        <v>46.56</v>
      </c>
      <c r="G3">
        <v>14.94</v>
      </c>
      <c r="H3">
        <v>0.39</v>
      </c>
      <c r="I3">
        <v>187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317.62</v>
      </c>
      <c r="Q3">
        <v>7433.4</v>
      </c>
      <c r="R3">
        <v>396.42</v>
      </c>
      <c r="S3">
        <v>159.58000000000001</v>
      </c>
      <c r="T3">
        <v>114867.49</v>
      </c>
      <c r="U3">
        <v>0.4</v>
      </c>
      <c r="V3">
        <v>0.76</v>
      </c>
      <c r="W3">
        <v>15.36</v>
      </c>
      <c r="X3">
        <v>7.18</v>
      </c>
      <c r="Y3">
        <v>2</v>
      </c>
      <c r="Z3">
        <v>10</v>
      </c>
      <c r="AA3">
        <v>707.745315318238</v>
      </c>
      <c r="AB3">
        <v>968.36836393808039</v>
      </c>
      <c r="AC3">
        <v>875.94864639736397</v>
      </c>
      <c r="AD3">
        <v>707745.31531823799</v>
      </c>
      <c r="AE3">
        <v>968368.36393808038</v>
      </c>
      <c r="AF3">
        <v>6.7050934586657892E-6</v>
      </c>
      <c r="AG3">
        <v>34</v>
      </c>
      <c r="AH3">
        <v>875948.64639736398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1.831</v>
      </c>
      <c r="E2">
        <v>54.62</v>
      </c>
      <c r="F2">
        <v>48.9</v>
      </c>
      <c r="G2">
        <v>11.78</v>
      </c>
      <c r="H2">
        <v>0.24</v>
      </c>
      <c r="I2">
        <v>249</v>
      </c>
      <c r="J2">
        <v>71.52</v>
      </c>
      <c r="K2">
        <v>32.270000000000003</v>
      </c>
      <c r="L2">
        <v>1</v>
      </c>
      <c r="M2">
        <v>6</v>
      </c>
      <c r="N2">
        <v>8.25</v>
      </c>
      <c r="O2">
        <v>9054.6</v>
      </c>
      <c r="P2">
        <v>287.08</v>
      </c>
      <c r="Q2">
        <v>7433.77</v>
      </c>
      <c r="R2">
        <v>471.89</v>
      </c>
      <c r="S2">
        <v>159.58000000000001</v>
      </c>
      <c r="T2">
        <v>152291.01999999999</v>
      </c>
      <c r="U2">
        <v>0.34</v>
      </c>
      <c r="V2">
        <v>0.72</v>
      </c>
      <c r="W2">
        <v>15.53</v>
      </c>
      <c r="X2">
        <v>9.52</v>
      </c>
      <c r="Y2">
        <v>2</v>
      </c>
      <c r="Z2">
        <v>10</v>
      </c>
      <c r="AA2">
        <v>708.87664890295639</v>
      </c>
      <c r="AB2">
        <v>969.91630445960743</v>
      </c>
      <c r="AC2">
        <v>877.34885364806462</v>
      </c>
      <c r="AD2">
        <v>708876.6489029564</v>
      </c>
      <c r="AE2">
        <v>969916.30445960746</v>
      </c>
      <c r="AF2">
        <v>7.1739555718035642E-6</v>
      </c>
      <c r="AG2">
        <v>36</v>
      </c>
      <c r="AH2">
        <v>877348.85364806466</v>
      </c>
    </row>
    <row r="3" spans="1:34" x14ac:dyDescent="0.25">
      <c r="A3">
        <v>1</v>
      </c>
      <c r="B3">
        <v>30</v>
      </c>
      <c r="C3" t="s">
        <v>34</v>
      </c>
      <c r="D3">
        <v>1.8306</v>
      </c>
      <c r="E3">
        <v>54.63</v>
      </c>
      <c r="F3">
        <v>48.91</v>
      </c>
      <c r="G3">
        <v>11.79</v>
      </c>
      <c r="H3">
        <v>0.48</v>
      </c>
      <c r="I3">
        <v>249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291.56</v>
      </c>
      <c r="Q3">
        <v>7434.95</v>
      </c>
      <c r="R3">
        <v>472.88</v>
      </c>
      <c r="S3">
        <v>159.58000000000001</v>
      </c>
      <c r="T3">
        <v>152786.99</v>
      </c>
      <c r="U3">
        <v>0.34</v>
      </c>
      <c r="V3">
        <v>0.72</v>
      </c>
      <c r="W3">
        <v>15.51</v>
      </c>
      <c r="X3">
        <v>9.5299999999999994</v>
      </c>
      <c r="Y3">
        <v>2</v>
      </c>
      <c r="Z3">
        <v>10</v>
      </c>
      <c r="AA3">
        <v>712.31878829046423</v>
      </c>
      <c r="AB3">
        <v>974.62599142606769</v>
      </c>
      <c r="AC3">
        <v>881.60905470053331</v>
      </c>
      <c r="AD3">
        <v>712318.7882904642</v>
      </c>
      <c r="AE3">
        <v>974625.99142606766</v>
      </c>
      <c r="AF3">
        <v>7.1723883504880413E-6</v>
      </c>
      <c r="AG3">
        <v>36</v>
      </c>
      <c r="AH3">
        <v>881609.05470053328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1.5246999999999999</v>
      </c>
      <c r="E2">
        <v>65.59</v>
      </c>
      <c r="F2">
        <v>58.39</v>
      </c>
      <c r="G2">
        <v>7.08</v>
      </c>
      <c r="H2">
        <v>0.43</v>
      </c>
      <c r="I2">
        <v>495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232.74</v>
      </c>
      <c r="Q2">
        <v>7443.4</v>
      </c>
      <c r="R2">
        <v>777.47</v>
      </c>
      <c r="S2">
        <v>159.58000000000001</v>
      </c>
      <c r="T2">
        <v>303851.77</v>
      </c>
      <c r="U2">
        <v>0.21</v>
      </c>
      <c r="V2">
        <v>0.6</v>
      </c>
      <c r="W2">
        <v>16.23</v>
      </c>
      <c r="X2">
        <v>18.989999999999998</v>
      </c>
      <c r="Y2">
        <v>2</v>
      </c>
      <c r="Z2">
        <v>10</v>
      </c>
      <c r="AA2">
        <v>774.1315135840938</v>
      </c>
      <c r="AB2">
        <v>1059.2008891577909</v>
      </c>
      <c r="AC2">
        <v>958.11224289435518</v>
      </c>
      <c r="AD2">
        <v>774131.51358409377</v>
      </c>
      <c r="AE2">
        <v>1059200.8891577909</v>
      </c>
      <c r="AF2">
        <v>7.9009735736766557E-6</v>
      </c>
      <c r="AG2">
        <v>43</v>
      </c>
      <c r="AH2">
        <v>958112.24289435521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1.3824000000000001</v>
      </c>
      <c r="E2">
        <v>72.34</v>
      </c>
      <c r="F2">
        <v>57.05</v>
      </c>
      <c r="G2">
        <v>7.57</v>
      </c>
      <c r="H2">
        <v>0.12</v>
      </c>
      <c r="I2">
        <v>452</v>
      </c>
      <c r="J2">
        <v>141.81</v>
      </c>
      <c r="K2">
        <v>47.83</v>
      </c>
      <c r="L2">
        <v>1</v>
      </c>
      <c r="M2">
        <v>450</v>
      </c>
      <c r="N2">
        <v>22.98</v>
      </c>
      <c r="O2">
        <v>17723.39</v>
      </c>
      <c r="P2">
        <v>621.85</v>
      </c>
      <c r="Q2">
        <v>7433.72</v>
      </c>
      <c r="R2">
        <v>756.27</v>
      </c>
      <c r="S2">
        <v>159.58000000000001</v>
      </c>
      <c r="T2">
        <v>293466.52</v>
      </c>
      <c r="U2">
        <v>0.21</v>
      </c>
      <c r="V2">
        <v>0.62</v>
      </c>
      <c r="W2">
        <v>15.55</v>
      </c>
      <c r="X2">
        <v>17.66</v>
      </c>
      <c r="Y2">
        <v>2</v>
      </c>
      <c r="Z2">
        <v>10</v>
      </c>
      <c r="AA2">
        <v>1418.8883750655009</v>
      </c>
      <c r="AB2">
        <v>1941.3856717018559</v>
      </c>
      <c r="AC2">
        <v>1756.1025479465341</v>
      </c>
      <c r="AD2">
        <v>1418888.3750655011</v>
      </c>
      <c r="AE2">
        <v>1941385.671701856</v>
      </c>
      <c r="AF2">
        <v>3.8483450058705539E-6</v>
      </c>
      <c r="AG2">
        <v>48</v>
      </c>
      <c r="AH2">
        <v>1756102.5479465339</v>
      </c>
    </row>
    <row r="3" spans="1:34" x14ac:dyDescent="0.25">
      <c r="A3">
        <v>1</v>
      </c>
      <c r="B3">
        <v>70</v>
      </c>
      <c r="C3" t="s">
        <v>34</v>
      </c>
      <c r="D3">
        <v>1.9145000000000001</v>
      </c>
      <c r="E3">
        <v>52.23</v>
      </c>
      <c r="F3">
        <v>45.38</v>
      </c>
      <c r="G3">
        <v>17.02</v>
      </c>
      <c r="H3">
        <v>0.25</v>
      </c>
      <c r="I3">
        <v>160</v>
      </c>
      <c r="J3">
        <v>143.16999999999999</v>
      </c>
      <c r="K3">
        <v>47.83</v>
      </c>
      <c r="L3">
        <v>2</v>
      </c>
      <c r="M3">
        <v>158</v>
      </c>
      <c r="N3">
        <v>23.34</v>
      </c>
      <c r="O3">
        <v>17891.86</v>
      </c>
      <c r="P3">
        <v>440.61</v>
      </c>
      <c r="Q3">
        <v>7428.09</v>
      </c>
      <c r="R3">
        <v>366.38</v>
      </c>
      <c r="S3">
        <v>159.58000000000001</v>
      </c>
      <c r="T3">
        <v>99981.61</v>
      </c>
      <c r="U3">
        <v>0.44</v>
      </c>
      <c r="V3">
        <v>0.78</v>
      </c>
      <c r="W3">
        <v>15.06</v>
      </c>
      <c r="X3">
        <v>6.02</v>
      </c>
      <c r="Y3">
        <v>2</v>
      </c>
      <c r="Z3">
        <v>10</v>
      </c>
      <c r="AA3">
        <v>849.16086161356793</v>
      </c>
      <c r="AB3">
        <v>1161.85935319294</v>
      </c>
      <c r="AC3">
        <v>1050.973127204049</v>
      </c>
      <c r="AD3">
        <v>849160.86161356792</v>
      </c>
      <c r="AE3">
        <v>1161859.3531929399</v>
      </c>
      <c r="AF3">
        <v>5.3296126401469736E-6</v>
      </c>
      <c r="AG3">
        <v>35</v>
      </c>
      <c r="AH3">
        <v>1050973.1272040489</v>
      </c>
    </row>
    <row r="4" spans="1:34" x14ac:dyDescent="0.25">
      <c r="A4">
        <v>2</v>
      </c>
      <c r="B4">
        <v>70</v>
      </c>
      <c r="C4" t="s">
        <v>34</v>
      </c>
      <c r="D4">
        <v>2.0480999999999998</v>
      </c>
      <c r="E4">
        <v>48.83</v>
      </c>
      <c r="F4">
        <v>43.48</v>
      </c>
      <c r="G4">
        <v>24.15</v>
      </c>
      <c r="H4">
        <v>0.37</v>
      </c>
      <c r="I4">
        <v>108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18060.849999999999</v>
      </c>
      <c r="P4">
        <v>386.82</v>
      </c>
      <c r="Q4">
        <v>7428.95</v>
      </c>
      <c r="R4">
        <v>298.01</v>
      </c>
      <c r="S4">
        <v>159.58000000000001</v>
      </c>
      <c r="T4">
        <v>66057.070000000007</v>
      </c>
      <c r="U4">
        <v>0.54</v>
      </c>
      <c r="V4">
        <v>0.81</v>
      </c>
      <c r="W4">
        <v>15.11</v>
      </c>
      <c r="X4">
        <v>4.1100000000000003</v>
      </c>
      <c r="Y4">
        <v>2</v>
      </c>
      <c r="Z4">
        <v>10</v>
      </c>
      <c r="AA4">
        <v>743.49588874371045</v>
      </c>
      <c r="AB4">
        <v>1017.283875702798</v>
      </c>
      <c r="AC4">
        <v>920.19573037260886</v>
      </c>
      <c r="AD4">
        <v>743495.88874371047</v>
      </c>
      <c r="AE4">
        <v>1017283.875702798</v>
      </c>
      <c r="AF4">
        <v>5.7015302419874721E-6</v>
      </c>
      <c r="AG4">
        <v>32</v>
      </c>
      <c r="AH4">
        <v>920195.73037260887</v>
      </c>
    </row>
    <row r="5" spans="1:34" x14ac:dyDescent="0.25">
      <c r="A5">
        <v>3</v>
      </c>
      <c r="B5">
        <v>70</v>
      </c>
      <c r="C5" t="s">
        <v>34</v>
      </c>
      <c r="D5">
        <v>2.048</v>
      </c>
      <c r="E5">
        <v>48.83</v>
      </c>
      <c r="F5">
        <v>43.48</v>
      </c>
      <c r="G5">
        <v>24.16</v>
      </c>
      <c r="H5">
        <v>0.49</v>
      </c>
      <c r="I5">
        <v>108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390.24</v>
      </c>
      <c r="Q5">
        <v>7428.87</v>
      </c>
      <c r="R5">
        <v>298.01</v>
      </c>
      <c r="S5">
        <v>159.58000000000001</v>
      </c>
      <c r="T5">
        <v>66055.490000000005</v>
      </c>
      <c r="U5">
        <v>0.54</v>
      </c>
      <c r="V5">
        <v>0.81</v>
      </c>
      <c r="W5">
        <v>15.12</v>
      </c>
      <c r="X5">
        <v>4.1100000000000003</v>
      </c>
      <c r="Y5">
        <v>2</v>
      </c>
      <c r="Z5">
        <v>10</v>
      </c>
      <c r="AA5">
        <v>745.78887227214921</v>
      </c>
      <c r="AB5">
        <v>1020.421236925701</v>
      </c>
      <c r="AC5">
        <v>923.0336662437129</v>
      </c>
      <c r="AD5">
        <v>745788.87227214919</v>
      </c>
      <c r="AE5">
        <v>1020421.236925701</v>
      </c>
      <c r="AF5">
        <v>5.7012518605489691E-6</v>
      </c>
      <c r="AG5">
        <v>32</v>
      </c>
      <c r="AH5">
        <v>923033.66624371288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1.1674</v>
      </c>
      <c r="E2">
        <v>85.66</v>
      </c>
      <c r="F2">
        <v>62.47</v>
      </c>
      <c r="G2">
        <v>6.42</v>
      </c>
      <c r="H2">
        <v>0.1</v>
      </c>
      <c r="I2">
        <v>584</v>
      </c>
      <c r="J2">
        <v>176.73</v>
      </c>
      <c r="K2">
        <v>52.44</v>
      </c>
      <c r="L2">
        <v>1</v>
      </c>
      <c r="M2">
        <v>582</v>
      </c>
      <c r="N2">
        <v>33.29</v>
      </c>
      <c r="O2">
        <v>22031.19</v>
      </c>
      <c r="P2">
        <v>801.25</v>
      </c>
      <c r="Q2">
        <v>7435.41</v>
      </c>
      <c r="R2">
        <v>938.49</v>
      </c>
      <c r="S2">
        <v>159.58000000000001</v>
      </c>
      <c r="T2">
        <v>383918.35</v>
      </c>
      <c r="U2">
        <v>0.17</v>
      </c>
      <c r="V2">
        <v>0.56000000000000005</v>
      </c>
      <c r="W2">
        <v>15.75</v>
      </c>
      <c r="X2">
        <v>23.07</v>
      </c>
      <c r="Y2">
        <v>2</v>
      </c>
      <c r="Z2">
        <v>10</v>
      </c>
      <c r="AA2">
        <v>1972.581479490776</v>
      </c>
      <c r="AB2">
        <v>2698.9730043922982</v>
      </c>
      <c r="AC2">
        <v>2441.3868088854988</v>
      </c>
      <c r="AD2">
        <v>1972581.4794907761</v>
      </c>
      <c r="AE2">
        <v>2698973.0043922979</v>
      </c>
      <c r="AF2">
        <v>2.936530907026284E-6</v>
      </c>
      <c r="AG2">
        <v>56</v>
      </c>
      <c r="AH2">
        <v>2441386.8088854989</v>
      </c>
    </row>
    <row r="3" spans="1:34" x14ac:dyDescent="0.25">
      <c r="A3">
        <v>1</v>
      </c>
      <c r="B3">
        <v>90</v>
      </c>
      <c r="C3" t="s">
        <v>34</v>
      </c>
      <c r="D3">
        <v>1.7619</v>
      </c>
      <c r="E3">
        <v>56.76</v>
      </c>
      <c r="F3">
        <v>47.08</v>
      </c>
      <c r="G3">
        <v>13.85</v>
      </c>
      <c r="H3">
        <v>0.2</v>
      </c>
      <c r="I3">
        <v>204</v>
      </c>
      <c r="J3">
        <v>178.21</v>
      </c>
      <c r="K3">
        <v>52.44</v>
      </c>
      <c r="L3">
        <v>2</v>
      </c>
      <c r="M3">
        <v>202</v>
      </c>
      <c r="N3">
        <v>33.770000000000003</v>
      </c>
      <c r="O3">
        <v>22213.89</v>
      </c>
      <c r="P3">
        <v>563.76</v>
      </c>
      <c r="Q3">
        <v>7429.33</v>
      </c>
      <c r="R3">
        <v>423.14</v>
      </c>
      <c r="S3">
        <v>159.58000000000001</v>
      </c>
      <c r="T3">
        <v>128143.63</v>
      </c>
      <c r="U3">
        <v>0.38</v>
      </c>
      <c r="V3">
        <v>0.75</v>
      </c>
      <c r="W3">
        <v>15.13</v>
      </c>
      <c r="X3">
        <v>7.71</v>
      </c>
      <c r="Y3">
        <v>2</v>
      </c>
      <c r="Z3">
        <v>10</v>
      </c>
      <c r="AA3">
        <v>1043.3700383332159</v>
      </c>
      <c r="AB3">
        <v>1427.5849166849471</v>
      </c>
      <c r="AC3">
        <v>1291.33821586455</v>
      </c>
      <c r="AD3">
        <v>1043370.038333216</v>
      </c>
      <c r="AE3">
        <v>1427584.916684947</v>
      </c>
      <c r="AF3">
        <v>4.4319631703697198E-6</v>
      </c>
      <c r="AG3">
        <v>37</v>
      </c>
      <c r="AH3">
        <v>1291338.2158645501</v>
      </c>
    </row>
    <row r="4" spans="1:34" x14ac:dyDescent="0.25">
      <c r="A4">
        <v>2</v>
      </c>
      <c r="B4">
        <v>90</v>
      </c>
      <c r="C4" t="s">
        <v>34</v>
      </c>
      <c r="D4">
        <v>1.9896</v>
      </c>
      <c r="E4">
        <v>50.26</v>
      </c>
      <c r="F4">
        <v>43.72</v>
      </c>
      <c r="G4">
        <v>22.61</v>
      </c>
      <c r="H4">
        <v>0.3</v>
      </c>
      <c r="I4">
        <v>116</v>
      </c>
      <c r="J4">
        <v>179.7</v>
      </c>
      <c r="K4">
        <v>52.44</v>
      </c>
      <c r="L4">
        <v>3</v>
      </c>
      <c r="M4">
        <v>114</v>
      </c>
      <c r="N4">
        <v>34.26</v>
      </c>
      <c r="O4">
        <v>22397.24</v>
      </c>
      <c r="P4">
        <v>478.79</v>
      </c>
      <c r="Q4">
        <v>7428.44</v>
      </c>
      <c r="R4">
        <v>310.43</v>
      </c>
      <c r="S4">
        <v>159.58000000000001</v>
      </c>
      <c r="T4">
        <v>72225.42</v>
      </c>
      <c r="U4">
        <v>0.51</v>
      </c>
      <c r="V4">
        <v>0.81</v>
      </c>
      <c r="W4">
        <v>14.99</v>
      </c>
      <c r="X4">
        <v>4.3499999999999996</v>
      </c>
      <c r="Y4">
        <v>2</v>
      </c>
      <c r="Z4">
        <v>10</v>
      </c>
      <c r="AA4">
        <v>852.89340586149092</v>
      </c>
      <c r="AB4">
        <v>1166.966384901179</v>
      </c>
      <c r="AC4">
        <v>1055.5927509738169</v>
      </c>
      <c r="AD4">
        <v>852893.40586149087</v>
      </c>
      <c r="AE4">
        <v>1166966.384901179</v>
      </c>
      <c r="AF4">
        <v>5.0047300776250606E-6</v>
      </c>
      <c r="AG4">
        <v>33</v>
      </c>
      <c r="AH4">
        <v>1055592.750973817</v>
      </c>
    </row>
    <row r="5" spans="1:34" x14ac:dyDescent="0.25">
      <c r="A5">
        <v>3</v>
      </c>
      <c r="B5">
        <v>90</v>
      </c>
      <c r="C5" t="s">
        <v>34</v>
      </c>
      <c r="D5">
        <v>2.0846</v>
      </c>
      <c r="E5">
        <v>47.97</v>
      </c>
      <c r="F5">
        <v>42.56</v>
      </c>
      <c r="G5">
        <v>30.4</v>
      </c>
      <c r="H5">
        <v>0.39</v>
      </c>
      <c r="I5">
        <v>84</v>
      </c>
      <c r="J5">
        <v>181.19</v>
      </c>
      <c r="K5">
        <v>52.44</v>
      </c>
      <c r="L5">
        <v>4</v>
      </c>
      <c r="M5">
        <v>5</v>
      </c>
      <c r="N5">
        <v>34.75</v>
      </c>
      <c r="O5">
        <v>22581.25</v>
      </c>
      <c r="P5">
        <v>430.24</v>
      </c>
      <c r="Q5">
        <v>7428.94</v>
      </c>
      <c r="R5">
        <v>268.68</v>
      </c>
      <c r="S5">
        <v>159.58000000000001</v>
      </c>
      <c r="T5">
        <v>51511.01</v>
      </c>
      <c r="U5">
        <v>0.59</v>
      </c>
      <c r="V5">
        <v>0.83</v>
      </c>
      <c r="W5">
        <v>15.04</v>
      </c>
      <c r="X5">
        <v>3.2</v>
      </c>
      <c r="Y5">
        <v>2</v>
      </c>
      <c r="Z5">
        <v>10</v>
      </c>
      <c r="AA5">
        <v>782.2708041404087</v>
      </c>
      <c r="AB5">
        <v>1070.337425577098</v>
      </c>
      <c r="AC5">
        <v>968.18592390803065</v>
      </c>
      <c r="AD5">
        <v>782270.80414040876</v>
      </c>
      <c r="AE5">
        <v>1070337.425577098</v>
      </c>
      <c r="AF5">
        <v>5.2436973863174509E-6</v>
      </c>
      <c r="AG5">
        <v>32</v>
      </c>
      <c r="AH5">
        <v>968185.92390803061</v>
      </c>
    </row>
    <row r="6" spans="1:34" x14ac:dyDescent="0.25">
      <c r="A6">
        <v>4</v>
      </c>
      <c r="B6">
        <v>90</v>
      </c>
      <c r="C6" t="s">
        <v>34</v>
      </c>
      <c r="D6">
        <v>2.0838999999999999</v>
      </c>
      <c r="E6">
        <v>47.99</v>
      </c>
      <c r="F6">
        <v>42.58</v>
      </c>
      <c r="G6">
        <v>30.41</v>
      </c>
      <c r="H6">
        <v>0.49</v>
      </c>
      <c r="I6">
        <v>84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433.02</v>
      </c>
      <c r="Q6">
        <v>7429.52</v>
      </c>
      <c r="R6">
        <v>268.8</v>
      </c>
      <c r="S6">
        <v>159.58000000000001</v>
      </c>
      <c r="T6">
        <v>51572.49</v>
      </c>
      <c r="U6">
        <v>0.59</v>
      </c>
      <c r="V6">
        <v>0.83</v>
      </c>
      <c r="W6">
        <v>15.05</v>
      </c>
      <c r="X6">
        <v>3.21</v>
      </c>
      <c r="Y6">
        <v>2</v>
      </c>
      <c r="Z6">
        <v>10</v>
      </c>
      <c r="AA6">
        <v>784.32984710605319</v>
      </c>
      <c r="AB6">
        <v>1073.1546990012571</v>
      </c>
      <c r="AC6">
        <v>970.73432071065599</v>
      </c>
      <c r="AD6">
        <v>784329.84710605314</v>
      </c>
      <c r="AE6">
        <v>1073154.6990012571</v>
      </c>
      <c r="AF6">
        <v>5.2419365745691914E-6</v>
      </c>
      <c r="AG6">
        <v>32</v>
      </c>
      <c r="AH6">
        <v>970734.320710656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1.2841</v>
      </c>
      <c r="E2">
        <v>77.88</v>
      </c>
      <c r="F2">
        <v>67.98</v>
      </c>
      <c r="G2">
        <v>5.5</v>
      </c>
      <c r="H2">
        <v>0.64</v>
      </c>
      <c r="I2">
        <v>742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197.76</v>
      </c>
      <c r="Q2">
        <v>7455.62</v>
      </c>
      <c r="R2">
        <v>1082.8599999999999</v>
      </c>
      <c r="S2">
        <v>159.58000000000001</v>
      </c>
      <c r="T2">
        <v>455313.12</v>
      </c>
      <c r="U2">
        <v>0.15</v>
      </c>
      <c r="V2">
        <v>0.52</v>
      </c>
      <c r="W2">
        <v>17.04</v>
      </c>
      <c r="X2">
        <v>28.55</v>
      </c>
      <c r="Y2">
        <v>2</v>
      </c>
      <c r="Z2">
        <v>10</v>
      </c>
      <c r="AA2">
        <v>874.64733727014391</v>
      </c>
      <c r="AB2">
        <v>1196.7310735702181</v>
      </c>
      <c r="AC2">
        <v>1082.516739531286</v>
      </c>
      <c r="AD2">
        <v>874647.33727014391</v>
      </c>
      <c r="AE2">
        <v>1196731.0735702179</v>
      </c>
      <c r="AF2">
        <v>7.8365450708683346E-6</v>
      </c>
      <c r="AG2">
        <v>51</v>
      </c>
      <c r="AH2">
        <v>1082516.739531287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1.7069000000000001</v>
      </c>
      <c r="E2">
        <v>58.59</v>
      </c>
      <c r="F2">
        <v>50.59</v>
      </c>
      <c r="G2">
        <v>10.4</v>
      </c>
      <c r="H2">
        <v>0.18</v>
      </c>
      <c r="I2">
        <v>292</v>
      </c>
      <c r="J2">
        <v>98.71</v>
      </c>
      <c r="K2">
        <v>39.72</v>
      </c>
      <c r="L2">
        <v>1</v>
      </c>
      <c r="M2">
        <v>290</v>
      </c>
      <c r="N2">
        <v>12.99</v>
      </c>
      <c r="O2">
        <v>12407.75</v>
      </c>
      <c r="P2">
        <v>403.13</v>
      </c>
      <c r="Q2">
        <v>7430.39</v>
      </c>
      <c r="R2">
        <v>540.65</v>
      </c>
      <c r="S2">
        <v>159.58000000000001</v>
      </c>
      <c r="T2">
        <v>186459.69</v>
      </c>
      <c r="U2">
        <v>0.3</v>
      </c>
      <c r="V2">
        <v>0.7</v>
      </c>
      <c r="W2">
        <v>15.27</v>
      </c>
      <c r="X2">
        <v>11.22</v>
      </c>
      <c r="Y2">
        <v>2</v>
      </c>
      <c r="Z2">
        <v>10</v>
      </c>
      <c r="AA2">
        <v>898.35854334258431</v>
      </c>
      <c r="AB2">
        <v>1229.1737917831149</v>
      </c>
      <c r="AC2">
        <v>1111.8631702515861</v>
      </c>
      <c r="AD2">
        <v>898358.54334258428</v>
      </c>
      <c r="AE2">
        <v>1229173.7917831149</v>
      </c>
      <c r="AF2">
        <v>5.6786988242680558E-6</v>
      </c>
      <c r="AG2">
        <v>39</v>
      </c>
      <c r="AH2">
        <v>1111863.170251586</v>
      </c>
    </row>
    <row r="3" spans="1:34" x14ac:dyDescent="0.25">
      <c r="A3">
        <v>1</v>
      </c>
      <c r="B3">
        <v>45</v>
      </c>
      <c r="C3" t="s">
        <v>34</v>
      </c>
      <c r="D3">
        <v>1.9556</v>
      </c>
      <c r="E3">
        <v>51.14</v>
      </c>
      <c r="F3">
        <v>45.74</v>
      </c>
      <c r="G3">
        <v>16.53</v>
      </c>
      <c r="H3">
        <v>0.35</v>
      </c>
      <c r="I3">
        <v>166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328.82</v>
      </c>
      <c r="Q3">
        <v>7432.57</v>
      </c>
      <c r="R3">
        <v>370.35</v>
      </c>
      <c r="S3">
        <v>159.58000000000001</v>
      </c>
      <c r="T3">
        <v>101938.84</v>
      </c>
      <c r="U3">
        <v>0.43</v>
      </c>
      <c r="V3">
        <v>0.77</v>
      </c>
      <c r="W3">
        <v>15.28</v>
      </c>
      <c r="X3">
        <v>6.36</v>
      </c>
      <c r="Y3">
        <v>2</v>
      </c>
      <c r="Z3">
        <v>10</v>
      </c>
      <c r="AA3">
        <v>715.07345954259813</v>
      </c>
      <c r="AB3">
        <v>978.39505416075588</v>
      </c>
      <c r="AC3">
        <v>885.01840337773547</v>
      </c>
      <c r="AD3">
        <v>715073.45954259811</v>
      </c>
      <c r="AE3">
        <v>978395.05416075583</v>
      </c>
      <c r="AF3">
        <v>6.5061007796230654E-6</v>
      </c>
      <c r="AG3">
        <v>34</v>
      </c>
      <c r="AH3">
        <v>885018.40337773552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2024-09-25T23:05:33Z</dcterms:created>
  <dcterms:modified xsi:type="dcterms:W3CDTF">2024-09-27T19:26:47Z</dcterms:modified>
</cp:coreProperties>
</file>