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2%_12m_0_LM/"/>
    </mc:Choice>
  </mc:AlternateContent>
  <xr:revisionPtr revIDLastSave="535" documentId="11_15D29359523B8B737CCE1CDC9F0292AB9015EBB8" xr6:coauthVersionLast="47" xr6:coauthVersionMax="47" xr10:uidLastSave="{A80B7D94-CB3F-45EE-9081-E3B3EC2626F7}"/>
  <bookViews>
    <workbookView xWindow="351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<sst xmlns="http://schemas.openxmlformats.org/spreadsheetml/2006/main" count="895" uniqueCount="71">
  <si>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</si>
  <si>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</si>
  <si>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</si>
  <si>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</si>
  <si>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</si>
  <si>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</si>
  <si>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</si>
  <si>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</si>
  <si>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</si>
  <si>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</si>
  <si>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</si>
  <si>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</si>
  <si>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</si>
  <si>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</si>
  <si>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</si>
  <si>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</si>
  <si>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</si>
  <si>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</si>
  <si>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</si>
  <si>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</si>
  <si>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</si>
  <si>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</si>
  <si>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</si>
  <si>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</si>
  <si>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</si>
  <si>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</si>
  <si>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</si>
  <si>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</si>
  <si>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</si>
  <si>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</si>
  <si>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</si>
  <si>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</si>
  <si>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</si>
  <si>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</si>
  <si>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</si>
  <si>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</si>
  <si>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</si>
  <si>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</si>
  <si>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</si>
  <si>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</si>
  <si>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</si>
  <si>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</si>
  <si>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</si>
  <si>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</si>
  <si>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</si>
  <si>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</si>
  <si>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</si>
  <si>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</si>
  <si>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</si>
  <si>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</si>
  <si>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</si>
  <si>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</si>
  <si>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</si>
  <si>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</si>
  <si>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</si>
  <si>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</si>
  <si>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</si>
  <si>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</si>
  <si>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</si>
  <si>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</si>
  <si>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</si>
  <si>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</si>
  <si>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</si>
  <si>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</si>
  <si>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</si>
  <si>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</si>
  <si>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</si>
  <si>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</si>
  <si>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</si>
  <si>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</si>
  <si>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field_64ha_100ha_2%_12m_0_LM\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</si>
</sst>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00-419A-9D37-53B998BE69C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500-419A-9D37-53B998BE69C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500-419A-9D37-53B998BE69C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500-419A-9D37-53B998BE69C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500-419A-9D37-53B998BE69C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500-419A-9D37-53B998BE69C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500-419A-9D37-53B998BE69C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500-419A-9D37-53B998BE69C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500-419A-9D37-53B998BE69C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500-419A-9D37-53B998BE69C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500-419A-9D37-53B998BE69C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500-419A-9D37-53B998BE69C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500-419A-9D37-53B998BE69C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500-419A-9D37-53B998BE69C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500-419A-9D37-53B998BE69C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500-419A-9D37-53B998BE69C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500-419A-9D37-53B998BE69C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500-419A-9D37-53B998BE69C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500-419A-9D37-53B998BE69C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500-419A-9D37-53B998BE69C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1500-419A-9D37-53B998BE69C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1500-419A-9D37-53B998BE69C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1500-419A-9D37-53B998BE69C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1500-419A-9D37-53B998BE69C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1500-419A-9D37-53B998BE69C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1500-419A-9D37-53B998BE69C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1500-419A-9D37-53B998BE69C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1500-419A-9D37-53B998BE69C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1500-419A-9D37-53B998BE69C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1500-419A-9D37-53B998BE69C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1500-419A-9D37-53B998BE69C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1500-419A-9D37-53B998BE69C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1500-419A-9D37-53B998BE69C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1500-419A-9D37-53B998BE69C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1500-419A-9D37-53B998BE69C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1500-419A-9D37-53B998BE69C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1500-419A-9D37-53B998BE69C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1500-419A-9D37-53B998BE69C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1500-419A-9D37-53B998BE69C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1500-419A-9D37-53B998BE69C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1500-419A-9D37-53B998BE69C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1500-419A-9D37-53B998BE69C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1500-419A-9D37-53B998BE69C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1500-419A-9D37-53B998BE69C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1500-419A-9D37-53B998BE69C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1500-419A-9D37-53B998BE69C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1500-419A-9D37-53B998BE69C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1500-419A-9D37-53B998BE69CE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1500-419A-9D37-53B998BE69CE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1500-419A-9D37-53B998BE69CE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1500-419A-9D37-53B998BE69CE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1500-419A-9D37-53B998BE69CE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1500-419A-9D37-53B998BE69CE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1500-419A-9D37-53B998BE69CE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1500-419A-9D37-53B998BE69CE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1500-419A-9D37-53B998BE69CE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1500-419A-9D37-53B998BE69CE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1500-419A-9D37-53B998BE69CE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1500-419A-9D37-53B998BE69CE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1500-419A-9D37-53B998BE69CE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1500-419A-9D37-53B998BE69CE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1500-419A-9D37-53B998BE69CE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1500-419A-9D37-53B998BE69CE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1500-419A-9D37-53B998BE69CE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1500-419A-9D37-53B998BE69CE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1500-419A-9D37-53B998BE69CE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1500-419A-9D37-53B998BE69CE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1500-419A-9D37-53B998BE69CE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1500-419A-9D37-53B998BE69CE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1500-419A-9D37-53B998BE69CE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1500-419A-9D37-53B998BE69CE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1500-419A-9D37-53B998BE69CE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1500-419A-9D37-53B998BE69CE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1500-419A-9D37-53B998BE69CE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1500-419A-9D37-53B998BE69CE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1500-419A-9D37-53B998BE69CE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1500-419A-9D37-53B998BE69CE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1500-419A-9D37-53B998BE69CE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1500-419A-9D37-53B998BE69CE}"/>
              </c:ext>
            </c:extLst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1500-419A-9D37-53B998BE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0BDD-C314-44BF-A7BC-6998688A2FED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7.4573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81</v>
      </c>
      <c r="F2">
        <f>_xlfn.XLOOKUP(B2,RESULTADOS_0!D:D,RESULTADOS_0!F:F,0,0,1)</f>
        <v>10.86</v>
      </c>
      <c r="G2">
        <f>_xlfn.XLOOKUP(B2,RESULTADOS_0!D:D,RESULTADOS_0!M:M,0,0,1)</f>
        <v>0</v>
      </c>
      <c r="H2">
        <f>_xlfn.XLOOKUP(B2,RESULTADOS_0!D:D,RESULTADOS_0!AF:AF,0,0,1)</f>
        <v>4.5510059619177972E-5</v>
      </c>
      <c r="I2">
        <f>_xlfn.XLOOKUP(B2,RESULTADOS_0!D:D,RESULTADOS_0!AC:AC,0,0,1)</f>
        <v>116.65596071095359</v>
      </c>
      <c r="J2">
        <f>_xlfn.XLOOKUP(B2,RESULTADOS_0!D:D,RESULTADOS_0!G:G,0,0,1)</f>
        <v>8.0500000000000007</v>
      </c>
      <c r="K2">
        <v>4.772672</v>
      </c>
      <c r="L2">
        <v>64</v>
      </c>
      <c r="M2">
        <v>2</v>
      </c>
      <c r="N2">
        <f>_xlfn.XLOOKUP(B2,RESULTADOS_0!D:D,RESULTADOS_0!AH:AH,0,0,1)</f>
        <v>116655.9607109536</v>
      </c>
      <c r="T2">
        <v>20</v>
      </c>
    </row>
    <row r="3" spans="1:20" x14ac:dyDescent="0.25">
      <c r="A3" t="s">
        <v>52</v>
      </c>
      <c r="B3">
        <v>8.2567000000000004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54</v>
      </c>
      <c r="F3">
        <f>_xlfn.XLOOKUP(B3,RESULTADOS_1!D:D,RESULTADOS_1!F:F,0,0,1)</f>
        <v>9.81</v>
      </c>
      <c r="G3">
        <f>_xlfn.XLOOKUP(B3,RESULTADOS_1!D:D,RESULTADOS_1!M:M,0,0,1)</f>
        <v>0</v>
      </c>
      <c r="H3">
        <f>_xlfn.XLOOKUP(B3,RESULTADOS_1!D:D,RESULTADOS_1!AF:AF,0,0,1)</f>
        <v>4.2786101204024429E-5</v>
      </c>
      <c r="I3">
        <f>_xlfn.XLOOKUP(B3,RESULTADOS_1!D:D,RESULTADOS_1!AC:AC,0,0,1)</f>
        <v>106.6421343578124</v>
      </c>
      <c r="J3">
        <f>_xlfn.XLOOKUP(B3,RESULTADOS_1!D:D,RESULTADOS_1!G:G,0,0,1)</f>
        <v>10.9</v>
      </c>
      <c r="K3">
        <v>5.2842880000000001</v>
      </c>
      <c r="N3">
        <f>_xlfn.XLOOKUP(B3,RESULTADOS_1!D:D,RESULTADOS_1!AH:AH,0,0,1)</f>
        <v>106642.13435781241</v>
      </c>
    </row>
    <row r="4" spans="1:20" x14ac:dyDescent="0.25">
      <c r="A4" t="s">
        <v>53</v>
      </c>
      <c r="B4">
        <v>8.6771999999999991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41</v>
      </c>
      <c r="F4">
        <f>_xlfn.XLOOKUP(B4,RESULTADOS_2!D:D,RESULTADOS_2!F:F,0,0,1)</f>
        <v>9.2799999999999994</v>
      </c>
      <c r="G4">
        <f>_xlfn.XLOOKUP(B4,RESULTADOS_2!D:D,RESULTADOS_2!M:M,0,0,1)</f>
        <v>0</v>
      </c>
      <c r="H4">
        <f>_xlfn.XLOOKUP(B4,RESULTADOS_2!D:D,RESULTADOS_2!AF:AF,0,0,1)</f>
        <v>4.0038659322156542E-5</v>
      </c>
      <c r="I4">
        <f>_xlfn.XLOOKUP(B4,RESULTADOS_2!D:D,RESULTADOS_2!AC:AC,0,0,1)</f>
        <v>107.9231001501753</v>
      </c>
      <c r="J4">
        <f>_xlfn.XLOOKUP(B4,RESULTADOS_2!D:D,RESULTADOS_2!G:G,0,0,1)</f>
        <v>13.57</v>
      </c>
      <c r="K4">
        <v>5.5534079999999992</v>
      </c>
      <c r="N4">
        <f>_xlfn.XLOOKUP(B4,RESULTADOS_2!D:D,RESULTADOS_2!AH:AH,0,0,1)</f>
        <v>107923.10015017531</v>
      </c>
    </row>
    <row r="5" spans="1:20" x14ac:dyDescent="0.25">
      <c r="A5" t="s">
        <v>54</v>
      </c>
      <c r="B5">
        <v>8.8425999999999991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36</v>
      </c>
      <c r="F5">
        <f>_xlfn.XLOOKUP(B5,RESULTADOS_3!D:D,RESULTADOS_3!F:F,0,0,1)</f>
        <v>9.01</v>
      </c>
      <c r="G5">
        <f>_xlfn.XLOOKUP(B5,RESULTADOS_3!D:D,RESULTADOS_3!M:M,0,0,1)</f>
        <v>23</v>
      </c>
      <c r="H5">
        <f>_xlfn.XLOOKUP(B5,RESULTADOS_3!D:D,RESULTADOS_3!AF:AF,0,0,1)</f>
        <v>3.728975243062087E-5</v>
      </c>
      <c r="I5">
        <f>_xlfn.XLOOKUP(B5,RESULTADOS_3!D:D,RESULTADOS_3!AC:AC,0,0,1)</f>
        <v>109.5568669766719</v>
      </c>
      <c r="J5">
        <f>_xlfn.XLOOKUP(B5,RESULTADOS_3!D:D,RESULTADOS_3!G:G,0,0,1)</f>
        <v>15.02</v>
      </c>
      <c r="K5">
        <v>5.6592639999999994</v>
      </c>
      <c r="N5">
        <f>_xlfn.XLOOKUP(B5,RESULTADOS_3!D:D,RESULTADOS_3!AH:AH,0,0,1)</f>
        <v>109556.8669766719</v>
      </c>
    </row>
    <row r="6" spans="1:20" x14ac:dyDescent="0.25">
      <c r="A6" t="s">
        <v>55</v>
      </c>
      <c r="B6">
        <v>8.9908000000000001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28</v>
      </c>
      <c r="F6">
        <f>_xlfn.XLOOKUP(B6,RESULTADOS_4!D:D,RESULTADOS_4!F:F,0,0,1)</f>
        <v>8.84</v>
      </c>
      <c r="G6">
        <f>_xlfn.XLOOKUP(B6,RESULTADOS_4!D:D,RESULTADOS_4!M:M,0,0,1)</f>
        <v>0</v>
      </c>
      <c r="H6">
        <f>_xlfn.XLOOKUP(B6,RESULTADOS_4!D:D,RESULTADOS_4!AF:AF,0,0,1)</f>
        <v>3.5226433508995897E-5</v>
      </c>
      <c r="I6">
        <f>_xlfn.XLOOKUP(B6,RESULTADOS_4!D:D,RESULTADOS_4!AC:AC,0,0,1)</f>
        <v>110.82828574274851</v>
      </c>
      <c r="J6">
        <f>_xlfn.XLOOKUP(B6,RESULTADOS_4!D:D,RESULTADOS_4!G:G,0,0,1)</f>
        <v>18.95</v>
      </c>
      <c r="K6">
        <v>5.7541120000000001</v>
      </c>
      <c r="N6">
        <f>_xlfn.XLOOKUP(B6,RESULTADOS_4!D:D,RESULTADOS_4!AH:AH,0,0,1)</f>
        <v>110828.2857427485</v>
      </c>
    </row>
    <row r="7" spans="1:20" x14ac:dyDescent="0.25">
      <c r="A7" t="s">
        <v>56</v>
      </c>
      <c r="B7">
        <v>9.1204000000000001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24</v>
      </c>
      <c r="F7">
        <f>_xlfn.XLOOKUP(B7,RESULTADOS_5!D:D,RESULTADOS_5!F:F,0,0,1)</f>
        <v>8.66</v>
      </c>
      <c r="G7">
        <f>_xlfn.XLOOKUP(B7,RESULTADOS_5!D:D,RESULTADOS_5!M:M,0,0,1)</f>
        <v>0</v>
      </c>
      <c r="H7">
        <f>_xlfn.XLOOKUP(B7,RESULTADOS_5!D:D,RESULTADOS_5!AF:AF,0,0,1)</f>
        <v>3.3579948909321519E-5</v>
      </c>
      <c r="I7">
        <f>_xlfn.XLOOKUP(B7,RESULTADOS_5!D:D,RESULTADOS_5!AC:AC,0,0,1)</f>
        <v>111.8196579833502</v>
      </c>
      <c r="J7">
        <f>_xlfn.XLOOKUP(B7,RESULTADOS_5!D:D,RESULTADOS_5!G:G,0,0,1)</f>
        <v>21.65</v>
      </c>
      <c r="K7">
        <v>5.8370560000000005</v>
      </c>
      <c r="N7">
        <f>_xlfn.XLOOKUP(B7,RESULTADOS_5!D:D,RESULTADOS_5!AH:AH,0,0,1)</f>
        <v>111819.6579833502</v>
      </c>
    </row>
    <row r="8" spans="1:20" x14ac:dyDescent="0.25">
      <c r="A8" t="s">
        <v>57</v>
      </c>
      <c r="B8">
        <v>9.2035999999999998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21</v>
      </c>
      <c r="F8">
        <f>_xlfn.XLOOKUP(B8,RESULTADOS_6!D:D,RESULTADOS_6!F:F,0,0,1)</f>
        <v>8.5299999999999994</v>
      </c>
      <c r="G8">
        <f>_xlfn.XLOOKUP(B8,RESULTADOS_6!D:D,RESULTADOS_6!M:M,0,0,1)</f>
        <v>0</v>
      </c>
      <c r="H8">
        <f>_xlfn.XLOOKUP(B8,RESULTADOS_6!D:D,RESULTADOS_6!AF:AF,0,0,1)</f>
        <v>3.2109369975636838E-5</v>
      </c>
      <c r="I8">
        <f>_xlfn.XLOOKUP(B8,RESULTADOS_6!D:D,RESULTADOS_6!AC:AC,0,0,1)</f>
        <v>112.9205709441266</v>
      </c>
      <c r="J8">
        <f>_xlfn.XLOOKUP(B8,RESULTADOS_6!D:D,RESULTADOS_6!G:G,0,0,1)</f>
        <v>24.37</v>
      </c>
      <c r="K8">
        <v>5.8903039999999995</v>
      </c>
      <c r="N8">
        <f>_xlfn.XLOOKUP(B8,RESULTADOS_6!D:D,RESULTADOS_6!AH:AH,0,0,1)</f>
        <v>112920.57094412659</v>
      </c>
    </row>
    <row r="9" spans="1:20" x14ac:dyDescent="0.25">
      <c r="A9" t="s">
        <v>58</v>
      </c>
      <c r="B9">
        <v>9.2194000000000003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19</v>
      </c>
      <c r="F9">
        <f>_xlfn.XLOOKUP(B9,RESULTADOS_7!D:D,RESULTADOS_7!F:F,0,0,1)</f>
        <v>8.4700000000000006</v>
      </c>
      <c r="G9">
        <f>_xlfn.XLOOKUP(B9,RESULTADOS_7!D:D,RESULTADOS_7!M:M,0,0,1)</f>
        <v>0</v>
      </c>
      <c r="H9">
        <f>_xlfn.XLOOKUP(B9,RESULTADOS_7!D:D,RESULTADOS_7!AF:AF,0,0,1)</f>
        <v>3.067209323361469E-5</v>
      </c>
      <c r="I9">
        <f>_xlfn.XLOOKUP(B9,RESULTADOS_7!D:D,RESULTADOS_7!AC:AC,0,0,1)</f>
        <v>114.1914131215859</v>
      </c>
      <c r="J9">
        <f>_xlfn.XLOOKUP(B9,RESULTADOS_7!D:D,RESULTADOS_7!G:G,0,0,1)</f>
        <v>26.74</v>
      </c>
      <c r="K9">
        <v>5.9004159999999999</v>
      </c>
      <c r="N9">
        <f>_xlfn.XLOOKUP(B9,RESULTADOS_7!D:D,RESULTADOS_7!AH:AH,0,0,1)</f>
        <v>114191.41312158589</v>
      </c>
    </row>
    <row r="10" spans="1:20" x14ac:dyDescent="0.25">
      <c r="A10" t="s">
        <v>59</v>
      </c>
      <c r="B10">
        <v>9.2317</v>
      </c>
      <c r="C10">
        <f>_xlfn.XLOOKUP(B10,RESULTADOS_8!D:D,RESULTADOS_8!B:B,0,0,1)</f>
        <v>50</v>
      </c>
      <c r="D10">
        <f>_xlfn.XLOOKUP(B10,RESULTADOS_8!D:D,RESULTADOS_8!L:L,0,0,1)</f>
        <v>4</v>
      </c>
      <c r="E10">
        <f>_xlfn.XLOOKUP(B10,RESULTADOS_8!D:D,RESULTADOS_8!I:I,0,0,1)</f>
        <v>17</v>
      </c>
      <c r="F10">
        <f>_xlfn.XLOOKUP(B10,RESULTADOS_8!D:D,RESULTADOS_8!F:F,0,0,1)</f>
        <v>8.42</v>
      </c>
      <c r="G10">
        <f>_xlfn.XLOOKUP(B10,RESULTADOS_8!D:D,RESULTADOS_8!M:M,0,0,1)</f>
        <v>0</v>
      </c>
      <c r="H10">
        <f>_xlfn.XLOOKUP(B10,RESULTADOS_8!D:D,RESULTADOS_8!AF:AF,0,0,1)</f>
        <v>2.943508759785602E-5</v>
      </c>
      <c r="I10">
        <f>_xlfn.XLOOKUP(B10,RESULTADOS_8!D:D,RESULTADOS_8!AC:AC,0,0,1)</f>
        <v>115.3044663367811</v>
      </c>
      <c r="J10">
        <f>_xlfn.XLOOKUP(B10,RESULTADOS_8!D:D,RESULTADOS_8!G:G,0,0,1)</f>
        <v>29.71</v>
      </c>
      <c r="K10">
        <v>5.9082879999999998</v>
      </c>
      <c r="N10">
        <f>_xlfn.XLOOKUP(B10,RESULTADOS_8!D:D,RESULTADOS_8!AH:AH,0,0,1)</f>
        <v>115304.4663367811</v>
      </c>
    </row>
    <row r="11" spans="1:20" x14ac:dyDescent="0.25">
      <c r="A11" t="s">
        <v>60</v>
      </c>
      <c r="B11">
        <v>9.2550000000000008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16</v>
      </c>
      <c r="F11">
        <f>_xlfn.XLOOKUP(B11,RESULTADOS_9!D:D,RESULTADOS_9!F:F,0,0,1)</f>
        <v>8.34</v>
      </c>
      <c r="G11">
        <f>_xlfn.XLOOKUP(B11,RESULTADOS_9!D:D,RESULTADOS_9!M:M,0,0,1)</f>
        <v>0</v>
      </c>
      <c r="H11">
        <f>_xlfn.XLOOKUP(B11,RESULTADOS_9!D:D,RESULTADOS_9!AF:AF,0,0,1)</f>
        <v>2.8396419784624661E-5</v>
      </c>
      <c r="I11">
        <f>_xlfn.XLOOKUP(B11,RESULTADOS_9!D:D,RESULTADOS_9!AC:AC,0,0,1)</f>
        <v>116.3321031769399</v>
      </c>
      <c r="J11">
        <f>_xlfn.XLOOKUP(B11,RESULTADOS_9!D:D,RESULTADOS_9!G:G,0,0,1)</f>
        <v>31.27</v>
      </c>
      <c r="K11">
        <v>5.9232000000000005</v>
      </c>
      <c r="N11">
        <f>_xlfn.XLOOKUP(B11,RESULTADOS_9!D:D,RESULTADOS_9!AH:AH,0,0,1)</f>
        <v>116332.1031769399</v>
      </c>
    </row>
    <row r="12" spans="1:20" x14ac:dyDescent="0.25">
      <c r="A12" t="s">
        <v>61</v>
      </c>
      <c r="B12">
        <v>9.2277000000000005</v>
      </c>
      <c r="C12">
        <f>_xlfn.XLOOKUP(B12,RESULTADOS_10!D:D,RESULTADOS_10!B:B,0,0,1)</f>
        <v>60</v>
      </c>
      <c r="D12">
        <f>_xlfn.XLOOKUP(B12,RESULTADOS_10!D:D,RESULTADOS_10!L:L,0,0,1)</f>
        <v>4</v>
      </c>
      <c r="E12">
        <f>_xlfn.XLOOKUP(B12,RESULTADOS_10!D:D,RESULTADOS_10!I:I,0,0,1)</f>
        <v>15</v>
      </c>
      <c r="F12">
        <f>_xlfn.XLOOKUP(B12,RESULTADOS_10!D:D,RESULTADOS_10!F:F,0,0,1)</f>
        <v>8.32</v>
      </c>
      <c r="G12">
        <f>_xlfn.XLOOKUP(B12,RESULTADOS_10!D:D,RESULTADOS_10!M:M,0,0,1)</f>
        <v>0</v>
      </c>
      <c r="H12">
        <f>_xlfn.XLOOKUP(B12,RESULTADOS_10!D:D,RESULTADOS_10!AF:AF,0,0,1)</f>
        <v>2.7336186882198851E-5</v>
      </c>
      <c r="I12">
        <f>_xlfn.XLOOKUP(B12,RESULTADOS_10!D:D,RESULTADOS_10!AC:AC,0,0,1)</f>
        <v>117.3932028292073</v>
      </c>
      <c r="J12">
        <f>_xlfn.XLOOKUP(B12,RESULTADOS_10!D:D,RESULTADOS_10!G:G,0,0,1)</f>
        <v>33.29</v>
      </c>
      <c r="K12">
        <v>5.9057279999999999</v>
      </c>
      <c r="N12">
        <f>_xlfn.XLOOKUP(B12,RESULTADOS_10!D:D,RESULTADOS_10!AH:AH,0,0,1)</f>
        <v>117393.20282920729</v>
      </c>
    </row>
    <row r="13" spans="1:20" x14ac:dyDescent="0.25">
      <c r="A13" t="s">
        <v>62</v>
      </c>
      <c r="B13">
        <v>9.2487999999999992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14</v>
      </c>
      <c r="F13">
        <f>_xlfn.XLOOKUP(B13,RESULTADOS_11!D:D,RESULTADOS_11!F:F,0,0,1)</f>
        <v>8.25</v>
      </c>
      <c r="G13">
        <f>_xlfn.XLOOKUP(B13,RESULTADOS_11!D:D,RESULTADOS_11!M:M,0,0,1)</f>
        <v>0</v>
      </c>
      <c r="H13">
        <f>_xlfn.XLOOKUP(B13,RESULTADOS_11!D:D,RESULTADOS_11!AF:AF,0,0,1)</f>
        <v>2.6528209251644469E-5</v>
      </c>
      <c r="I13">
        <f>_xlfn.XLOOKUP(B13,RESULTADOS_11!D:D,RESULTADOS_11!AC:AC,0,0,1)</f>
        <v>118.3512527273538</v>
      </c>
      <c r="J13">
        <f>_xlfn.XLOOKUP(B13,RESULTADOS_11!D:D,RESULTADOS_11!G:G,0,0,1)</f>
        <v>35.36</v>
      </c>
      <c r="K13">
        <v>5.9192319999999992</v>
      </c>
      <c r="N13">
        <f>_xlfn.XLOOKUP(B13,RESULTADOS_11!D:D,RESULTADOS_11!AH:AH,0,0,1)</f>
        <v>118351.2527273538</v>
      </c>
    </row>
    <row r="14" spans="1:20" x14ac:dyDescent="0.25">
      <c r="A14" t="s">
        <v>63</v>
      </c>
      <c r="B14">
        <v>9.2989999999999995</v>
      </c>
      <c r="C14">
        <f>_xlfn.XLOOKUP(B14,RESULTADOS_12!D:D,RESULTADOS_12!B:B,0,0,1)</f>
        <v>70</v>
      </c>
      <c r="D14">
        <f>_xlfn.XLOOKUP(B14,RESULTADOS_12!D:D,RESULTADOS_12!L:L,0,0,1)</f>
        <v>5</v>
      </c>
      <c r="E14">
        <f>_xlfn.XLOOKUP(B14,RESULTADOS_12!D:D,RESULTADOS_12!I:I,0,0,1)</f>
        <v>13</v>
      </c>
      <c r="F14">
        <f>_xlfn.XLOOKUP(B14,RESULTADOS_12!D:D,RESULTADOS_12!F:F,0,0,1)</f>
        <v>8.15</v>
      </c>
      <c r="G14">
        <f>_xlfn.XLOOKUP(B14,RESULTADOS_12!D:D,RESULTADOS_12!M:M,0,0,1)</f>
        <v>0</v>
      </c>
      <c r="H14">
        <f>_xlfn.XLOOKUP(B14,RESULTADOS_12!D:D,RESULTADOS_12!AF:AF,0,0,1)</f>
        <v>2.5886689966428151E-5</v>
      </c>
      <c r="I14">
        <f>_xlfn.XLOOKUP(B14,RESULTADOS_12!D:D,RESULTADOS_12!AC:AC,0,0,1)</f>
        <v>106.98231502442719</v>
      </c>
      <c r="J14">
        <f>_xlfn.XLOOKUP(B14,RESULTADOS_12!D:D,RESULTADOS_12!G:G,0,0,1)</f>
        <v>37.619999999999997</v>
      </c>
      <c r="K14">
        <v>5.9513599999999993</v>
      </c>
      <c r="N14">
        <f>_xlfn.XLOOKUP(B14,RESULTADOS_12!D:D,RESULTADOS_12!AH:AH,0,0,1)</f>
        <v>106982.3150244272</v>
      </c>
    </row>
    <row r="15" spans="1:20" x14ac:dyDescent="0.25">
      <c r="A15" t="s">
        <v>64</v>
      </c>
      <c r="B15">
        <v>9.2421000000000006</v>
      </c>
      <c r="C15">
        <f>_xlfn.XLOOKUP(B15,RESULTADOS_13!D:D,RESULTADOS_13!B:B,0,0,1)</f>
        <v>75</v>
      </c>
      <c r="D15">
        <f>_xlfn.XLOOKUP(B15,RESULTADOS_13!D:D,RESULTADOS_13!L:L,0,0,1)</f>
        <v>5</v>
      </c>
      <c r="E15">
        <f>_xlfn.XLOOKUP(B15,RESULTADOS_13!D:D,RESULTADOS_13!I:I,0,0,1)</f>
        <v>12</v>
      </c>
      <c r="F15">
        <f>_xlfn.XLOOKUP(B15,RESULTADOS_13!D:D,RESULTADOS_13!F:F,0,0,1)</f>
        <v>8.18</v>
      </c>
      <c r="G15">
        <f>_xlfn.XLOOKUP(B15,RESULTADOS_13!D:D,RESULTADOS_13!M:M,0,0,1)</f>
        <v>3</v>
      </c>
      <c r="H15">
        <f>_xlfn.XLOOKUP(B15,RESULTADOS_13!D:D,RESULTADOS_13!AF:AF,0,0,1)</f>
        <v>2.5022156276883882E-5</v>
      </c>
      <c r="I15">
        <f>_xlfn.XLOOKUP(B15,RESULTADOS_13!D:D,RESULTADOS_13!AC:AC,0,0,1)</f>
        <v>120.2006089723553</v>
      </c>
      <c r="J15">
        <f>_xlfn.XLOOKUP(B15,RESULTADOS_13!D:D,RESULTADOS_13!G:G,0,0,1)</f>
        <v>40.880000000000003</v>
      </c>
      <c r="K15">
        <v>5.9149440000000002</v>
      </c>
      <c r="N15">
        <f>_xlfn.XLOOKUP(B15,RESULTADOS_13!D:D,RESULTADOS_13!AH:AH,0,0,1)</f>
        <v>120200.6089723553</v>
      </c>
    </row>
    <row r="16" spans="1:20" x14ac:dyDescent="0.25">
      <c r="A16" t="s">
        <v>65</v>
      </c>
      <c r="B16">
        <v>9.2532999999999994</v>
      </c>
      <c r="C16">
        <f>_xlfn.XLOOKUP(B16,RESULTADOS_14!D:D,RESULTADOS_14!B:B,0,0,1)</f>
        <v>80</v>
      </c>
      <c r="D16">
        <f>_xlfn.XLOOKUP(B16,RESULTADOS_14!D:D,RESULTADOS_14!L:L,0,0,1)</f>
        <v>6</v>
      </c>
      <c r="E16">
        <f>_xlfn.XLOOKUP(B16,RESULTADOS_14!D:D,RESULTADOS_14!I:I,0,0,1)</f>
        <v>11</v>
      </c>
      <c r="F16">
        <f>_xlfn.XLOOKUP(B16,RESULTADOS_14!D:D,RESULTADOS_14!F:F,0,0,1)</f>
        <v>8.1300000000000008</v>
      </c>
      <c r="G16">
        <f>_xlfn.XLOOKUP(B16,RESULTADOS_14!D:D,RESULTADOS_14!M:M,0,0,1)</f>
        <v>0</v>
      </c>
      <c r="H16">
        <f>_xlfn.XLOOKUP(B16,RESULTADOS_14!D:D,RESULTADOS_14!AF:AF,0,0,1)</f>
        <v>2.440870963066305E-5</v>
      </c>
      <c r="I16">
        <f>_xlfn.XLOOKUP(B16,RESULTADOS_14!D:D,RESULTADOS_14!AC:AC,0,0,1)</f>
        <v>120.93118731514269</v>
      </c>
      <c r="J16">
        <f>_xlfn.XLOOKUP(B16,RESULTADOS_14!D:D,RESULTADOS_14!G:G,0,0,1)</f>
        <v>44.33</v>
      </c>
      <c r="K16">
        <v>5.9221119999999994</v>
      </c>
      <c r="N16">
        <f>_xlfn.XLOOKUP(B16,RESULTADOS_14!D:D,RESULTADOS_14!AH:AH,0,0,1)</f>
        <v>120931.1873151427</v>
      </c>
    </row>
    <row r="17" spans="1:14" x14ac:dyDescent="0.25">
      <c r="A17" t="s">
        <v>66</v>
      </c>
      <c r="B17">
        <v>9.1837</v>
      </c>
      <c r="C17">
        <f>_xlfn.XLOOKUP(B17,RESULTADOS_15!D:D,RESULTADOS_15!B:B,0,0,1)</f>
        <v>85</v>
      </c>
      <c r="D17">
        <f>_xlfn.XLOOKUP(B17,RESULTADOS_15!D:D,RESULTADOS_15!L:L,0,0,1)</f>
        <v>6</v>
      </c>
      <c r="E17">
        <f>_xlfn.XLOOKUP(B17,RESULTADOS_15!D:D,RESULTADOS_15!I:I,0,0,1)</f>
        <v>11</v>
      </c>
      <c r="F17">
        <f>_xlfn.XLOOKUP(B17,RESULTADOS_15!D:D,RESULTADOS_15!F:F,0,0,1)</f>
        <v>8.14</v>
      </c>
      <c r="G17">
        <f>_xlfn.XLOOKUP(B17,RESULTADOS_15!D:D,RESULTADOS_15!M:M,0,0,1)</f>
        <v>4</v>
      </c>
      <c r="H17">
        <f>_xlfn.XLOOKUP(B17,RESULTADOS_15!D:D,RESULTADOS_15!AF:AF,0,0,1)</f>
        <v>2.3639898914060601E-5</v>
      </c>
      <c r="I17">
        <f>_xlfn.XLOOKUP(B17,RESULTADOS_15!D:D,RESULTADOS_15!AC:AC,0,0,1)</f>
        <v>122.2830345657149</v>
      </c>
      <c r="J17">
        <f>_xlfn.XLOOKUP(B17,RESULTADOS_15!D:D,RESULTADOS_15!G:G,0,0,1)</f>
        <v>44.42</v>
      </c>
      <c r="K17">
        <v>5.8775680000000001</v>
      </c>
      <c r="N17">
        <f>_xlfn.XLOOKUP(B17,RESULTADOS_15!D:D,RESULTADOS_15!AH:AH,0,0,1)</f>
        <v>122283.0345657149</v>
      </c>
    </row>
    <row r="18" spans="1:14" x14ac:dyDescent="0.25">
      <c r="A18" t="s">
        <v>67</v>
      </c>
      <c r="B18">
        <v>9.1702999999999992</v>
      </c>
      <c r="C18">
        <f>_xlfn.XLOOKUP(B18,RESULTADOS_16!D:D,RESULTADOS_16!B:B,0,0,1)</f>
        <v>90</v>
      </c>
      <c r="D18">
        <f>_xlfn.XLOOKUP(B18,RESULTADOS_16!D:D,RESULTADOS_16!L:L,0,0,1)</f>
        <v>7</v>
      </c>
      <c r="E18">
        <f>_xlfn.XLOOKUP(B18,RESULTADOS_16!D:D,RESULTADOS_16!I:I,0,0,1)</f>
        <v>10</v>
      </c>
      <c r="F18">
        <f>_xlfn.XLOOKUP(B18,RESULTADOS_16!D:D,RESULTADOS_16!F:F,0,0,1)</f>
        <v>8.1300000000000008</v>
      </c>
      <c r="G18">
        <f>_xlfn.XLOOKUP(B18,RESULTADOS_16!D:D,RESULTADOS_16!M:M,0,0,1)</f>
        <v>0</v>
      </c>
      <c r="H18">
        <f>_xlfn.XLOOKUP(B18,RESULTADOS_16!D:D,RESULTADOS_16!AF:AF,0,0,1)</f>
        <v>2.3067388535808749E-5</v>
      </c>
      <c r="I18">
        <f>_xlfn.XLOOKUP(B18,RESULTADOS_16!D:D,RESULTADOS_16!AC:AC,0,0,1)</f>
        <v>123.1944153707018</v>
      </c>
      <c r="J18">
        <f>_xlfn.XLOOKUP(B18,RESULTADOS_16!D:D,RESULTADOS_16!G:G,0,0,1)</f>
        <v>48.77</v>
      </c>
      <c r="K18">
        <v>5.8689919999999995</v>
      </c>
      <c r="N18">
        <f>_xlfn.XLOOKUP(B18,RESULTADOS_16!D:D,RESULTADOS_16!AH:AH,0,0,1)</f>
        <v>123194.4153707018</v>
      </c>
    </row>
    <row r="19" spans="1:14" x14ac:dyDescent="0.25">
      <c r="A19" t="s">
        <v>68</v>
      </c>
      <c r="B19">
        <v>9.1684999999999999</v>
      </c>
      <c r="C19">
        <f>_xlfn.XLOOKUP(B19,RESULTADOS_17!D:D,RESULTADOS_17!B:B,0,0,1)</f>
        <v>95</v>
      </c>
      <c r="D19">
        <f>_xlfn.XLOOKUP(B19,RESULTADOS_17!D:D,RESULTADOS_17!L:L,0,0,1)</f>
        <v>7</v>
      </c>
      <c r="E19">
        <f>_xlfn.XLOOKUP(B19,RESULTADOS_17!D:D,RESULTADOS_17!I:I,0,0,1)</f>
        <v>10</v>
      </c>
      <c r="F19">
        <f>_xlfn.XLOOKUP(B19,RESULTADOS_17!D:D,RESULTADOS_17!F:F,0,0,1)</f>
        <v>8.07</v>
      </c>
      <c r="G19">
        <f>_xlfn.XLOOKUP(B19,RESULTADOS_17!D:D,RESULTADOS_17!M:M,0,0,1)</f>
        <v>3</v>
      </c>
      <c r="H19">
        <f>_xlfn.XLOOKUP(B19,RESULTADOS_17!D:D,RESULTADOS_17!AF:AF,0,0,1)</f>
        <v>2.2565328154179331E-5</v>
      </c>
      <c r="I19">
        <f>_xlfn.XLOOKUP(B19,RESULTADOS_17!D:D,RESULTADOS_17!AC:AC,0,0,1)</f>
        <v>123.9518846288598</v>
      </c>
      <c r="J19">
        <f>_xlfn.XLOOKUP(B19,RESULTADOS_17!D:D,RESULTADOS_17!G:G,0,0,1)</f>
        <v>48.4</v>
      </c>
      <c r="K19">
        <v>5.8678400000000002</v>
      </c>
      <c r="N19">
        <f>_xlfn.XLOOKUP(B19,RESULTADOS_17!D:D,RESULTADOS_17!AH:AH,0,0,1)</f>
        <v>123951.8846288598</v>
      </c>
    </row>
    <row r="20" spans="1:14" x14ac:dyDescent="0.25">
      <c r="A20" t="s">
        <v>69</v>
      </c>
      <c r="B20">
        <v>9.1364000000000001</v>
      </c>
      <c r="C20">
        <f>_xlfn.XLOOKUP(B20,RESULTADOS_18!D:D,RESULTADOS_18!B:B,0,0,1)</f>
        <v>100</v>
      </c>
      <c r="D20">
        <f>_xlfn.XLOOKUP(B20,RESULTADOS_18!D:D,RESULTADOS_18!L:L,0,0,1)</f>
        <v>8</v>
      </c>
      <c r="E20">
        <f>_xlfn.XLOOKUP(B20,RESULTADOS_18!D:D,RESULTADOS_18!I:I,0,0,1)</f>
        <v>9</v>
      </c>
      <c r="F20">
        <f>_xlfn.XLOOKUP(B20,RESULTADOS_18!D:D,RESULTADOS_18!F:F,0,0,1)</f>
        <v>8.08</v>
      </c>
      <c r="G20">
        <f>_xlfn.XLOOKUP(B20,RESULTADOS_18!D:D,RESULTADOS_18!M:M,0,0,1)</f>
        <v>0</v>
      </c>
      <c r="H20">
        <f>_xlfn.XLOOKUP(B20,RESULTADOS_18!D:D,RESULTADOS_18!AF:AF,0,0,1)</f>
        <v>2.2025860503722541E-5</v>
      </c>
      <c r="I20">
        <f>_xlfn.XLOOKUP(B20,RESULTADOS_18!D:D,RESULTADOS_18!AC:AC,0,0,1)</f>
        <v>124.95337898735809</v>
      </c>
      <c r="J20">
        <f>_xlfn.XLOOKUP(B20,RESULTADOS_18!D:D,RESULTADOS_18!G:G,0,0,1)</f>
        <v>53.86</v>
      </c>
      <c r="K20">
        <v>5.847296</v>
      </c>
      <c r="N20">
        <f>_xlfn.XLOOKUP(B20,RESULTADOS_18!D:D,RESULTADOS_18!AH:AH,0,0,1)</f>
        <v>124953.3789873581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6.6760999999999999</v>
      </c>
      <c r="E2">
        <v>14.98</v>
      </c>
      <c r="F2">
        <v>10.8</v>
      </c>
      <c r="G2">
        <v>8.1</v>
      </c>
      <c r="H2">
        <v>0.14000000000000001</v>
      </c>
      <c r="I2">
        <v>80</v>
      </c>
      <c r="J2">
        <v>124.63</v>
      </c>
      <c r="K2">
        <v>45</v>
      </c>
      <c r="L2">
        <v>1</v>
      </c>
      <c r="M2">
        <v>78</v>
      </c>
      <c r="N2">
        <v>18.64</v>
      </c>
      <c r="O2">
        <v>15605.44</v>
      </c>
      <c r="P2">
        <v>108.35</v>
      </c>
      <c r="Q2">
        <v>796.08</v>
      </c>
      <c r="R2">
        <v>156.13</v>
      </c>
      <c r="S2">
        <v>51.23</v>
      </c>
      <c r="T2">
        <v>51036.55</v>
      </c>
      <c r="U2">
        <v>0.33</v>
      </c>
      <c r="V2">
        <v>0.67</v>
      </c>
      <c r="W2">
        <v>0.23</v>
      </c>
      <c r="X2">
        <v>3.04</v>
      </c>
      <c r="Y2">
        <v>2</v>
      </c>
      <c r="Z2">
        <v>10</v>
      </c>
      <c r="AA2">
        <v>132.00718381345081</v>
      </c>
      <c r="AB2">
        <v>180.61805263941449</v>
      </c>
      <c r="AC2">
        <v>163.3801191945883</v>
      </c>
      <c r="AD2">
        <v>132007.1838134508</v>
      </c>
      <c r="AE2">
        <v>180618.0526394145</v>
      </c>
      <c r="AF2">
        <v>1.977731365825154E-5</v>
      </c>
      <c r="AG2">
        <v>10</v>
      </c>
      <c r="AH2">
        <v>163380.1191945883</v>
      </c>
    </row>
    <row r="3" spans="1:34" x14ac:dyDescent="0.25">
      <c r="A3">
        <v>1</v>
      </c>
      <c r="B3">
        <v>60</v>
      </c>
      <c r="C3" t="s">
        <v>34</v>
      </c>
      <c r="D3">
        <v>8.3454999999999995</v>
      </c>
      <c r="E3">
        <v>11.98</v>
      </c>
      <c r="F3">
        <v>9.0299999999999994</v>
      </c>
      <c r="G3">
        <v>16.940000000000001</v>
      </c>
      <c r="H3">
        <v>0.28000000000000003</v>
      </c>
      <c r="I3">
        <v>32</v>
      </c>
      <c r="J3">
        <v>125.95</v>
      </c>
      <c r="K3">
        <v>45</v>
      </c>
      <c r="L3">
        <v>2</v>
      </c>
      <c r="M3">
        <v>30</v>
      </c>
      <c r="N3">
        <v>18.95</v>
      </c>
      <c r="O3">
        <v>15767.7</v>
      </c>
      <c r="P3">
        <v>84.27</v>
      </c>
      <c r="Q3">
        <v>795.76</v>
      </c>
      <c r="R3">
        <v>97.4</v>
      </c>
      <c r="S3">
        <v>51.23</v>
      </c>
      <c r="T3">
        <v>21911.46</v>
      </c>
      <c r="U3">
        <v>0.53</v>
      </c>
      <c r="V3">
        <v>0.8</v>
      </c>
      <c r="W3">
        <v>0.15</v>
      </c>
      <c r="X3">
        <v>1.27</v>
      </c>
      <c r="Y3">
        <v>2</v>
      </c>
      <c r="Z3">
        <v>10</v>
      </c>
      <c r="AA3">
        <v>100.2137337558124</v>
      </c>
      <c r="AB3">
        <v>137.11685164255141</v>
      </c>
      <c r="AC3">
        <v>124.030611766533</v>
      </c>
      <c r="AD3">
        <v>100213.7337558124</v>
      </c>
      <c r="AE3">
        <v>137116.8516425514</v>
      </c>
      <c r="AF3">
        <v>2.4722752974781411E-5</v>
      </c>
      <c r="AG3">
        <v>8</v>
      </c>
      <c r="AH3">
        <v>124030.61176653299</v>
      </c>
    </row>
    <row r="4" spans="1:34" x14ac:dyDescent="0.25">
      <c r="A4">
        <v>2</v>
      </c>
      <c r="B4">
        <v>60</v>
      </c>
      <c r="C4" t="s">
        <v>34</v>
      </c>
      <c r="D4">
        <v>9.1282999999999994</v>
      </c>
      <c r="E4">
        <v>10.96</v>
      </c>
      <c r="F4">
        <v>8.36</v>
      </c>
      <c r="G4">
        <v>27.88</v>
      </c>
      <c r="H4">
        <v>0.42</v>
      </c>
      <c r="I4">
        <v>18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70.349999999999994</v>
      </c>
      <c r="Q4">
        <v>795.68</v>
      </c>
      <c r="R4">
        <v>74.83</v>
      </c>
      <c r="S4">
        <v>51.23</v>
      </c>
      <c r="T4">
        <v>10697.51</v>
      </c>
      <c r="U4">
        <v>0.68</v>
      </c>
      <c r="V4">
        <v>0.87</v>
      </c>
      <c r="W4">
        <v>0.13</v>
      </c>
      <c r="X4">
        <v>0.6</v>
      </c>
      <c r="Y4">
        <v>2</v>
      </c>
      <c r="Z4">
        <v>10</v>
      </c>
      <c r="AA4">
        <v>95.676571931887636</v>
      </c>
      <c r="AB4">
        <v>130.908906669608</v>
      </c>
      <c r="AC4">
        <v>118.4151443488998</v>
      </c>
      <c r="AD4">
        <v>95676.571931887636</v>
      </c>
      <c r="AE4">
        <v>130908.906669608</v>
      </c>
      <c r="AF4">
        <v>2.7041723800814471E-5</v>
      </c>
      <c r="AG4">
        <v>8</v>
      </c>
      <c r="AH4">
        <v>118415.1443488998</v>
      </c>
    </row>
    <row r="5" spans="1:34" x14ac:dyDescent="0.25">
      <c r="A5">
        <v>3</v>
      </c>
      <c r="B5">
        <v>60</v>
      </c>
      <c r="C5" t="s">
        <v>34</v>
      </c>
      <c r="D5">
        <v>9.2277000000000005</v>
      </c>
      <c r="E5">
        <v>10.84</v>
      </c>
      <c r="F5">
        <v>8.32</v>
      </c>
      <c r="G5">
        <v>33.29</v>
      </c>
      <c r="H5">
        <v>0.55000000000000004</v>
      </c>
      <c r="I5">
        <v>15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66.260000000000005</v>
      </c>
      <c r="Q5">
        <v>795.64</v>
      </c>
      <c r="R5">
        <v>72.709999999999994</v>
      </c>
      <c r="S5">
        <v>51.23</v>
      </c>
      <c r="T5">
        <v>9652.0300000000007</v>
      </c>
      <c r="U5">
        <v>0.7</v>
      </c>
      <c r="V5">
        <v>0.87</v>
      </c>
      <c r="W5">
        <v>0.15</v>
      </c>
      <c r="X5">
        <v>0.56000000000000005</v>
      </c>
      <c r="Y5">
        <v>2</v>
      </c>
      <c r="Z5">
        <v>10</v>
      </c>
      <c r="AA5">
        <v>94.850867906809867</v>
      </c>
      <c r="AB5">
        <v>129.77914199500651</v>
      </c>
      <c r="AC5">
        <v>117.3932028292073</v>
      </c>
      <c r="AD5">
        <v>94850.867906809872</v>
      </c>
      <c r="AE5">
        <v>129779.1419950065</v>
      </c>
      <c r="AF5">
        <v>2.7336186882198851E-5</v>
      </c>
      <c r="AG5">
        <v>8</v>
      </c>
      <c r="AH5">
        <v>117393.20282920729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5.7248999999999999</v>
      </c>
      <c r="E2">
        <v>17.47</v>
      </c>
      <c r="F2">
        <v>11.79</v>
      </c>
      <c r="G2">
        <v>6.8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141.05000000000001</v>
      </c>
      <c r="Q2">
        <v>796.09</v>
      </c>
      <c r="R2">
        <v>189.4</v>
      </c>
      <c r="S2">
        <v>51.23</v>
      </c>
      <c r="T2">
        <v>67553.39</v>
      </c>
      <c r="U2">
        <v>0.27</v>
      </c>
      <c r="V2">
        <v>0.62</v>
      </c>
      <c r="W2">
        <v>0.27</v>
      </c>
      <c r="X2">
        <v>4.03</v>
      </c>
      <c r="Y2">
        <v>2</v>
      </c>
      <c r="Z2">
        <v>10</v>
      </c>
      <c r="AA2">
        <v>169.63722918373171</v>
      </c>
      <c r="AB2">
        <v>232.10514083544331</v>
      </c>
      <c r="AC2">
        <v>209.9533519557867</v>
      </c>
      <c r="AD2">
        <v>169637.22918373169</v>
      </c>
      <c r="AE2">
        <v>232105.14083544319</v>
      </c>
      <c r="AF2">
        <v>1.510136078637706E-5</v>
      </c>
      <c r="AG2">
        <v>12</v>
      </c>
      <c r="AH2">
        <v>209953.3519557867</v>
      </c>
    </row>
    <row r="3" spans="1:34" x14ac:dyDescent="0.25">
      <c r="A3">
        <v>1</v>
      </c>
      <c r="B3">
        <v>80</v>
      </c>
      <c r="C3" t="s">
        <v>34</v>
      </c>
      <c r="D3">
        <v>8.0047999999999995</v>
      </c>
      <c r="E3">
        <v>12.49</v>
      </c>
      <c r="F3">
        <v>8.94</v>
      </c>
      <c r="G3">
        <v>14.12</v>
      </c>
      <c r="H3">
        <v>0.22</v>
      </c>
      <c r="I3">
        <v>38</v>
      </c>
      <c r="J3">
        <v>160.54</v>
      </c>
      <c r="K3">
        <v>50.28</v>
      </c>
      <c r="L3">
        <v>2</v>
      </c>
      <c r="M3">
        <v>36</v>
      </c>
      <c r="N3">
        <v>28.26</v>
      </c>
      <c r="O3">
        <v>20034.400000000001</v>
      </c>
      <c r="P3">
        <v>102</v>
      </c>
      <c r="Q3">
        <v>795.75</v>
      </c>
      <c r="R3">
        <v>93.67</v>
      </c>
      <c r="S3">
        <v>51.23</v>
      </c>
      <c r="T3">
        <v>20015.7</v>
      </c>
      <c r="U3">
        <v>0.55000000000000004</v>
      </c>
      <c r="V3">
        <v>0.81</v>
      </c>
      <c r="W3">
        <v>0.16</v>
      </c>
      <c r="X3">
        <v>1.18</v>
      </c>
      <c r="Y3">
        <v>2</v>
      </c>
      <c r="Z3">
        <v>10</v>
      </c>
      <c r="AA3">
        <v>115.9287626172099</v>
      </c>
      <c r="AB3">
        <v>158.61884742884749</v>
      </c>
      <c r="AC3">
        <v>143.4804872532325</v>
      </c>
      <c r="AD3">
        <v>115928.7626172099</v>
      </c>
      <c r="AE3">
        <v>158618.84742884751</v>
      </c>
      <c r="AF3">
        <v>2.1115368447097959E-5</v>
      </c>
      <c r="AG3">
        <v>9</v>
      </c>
      <c r="AH3">
        <v>143480.48725323251</v>
      </c>
    </row>
    <row r="4" spans="1:34" x14ac:dyDescent="0.25">
      <c r="A4">
        <v>2</v>
      </c>
      <c r="B4">
        <v>80</v>
      </c>
      <c r="C4" t="s">
        <v>34</v>
      </c>
      <c r="D4">
        <v>8.5289999999999999</v>
      </c>
      <c r="E4">
        <v>11.72</v>
      </c>
      <c r="F4">
        <v>8.6300000000000008</v>
      </c>
      <c r="G4">
        <v>21.57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93.7</v>
      </c>
      <c r="Q4">
        <v>795.75</v>
      </c>
      <c r="R4">
        <v>83.43</v>
      </c>
      <c r="S4">
        <v>51.23</v>
      </c>
      <c r="T4">
        <v>14967.74</v>
      </c>
      <c r="U4">
        <v>0.61</v>
      </c>
      <c r="V4">
        <v>0.84</v>
      </c>
      <c r="W4">
        <v>0.15</v>
      </c>
      <c r="X4">
        <v>0.87</v>
      </c>
      <c r="Y4">
        <v>2</v>
      </c>
      <c r="Z4">
        <v>10</v>
      </c>
      <c r="AA4">
        <v>102.8470295057174</v>
      </c>
      <c r="AB4">
        <v>140.71984306037911</v>
      </c>
      <c r="AC4">
        <v>127.2897387402746</v>
      </c>
      <c r="AD4">
        <v>102847.02950571739</v>
      </c>
      <c r="AE4">
        <v>140719.84306037909</v>
      </c>
      <c r="AF4">
        <v>2.2498123311675311E-5</v>
      </c>
      <c r="AG4">
        <v>8</v>
      </c>
      <c r="AH4">
        <v>127289.7387402746</v>
      </c>
    </row>
    <row r="5" spans="1:34" x14ac:dyDescent="0.25">
      <c r="A5">
        <v>3</v>
      </c>
      <c r="B5">
        <v>80</v>
      </c>
      <c r="C5" t="s">
        <v>34</v>
      </c>
      <c r="D5">
        <v>8.8706999999999994</v>
      </c>
      <c r="E5">
        <v>11.27</v>
      </c>
      <c r="F5">
        <v>8.4</v>
      </c>
      <c r="G5">
        <v>29.65</v>
      </c>
      <c r="H5">
        <v>0.43</v>
      </c>
      <c r="I5">
        <v>17</v>
      </c>
      <c r="J5">
        <v>163.4</v>
      </c>
      <c r="K5">
        <v>50.28</v>
      </c>
      <c r="L5">
        <v>4</v>
      </c>
      <c r="M5">
        <v>15</v>
      </c>
      <c r="N5">
        <v>29.12</v>
      </c>
      <c r="O5">
        <v>20386.62</v>
      </c>
      <c r="P5">
        <v>86.08</v>
      </c>
      <c r="Q5">
        <v>795.72</v>
      </c>
      <c r="R5">
        <v>75.930000000000007</v>
      </c>
      <c r="S5">
        <v>51.23</v>
      </c>
      <c r="T5">
        <v>11249.16</v>
      </c>
      <c r="U5">
        <v>0.67</v>
      </c>
      <c r="V5">
        <v>0.86</v>
      </c>
      <c r="W5">
        <v>0.14000000000000001</v>
      </c>
      <c r="X5">
        <v>0.64</v>
      </c>
      <c r="Y5">
        <v>2</v>
      </c>
      <c r="Z5">
        <v>10</v>
      </c>
      <c r="AA5">
        <v>100.5392669536554</v>
      </c>
      <c r="AB5">
        <v>137.56226052535109</v>
      </c>
      <c r="AC5">
        <v>124.4335114506937</v>
      </c>
      <c r="AD5">
        <v>100539.2669536554</v>
      </c>
      <c r="AE5">
        <v>137562.2605253511</v>
      </c>
      <c r="AF5">
        <v>2.339947267685287E-5</v>
      </c>
      <c r="AG5">
        <v>8</v>
      </c>
      <c r="AH5">
        <v>124433.5114506937</v>
      </c>
    </row>
    <row r="6" spans="1:34" x14ac:dyDescent="0.25">
      <c r="A6">
        <v>4</v>
      </c>
      <c r="B6">
        <v>80</v>
      </c>
      <c r="C6" t="s">
        <v>34</v>
      </c>
      <c r="D6">
        <v>9.0952999999999999</v>
      </c>
      <c r="E6">
        <v>10.99</v>
      </c>
      <c r="F6">
        <v>8.25</v>
      </c>
      <c r="G6">
        <v>38.08</v>
      </c>
      <c r="H6">
        <v>0.54</v>
      </c>
      <c r="I6">
        <v>13</v>
      </c>
      <c r="J6">
        <v>164.83</v>
      </c>
      <c r="K6">
        <v>50.28</v>
      </c>
      <c r="L6">
        <v>5</v>
      </c>
      <c r="M6">
        <v>11</v>
      </c>
      <c r="N6">
        <v>29.55</v>
      </c>
      <c r="O6">
        <v>20563.61</v>
      </c>
      <c r="P6">
        <v>78.010000000000005</v>
      </c>
      <c r="Q6">
        <v>795.67</v>
      </c>
      <c r="R6">
        <v>71.25</v>
      </c>
      <c r="S6">
        <v>51.23</v>
      </c>
      <c r="T6">
        <v>8931.85</v>
      </c>
      <c r="U6">
        <v>0.72</v>
      </c>
      <c r="V6">
        <v>0.88</v>
      </c>
      <c r="W6">
        <v>0.12</v>
      </c>
      <c r="X6">
        <v>0.49</v>
      </c>
      <c r="Y6">
        <v>2</v>
      </c>
      <c r="Z6">
        <v>10</v>
      </c>
      <c r="AA6">
        <v>98.660019272053205</v>
      </c>
      <c r="AB6">
        <v>134.9909909408278</v>
      </c>
      <c r="AC6">
        <v>122.10764022651701</v>
      </c>
      <c r="AD6">
        <v>98660.019272053207</v>
      </c>
      <c r="AE6">
        <v>134990.99094082779</v>
      </c>
      <c r="AF6">
        <v>2.3991931170908719E-5</v>
      </c>
      <c r="AG6">
        <v>8</v>
      </c>
      <c r="AH6">
        <v>122107.640226517</v>
      </c>
    </row>
    <row r="7" spans="1:34" x14ac:dyDescent="0.25">
      <c r="A7">
        <v>5</v>
      </c>
      <c r="B7">
        <v>80</v>
      </c>
      <c r="C7" t="s">
        <v>34</v>
      </c>
      <c r="D7">
        <v>9.2532999999999994</v>
      </c>
      <c r="E7">
        <v>10.81</v>
      </c>
      <c r="F7">
        <v>8.1300000000000008</v>
      </c>
      <c r="G7">
        <v>44.33</v>
      </c>
      <c r="H7">
        <v>0.64</v>
      </c>
      <c r="I7">
        <v>11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74.58</v>
      </c>
      <c r="Q7">
        <v>795.71</v>
      </c>
      <c r="R7">
        <v>66.260000000000005</v>
      </c>
      <c r="S7">
        <v>51.23</v>
      </c>
      <c r="T7">
        <v>6444.64</v>
      </c>
      <c r="U7">
        <v>0.77</v>
      </c>
      <c r="V7">
        <v>0.89</v>
      </c>
      <c r="W7">
        <v>0.14000000000000001</v>
      </c>
      <c r="X7">
        <v>0.37</v>
      </c>
      <c r="Y7">
        <v>2</v>
      </c>
      <c r="Z7">
        <v>10</v>
      </c>
      <c r="AA7">
        <v>97.709473780439936</v>
      </c>
      <c r="AB7">
        <v>133.6904126640957</v>
      </c>
      <c r="AC7">
        <v>120.93118731514269</v>
      </c>
      <c r="AD7">
        <v>97709.473780439934</v>
      </c>
      <c r="AE7">
        <v>133690.4126640957</v>
      </c>
      <c r="AF7">
        <v>2.440870963066305E-5</v>
      </c>
      <c r="AG7">
        <v>8</v>
      </c>
      <c r="AH7">
        <v>120931.1873151427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8.1060999999999996</v>
      </c>
      <c r="E2">
        <v>12.34</v>
      </c>
      <c r="F2">
        <v>9.58</v>
      </c>
      <c r="G2">
        <v>11.5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10204.209999999999</v>
      </c>
      <c r="P2">
        <v>67.19</v>
      </c>
      <c r="Q2">
        <v>795.73</v>
      </c>
      <c r="R2">
        <v>115.19</v>
      </c>
      <c r="S2">
        <v>51.23</v>
      </c>
      <c r="T2">
        <v>30716.1</v>
      </c>
      <c r="U2">
        <v>0.44</v>
      </c>
      <c r="V2">
        <v>0.76</v>
      </c>
      <c r="W2">
        <v>0.19</v>
      </c>
      <c r="X2">
        <v>1.82</v>
      </c>
      <c r="Y2">
        <v>2</v>
      </c>
      <c r="Z2">
        <v>10</v>
      </c>
      <c r="AA2">
        <v>104.59960149004669</v>
      </c>
      <c r="AB2">
        <v>143.11778936735641</v>
      </c>
      <c r="AC2">
        <v>129.4588284172535</v>
      </c>
      <c r="AD2">
        <v>104599.6014900467</v>
      </c>
      <c r="AE2">
        <v>143117.7893673564</v>
      </c>
      <c r="AF2">
        <v>2.9845447990641989E-5</v>
      </c>
      <c r="AG2">
        <v>9</v>
      </c>
      <c r="AH2">
        <v>129458.82841725351</v>
      </c>
    </row>
    <row r="3" spans="1:34" x14ac:dyDescent="0.25">
      <c r="A3">
        <v>1</v>
      </c>
      <c r="B3">
        <v>35</v>
      </c>
      <c r="C3" t="s">
        <v>34</v>
      </c>
      <c r="D3">
        <v>9.1204000000000001</v>
      </c>
      <c r="E3">
        <v>10.96</v>
      </c>
      <c r="F3">
        <v>8.66</v>
      </c>
      <c r="G3">
        <v>21.65</v>
      </c>
      <c r="H3">
        <v>0.43</v>
      </c>
      <c r="I3">
        <v>24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53.13</v>
      </c>
      <c r="Q3">
        <v>796.27</v>
      </c>
      <c r="R3">
        <v>83.37</v>
      </c>
      <c r="S3">
        <v>51.23</v>
      </c>
      <c r="T3">
        <v>14935.65</v>
      </c>
      <c r="U3">
        <v>0.61</v>
      </c>
      <c r="V3">
        <v>0.84</v>
      </c>
      <c r="W3">
        <v>0.18</v>
      </c>
      <c r="X3">
        <v>0.9</v>
      </c>
      <c r="Y3">
        <v>2</v>
      </c>
      <c r="Z3">
        <v>10</v>
      </c>
      <c r="AA3">
        <v>90.34757850668835</v>
      </c>
      <c r="AB3">
        <v>123.6175427666565</v>
      </c>
      <c r="AC3">
        <v>111.8196579833502</v>
      </c>
      <c r="AD3">
        <v>90347.578506688355</v>
      </c>
      <c r="AE3">
        <v>123617.54276665649</v>
      </c>
      <c r="AF3">
        <v>3.3579948909321519E-5</v>
      </c>
      <c r="AG3">
        <v>8</v>
      </c>
      <c r="AH3">
        <v>111819.6579833502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7.2152000000000003</v>
      </c>
      <c r="E2">
        <v>13.86</v>
      </c>
      <c r="F2">
        <v>10.31</v>
      </c>
      <c r="G2">
        <v>9.1</v>
      </c>
      <c r="H2">
        <v>0.16</v>
      </c>
      <c r="I2">
        <v>68</v>
      </c>
      <c r="J2">
        <v>107.41</v>
      </c>
      <c r="K2">
        <v>41.65</v>
      </c>
      <c r="L2">
        <v>1</v>
      </c>
      <c r="M2">
        <v>66</v>
      </c>
      <c r="N2">
        <v>14.77</v>
      </c>
      <c r="O2">
        <v>13481.73</v>
      </c>
      <c r="P2">
        <v>92.25</v>
      </c>
      <c r="Q2">
        <v>796.08</v>
      </c>
      <c r="R2">
        <v>139.75</v>
      </c>
      <c r="S2">
        <v>51.23</v>
      </c>
      <c r="T2">
        <v>42903.77</v>
      </c>
      <c r="U2">
        <v>0.37</v>
      </c>
      <c r="V2">
        <v>0.7</v>
      </c>
      <c r="W2">
        <v>0.22</v>
      </c>
      <c r="X2">
        <v>2.5499999999999998</v>
      </c>
      <c r="Y2">
        <v>2</v>
      </c>
      <c r="Z2">
        <v>10</v>
      </c>
      <c r="AA2">
        <v>124.3557228643669</v>
      </c>
      <c r="AB2">
        <v>170.14898621024969</v>
      </c>
      <c r="AC2">
        <v>153.91020577199271</v>
      </c>
      <c r="AD2">
        <v>124355.72286436689</v>
      </c>
      <c r="AE2">
        <v>170148.98621024971</v>
      </c>
      <c r="AF2">
        <v>2.3005518380802111E-5</v>
      </c>
      <c r="AG2">
        <v>10</v>
      </c>
      <c r="AH2">
        <v>153910.20577199271</v>
      </c>
    </row>
    <row r="3" spans="1:34" x14ac:dyDescent="0.25">
      <c r="A3">
        <v>1</v>
      </c>
      <c r="B3">
        <v>50</v>
      </c>
      <c r="C3" t="s">
        <v>34</v>
      </c>
      <c r="D3">
        <v>8.7761999999999993</v>
      </c>
      <c r="E3">
        <v>11.39</v>
      </c>
      <c r="F3">
        <v>8.76</v>
      </c>
      <c r="G3">
        <v>19.46</v>
      </c>
      <c r="H3">
        <v>0.32</v>
      </c>
      <c r="I3">
        <v>27</v>
      </c>
      <c r="J3">
        <v>108.68</v>
      </c>
      <c r="K3">
        <v>41.65</v>
      </c>
      <c r="L3">
        <v>2</v>
      </c>
      <c r="M3">
        <v>25</v>
      </c>
      <c r="N3">
        <v>15.03</v>
      </c>
      <c r="O3">
        <v>13638.32</v>
      </c>
      <c r="P3">
        <v>70.53</v>
      </c>
      <c r="Q3">
        <v>795.66</v>
      </c>
      <c r="R3">
        <v>87.95</v>
      </c>
      <c r="S3">
        <v>51.23</v>
      </c>
      <c r="T3">
        <v>17212.29</v>
      </c>
      <c r="U3">
        <v>0.57999999999999996</v>
      </c>
      <c r="V3">
        <v>0.83</v>
      </c>
      <c r="W3">
        <v>0.15</v>
      </c>
      <c r="X3">
        <v>1</v>
      </c>
      <c r="Y3">
        <v>2</v>
      </c>
      <c r="Z3">
        <v>10</v>
      </c>
      <c r="AA3">
        <v>95.635365323313565</v>
      </c>
      <c r="AB3">
        <v>130.85252596984969</v>
      </c>
      <c r="AC3">
        <v>118.36414454399571</v>
      </c>
      <c r="AD3">
        <v>95635.36532331357</v>
      </c>
      <c r="AE3">
        <v>130852.5259698497</v>
      </c>
      <c r="AF3">
        <v>2.7982735116642012E-5</v>
      </c>
      <c r="AG3">
        <v>8</v>
      </c>
      <c r="AH3">
        <v>118364.1445439957</v>
      </c>
    </row>
    <row r="4" spans="1:34" x14ac:dyDescent="0.25">
      <c r="A4">
        <v>2</v>
      </c>
      <c r="B4">
        <v>50</v>
      </c>
      <c r="C4" t="s">
        <v>34</v>
      </c>
      <c r="D4">
        <v>9.2253000000000007</v>
      </c>
      <c r="E4">
        <v>10.84</v>
      </c>
      <c r="F4">
        <v>8.43</v>
      </c>
      <c r="G4">
        <v>29.74</v>
      </c>
      <c r="H4">
        <v>0.48</v>
      </c>
      <c r="I4">
        <v>17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61.01</v>
      </c>
      <c r="Q4">
        <v>795.85</v>
      </c>
      <c r="R4">
        <v>76.260000000000005</v>
      </c>
      <c r="S4">
        <v>51.23</v>
      </c>
      <c r="T4">
        <v>11413.58</v>
      </c>
      <c r="U4">
        <v>0.67</v>
      </c>
      <c r="V4">
        <v>0.86</v>
      </c>
      <c r="W4">
        <v>0.15</v>
      </c>
      <c r="X4">
        <v>0.67</v>
      </c>
      <c r="Y4">
        <v>2</v>
      </c>
      <c r="Z4">
        <v>10</v>
      </c>
      <c r="AA4">
        <v>93.093361442180765</v>
      </c>
      <c r="AB4">
        <v>127.37444411438911</v>
      </c>
      <c r="AC4">
        <v>115.2180059393006</v>
      </c>
      <c r="AD4">
        <v>93093.361442180758</v>
      </c>
      <c r="AE4">
        <v>127374.4441143891</v>
      </c>
      <c r="AF4">
        <v>2.9414681328087051E-5</v>
      </c>
      <c r="AG4">
        <v>8</v>
      </c>
      <c r="AH4">
        <v>115218.00593930059</v>
      </c>
    </row>
    <row r="5" spans="1:34" x14ac:dyDescent="0.25">
      <c r="A5">
        <v>3</v>
      </c>
      <c r="B5">
        <v>50</v>
      </c>
      <c r="C5" t="s">
        <v>34</v>
      </c>
      <c r="D5">
        <v>9.2317</v>
      </c>
      <c r="E5">
        <v>10.83</v>
      </c>
      <c r="F5">
        <v>8.42</v>
      </c>
      <c r="G5">
        <v>29.71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61.61</v>
      </c>
      <c r="Q5">
        <v>795.86</v>
      </c>
      <c r="R5">
        <v>75.94</v>
      </c>
      <c r="S5">
        <v>51.23</v>
      </c>
      <c r="T5">
        <v>11257.6</v>
      </c>
      <c r="U5">
        <v>0.67</v>
      </c>
      <c r="V5">
        <v>0.86</v>
      </c>
      <c r="W5">
        <v>0.15</v>
      </c>
      <c r="X5">
        <v>0.66</v>
      </c>
      <c r="Y5">
        <v>2</v>
      </c>
      <c r="Z5">
        <v>10</v>
      </c>
      <c r="AA5">
        <v>93.16321935169303</v>
      </c>
      <c r="AB5">
        <v>127.4700267880972</v>
      </c>
      <c r="AC5">
        <v>115.3044663367811</v>
      </c>
      <c r="AD5">
        <v>93163.219351693027</v>
      </c>
      <c r="AE5">
        <v>127470.0267880972</v>
      </c>
      <c r="AF5">
        <v>2.943508759785602E-5</v>
      </c>
      <c r="AG5">
        <v>8</v>
      </c>
      <c r="AH5">
        <v>115304.4663367811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8.8425999999999991</v>
      </c>
      <c r="E2">
        <v>11.31</v>
      </c>
      <c r="F2">
        <v>9.01</v>
      </c>
      <c r="G2">
        <v>15.02</v>
      </c>
      <c r="H2">
        <v>0.28000000000000003</v>
      </c>
      <c r="I2">
        <v>36</v>
      </c>
      <c r="J2">
        <v>61.76</v>
      </c>
      <c r="K2">
        <v>28.92</v>
      </c>
      <c r="L2">
        <v>1</v>
      </c>
      <c r="M2">
        <v>23</v>
      </c>
      <c r="N2">
        <v>6.84</v>
      </c>
      <c r="O2">
        <v>7851.41</v>
      </c>
      <c r="P2">
        <v>47.47</v>
      </c>
      <c r="Q2">
        <v>795.97</v>
      </c>
      <c r="R2">
        <v>96.03</v>
      </c>
      <c r="S2">
        <v>51.23</v>
      </c>
      <c r="T2">
        <v>21208.05</v>
      </c>
      <c r="U2">
        <v>0.53</v>
      </c>
      <c r="V2">
        <v>0.8</v>
      </c>
      <c r="W2">
        <v>0.17</v>
      </c>
      <c r="X2">
        <v>1.25</v>
      </c>
      <c r="Y2">
        <v>2</v>
      </c>
      <c r="Z2">
        <v>10</v>
      </c>
      <c r="AA2">
        <v>88.519298114786764</v>
      </c>
      <c r="AB2">
        <v>121.1160088764197</v>
      </c>
      <c r="AC2">
        <v>109.5568669766719</v>
      </c>
      <c r="AD2">
        <v>88519.298114786769</v>
      </c>
      <c r="AE2">
        <v>121116.0088764197</v>
      </c>
      <c r="AF2">
        <v>3.728975243062087E-5</v>
      </c>
      <c r="AG2">
        <v>8</v>
      </c>
      <c r="AH2">
        <v>109556.8669766719</v>
      </c>
    </row>
    <row r="3" spans="1:34" x14ac:dyDescent="0.25">
      <c r="A3">
        <v>1</v>
      </c>
      <c r="B3">
        <v>25</v>
      </c>
      <c r="C3" t="s">
        <v>34</v>
      </c>
      <c r="D3">
        <v>8.7942</v>
      </c>
      <c r="E3">
        <v>11.37</v>
      </c>
      <c r="F3">
        <v>9.1199999999999992</v>
      </c>
      <c r="G3">
        <v>16.579999999999998</v>
      </c>
      <c r="H3">
        <v>0.55000000000000004</v>
      </c>
      <c r="I3">
        <v>33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47.81</v>
      </c>
      <c r="Q3">
        <v>795.86</v>
      </c>
      <c r="R3">
        <v>98.84</v>
      </c>
      <c r="S3">
        <v>51.23</v>
      </c>
      <c r="T3">
        <v>22623.88</v>
      </c>
      <c r="U3">
        <v>0.52</v>
      </c>
      <c r="V3">
        <v>0.8</v>
      </c>
      <c r="W3">
        <v>0.2</v>
      </c>
      <c r="X3">
        <v>1.36</v>
      </c>
      <c r="Y3">
        <v>2</v>
      </c>
      <c r="Z3">
        <v>10</v>
      </c>
      <c r="AA3">
        <v>88.710451547397767</v>
      </c>
      <c r="AB3">
        <v>121.37755343601221</v>
      </c>
      <c r="AC3">
        <v>109.7934500905771</v>
      </c>
      <c r="AD3">
        <v>88710.451547397766</v>
      </c>
      <c r="AE3">
        <v>121377.5534360122</v>
      </c>
      <c r="AF3">
        <v>3.7085646848818908E-5</v>
      </c>
      <c r="AG3">
        <v>8</v>
      </c>
      <c r="AH3">
        <v>109793.4500905771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5.5125000000000002</v>
      </c>
      <c r="E2">
        <v>18.14</v>
      </c>
      <c r="F2">
        <v>12.04</v>
      </c>
      <c r="G2">
        <v>6.57</v>
      </c>
      <c r="H2">
        <v>0.11</v>
      </c>
      <c r="I2">
        <v>110</v>
      </c>
      <c r="J2">
        <v>167.88</v>
      </c>
      <c r="K2">
        <v>51.39</v>
      </c>
      <c r="L2">
        <v>1</v>
      </c>
      <c r="M2">
        <v>108</v>
      </c>
      <c r="N2">
        <v>30.49</v>
      </c>
      <c r="O2">
        <v>20939.59</v>
      </c>
      <c r="P2">
        <v>149.47999999999999</v>
      </c>
      <c r="Q2">
        <v>796.16</v>
      </c>
      <c r="R2">
        <v>197.94</v>
      </c>
      <c r="S2">
        <v>51.23</v>
      </c>
      <c r="T2">
        <v>71790.86</v>
      </c>
      <c r="U2">
        <v>0.26</v>
      </c>
      <c r="V2">
        <v>0.6</v>
      </c>
      <c r="W2">
        <v>0.28000000000000003</v>
      </c>
      <c r="X2">
        <v>4.2699999999999996</v>
      </c>
      <c r="Y2">
        <v>2</v>
      </c>
      <c r="Z2">
        <v>10</v>
      </c>
      <c r="AA2">
        <v>174.90154749525689</v>
      </c>
      <c r="AB2">
        <v>239.30801339460129</v>
      </c>
      <c r="AC2">
        <v>216.46879246719621</v>
      </c>
      <c r="AD2">
        <v>174901.54749525691</v>
      </c>
      <c r="AE2">
        <v>239308.01339460141</v>
      </c>
      <c r="AF2">
        <v>1.418980833038525E-5</v>
      </c>
      <c r="AG2">
        <v>12</v>
      </c>
      <c r="AH2">
        <v>216468.79246719621</v>
      </c>
    </row>
    <row r="3" spans="1:34" x14ac:dyDescent="0.25">
      <c r="A3">
        <v>1</v>
      </c>
      <c r="B3">
        <v>85</v>
      </c>
      <c r="C3" t="s">
        <v>34</v>
      </c>
      <c r="D3">
        <v>7.8255999999999997</v>
      </c>
      <c r="E3">
        <v>12.78</v>
      </c>
      <c r="F3">
        <v>9.0500000000000007</v>
      </c>
      <c r="G3">
        <v>13.58</v>
      </c>
      <c r="H3">
        <v>0.21</v>
      </c>
      <c r="I3">
        <v>40</v>
      </c>
      <c r="J3">
        <v>169.33</v>
      </c>
      <c r="K3">
        <v>51.39</v>
      </c>
      <c r="L3">
        <v>2</v>
      </c>
      <c r="M3">
        <v>38</v>
      </c>
      <c r="N3">
        <v>30.94</v>
      </c>
      <c r="O3">
        <v>21118.46</v>
      </c>
      <c r="P3">
        <v>107.67</v>
      </c>
      <c r="Q3">
        <v>795.99</v>
      </c>
      <c r="R3">
        <v>97.05</v>
      </c>
      <c r="S3">
        <v>51.23</v>
      </c>
      <c r="T3">
        <v>21696.87</v>
      </c>
      <c r="U3">
        <v>0.53</v>
      </c>
      <c r="V3">
        <v>0.8</v>
      </c>
      <c r="W3">
        <v>0.17</v>
      </c>
      <c r="X3">
        <v>1.29</v>
      </c>
      <c r="Y3">
        <v>2</v>
      </c>
      <c r="Z3">
        <v>10</v>
      </c>
      <c r="AA3">
        <v>118.1593706966834</v>
      </c>
      <c r="AB3">
        <v>161.67086381066491</v>
      </c>
      <c r="AC3">
        <v>146.24122347510209</v>
      </c>
      <c r="AD3">
        <v>118159.3706966834</v>
      </c>
      <c r="AE3">
        <v>161670.86381066489</v>
      </c>
      <c r="AF3">
        <v>2.014399348213385E-5</v>
      </c>
      <c r="AG3">
        <v>9</v>
      </c>
      <c r="AH3">
        <v>146241.2234751021</v>
      </c>
    </row>
    <row r="4" spans="1:34" x14ac:dyDescent="0.25">
      <c r="A4">
        <v>2</v>
      </c>
      <c r="B4">
        <v>85</v>
      </c>
      <c r="C4" t="s">
        <v>34</v>
      </c>
      <c r="D4">
        <v>8.4120000000000008</v>
      </c>
      <c r="E4">
        <v>11.89</v>
      </c>
      <c r="F4">
        <v>8.67</v>
      </c>
      <c r="G4">
        <v>20.8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98.76</v>
      </c>
      <c r="Q4">
        <v>795.67</v>
      </c>
      <c r="R4">
        <v>84.73</v>
      </c>
      <c r="S4">
        <v>51.23</v>
      </c>
      <c r="T4">
        <v>15611.61</v>
      </c>
      <c r="U4">
        <v>0.6</v>
      </c>
      <c r="V4">
        <v>0.84</v>
      </c>
      <c r="W4">
        <v>0.15</v>
      </c>
      <c r="X4">
        <v>0.91</v>
      </c>
      <c r="Y4">
        <v>2</v>
      </c>
      <c r="Z4">
        <v>10</v>
      </c>
      <c r="AA4">
        <v>104.485204725803</v>
      </c>
      <c r="AB4">
        <v>142.96126666768899</v>
      </c>
      <c r="AC4">
        <v>129.3172440243614</v>
      </c>
      <c r="AD4">
        <v>104485.20472580301</v>
      </c>
      <c r="AE4">
        <v>142961.26666768911</v>
      </c>
      <c r="AF4">
        <v>2.165345445355116E-5</v>
      </c>
      <c r="AG4">
        <v>8</v>
      </c>
      <c r="AH4">
        <v>129317.2440243614</v>
      </c>
    </row>
    <row r="5" spans="1:34" x14ac:dyDescent="0.25">
      <c r="A5">
        <v>3</v>
      </c>
      <c r="B5">
        <v>85</v>
      </c>
      <c r="C5" t="s">
        <v>34</v>
      </c>
      <c r="D5">
        <v>8.6705000000000005</v>
      </c>
      <c r="E5">
        <v>11.53</v>
      </c>
      <c r="F5">
        <v>8.5500000000000007</v>
      </c>
      <c r="G5">
        <v>28.5</v>
      </c>
      <c r="H5">
        <v>0.41</v>
      </c>
      <c r="I5">
        <v>18</v>
      </c>
      <c r="J5">
        <v>172.25</v>
      </c>
      <c r="K5">
        <v>51.39</v>
      </c>
      <c r="L5">
        <v>4</v>
      </c>
      <c r="M5">
        <v>16</v>
      </c>
      <c r="N5">
        <v>31.86</v>
      </c>
      <c r="O5">
        <v>21478.05</v>
      </c>
      <c r="P5">
        <v>92.91</v>
      </c>
      <c r="Q5">
        <v>795.7</v>
      </c>
      <c r="R5">
        <v>81.62</v>
      </c>
      <c r="S5">
        <v>51.23</v>
      </c>
      <c r="T5">
        <v>14091.24</v>
      </c>
      <c r="U5">
        <v>0.63</v>
      </c>
      <c r="V5">
        <v>0.85</v>
      </c>
      <c r="W5">
        <v>0.13</v>
      </c>
      <c r="X5">
        <v>0.79</v>
      </c>
      <c r="Y5">
        <v>2</v>
      </c>
      <c r="Z5">
        <v>10</v>
      </c>
      <c r="AA5">
        <v>102.6946573968809</v>
      </c>
      <c r="AB5">
        <v>140.51136081888609</v>
      </c>
      <c r="AC5">
        <v>127.1011537513029</v>
      </c>
      <c r="AD5">
        <v>102694.6573968809</v>
      </c>
      <c r="AE5">
        <v>140511.36081888611</v>
      </c>
      <c r="AF5">
        <v>2.2318863152581469E-5</v>
      </c>
      <c r="AG5">
        <v>8</v>
      </c>
      <c r="AH5">
        <v>127101.1537513029</v>
      </c>
    </row>
    <row r="6" spans="1:34" x14ac:dyDescent="0.25">
      <c r="A6">
        <v>4</v>
      </c>
      <c r="B6">
        <v>85</v>
      </c>
      <c r="C6" t="s">
        <v>34</v>
      </c>
      <c r="D6">
        <v>9.1166999999999998</v>
      </c>
      <c r="E6">
        <v>10.97</v>
      </c>
      <c r="F6">
        <v>8.16</v>
      </c>
      <c r="G6">
        <v>37.64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82.82</v>
      </c>
      <c r="Q6">
        <v>795.68</v>
      </c>
      <c r="R6">
        <v>67.41</v>
      </c>
      <c r="S6">
        <v>51.23</v>
      </c>
      <c r="T6">
        <v>7012.63</v>
      </c>
      <c r="U6">
        <v>0.76</v>
      </c>
      <c r="V6">
        <v>0.89</v>
      </c>
      <c r="W6">
        <v>0.13</v>
      </c>
      <c r="X6">
        <v>0.4</v>
      </c>
      <c r="Y6">
        <v>2</v>
      </c>
      <c r="Z6">
        <v>10</v>
      </c>
      <c r="AA6">
        <v>99.665619605369201</v>
      </c>
      <c r="AB6">
        <v>136.3668976808257</v>
      </c>
      <c r="AC6">
        <v>123.35223235834719</v>
      </c>
      <c r="AD6">
        <v>99665.619605369197</v>
      </c>
      <c r="AE6">
        <v>136366.8976808257</v>
      </c>
      <c r="AF6">
        <v>2.346743321643959E-5</v>
      </c>
      <c r="AG6">
        <v>8</v>
      </c>
      <c r="AH6">
        <v>123352.2323583472</v>
      </c>
    </row>
    <row r="7" spans="1:34" x14ac:dyDescent="0.25">
      <c r="A7">
        <v>5</v>
      </c>
      <c r="B7">
        <v>85</v>
      </c>
      <c r="C7" t="s">
        <v>34</v>
      </c>
      <c r="D7">
        <v>9.1837</v>
      </c>
      <c r="E7">
        <v>10.89</v>
      </c>
      <c r="F7">
        <v>8.14</v>
      </c>
      <c r="G7">
        <v>44.42</v>
      </c>
      <c r="H7">
        <v>0.61</v>
      </c>
      <c r="I7">
        <v>11</v>
      </c>
      <c r="J7">
        <v>175.18</v>
      </c>
      <c r="K7">
        <v>51.39</v>
      </c>
      <c r="L7">
        <v>6</v>
      </c>
      <c r="M7">
        <v>4</v>
      </c>
      <c r="N7">
        <v>32.79</v>
      </c>
      <c r="O7">
        <v>21840.16</v>
      </c>
      <c r="P7">
        <v>78.12</v>
      </c>
      <c r="Q7">
        <v>795.69</v>
      </c>
      <c r="R7">
        <v>67.03</v>
      </c>
      <c r="S7">
        <v>51.23</v>
      </c>
      <c r="T7">
        <v>6829.76</v>
      </c>
      <c r="U7">
        <v>0.76</v>
      </c>
      <c r="V7">
        <v>0.89</v>
      </c>
      <c r="W7">
        <v>0.13</v>
      </c>
      <c r="X7">
        <v>0.38</v>
      </c>
      <c r="Y7">
        <v>2</v>
      </c>
      <c r="Z7">
        <v>10</v>
      </c>
      <c r="AA7">
        <v>98.801733654981021</v>
      </c>
      <c r="AB7">
        <v>135.18489081154689</v>
      </c>
      <c r="AC7">
        <v>122.2830345657149</v>
      </c>
      <c r="AD7">
        <v>98801.733654981028</v>
      </c>
      <c r="AE7">
        <v>135184.89081154691</v>
      </c>
      <c r="AF7">
        <v>2.3639898914060601E-5</v>
      </c>
      <c r="AG7">
        <v>8</v>
      </c>
      <c r="AH7">
        <v>122283.0345657149</v>
      </c>
    </row>
    <row r="8" spans="1:34" x14ac:dyDescent="0.25">
      <c r="A8">
        <v>6</v>
      </c>
      <c r="B8">
        <v>85</v>
      </c>
      <c r="C8" t="s">
        <v>34</v>
      </c>
      <c r="D8">
        <v>9.1636000000000006</v>
      </c>
      <c r="E8">
        <v>10.91</v>
      </c>
      <c r="F8">
        <v>8.17</v>
      </c>
      <c r="G8">
        <v>44.55</v>
      </c>
      <c r="H8">
        <v>0.7</v>
      </c>
      <c r="I8">
        <v>11</v>
      </c>
      <c r="J8">
        <v>176.66</v>
      </c>
      <c r="K8">
        <v>51.39</v>
      </c>
      <c r="L8">
        <v>7</v>
      </c>
      <c r="M8">
        <v>0</v>
      </c>
      <c r="N8">
        <v>33.270000000000003</v>
      </c>
      <c r="O8">
        <v>22022.17</v>
      </c>
      <c r="P8">
        <v>78.66</v>
      </c>
      <c r="Q8">
        <v>795.67</v>
      </c>
      <c r="R8">
        <v>67.67</v>
      </c>
      <c r="S8">
        <v>51.23</v>
      </c>
      <c r="T8">
        <v>7149.31</v>
      </c>
      <c r="U8">
        <v>0.76</v>
      </c>
      <c r="V8">
        <v>0.89</v>
      </c>
      <c r="W8">
        <v>0.14000000000000001</v>
      </c>
      <c r="X8">
        <v>0.41</v>
      </c>
      <c r="Y8">
        <v>2</v>
      </c>
      <c r="Z8">
        <v>10</v>
      </c>
      <c r="AA8">
        <v>98.953702572607767</v>
      </c>
      <c r="AB8">
        <v>135.3928213890392</v>
      </c>
      <c r="AC8">
        <v>122.4711205407238</v>
      </c>
      <c r="AD8">
        <v>98953.70257260777</v>
      </c>
      <c r="AE8">
        <v>135392.82138903919</v>
      </c>
      <c r="AF8">
        <v>2.3588159204774301E-5</v>
      </c>
      <c r="AG8">
        <v>8</v>
      </c>
      <c r="AH8">
        <v>122471.1205407238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8.6771999999999991</v>
      </c>
      <c r="E2">
        <v>11.52</v>
      </c>
      <c r="F2">
        <v>9.2799999999999994</v>
      </c>
      <c r="G2">
        <v>13.57</v>
      </c>
      <c r="H2">
        <v>0.34</v>
      </c>
      <c r="I2">
        <v>41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42.75</v>
      </c>
      <c r="Q2">
        <v>796.04</v>
      </c>
      <c r="R2">
        <v>103.3</v>
      </c>
      <c r="S2">
        <v>51.23</v>
      </c>
      <c r="T2">
        <v>24814.85</v>
      </c>
      <c r="U2">
        <v>0.5</v>
      </c>
      <c r="V2">
        <v>0.78</v>
      </c>
      <c r="W2">
        <v>0.22</v>
      </c>
      <c r="X2">
        <v>1.51</v>
      </c>
      <c r="Y2">
        <v>2</v>
      </c>
      <c r="Z2">
        <v>10</v>
      </c>
      <c r="AA2">
        <v>87.199254043103849</v>
      </c>
      <c r="AB2">
        <v>119.3098663413097</v>
      </c>
      <c r="AC2">
        <v>107.9231001501753</v>
      </c>
      <c r="AD2">
        <v>87199.254043103851</v>
      </c>
      <c r="AE2">
        <v>119309.86634130969</v>
      </c>
      <c r="AF2">
        <v>4.0038659322156542E-5</v>
      </c>
      <c r="AG2">
        <v>8</v>
      </c>
      <c r="AH2">
        <v>107923.10015017531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6.4192</v>
      </c>
      <c r="E2">
        <v>15.58</v>
      </c>
      <c r="F2">
        <v>11.06</v>
      </c>
      <c r="G2">
        <v>7.71</v>
      </c>
      <c r="H2">
        <v>0.13</v>
      </c>
      <c r="I2">
        <v>86</v>
      </c>
      <c r="J2">
        <v>133.21</v>
      </c>
      <c r="K2">
        <v>46.47</v>
      </c>
      <c r="L2">
        <v>1</v>
      </c>
      <c r="M2">
        <v>84</v>
      </c>
      <c r="N2">
        <v>20.75</v>
      </c>
      <c r="O2">
        <v>16663.419999999998</v>
      </c>
      <c r="P2">
        <v>116.52</v>
      </c>
      <c r="Q2">
        <v>796.3</v>
      </c>
      <c r="R2">
        <v>164.68</v>
      </c>
      <c r="S2">
        <v>51.23</v>
      </c>
      <c r="T2">
        <v>55283.41</v>
      </c>
      <c r="U2">
        <v>0.31</v>
      </c>
      <c r="V2">
        <v>0.66</v>
      </c>
      <c r="W2">
        <v>0.25</v>
      </c>
      <c r="X2">
        <v>3.29</v>
      </c>
      <c r="Y2">
        <v>2</v>
      </c>
      <c r="Z2">
        <v>10</v>
      </c>
      <c r="AA2">
        <v>145.89665185134979</v>
      </c>
      <c r="AB2">
        <v>199.6222355689417</v>
      </c>
      <c r="AC2">
        <v>180.5705695778658</v>
      </c>
      <c r="AD2">
        <v>145896.6518513498</v>
      </c>
      <c r="AE2">
        <v>199622.23556894169</v>
      </c>
      <c r="AF2">
        <v>1.8412105443750129E-5</v>
      </c>
      <c r="AG2">
        <v>11</v>
      </c>
      <c r="AH2">
        <v>180570.5695778658</v>
      </c>
    </row>
    <row r="3" spans="1:34" x14ac:dyDescent="0.25">
      <c r="A3">
        <v>1</v>
      </c>
      <c r="B3">
        <v>65</v>
      </c>
      <c r="C3" t="s">
        <v>34</v>
      </c>
      <c r="D3">
        <v>8.0170999999999992</v>
      </c>
      <c r="E3">
        <v>12.47</v>
      </c>
      <c r="F3">
        <v>9.34</v>
      </c>
      <c r="G3">
        <v>16.010000000000002</v>
      </c>
      <c r="H3">
        <v>0.26</v>
      </c>
      <c r="I3">
        <v>35</v>
      </c>
      <c r="J3">
        <v>134.55000000000001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92.7</v>
      </c>
      <c r="Q3">
        <v>795.99</v>
      </c>
      <c r="R3">
        <v>108.73</v>
      </c>
      <c r="S3">
        <v>51.23</v>
      </c>
      <c r="T3">
        <v>27562.26</v>
      </c>
      <c r="U3">
        <v>0.47</v>
      </c>
      <c r="V3">
        <v>0.78</v>
      </c>
      <c r="W3">
        <v>0.14000000000000001</v>
      </c>
      <c r="X3">
        <v>1.58</v>
      </c>
      <c r="Y3">
        <v>2</v>
      </c>
      <c r="Z3">
        <v>10</v>
      </c>
      <c r="AA3">
        <v>113.10077629696821</v>
      </c>
      <c r="AB3">
        <v>154.74947178354361</v>
      </c>
      <c r="AC3">
        <v>139.98039938881229</v>
      </c>
      <c r="AD3">
        <v>113100.77629696819</v>
      </c>
      <c r="AE3">
        <v>154749.47178354359</v>
      </c>
      <c r="AF3">
        <v>2.2995340627039059E-5</v>
      </c>
      <c r="AG3">
        <v>9</v>
      </c>
      <c r="AH3">
        <v>139980.39938881231</v>
      </c>
    </row>
    <row r="4" spans="1:34" x14ac:dyDescent="0.25">
      <c r="A4">
        <v>2</v>
      </c>
      <c r="B4">
        <v>65</v>
      </c>
      <c r="C4" t="s">
        <v>34</v>
      </c>
      <c r="D4">
        <v>8.9870000000000001</v>
      </c>
      <c r="E4">
        <v>11.13</v>
      </c>
      <c r="F4">
        <v>8.4</v>
      </c>
      <c r="G4">
        <v>25.21</v>
      </c>
      <c r="H4">
        <v>0.39</v>
      </c>
      <c r="I4">
        <v>20</v>
      </c>
      <c r="J4">
        <v>135.9</v>
      </c>
      <c r="K4">
        <v>46.47</v>
      </c>
      <c r="L4">
        <v>3</v>
      </c>
      <c r="M4">
        <v>18</v>
      </c>
      <c r="N4">
        <v>21.43</v>
      </c>
      <c r="O4">
        <v>16994.64</v>
      </c>
      <c r="P4">
        <v>76.62</v>
      </c>
      <c r="Q4">
        <v>795.66</v>
      </c>
      <c r="R4">
        <v>75.75</v>
      </c>
      <c r="S4">
        <v>51.23</v>
      </c>
      <c r="T4">
        <v>11144.6</v>
      </c>
      <c r="U4">
        <v>0.68</v>
      </c>
      <c r="V4">
        <v>0.86</v>
      </c>
      <c r="W4">
        <v>0.14000000000000001</v>
      </c>
      <c r="X4">
        <v>0.64</v>
      </c>
      <c r="Y4">
        <v>2</v>
      </c>
      <c r="Z4">
        <v>10</v>
      </c>
      <c r="AA4">
        <v>97.44130495712723</v>
      </c>
      <c r="AB4">
        <v>133.32349224926591</v>
      </c>
      <c r="AC4">
        <v>120.5992852697281</v>
      </c>
      <c r="AD4">
        <v>97441.304957127228</v>
      </c>
      <c r="AE4">
        <v>133323.4922492659</v>
      </c>
      <c r="AF4">
        <v>2.5777291815644071E-5</v>
      </c>
      <c r="AG4">
        <v>8</v>
      </c>
      <c r="AH4">
        <v>120599.28526972811</v>
      </c>
    </row>
    <row r="5" spans="1:34" x14ac:dyDescent="0.25">
      <c r="A5">
        <v>3</v>
      </c>
      <c r="B5">
        <v>65</v>
      </c>
      <c r="C5" t="s">
        <v>34</v>
      </c>
      <c r="D5">
        <v>9.2378999999999998</v>
      </c>
      <c r="E5">
        <v>10.82</v>
      </c>
      <c r="F5">
        <v>8.26</v>
      </c>
      <c r="G5">
        <v>35.42</v>
      </c>
      <c r="H5">
        <v>0.52</v>
      </c>
      <c r="I5">
        <v>14</v>
      </c>
      <c r="J5">
        <v>137.25</v>
      </c>
      <c r="K5">
        <v>46.47</v>
      </c>
      <c r="L5">
        <v>4</v>
      </c>
      <c r="M5">
        <v>6</v>
      </c>
      <c r="N5">
        <v>21.78</v>
      </c>
      <c r="O5">
        <v>17160.919999999998</v>
      </c>
      <c r="P5">
        <v>68.790000000000006</v>
      </c>
      <c r="Q5">
        <v>796</v>
      </c>
      <c r="R5">
        <v>70.92</v>
      </c>
      <c r="S5">
        <v>51.23</v>
      </c>
      <c r="T5">
        <v>8762.5499999999993</v>
      </c>
      <c r="U5">
        <v>0.72</v>
      </c>
      <c r="V5">
        <v>0.88</v>
      </c>
      <c r="W5">
        <v>0.14000000000000001</v>
      </c>
      <c r="X5">
        <v>0.5</v>
      </c>
      <c r="Y5">
        <v>2</v>
      </c>
      <c r="Z5">
        <v>10</v>
      </c>
      <c r="AA5">
        <v>95.649518066837558</v>
      </c>
      <c r="AB5">
        <v>130.87189037791421</v>
      </c>
      <c r="AC5">
        <v>118.3816608401326</v>
      </c>
      <c r="AD5">
        <v>95649.518066837554</v>
      </c>
      <c r="AE5">
        <v>130871.8903779142</v>
      </c>
      <c r="AF5">
        <v>2.649694492753292E-5</v>
      </c>
      <c r="AG5">
        <v>8</v>
      </c>
      <c r="AH5">
        <v>118381.66084013259</v>
      </c>
    </row>
    <row r="6" spans="1:34" x14ac:dyDescent="0.25">
      <c r="A6">
        <v>4</v>
      </c>
      <c r="B6">
        <v>65</v>
      </c>
      <c r="C6" t="s">
        <v>34</v>
      </c>
      <c r="D6">
        <v>9.2487999999999992</v>
      </c>
      <c r="E6">
        <v>10.81</v>
      </c>
      <c r="F6">
        <v>8.25</v>
      </c>
      <c r="G6">
        <v>35.36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17327.689999999999</v>
      </c>
      <c r="P6">
        <v>68.819999999999993</v>
      </c>
      <c r="Q6">
        <v>795.84</v>
      </c>
      <c r="R6">
        <v>70.260000000000005</v>
      </c>
      <c r="S6">
        <v>51.23</v>
      </c>
      <c r="T6">
        <v>8430.2800000000007</v>
      </c>
      <c r="U6">
        <v>0.73</v>
      </c>
      <c r="V6">
        <v>0.88</v>
      </c>
      <c r="W6">
        <v>0.15</v>
      </c>
      <c r="X6">
        <v>0.49</v>
      </c>
      <c r="Y6">
        <v>2</v>
      </c>
      <c r="Z6">
        <v>10</v>
      </c>
      <c r="AA6">
        <v>95.624949047346107</v>
      </c>
      <c r="AB6">
        <v>130.8382739615374</v>
      </c>
      <c r="AC6">
        <v>118.3512527273538</v>
      </c>
      <c r="AD6">
        <v>95624.949047346105</v>
      </c>
      <c r="AE6">
        <v>130838.2739615374</v>
      </c>
      <c r="AF6">
        <v>2.6528209251644469E-5</v>
      </c>
      <c r="AG6">
        <v>8</v>
      </c>
      <c r="AH6">
        <v>118351.2527273538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5.9791999999999996</v>
      </c>
      <c r="E2">
        <v>16.72</v>
      </c>
      <c r="F2">
        <v>11.48</v>
      </c>
      <c r="G2">
        <v>7.1</v>
      </c>
      <c r="H2">
        <v>0.12</v>
      </c>
      <c r="I2">
        <v>97</v>
      </c>
      <c r="J2">
        <v>150.44</v>
      </c>
      <c r="K2">
        <v>49.1</v>
      </c>
      <c r="L2">
        <v>1</v>
      </c>
      <c r="M2">
        <v>95</v>
      </c>
      <c r="N2">
        <v>25.34</v>
      </c>
      <c r="O2">
        <v>18787.759999999998</v>
      </c>
      <c r="P2">
        <v>132.01</v>
      </c>
      <c r="Q2">
        <v>796.13</v>
      </c>
      <c r="R2">
        <v>179.03</v>
      </c>
      <c r="S2">
        <v>51.23</v>
      </c>
      <c r="T2">
        <v>62399</v>
      </c>
      <c r="U2">
        <v>0.28999999999999998</v>
      </c>
      <c r="V2">
        <v>0.63</v>
      </c>
      <c r="W2">
        <v>0.26</v>
      </c>
      <c r="X2">
        <v>3.72</v>
      </c>
      <c r="Y2">
        <v>2</v>
      </c>
      <c r="Z2">
        <v>10</v>
      </c>
      <c r="AA2">
        <v>154.411097123475</v>
      </c>
      <c r="AB2">
        <v>211.2720752210723</v>
      </c>
      <c r="AC2">
        <v>191.10856488425341</v>
      </c>
      <c r="AD2">
        <v>154411.09712347499</v>
      </c>
      <c r="AE2">
        <v>211272.0752210723</v>
      </c>
      <c r="AF2">
        <v>1.6188147370266941E-5</v>
      </c>
      <c r="AG2">
        <v>11</v>
      </c>
      <c r="AH2">
        <v>191108.5648842534</v>
      </c>
    </row>
    <row r="3" spans="1:34" x14ac:dyDescent="0.25">
      <c r="A3">
        <v>1</v>
      </c>
      <c r="B3">
        <v>75</v>
      </c>
      <c r="C3" t="s">
        <v>34</v>
      </c>
      <c r="D3">
        <v>8.1458999999999993</v>
      </c>
      <c r="E3">
        <v>12.28</v>
      </c>
      <c r="F3">
        <v>8.9</v>
      </c>
      <c r="G3">
        <v>14.83</v>
      </c>
      <c r="H3">
        <v>0.23</v>
      </c>
      <c r="I3">
        <v>36</v>
      </c>
      <c r="J3">
        <v>151.83000000000001</v>
      </c>
      <c r="K3">
        <v>49.1</v>
      </c>
      <c r="L3">
        <v>2</v>
      </c>
      <c r="M3">
        <v>34</v>
      </c>
      <c r="N3">
        <v>25.73</v>
      </c>
      <c r="O3">
        <v>18959.54</v>
      </c>
      <c r="P3">
        <v>96.96</v>
      </c>
      <c r="Q3">
        <v>795.85</v>
      </c>
      <c r="R3">
        <v>92.43</v>
      </c>
      <c r="S3">
        <v>51.23</v>
      </c>
      <c r="T3">
        <v>19404.18</v>
      </c>
      <c r="U3">
        <v>0.55000000000000004</v>
      </c>
      <c r="V3">
        <v>0.81</v>
      </c>
      <c r="W3">
        <v>0.15</v>
      </c>
      <c r="X3">
        <v>1.1399999999999999</v>
      </c>
      <c r="Y3">
        <v>2</v>
      </c>
      <c r="Z3">
        <v>10</v>
      </c>
      <c r="AA3">
        <v>104.3158028348978</v>
      </c>
      <c r="AB3">
        <v>142.72948352706871</v>
      </c>
      <c r="AC3">
        <v>129.1075819413721</v>
      </c>
      <c r="AD3">
        <v>104315.8028348978</v>
      </c>
      <c r="AE3">
        <v>142729.48352706869</v>
      </c>
      <c r="AF3">
        <v>2.2054293160198261E-5</v>
      </c>
      <c r="AG3">
        <v>8</v>
      </c>
      <c r="AH3">
        <v>129107.5819413721</v>
      </c>
    </row>
    <row r="4" spans="1:34" x14ac:dyDescent="0.25">
      <c r="A4">
        <v>2</v>
      </c>
      <c r="B4">
        <v>75</v>
      </c>
      <c r="C4" t="s">
        <v>34</v>
      </c>
      <c r="D4">
        <v>8.7082999999999995</v>
      </c>
      <c r="E4">
        <v>11.48</v>
      </c>
      <c r="F4">
        <v>8.5299999999999994</v>
      </c>
      <c r="G4">
        <v>23.28</v>
      </c>
      <c r="H4">
        <v>0.35</v>
      </c>
      <c r="I4">
        <v>22</v>
      </c>
      <c r="J4">
        <v>153.22999999999999</v>
      </c>
      <c r="K4">
        <v>49.1</v>
      </c>
      <c r="L4">
        <v>3</v>
      </c>
      <c r="M4">
        <v>20</v>
      </c>
      <c r="N4">
        <v>26.13</v>
      </c>
      <c r="O4">
        <v>19131.849999999999</v>
      </c>
      <c r="P4">
        <v>87.67</v>
      </c>
      <c r="Q4">
        <v>795.72</v>
      </c>
      <c r="R4">
        <v>80.38</v>
      </c>
      <c r="S4">
        <v>51.23</v>
      </c>
      <c r="T4">
        <v>13453.43</v>
      </c>
      <c r="U4">
        <v>0.64</v>
      </c>
      <c r="V4">
        <v>0.85</v>
      </c>
      <c r="W4">
        <v>0.14000000000000001</v>
      </c>
      <c r="X4">
        <v>0.77</v>
      </c>
      <c r="Y4">
        <v>2</v>
      </c>
      <c r="Z4">
        <v>10</v>
      </c>
      <c r="AA4">
        <v>100.8625808994466</v>
      </c>
      <c r="AB4">
        <v>138.0046329295871</v>
      </c>
      <c r="AC4">
        <v>124.83366445354309</v>
      </c>
      <c r="AD4">
        <v>100862.58089944661</v>
      </c>
      <c r="AE4">
        <v>138004.6329295871</v>
      </c>
      <c r="AF4">
        <v>2.3576940685124358E-5</v>
      </c>
      <c r="AG4">
        <v>8</v>
      </c>
      <c r="AH4">
        <v>124833.6644535431</v>
      </c>
    </row>
    <row r="5" spans="1:34" x14ac:dyDescent="0.25">
      <c r="A5">
        <v>3</v>
      </c>
      <c r="B5">
        <v>75</v>
      </c>
      <c r="C5" t="s">
        <v>34</v>
      </c>
      <c r="D5">
        <v>8.9972999999999992</v>
      </c>
      <c r="E5">
        <v>11.11</v>
      </c>
      <c r="F5">
        <v>8.35</v>
      </c>
      <c r="G5">
        <v>31.31</v>
      </c>
      <c r="H5">
        <v>0.46</v>
      </c>
      <c r="I5">
        <v>16</v>
      </c>
      <c r="J5">
        <v>154.63</v>
      </c>
      <c r="K5">
        <v>49.1</v>
      </c>
      <c r="L5">
        <v>4</v>
      </c>
      <c r="M5">
        <v>14</v>
      </c>
      <c r="N5">
        <v>26.53</v>
      </c>
      <c r="O5">
        <v>19304.72</v>
      </c>
      <c r="P5">
        <v>80.47</v>
      </c>
      <c r="Q5">
        <v>795.64</v>
      </c>
      <c r="R5">
        <v>74.08</v>
      </c>
      <c r="S5">
        <v>51.23</v>
      </c>
      <c r="T5">
        <v>10330.6</v>
      </c>
      <c r="U5">
        <v>0.69</v>
      </c>
      <c r="V5">
        <v>0.87</v>
      </c>
      <c r="W5">
        <v>0.14000000000000001</v>
      </c>
      <c r="X5">
        <v>0.59</v>
      </c>
      <c r="Y5">
        <v>2</v>
      </c>
      <c r="Z5">
        <v>10</v>
      </c>
      <c r="AA5">
        <v>98.898656931384494</v>
      </c>
      <c r="AB5">
        <v>135.31750551427521</v>
      </c>
      <c r="AC5">
        <v>122.4029927073408</v>
      </c>
      <c r="AD5">
        <v>98898.656931384496</v>
      </c>
      <c r="AE5">
        <v>135317.5055142752</v>
      </c>
      <c r="AF5">
        <v>2.435938224754194E-5</v>
      </c>
      <c r="AG5">
        <v>8</v>
      </c>
      <c r="AH5">
        <v>122402.9927073408</v>
      </c>
    </row>
    <row r="6" spans="1:34" x14ac:dyDescent="0.25">
      <c r="A6">
        <v>4</v>
      </c>
      <c r="B6">
        <v>75</v>
      </c>
      <c r="C6" t="s">
        <v>34</v>
      </c>
      <c r="D6">
        <v>9.2421000000000006</v>
      </c>
      <c r="E6">
        <v>10.82</v>
      </c>
      <c r="F6">
        <v>8.18</v>
      </c>
      <c r="G6">
        <v>40.880000000000003</v>
      </c>
      <c r="H6">
        <v>0.56999999999999995</v>
      </c>
      <c r="I6">
        <v>12</v>
      </c>
      <c r="J6">
        <v>156.03</v>
      </c>
      <c r="K6">
        <v>49.1</v>
      </c>
      <c r="L6">
        <v>5</v>
      </c>
      <c r="M6">
        <v>3</v>
      </c>
      <c r="N6">
        <v>26.94</v>
      </c>
      <c r="O6">
        <v>19478.150000000001</v>
      </c>
      <c r="P6">
        <v>73.040000000000006</v>
      </c>
      <c r="Q6">
        <v>795.66</v>
      </c>
      <c r="R6">
        <v>68.099999999999994</v>
      </c>
      <c r="S6">
        <v>51.23</v>
      </c>
      <c r="T6">
        <v>7358.75</v>
      </c>
      <c r="U6">
        <v>0.75</v>
      </c>
      <c r="V6">
        <v>0.89</v>
      </c>
      <c r="W6">
        <v>0.14000000000000001</v>
      </c>
      <c r="X6">
        <v>0.42</v>
      </c>
      <c r="Y6">
        <v>2</v>
      </c>
      <c r="Z6">
        <v>10</v>
      </c>
      <c r="AA6">
        <v>97.119184153636496</v>
      </c>
      <c r="AB6">
        <v>132.88275235496329</v>
      </c>
      <c r="AC6">
        <v>120.2006089723553</v>
      </c>
      <c r="AD6">
        <v>97119.184153636495</v>
      </c>
      <c r="AE6">
        <v>132882.7523549633</v>
      </c>
      <c r="AF6">
        <v>2.5022156276883882E-5</v>
      </c>
      <c r="AG6">
        <v>8</v>
      </c>
      <c r="AH6">
        <v>120200.6089723553</v>
      </c>
    </row>
    <row r="7" spans="1:34" x14ac:dyDescent="0.25">
      <c r="A7">
        <v>5</v>
      </c>
      <c r="B7">
        <v>75</v>
      </c>
      <c r="C7" t="s">
        <v>34</v>
      </c>
      <c r="D7">
        <v>9.1942000000000004</v>
      </c>
      <c r="E7">
        <v>10.88</v>
      </c>
      <c r="F7">
        <v>8.23</v>
      </c>
      <c r="G7">
        <v>41.17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73.63</v>
      </c>
      <c r="Q7">
        <v>795.74</v>
      </c>
      <c r="R7">
        <v>69.97</v>
      </c>
      <c r="S7">
        <v>51.23</v>
      </c>
      <c r="T7">
        <v>8294.52</v>
      </c>
      <c r="U7">
        <v>0.73</v>
      </c>
      <c r="V7">
        <v>0.88</v>
      </c>
      <c r="W7">
        <v>0.14000000000000001</v>
      </c>
      <c r="X7">
        <v>0.47</v>
      </c>
      <c r="Y7">
        <v>2</v>
      </c>
      <c r="Z7">
        <v>10</v>
      </c>
      <c r="AA7">
        <v>97.347487666180541</v>
      </c>
      <c r="AB7">
        <v>133.195127292866</v>
      </c>
      <c r="AC7">
        <v>120.4831712846056</v>
      </c>
      <c r="AD7">
        <v>97347.487666180547</v>
      </c>
      <c r="AE7">
        <v>133195.127292866</v>
      </c>
      <c r="AF7">
        <v>2.489247132588111E-5</v>
      </c>
      <c r="AG7">
        <v>8</v>
      </c>
      <c r="AH7">
        <v>120483.1712846056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5.1002999999999998</v>
      </c>
      <c r="E2">
        <v>19.61</v>
      </c>
      <c r="F2">
        <v>12.56</v>
      </c>
      <c r="G2">
        <v>6.13</v>
      </c>
      <c r="H2">
        <v>0.1</v>
      </c>
      <c r="I2">
        <v>123</v>
      </c>
      <c r="J2">
        <v>185.69</v>
      </c>
      <c r="K2">
        <v>53.44</v>
      </c>
      <c r="L2">
        <v>1</v>
      </c>
      <c r="M2">
        <v>121</v>
      </c>
      <c r="N2">
        <v>36.26</v>
      </c>
      <c r="O2">
        <v>23136.14</v>
      </c>
      <c r="P2">
        <v>167.07</v>
      </c>
      <c r="Q2">
        <v>795.97</v>
      </c>
      <c r="R2">
        <v>215.41</v>
      </c>
      <c r="S2">
        <v>51.23</v>
      </c>
      <c r="T2">
        <v>80461.06</v>
      </c>
      <c r="U2">
        <v>0.24</v>
      </c>
      <c r="V2">
        <v>0.57999999999999996</v>
      </c>
      <c r="W2">
        <v>0.3</v>
      </c>
      <c r="X2">
        <v>4.8</v>
      </c>
      <c r="Y2">
        <v>2</v>
      </c>
      <c r="Z2">
        <v>10</v>
      </c>
      <c r="AA2">
        <v>196.5673803275044</v>
      </c>
      <c r="AB2">
        <v>268.95216170475288</v>
      </c>
      <c r="AC2">
        <v>243.28374486845979</v>
      </c>
      <c r="AD2">
        <v>196567.38032750439</v>
      </c>
      <c r="AE2">
        <v>268952.16170475289</v>
      </c>
      <c r="AF2">
        <v>1.2552755978051029E-5</v>
      </c>
      <c r="AG2">
        <v>13</v>
      </c>
      <c r="AH2">
        <v>243283.74486845979</v>
      </c>
    </row>
    <row r="3" spans="1:34" x14ac:dyDescent="0.25">
      <c r="A3">
        <v>1</v>
      </c>
      <c r="B3">
        <v>95</v>
      </c>
      <c r="C3" t="s">
        <v>34</v>
      </c>
      <c r="D3">
        <v>7.4042000000000003</v>
      </c>
      <c r="E3">
        <v>13.51</v>
      </c>
      <c r="F3">
        <v>9.36</v>
      </c>
      <c r="G3">
        <v>12.48</v>
      </c>
      <c r="H3">
        <v>0.19</v>
      </c>
      <c r="I3">
        <v>45</v>
      </c>
      <c r="J3">
        <v>187.21</v>
      </c>
      <c r="K3">
        <v>53.44</v>
      </c>
      <c r="L3">
        <v>2</v>
      </c>
      <c r="M3">
        <v>43</v>
      </c>
      <c r="N3">
        <v>36.770000000000003</v>
      </c>
      <c r="O3">
        <v>23322.880000000001</v>
      </c>
      <c r="P3">
        <v>120.27</v>
      </c>
      <c r="Q3">
        <v>795.84</v>
      </c>
      <c r="R3">
        <v>107.8</v>
      </c>
      <c r="S3">
        <v>51.23</v>
      </c>
      <c r="T3">
        <v>27044.04</v>
      </c>
      <c r="U3">
        <v>0.48</v>
      </c>
      <c r="V3">
        <v>0.77</v>
      </c>
      <c r="W3">
        <v>0.18</v>
      </c>
      <c r="X3">
        <v>1.6</v>
      </c>
      <c r="Y3">
        <v>2</v>
      </c>
      <c r="Z3">
        <v>10</v>
      </c>
      <c r="AA3">
        <v>123.49885277926209</v>
      </c>
      <c r="AB3">
        <v>168.97657875736979</v>
      </c>
      <c r="AC3">
        <v>152.84969124093109</v>
      </c>
      <c r="AD3">
        <v>123498.8527792621</v>
      </c>
      <c r="AE3">
        <v>168976.5787573698</v>
      </c>
      <c r="AF3">
        <v>1.822306841022791E-5</v>
      </c>
      <c r="AG3">
        <v>9</v>
      </c>
      <c r="AH3">
        <v>152849.6912409311</v>
      </c>
    </row>
    <row r="4" spans="1:34" x14ac:dyDescent="0.25">
      <c r="A4">
        <v>2</v>
      </c>
      <c r="B4">
        <v>95</v>
      </c>
      <c r="C4" t="s">
        <v>34</v>
      </c>
      <c r="D4">
        <v>8.1826000000000008</v>
      </c>
      <c r="E4">
        <v>12.22</v>
      </c>
      <c r="F4">
        <v>8.75</v>
      </c>
      <c r="G4">
        <v>19.440000000000001</v>
      </c>
      <c r="H4">
        <v>0.28000000000000003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108.45</v>
      </c>
      <c r="Q4">
        <v>795.95</v>
      </c>
      <c r="R4">
        <v>87.45</v>
      </c>
      <c r="S4">
        <v>51.23</v>
      </c>
      <c r="T4">
        <v>16961.52</v>
      </c>
      <c r="U4">
        <v>0.59</v>
      </c>
      <c r="V4">
        <v>0.83</v>
      </c>
      <c r="W4">
        <v>0.15</v>
      </c>
      <c r="X4">
        <v>0.99</v>
      </c>
      <c r="Y4">
        <v>2</v>
      </c>
      <c r="Z4">
        <v>10</v>
      </c>
      <c r="AA4">
        <v>107.7557874998281</v>
      </c>
      <c r="AB4">
        <v>147.4362223070367</v>
      </c>
      <c r="AC4">
        <v>133.36511617813079</v>
      </c>
      <c r="AD4">
        <v>107755.7874998281</v>
      </c>
      <c r="AE4">
        <v>147436.22230703669</v>
      </c>
      <c r="AF4">
        <v>2.0138850864851161E-5</v>
      </c>
      <c r="AG4">
        <v>8</v>
      </c>
      <c r="AH4">
        <v>133365.11617813079</v>
      </c>
    </row>
    <row r="5" spans="1:34" x14ac:dyDescent="0.25">
      <c r="A5">
        <v>3</v>
      </c>
      <c r="B5">
        <v>95</v>
      </c>
      <c r="C5" t="s">
        <v>34</v>
      </c>
      <c r="D5">
        <v>8.6930999999999994</v>
      </c>
      <c r="E5">
        <v>11.5</v>
      </c>
      <c r="F5">
        <v>8.33</v>
      </c>
      <c r="G5">
        <v>26.3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99.28</v>
      </c>
      <c r="Q5">
        <v>795.79</v>
      </c>
      <c r="R5">
        <v>73.2</v>
      </c>
      <c r="S5">
        <v>51.23</v>
      </c>
      <c r="T5">
        <v>9878.44</v>
      </c>
      <c r="U5">
        <v>0.7</v>
      </c>
      <c r="V5">
        <v>0.87</v>
      </c>
      <c r="W5">
        <v>0.14000000000000001</v>
      </c>
      <c r="X5">
        <v>0.56999999999999995</v>
      </c>
      <c r="Y5">
        <v>2</v>
      </c>
      <c r="Z5">
        <v>10</v>
      </c>
      <c r="AA5">
        <v>104.2281196848559</v>
      </c>
      <c r="AB5">
        <v>142.60951157287391</v>
      </c>
      <c r="AC5">
        <v>128.99905994210391</v>
      </c>
      <c r="AD5">
        <v>104228.1196848559</v>
      </c>
      <c r="AE5">
        <v>142609.51157287389</v>
      </c>
      <c r="AF5">
        <v>2.1395283217221611E-5</v>
      </c>
      <c r="AG5">
        <v>8</v>
      </c>
      <c r="AH5">
        <v>128999.059942104</v>
      </c>
    </row>
    <row r="6" spans="1:34" x14ac:dyDescent="0.25">
      <c r="A6">
        <v>4</v>
      </c>
      <c r="B6">
        <v>95</v>
      </c>
      <c r="C6" t="s">
        <v>34</v>
      </c>
      <c r="D6">
        <v>8.8369999999999997</v>
      </c>
      <c r="E6">
        <v>11.32</v>
      </c>
      <c r="F6">
        <v>8.2899999999999991</v>
      </c>
      <c r="G6">
        <v>33.159999999999997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13</v>
      </c>
      <c r="N6">
        <v>38.35</v>
      </c>
      <c r="O6">
        <v>23887.360000000001</v>
      </c>
      <c r="P6">
        <v>94.69</v>
      </c>
      <c r="Q6">
        <v>795.67</v>
      </c>
      <c r="R6">
        <v>72.11</v>
      </c>
      <c r="S6">
        <v>51.23</v>
      </c>
      <c r="T6">
        <v>9350.1</v>
      </c>
      <c r="U6">
        <v>0.71</v>
      </c>
      <c r="V6">
        <v>0.87</v>
      </c>
      <c r="W6">
        <v>0.13</v>
      </c>
      <c r="X6">
        <v>0.53</v>
      </c>
      <c r="Y6">
        <v>2</v>
      </c>
      <c r="Z6">
        <v>10</v>
      </c>
      <c r="AA6">
        <v>103.08119545224859</v>
      </c>
      <c r="AB6">
        <v>141.04023923909531</v>
      </c>
      <c r="AC6">
        <v>127.5795567573731</v>
      </c>
      <c r="AD6">
        <v>103081.1954522486</v>
      </c>
      <c r="AE6">
        <v>141040.2392390953</v>
      </c>
      <c r="AF6">
        <v>2.174944700861458E-5</v>
      </c>
      <c r="AG6">
        <v>8</v>
      </c>
      <c r="AH6">
        <v>127579.5567573731</v>
      </c>
    </row>
    <row r="7" spans="1:34" x14ac:dyDescent="0.25">
      <c r="A7">
        <v>5</v>
      </c>
      <c r="B7">
        <v>95</v>
      </c>
      <c r="C7" t="s">
        <v>34</v>
      </c>
      <c r="D7">
        <v>9.0107999999999997</v>
      </c>
      <c r="E7">
        <v>11.1</v>
      </c>
      <c r="F7">
        <v>8.18</v>
      </c>
      <c r="G7">
        <v>40.909999999999997</v>
      </c>
      <c r="H7">
        <v>0.55000000000000004</v>
      </c>
      <c r="I7">
        <v>12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88.21</v>
      </c>
      <c r="Q7">
        <v>795.64</v>
      </c>
      <c r="R7">
        <v>68.67</v>
      </c>
      <c r="S7">
        <v>51.23</v>
      </c>
      <c r="T7">
        <v>7645.82</v>
      </c>
      <c r="U7">
        <v>0.75</v>
      </c>
      <c r="V7">
        <v>0.89</v>
      </c>
      <c r="W7">
        <v>0.13</v>
      </c>
      <c r="X7">
        <v>0.42</v>
      </c>
      <c r="Y7">
        <v>2</v>
      </c>
      <c r="Z7">
        <v>10</v>
      </c>
      <c r="AA7">
        <v>101.5397492757988</v>
      </c>
      <c r="AB7">
        <v>138.93116457667199</v>
      </c>
      <c r="AC7">
        <v>125.6717692206259</v>
      </c>
      <c r="AD7">
        <v>101539.74927579879</v>
      </c>
      <c r="AE7">
        <v>138931.16457667199</v>
      </c>
      <c r="AF7">
        <v>2.217720007980358E-5</v>
      </c>
      <c r="AG7">
        <v>8</v>
      </c>
      <c r="AH7">
        <v>125671.76922062589</v>
      </c>
    </row>
    <row r="8" spans="1:34" x14ac:dyDescent="0.25">
      <c r="A8">
        <v>6</v>
      </c>
      <c r="B8">
        <v>95</v>
      </c>
      <c r="C8" t="s">
        <v>34</v>
      </c>
      <c r="D8">
        <v>9.1684999999999999</v>
      </c>
      <c r="E8">
        <v>10.91</v>
      </c>
      <c r="F8">
        <v>8.07</v>
      </c>
      <c r="G8">
        <v>48.4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24267.279999999999</v>
      </c>
      <c r="P8">
        <v>82.12</v>
      </c>
      <c r="Q8">
        <v>795.82</v>
      </c>
      <c r="R8">
        <v>64.41</v>
      </c>
      <c r="S8">
        <v>51.23</v>
      </c>
      <c r="T8">
        <v>5527.15</v>
      </c>
      <c r="U8">
        <v>0.8</v>
      </c>
      <c r="V8">
        <v>0.9</v>
      </c>
      <c r="W8">
        <v>0.13</v>
      </c>
      <c r="X8">
        <v>0.31</v>
      </c>
      <c r="Y8">
        <v>2</v>
      </c>
      <c r="Z8">
        <v>10</v>
      </c>
      <c r="AA8">
        <v>100.1501241331412</v>
      </c>
      <c r="AB8">
        <v>137.02981815055429</v>
      </c>
      <c r="AC8">
        <v>123.9518846288598</v>
      </c>
      <c r="AD8">
        <v>100150.1241331412</v>
      </c>
      <c r="AE8">
        <v>137029.81815055429</v>
      </c>
      <c r="AF8">
        <v>2.2565328154179331E-5</v>
      </c>
      <c r="AG8">
        <v>8</v>
      </c>
      <c r="AH8">
        <v>123951.8846288598</v>
      </c>
    </row>
    <row r="9" spans="1:34" x14ac:dyDescent="0.25">
      <c r="A9">
        <v>7</v>
      </c>
      <c r="B9">
        <v>95</v>
      </c>
      <c r="C9" t="s">
        <v>34</v>
      </c>
      <c r="D9">
        <v>9.1435999999999993</v>
      </c>
      <c r="E9">
        <v>10.94</v>
      </c>
      <c r="F9">
        <v>8.1</v>
      </c>
      <c r="G9">
        <v>48.58</v>
      </c>
      <c r="H9">
        <v>0.72</v>
      </c>
      <c r="I9">
        <v>10</v>
      </c>
      <c r="J9">
        <v>196.41</v>
      </c>
      <c r="K9">
        <v>53.44</v>
      </c>
      <c r="L9">
        <v>8</v>
      </c>
      <c r="M9">
        <v>0</v>
      </c>
      <c r="N9">
        <v>39.979999999999997</v>
      </c>
      <c r="O9">
        <v>24458.36</v>
      </c>
      <c r="P9">
        <v>82.95</v>
      </c>
      <c r="Q9">
        <v>795.96</v>
      </c>
      <c r="R9">
        <v>65.41</v>
      </c>
      <c r="S9">
        <v>51.23</v>
      </c>
      <c r="T9">
        <v>6024.56</v>
      </c>
      <c r="U9">
        <v>0.78</v>
      </c>
      <c r="V9">
        <v>0.9</v>
      </c>
      <c r="W9">
        <v>0.13</v>
      </c>
      <c r="X9">
        <v>0.34</v>
      </c>
      <c r="Y9">
        <v>2</v>
      </c>
      <c r="Z9">
        <v>10</v>
      </c>
      <c r="AA9">
        <v>100.35962557207679</v>
      </c>
      <c r="AB9">
        <v>137.3164672618569</v>
      </c>
      <c r="AC9">
        <v>124.2111763512944</v>
      </c>
      <c r="AD9">
        <v>100359.62557207679</v>
      </c>
      <c r="AE9">
        <v>137316.46726185689</v>
      </c>
      <c r="AF9">
        <v>2.250404477401474E-5</v>
      </c>
      <c r="AG9">
        <v>8</v>
      </c>
      <c r="AH9">
        <v>124211.1763512944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4.8947000000000003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176.64</v>
      </c>
      <c r="Q2">
        <v>796.4</v>
      </c>
      <c r="R2">
        <v>225.26</v>
      </c>
      <c r="S2">
        <v>51.23</v>
      </c>
      <c r="T2">
        <v>85349.94</v>
      </c>
      <c r="U2">
        <v>0.23</v>
      </c>
      <c r="V2">
        <v>0.56000000000000005</v>
      </c>
      <c r="W2">
        <v>0.31</v>
      </c>
      <c r="X2">
        <v>5.09</v>
      </c>
      <c r="Y2">
        <v>2</v>
      </c>
      <c r="Z2">
        <v>10</v>
      </c>
      <c r="AA2">
        <v>213.36567486103479</v>
      </c>
      <c r="AB2">
        <v>291.93632937396922</v>
      </c>
      <c r="AC2">
        <v>264.07433583381533</v>
      </c>
      <c r="AD2">
        <v>213365.67486103479</v>
      </c>
      <c r="AE2">
        <v>291936.32937396917</v>
      </c>
      <c r="AF2">
        <v>1.180005028321557E-5</v>
      </c>
      <c r="AG2">
        <v>14</v>
      </c>
      <c r="AH2">
        <v>264074.33583381528</v>
      </c>
    </row>
    <row r="3" spans="1:34" x14ac:dyDescent="0.25">
      <c r="A3">
        <v>1</v>
      </c>
      <c r="B3">
        <v>100</v>
      </c>
      <c r="C3" t="s">
        <v>34</v>
      </c>
      <c r="D3">
        <v>7.2442000000000002</v>
      </c>
      <c r="E3">
        <v>13.8</v>
      </c>
      <c r="F3">
        <v>9.4600000000000009</v>
      </c>
      <c r="G3">
        <v>12.08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39.950000000000003</v>
      </c>
      <c r="O3">
        <v>24447.22</v>
      </c>
      <c r="P3">
        <v>125.99</v>
      </c>
      <c r="Q3">
        <v>796.25</v>
      </c>
      <c r="R3">
        <v>111</v>
      </c>
      <c r="S3">
        <v>51.23</v>
      </c>
      <c r="T3">
        <v>28637.69</v>
      </c>
      <c r="U3">
        <v>0.46</v>
      </c>
      <c r="V3">
        <v>0.77</v>
      </c>
      <c r="W3">
        <v>0.18</v>
      </c>
      <c r="X3">
        <v>1.7</v>
      </c>
      <c r="Y3">
        <v>2</v>
      </c>
      <c r="Z3">
        <v>10</v>
      </c>
      <c r="AA3">
        <v>125.93448783481939</v>
      </c>
      <c r="AB3">
        <v>172.30912209301661</v>
      </c>
      <c r="AC3">
        <v>155.8641813178788</v>
      </c>
      <c r="AD3">
        <v>125934.4878348194</v>
      </c>
      <c r="AE3">
        <v>172309.1220930166</v>
      </c>
      <c r="AF3">
        <v>1.7464180493527741E-5</v>
      </c>
      <c r="AG3">
        <v>9</v>
      </c>
      <c r="AH3">
        <v>155864.1813178788</v>
      </c>
    </row>
    <row r="4" spans="1:34" x14ac:dyDescent="0.25">
      <c r="A4">
        <v>2</v>
      </c>
      <c r="B4">
        <v>100</v>
      </c>
      <c r="C4" t="s">
        <v>34</v>
      </c>
      <c r="D4">
        <v>8.0001999999999995</v>
      </c>
      <c r="E4">
        <v>12.5</v>
      </c>
      <c r="F4">
        <v>8.86</v>
      </c>
      <c r="G4">
        <v>18.32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114.27</v>
      </c>
      <c r="Q4">
        <v>795.69</v>
      </c>
      <c r="R4">
        <v>91.08</v>
      </c>
      <c r="S4">
        <v>51.23</v>
      </c>
      <c r="T4">
        <v>18767.61</v>
      </c>
      <c r="U4">
        <v>0.56000000000000005</v>
      </c>
      <c r="V4">
        <v>0.82</v>
      </c>
      <c r="W4">
        <v>0.16</v>
      </c>
      <c r="X4">
        <v>1.0900000000000001</v>
      </c>
      <c r="Y4">
        <v>2</v>
      </c>
      <c r="Z4">
        <v>10</v>
      </c>
      <c r="AA4">
        <v>119.8212121358271</v>
      </c>
      <c r="AB4">
        <v>163.94466858297011</v>
      </c>
      <c r="AC4">
        <v>148.29801951124421</v>
      </c>
      <c r="AD4">
        <v>119821.2121358271</v>
      </c>
      <c r="AE4">
        <v>163944.6685829701</v>
      </c>
      <c r="AF4">
        <v>1.9286731010231719E-5</v>
      </c>
      <c r="AG4">
        <v>9</v>
      </c>
      <c r="AH4">
        <v>148298.0195112442</v>
      </c>
    </row>
    <row r="5" spans="1:34" x14ac:dyDescent="0.25">
      <c r="A5">
        <v>3</v>
      </c>
      <c r="B5">
        <v>100</v>
      </c>
      <c r="C5" t="s">
        <v>34</v>
      </c>
      <c r="D5">
        <v>8.5213000000000001</v>
      </c>
      <c r="E5">
        <v>11.74</v>
      </c>
      <c r="F5">
        <v>8.44</v>
      </c>
      <c r="G5">
        <v>25.32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104.93</v>
      </c>
      <c r="Q5">
        <v>795.7</v>
      </c>
      <c r="R5">
        <v>77.09</v>
      </c>
      <c r="S5">
        <v>51.23</v>
      </c>
      <c r="T5">
        <v>11816.25</v>
      </c>
      <c r="U5">
        <v>0.66</v>
      </c>
      <c r="V5">
        <v>0.86</v>
      </c>
      <c r="W5">
        <v>0.14000000000000001</v>
      </c>
      <c r="X5">
        <v>0.68</v>
      </c>
      <c r="Y5">
        <v>2</v>
      </c>
      <c r="Z5">
        <v>10</v>
      </c>
      <c r="AA5">
        <v>106.1413663958171</v>
      </c>
      <c r="AB5">
        <v>145.2273001292975</v>
      </c>
      <c r="AC5">
        <v>131.36701043279251</v>
      </c>
      <c r="AD5">
        <v>106141.36639581709</v>
      </c>
      <c r="AE5">
        <v>145227.30012929751</v>
      </c>
      <c r="AF5">
        <v>2.0542989044959821E-5</v>
      </c>
      <c r="AG5">
        <v>8</v>
      </c>
      <c r="AH5">
        <v>131367.01043279251</v>
      </c>
    </row>
    <row r="6" spans="1:34" x14ac:dyDescent="0.25">
      <c r="A6">
        <v>4</v>
      </c>
      <c r="B6">
        <v>100</v>
      </c>
      <c r="C6" t="s">
        <v>34</v>
      </c>
      <c r="D6">
        <v>8.7093000000000007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100.02</v>
      </c>
      <c r="Q6">
        <v>795.79</v>
      </c>
      <c r="R6">
        <v>74.02</v>
      </c>
      <c r="S6">
        <v>51.23</v>
      </c>
      <c r="T6">
        <v>10299.950000000001</v>
      </c>
      <c r="U6">
        <v>0.69</v>
      </c>
      <c r="V6">
        <v>0.87</v>
      </c>
      <c r="W6">
        <v>0.13</v>
      </c>
      <c r="X6">
        <v>0.57999999999999996</v>
      </c>
      <c r="Y6">
        <v>2</v>
      </c>
      <c r="Z6">
        <v>10</v>
      </c>
      <c r="AA6">
        <v>104.7006394305306</v>
      </c>
      <c r="AB6">
        <v>143.25603393500569</v>
      </c>
      <c r="AC6">
        <v>129.58387911739379</v>
      </c>
      <c r="AD6">
        <v>104700.6394305306</v>
      </c>
      <c r="AE6">
        <v>143256.03393500569</v>
      </c>
      <c r="AF6">
        <v>2.0996215893029061E-5</v>
      </c>
      <c r="AG6">
        <v>8</v>
      </c>
      <c r="AH6">
        <v>129583.87911739379</v>
      </c>
    </row>
    <row r="7" spans="1:34" x14ac:dyDescent="0.25">
      <c r="A7">
        <v>5</v>
      </c>
      <c r="B7">
        <v>100</v>
      </c>
      <c r="C7" t="s">
        <v>34</v>
      </c>
      <c r="D7">
        <v>8.8905999999999992</v>
      </c>
      <c r="E7">
        <v>11.25</v>
      </c>
      <c r="F7">
        <v>8.23</v>
      </c>
      <c r="G7">
        <v>37.96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93.65</v>
      </c>
      <c r="Q7">
        <v>795.73</v>
      </c>
      <c r="R7">
        <v>70.31</v>
      </c>
      <c r="S7">
        <v>51.23</v>
      </c>
      <c r="T7">
        <v>8459.07</v>
      </c>
      <c r="U7">
        <v>0.73</v>
      </c>
      <c r="V7">
        <v>0.88</v>
      </c>
      <c r="W7">
        <v>0.12</v>
      </c>
      <c r="X7">
        <v>0.47</v>
      </c>
      <c r="Y7">
        <v>2</v>
      </c>
      <c r="Z7">
        <v>10</v>
      </c>
      <c r="AA7">
        <v>103.1042861628336</v>
      </c>
      <c r="AB7">
        <v>141.07183296800801</v>
      </c>
      <c r="AC7">
        <v>127.6081352251404</v>
      </c>
      <c r="AD7">
        <v>103104.2861628336</v>
      </c>
      <c r="AE7">
        <v>141071.83296800789</v>
      </c>
      <c r="AF7">
        <v>2.1433290507683071E-5</v>
      </c>
      <c r="AG7">
        <v>8</v>
      </c>
      <c r="AH7">
        <v>127608.1352251404</v>
      </c>
    </row>
    <row r="8" spans="1:34" x14ac:dyDescent="0.25">
      <c r="A8">
        <v>6</v>
      </c>
      <c r="B8">
        <v>100</v>
      </c>
      <c r="C8" t="s">
        <v>34</v>
      </c>
      <c r="D8">
        <v>9.1189999999999998</v>
      </c>
      <c r="E8">
        <v>10.97</v>
      </c>
      <c r="F8">
        <v>8.06</v>
      </c>
      <c r="G8">
        <v>48.36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86.56</v>
      </c>
      <c r="Q8">
        <v>795.7</v>
      </c>
      <c r="R8">
        <v>64.34</v>
      </c>
      <c r="S8">
        <v>51.23</v>
      </c>
      <c r="T8">
        <v>5491.92</v>
      </c>
      <c r="U8">
        <v>0.8</v>
      </c>
      <c r="V8">
        <v>0.9</v>
      </c>
      <c r="W8">
        <v>0.13</v>
      </c>
      <c r="X8">
        <v>0.3</v>
      </c>
      <c r="Y8">
        <v>2</v>
      </c>
      <c r="Z8">
        <v>10</v>
      </c>
      <c r="AA8">
        <v>101.29031796086321</v>
      </c>
      <c r="AB8">
        <v>138.5898816474442</v>
      </c>
      <c r="AC8">
        <v>125.3630578551699</v>
      </c>
      <c r="AD8">
        <v>101290.31796086321</v>
      </c>
      <c r="AE8">
        <v>138589.88164744421</v>
      </c>
      <c r="AF8">
        <v>2.1983912912465071E-5</v>
      </c>
      <c r="AG8">
        <v>8</v>
      </c>
      <c r="AH8">
        <v>125363.0578551699</v>
      </c>
    </row>
    <row r="9" spans="1:34" x14ac:dyDescent="0.25">
      <c r="A9">
        <v>7</v>
      </c>
      <c r="B9">
        <v>100</v>
      </c>
      <c r="C9" t="s">
        <v>34</v>
      </c>
      <c r="D9">
        <v>9.1364000000000001</v>
      </c>
      <c r="E9">
        <v>10.95</v>
      </c>
      <c r="F9">
        <v>8.08</v>
      </c>
      <c r="G9">
        <v>53.86</v>
      </c>
      <c r="H9">
        <v>0.69</v>
      </c>
      <c r="I9">
        <v>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84.47</v>
      </c>
      <c r="Q9">
        <v>795.75</v>
      </c>
      <c r="R9">
        <v>64.88</v>
      </c>
      <c r="S9">
        <v>51.23</v>
      </c>
      <c r="T9">
        <v>5764.26</v>
      </c>
      <c r="U9">
        <v>0.79</v>
      </c>
      <c r="V9">
        <v>0.9</v>
      </c>
      <c r="W9">
        <v>0.13</v>
      </c>
      <c r="X9">
        <v>0.32</v>
      </c>
      <c r="Y9">
        <v>2</v>
      </c>
      <c r="Z9">
        <v>10</v>
      </c>
      <c r="AA9">
        <v>100.9593073466323</v>
      </c>
      <c r="AB9">
        <v>138.13697832189601</v>
      </c>
      <c r="AC9">
        <v>124.95337898735809</v>
      </c>
      <c r="AD9">
        <v>100959.3073466323</v>
      </c>
      <c r="AE9">
        <v>138136.97832189611</v>
      </c>
      <c r="AF9">
        <v>2.2025860503722541E-5</v>
      </c>
      <c r="AG9">
        <v>8</v>
      </c>
      <c r="AH9">
        <v>124953.3789873581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6.9451999999999998</v>
      </c>
      <c r="E2">
        <v>14.4</v>
      </c>
      <c r="F2">
        <v>10.55</v>
      </c>
      <c r="G2">
        <v>8.5500000000000007</v>
      </c>
      <c r="H2">
        <v>0.15</v>
      </c>
      <c r="I2">
        <v>74</v>
      </c>
      <c r="J2">
        <v>116.05</v>
      </c>
      <c r="K2">
        <v>43.4</v>
      </c>
      <c r="L2">
        <v>1</v>
      </c>
      <c r="M2">
        <v>72</v>
      </c>
      <c r="N2">
        <v>16.649999999999999</v>
      </c>
      <c r="O2">
        <v>14546.17</v>
      </c>
      <c r="P2">
        <v>100.16</v>
      </c>
      <c r="Q2">
        <v>796.23</v>
      </c>
      <c r="R2">
        <v>147.63</v>
      </c>
      <c r="S2">
        <v>51.23</v>
      </c>
      <c r="T2">
        <v>46816.71</v>
      </c>
      <c r="U2">
        <v>0.35</v>
      </c>
      <c r="V2">
        <v>0.69</v>
      </c>
      <c r="W2">
        <v>0.22</v>
      </c>
      <c r="X2">
        <v>2.78</v>
      </c>
      <c r="Y2">
        <v>2</v>
      </c>
      <c r="Z2">
        <v>10</v>
      </c>
      <c r="AA2">
        <v>128.0277121466593</v>
      </c>
      <c r="AB2">
        <v>175.17316394301369</v>
      </c>
      <c r="AC2">
        <v>158.45488303342111</v>
      </c>
      <c r="AD2">
        <v>128027.71214665929</v>
      </c>
      <c r="AE2">
        <v>175173.1639430137</v>
      </c>
      <c r="AF2">
        <v>2.1309434326112929E-5</v>
      </c>
      <c r="AG2">
        <v>10</v>
      </c>
      <c r="AH2">
        <v>158454.88303342109</v>
      </c>
    </row>
    <row r="3" spans="1:34" x14ac:dyDescent="0.25">
      <c r="A3">
        <v>1</v>
      </c>
      <c r="B3">
        <v>55</v>
      </c>
      <c r="C3" t="s">
        <v>34</v>
      </c>
      <c r="D3">
        <v>8.5692000000000004</v>
      </c>
      <c r="E3">
        <v>11.67</v>
      </c>
      <c r="F3">
        <v>8.89</v>
      </c>
      <c r="G3">
        <v>18.399999999999999</v>
      </c>
      <c r="H3">
        <v>0.3</v>
      </c>
      <c r="I3">
        <v>29</v>
      </c>
      <c r="J3">
        <v>117.34</v>
      </c>
      <c r="K3">
        <v>43.4</v>
      </c>
      <c r="L3">
        <v>2</v>
      </c>
      <c r="M3">
        <v>27</v>
      </c>
      <c r="N3">
        <v>16.940000000000001</v>
      </c>
      <c r="O3">
        <v>14705.49</v>
      </c>
      <c r="P3">
        <v>77.569999999999993</v>
      </c>
      <c r="Q3">
        <v>795.92</v>
      </c>
      <c r="R3">
        <v>92.38</v>
      </c>
      <c r="S3">
        <v>51.23</v>
      </c>
      <c r="T3">
        <v>19415.669999999998</v>
      </c>
      <c r="U3">
        <v>0.55000000000000004</v>
      </c>
      <c r="V3">
        <v>0.82</v>
      </c>
      <c r="W3">
        <v>0.15</v>
      </c>
      <c r="X3">
        <v>1.1299999999999999</v>
      </c>
      <c r="Y3">
        <v>2</v>
      </c>
      <c r="Z3">
        <v>10</v>
      </c>
      <c r="AA3">
        <v>97.88861790143369</v>
      </c>
      <c r="AB3">
        <v>133.93552555372011</v>
      </c>
      <c r="AC3">
        <v>121.1529069745995</v>
      </c>
      <c r="AD3">
        <v>97888.617901433696</v>
      </c>
      <c r="AE3">
        <v>133935.5255537201</v>
      </c>
      <c r="AF3">
        <v>2.6292231271572729E-5</v>
      </c>
      <c r="AG3">
        <v>8</v>
      </c>
      <c r="AH3">
        <v>121152.90697459949</v>
      </c>
    </row>
    <row r="4" spans="1:34" x14ac:dyDescent="0.25">
      <c r="A4">
        <v>2</v>
      </c>
      <c r="B4">
        <v>55</v>
      </c>
      <c r="C4" t="s">
        <v>34</v>
      </c>
      <c r="D4">
        <v>9.1872000000000007</v>
      </c>
      <c r="E4">
        <v>10.88</v>
      </c>
      <c r="F4">
        <v>8.39</v>
      </c>
      <c r="G4">
        <v>29.63</v>
      </c>
      <c r="H4">
        <v>0.45</v>
      </c>
      <c r="I4">
        <v>17</v>
      </c>
      <c r="J4">
        <v>118.63</v>
      </c>
      <c r="K4">
        <v>43.4</v>
      </c>
      <c r="L4">
        <v>3</v>
      </c>
      <c r="M4">
        <v>11</v>
      </c>
      <c r="N4">
        <v>17.23</v>
      </c>
      <c r="O4">
        <v>14865.24</v>
      </c>
      <c r="P4">
        <v>65.3</v>
      </c>
      <c r="Q4">
        <v>795.91</v>
      </c>
      <c r="R4">
        <v>75.52</v>
      </c>
      <c r="S4">
        <v>51.23</v>
      </c>
      <c r="T4">
        <v>11045.98</v>
      </c>
      <c r="U4">
        <v>0.68</v>
      </c>
      <c r="V4">
        <v>0.86</v>
      </c>
      <c r="W4">
        <v>0.14000000000000001</v>
      </c>
      <c r="X4">
        <v>0.63</v>
      </c>
      <c r="Y4">
        <v>2</v>
      </c>
      <c r="Z4">
        <v>10</v>
      </c>
      <c r="AA4">
        <v>94.316303420328182</v>
      </c>
      <c r="AB4">
        <v>129.04772728128191</v>
      </c>
      <c r="AC4">
        <v>116.7315933092133</v>
      </c>
      <c r="AD4">
        <v>94316.303420328186</v>
      </c>
      <c r="AE4">
        <v>129047.7272812819</v>
      </c>
      <c r="AF4">
        <v>2.8188394148601159E-5</v>
      </c>
      <c r="AG4">
        <v>8</v>
      </c>
      <c r="AH4">
        <v>116731.59330921331</v>
      </c>
    </row>
    <row r="5" spans="1:34" x14ac:dyDescent="0.25">
      <c r="A5">
        <v>3</v>
      </c>
      <c r="B5">
        <v>55</v>
      </c>
      <c r="C5" t="s">
        <v>34</v>
      </c>
      <c r="D5">
        <v>9.2550000000000008</v>
      </c>
      <c r="E5">
        <v>10.8</v>
      </c>
      <c r="F5">
        <v>8.34</v>
      </c>
      <c r="G5">
        <v>31.27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64.2</v>
      </c>
      <c r="Q5">
        <v>795.9</v>
      </c>
      <c r="R5">
        <v>73.099999999999994</v>
      </c>
      <c r="S5">
        <v>51.23</v>
      </c>
      <c r="T5">
        <v>9842.35</v>
      </c>
      <c r="U5">
        <v>0.7</v>
      </c>
      <c r="V5">
        <v>0.87</v>
      </c>
      <c r="W5">
        <v>0.15</v>
      </c>
      <c r="X5">
        <v>0.57999999999999996</v>
      </c>
      <c r="Y5">
        <v>2</v>
      </c>
      <c r="Z5">
        <v>10</v>
      </c>
      <c r="AA5">
        <v>93.993525057926163</v>
      </c>
      <c r="AB5">
        <v>128.60608768586729</v>
      </c>
      <c r="AC5">
        <v>116.3321031769399</v>
      </c>
      <c r="AD5">
        <v>93993.525057926163</v>
      </c>
      <c r="AE5">
        <v>128606.0876858673</v>
      </c>
      <c r="AF5">
        <v>2.8396419784624661E-5</v>
      </c>
      <c r="AG5">
        <v>8</v>
      </c>
      <c r="AH5">
        <v>116332.1031769399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8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4.8947000000000003</v>
      </c>
      <c r="E2">
        <v>20.43</v>
      </c>
      <c r="F2">
        <v>12.86</v>
      </c>
      <c r="G2">
        <v>5.93</v>
      </c>
      <c r="H2">
        <v>0.09</v>
      </c>
      <c r="I2">
        <v>130</v>
      </c>
      <c r="J2">
        <v>194.77</v>
      </c>
      <c r="K2">
        <v>54.38</v>
      </c>
      <c r="L2">
        <v>1</v>
      </c>
      <c r="M2">
        <v>128</v>
      </c>
      <c r="N2">
        <v>39.4</v>
      </c>
      <c r="O2">
        <v>24256.19</v>
      </c>
      <c r="P2">
        <v>176.64</v>
      </c>
      <c r="Q2">
        <v>796.4</v>
      </c>
      <c r="R2">
        <v>225.26</v>
      </c>
      <c r="S2">
        <v>51.23</v>
      </c>
      <c r="T2">
        <v>85349.94</v>
      </c>
      <c r="U2">
        <v>0.23</v>
      </c>
      <c r="V2">
        <v>0.56000000000000005</v>
      </c>
      <c r="W2">
        <v>0.31</v>
      </c>
      <c r="X2">
        <v>5.09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7.2442000000000002</v>
      </c>
      <c r="E3">
        <v>13.8</v>
      </c>
      <c r="F3">
        <v>9.4600000000000009</v>
      </c>
      <c r="G3">
        <v>12.08</v>
      </c>
      <c r="H3">
        <v>0.18</v>
      </c>
      <c r="I3">
        <v>47</v>
      </c>
      <c r="J3">
        <v>196.32</v>
      </c>
      <c r="K3">
        <v>54.38</v>
      </c>
      <c r="L3">
        <v>2</v>
      </c>
      <c r="M3">
        <v>45</v>
      </c>
      <c r="N3">
        <v>39.950000000000003</v>
      </c>
      <c r="O3">
        <v>24447.22</v>
      </c>
      <c r="P3">
        <v>125.99</v>
      </c>
      <c r="Q3">
        <v>796.25</v>
      </c>
      <c r="R3">
        <v>111</v>
      </c>
      <c r="S3">
        <v>51.23</v>
      </c>
      <c r="T3">
        <v>28637.69</v>
      </c>
      <c r="U3">
        <v>0.46</v>
      </c>
      <c r="V3">
        <v>0.77</v>
      </c>
      <c r="W3">
        <v>0.18</v>
      </c>
      <c r="X3">
        <v>1.7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8.0001999999999995</v>
      </c>
      <c r="E4">
        <v>12.5</v>
      </c>
      <c r="F4">
        <v>8.86</v>
      </c>
      <c r="G4">
        <v>18.32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114.27</v>
      </c>
      <c r="Q4">
        <v>795.69</v>
      </c>
      <c r="R4">
        <v>91.08</v>
      </c>
      <c r="S4">
        <v>51.23</v>
      </c>
      <c r="T4">
        <v>18767.61</v>
      </c>
      <c r="U4">
        <v>0.56000000000000005</v>
      </c>
      <c r="V4">
        <v>0.82</v>
      </c>
      <c r="W4">
        <v>0.16</v>
      </c>
      <c r="X4">
        <v>1.0900000000000001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8.5213000000000001</v>
      </c>
      <c r="E5">
        <v>11.74</v>
      </c>
      <c r="F5">
        <v>8.44</v>
      </c>
      <c r="G5">
        <v>25.32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104.93</v>
      </c>
      <c r="Q5">
        <v>795.7</v>
      </c>
      <c r="R5">
        <v>77.09</v>
      </c>
      <c r="S5">
        <v>51.23</v>
      </c>
      <c r="T5">
        <v>11816.25</v>
      </c>
      <c r="U5">
        <v>0.66</v>
      </c>
      <c r="V5">
        <v>0.86</v>
      </c>
      <c r="W5">
        <v>0.14000000000000001</v>
      </c>
      <c r="X5">
        <v>0.68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8.7093000000000007</v>
      </c>
      <c r="E6">
        <v>11.48</v>
      </c>
      <c r="F6">
        <v>8.34</v>
      </c>
      <c r="G6">
        <v>31.29</v>
      </c>
      <c r="H6">
        <v>0.44</v>
      </c>
      <c r="I6">
        <v>16</v>
      </c>
      <c r="J6">
        <v>201.01</v>
      </c>
      <c r="K6">
        <v>54.38</v>
      </c>
      <c r="L6">
        <v>5</v>
      </c>
      <c r="M6">
        <v>14</v>
      </c>
      <c r="N6">
        <v>41.63</v>
      </c>
      <c r="O6">
        <v>25024.84</v>
      </c>
      <c r="P6">
        <v>100.02</v>
      </c>
      <c r="Q6">
        <v>795.79</v>
      </c>
      <c r="R6">
        <v>74.02</v>
      </c>
      <c r="S6">
        <v>51.23</v>
      </c>
      <c r="T6">
        <v>10299.950000000001</v>
      </c>
      <c r="U6">
        <v>0.69</v>
      </c>
      <c r="V6">
        <v>0.87</v>
      </c>
      <c r="W6">
        <v>0.13</v>
      </c>
      <c r="X6">
        <v>0.57999999999999996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8.8905999999999992</v>
      </c>
      <c r="E7">
        <v>11.25</v>
      </c>
      <c r="F7">
        <v>8.23</v>
      </c>
      <c r="G7">
        <v>37.96</v>
      </c>
      <c r="H7">
        <v>0.53</v>
      </c>
      <c r="I7">
        <v>13</v>
      </c>
      <c r="J7">
        <v>202.58</v>
      </c>
      <c r="K7">
        <v>54.38</v>
      </c>
      <c r="L7">
        <v>6</v>
      </c>
      <c r="M7">
        <v>11</v>
      </c>
      <c r="N7">
        <v>42.2</v>
      </c>
      <c r="O7">
        <v>25218.93</v>
      </c>
      <c r="P7">
        <v>93.65</v>
      </c>
      <c r="Q7">
        <v>795.73</v>
      </c>
      <c r="R7">
        <v>70.31</v>
      </c>
      <c r="S7">
        <v>51.23</v>
      </c>
      <c r="T7">
        <v>8459.07</v>
      </c>
      <c r="U7">
        <v>0.73</v>
      </c>
      <c r="V7">
        <v>0.88</v>
      </c>
      <c r="W7">
        <v>0.12</v>
      </c>
      <c r="X7">
        <v>0.47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9.1189999999999998</v>
      </c>
      <c r="E8">
        <v>10.97</v>
      </c>
      <c r="F8">
        <v>8.06</v>
      </c>
      <c r="G8">
        <v>48.36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86.56</v>
      </c>
      <c r="Q8">
        <v>795.7</v>
      </c>
      <c r="R8">
        <v>64.34</v>
      </c>
      <c r="S8">
        <v>51.23</v>
      </c>
      <c r="T8">
        <v>5491.92</v>
      </c>
      <c r="U8">
        <v>0.8</v>
      </c>
      <c r="V8">
        <v>0.9</v>
      </c>
      <c r="W8">
        <v>0.13</v>
      </c>
      <c r="X8">
        <v>0.3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9.1364000000000001</v>
      </c>
      <c r="E9">
        <v>10.95</v>
      </c>
      <c r="F9">
        <v>8.08</v>
      </c>
      <c r="G9">
        <v>53.86</v>
      </c>
      <c r="H9">
        <v>0.69</v>
      </c>
      <c r="I9">
        <v>9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84.47</v>
      </c>
      <c r="Q9">
        <v>795.75</v>
      </c>
      <c r="R9">
        <v>64.88</v>
      </c>
      <c r="S9">
        <v>51.23</v>
      </c>
      <c r="T9">
        <v>5764.26</v>
      </c>
      <c r="U9">
        <v>0.79</v>
      </c>
      <c r="V9">
        <v>0.9</v>
      </c>
      <c r="W9">
        <v>0.13</v>
      </c>
      <c r="X9">
        <v>0.32</v>
      </c>
      <c r="Y9">
        <v>2</v>
      </c>
      <c r="Z9">
        <v>10</v>
      </c>
    </row>
    <row r="10" spans="1:26" x14ac:dyDescent="0.25">
      <c r="A10">
        <v>0</v>
      </c>
      <c r="B10">
        <v>40</v>
      </c>
      <c r="C10" t="s">
        <v>34</v>
      </c>
      <c r="D10">
        <v>7.7964000000000002</v>
      </c>
      <c r="E10">
        <v>12.83</v>
      </c>
      <c r="F10">
        <v>9.83</v>
      </c>
      <c r="G10">
        <v>10.53</v>
      </c>
      <c r="H10">
        <v>0.2</v>
      </c>
      <c r="I10">
        <v>56</v>
      </c>
      <c r="J10">
        <v>89.87</v>
      </c>
      <c r="K10">
        <v>37.549999999999997</v>
      </c>
      <c r="L10">
        <v>1</v>
      </c>
      <c r="M10">
        <v>54</v>
      </c>
      <c r="N10">
        <v>11.32</v>
      </c>
      <c r="O10">
        <v>11317.98</v>
      </c>
      <c r="P10">
        <v>75.89</v>
      </c>
      <c r="Q10">
        <v>796.1</v>
      </c>
      <c r="R10">
        <v>123.45</v>
      </c>
      <c r="S10">
        <v>51.23</v>
      </c>
      <c r="T10">
        <v>34817.699999999997</v>
      </c>
      <c r="U10">
        <v>0.41</v>
      </c>
      <c r="V10">
        <v>0.74</v>
      </c>
      <c r="W10">
        <v>0.2</v>
      </c>
      <c r="X10">
        <v>2.06</v>
      </c>
      <c r="Y10">
        <v>2</v>
      </c>
      <c r="Z10">
        <v>10</v>
      </c>
    </row>
    <row r="11" spans="1:26" x14ac:dyDescent="0.25">
      <c r="A11">
        <v>1</v>
      </c>
      <c r="B11">
        <v>40</v>
      </c>
      <c r="C11" t="s">
        <v>34</v>
      </c>
      <c r="D11">
        <v>9.1456</v>
      </c>
      <c r="E11">
        <v>10.93</v>
      </c>
      <c r="F11">
        <v>8.58</v>
      </c>
      <c r="G11">
        <v>23.4</v>
      </c>
      <c r="H11">
        <v>0.39</v>
      </c>
      <c r="I11">
        <v>22</v>
      </c>
      <c r="J11">
        <v>91.1</v>
      </c>
      <c r="K11">
        <v>37.549999999999997</v>
      </c>
      <c r="L11">
        <v>2</v>
      </c>
      <c r="M11">
        <v>8</v>
      </c>
      <c r="N11">
        <v>11.54</v>
      </c>
      <c r="O11">
        <v>11468.97</v>
      </c>
      <c r="P11">
        <v>56.43</v>
      </c>
      <c r="Q11">
        <v>795.78</v>
      </c>
      <c r="R11">
        <v>81.290000000000006</v>
      </c>
      <c r="S11">
        <v>51.23</v>
      </c>
      <c r="T11">
        <v>13906.28</v>
      </c>
      <c r="U11">
        <v>0.63</v>
      </c>
      <c r="V11">
        <v>0.85</v>
      </c>
      <c r="W11">
        <v>0.16</v>
      </c>
      <c r="X11">
        <v>0.82</v>
      </c>
      <c r="Y11">
        <v>2</v>
      </c>
      <c r="Z11">
        <v>10</v>
      </c>
    </row>
    <row r="12" spans="1:26" x14ac:dyDescent="0.25">
      <c r="A12">
        <v>2</v>
      </c>
      <c r="B12">
        <v>40</v>
      </c>
      <c r="C12" t="s">
        <v>34</v>
      </c>
      <c r="D12">
        <v>9.2035999999999998</v>
      </c>
      <c r="E12">
        <v>10.87</v>
      </c>
      <c r="F12">
        <v>8.5299999999999994</v>
      </c>
      <c r="G12">
        <v>24.37</v>
      </c>
      <c r="H12">
        <v>0.56999999999999995</v>
      </c>
      <c r="I12">
        <v>21</v>
      </c>
      <c r="J12">
        <v>92.32</v>
      </c>
      <c r="K12">
        <v>37.549999999999997</v>
      </c>
      <c r="L12">
        <v>3</v>
      </c>
      <c r="M12">
        <v>0</v>
      </c>
      <c r="N12">
        <v>11.77</v>
      </c>
      <c r="O12">
        <v>11620.34</v>
      </c>
      <c r="P12">
        <v>55.97</v>
      </c>
      <c r="Q12">
        <v>795.97</v>
      </c>
      <c r="R12">
        <v>79.209999999999994</v>
      </c>
      <c r="S12">
        <v>51.23</v>
      </c>
      <c r="T12">
        <v>12873.21</v>
      </c>
      <c r="U12">
        <v>0.65</v>
      </c>
      <c r="V12">
        <v>0.85</v>
      </c>
      <c r="W12">
        <v>0.17</v>
      </c>
      <c r="X12">
        <v>0.77</v>
      </c>
      <c r="Y12">
        <v>2</v>
      </c>
      <c r="Z12">
        <v>10</v>
      </c>
    </row>
    <row r="13" spans="1:26" x14ac:dyDescent="0.25">
      <c r="A13">
        <v>0</v>
      </c>
      <c r="B13">
        <v>30</v>
      </c>
      <c r="C13" t="s">
        <v>34</v>
      </c>
      <c r="D13">
        <v>8.5576000000000008</v>
      </c>
      <c r="E13">
        <v>11.69</v>
      </c>
      <c r="F13">
        <v>9.19</v>
      </c>
      <c r="G13">
        <v>13.13</v>
      </c>
      <c r="H13">
        <v>0.24</v>
      </c>
      <c r="I13">
        <v>42</v>
      </c>
      <c r="J13">
        <v>71.52</v>
      </c>
      <c r="K13">
        <v>32.270000000000003</v>
      </c>
      <c r="L13">
        <v>1</v>
      </c>
      <c r="M13">
        <v>40</v>
      </c>
      <c r="N13">
        <v>8.25</v>
      </c>
      <c r="O13">
        <v>9054.6</v>
      </c>
      <c r="P13">
        <v>56.89</v>
      </c>
      <c r="Q13">
        <v>795.86</v>
      </c>
      <c r="R13">
        <v>101.65</v>
      </c>
      <c r="S13">
        <v>51.23</v>
      </c>
      <c r="T13">
        <v>23986.92</v>
      </c>
      <c r="U13">
        <v>0.5</v>
      </c>
      <c r="V13">
        <v>0.79</v>
      </c>
      <c r="W13">
        <v>0.18</v>
      </c>
      <c r="X13">
        <v>1.43</v>
      </c>
      <c r="Y13">
        <v>2</v>
      </c>
      <c r="Z13">
        <v>10</v>
      </c>
    </row>
    <row r="14" spans="1:26" x14ac:dyDescent="0.25">
      <c r="A14">
        <v>1</v>
      </c>
      <c r="B14">
        <v>30</v>
      </c>
      <c r="C14" t="s">
        <v>34</v>
      </c>
      <c r="D14">
        <v>8.9908000000000001</v>
      </c>
      <c r="E14">
        <v>11.12</v>
      </c>
      <c r="F14">
        <v>8.84</v>
      </c>
      <c r="G14">
        <v>18.95</v>
      </c>
      <c r="H14">
        <v>0.48</v>
      </c>
      <c r="I14">
        <v>28</v>
      </c>
      <c r="J14">
        <v>72.7</v>
      </c>
      <c r="K14">
        <v>32.270000000000003</v>
      </c>
      <c r="L14">
        <v>2</v>
      </c>
      <c r="M14">
        <v>0</v>
      </c>
      <c r="N14">
        <v>8.43</v>
      </c>
      <c r="O14">
        <v>9200.25</v>
      </c>
      <c r="P14">
        <v>50.75</v>
      </c>
      <c r="Q14">
        <v>796.12</v>
      </c>
      <c r="R14">
        <v>89.39</v>
      </c>
      <c r="S14">
        <v>51.23</v>
      </c>
      <c r="T14">
        <v>17923.919999999998</v>
      </c>
      <c r="U14">
        <v>0.56999999999999995</v>
      </c>
      <c r="V14">
        <v>0.82</v>
      </c>
      <c r="W14">
        <v>0.19</v>
      </c>
      <c r="X14">
        <v>1.08</v>
      </c>
      <c r="Y14">
        <v>2</v>
      </c>
      <c r="Z14">
        <v>10</v>
      </c>
    </row>
    <row r="15" spans="1:26" x14ac:dyDescent="0.25">
      <c r="A15">
        <v>0</v>
      </c>
      <c r="B15">
        <v>15</v>
      </c>
      <c r="C15" t="s">
        <v>34</v>
      </c>
      <c r="D15">
        <v>8.2567000000000004</v>
      </c>
      <c r="E15">
        <v>12.11</v>
      </c>
      <c r="F15">
        <v>9.81</v>
      </c>
      <c r="G15">
        <v>10.9</v>
      </c>
      <c r="H15">
        <v>0.43</v>
      </c>
      <c r="I15">
        <v>54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38.229999999999997</v>
      </c>
      <c r="Q15">
        <v>796.39</v>
      </c>
      <c r="R15">
        <v>120.39</v>
      </c>
      <c r="S15">
        <v>51.23</v>
      </c>
      <c r="T15">
        <v>33297.69</v>
      </c>
      <c r="U15">
        <v>0.43</v>
      </c>
      <c r="V15">
        <v>0.74</v>
      </c>
      <c r="W15">
        <v>0.27</v>
      </c>
      <c r="X15">
        <v>2.0499999999999998</v>
      </c>
      <c r="Y15">
        <v>2</v>
      </c>
      <c r="Z15">
        <v>10</v>
      </c>
    </row>
    <row r="16" spans="1:26" x14ac:dyDescent="0.25">
      <c r="A16">
        <v>0</v>
      </c>
      <c r="B16">
        <v>70</v>
      </c>
      <c r="C16" t="s">
        <v>34</v>
      </c>
      <c r="D16">
        <v>6.2126000000000001</v>
      </c>
      <c r="E16">
        <v>16.100000000000001</v>
      </c>
      <c r="F16">
        <v>11.24</v>
      </c>
      <c r="G16">
        <v>7.41</v>
      </c>
      <c r="H16">
        <v>0.12</v>
      </c>
      <c r="I16">
        <v>91</v>
      </c>
      <c r="J16">
        <v>141.81</v>
      </c>
      <c r="K16">
        <v>47.83</v>
      </c>
      <c r="L16">
        <v>1</v>
      </c>
      <c r="M16">
        <v>89</v>
      </c>
      <c r="N16">
        <v>22.98</v>
      </c>
      <c r="O16">
        <v>17723.39</v>
      </c>
      <c r="P16">
        <v>123.86</v>
      </c>
      <c r="Q16">
        <v>796.12</v>
      </c>
      <c r="R16">
        <v>170.72</v>
      </c>
      <c r="S16">
        <v>51.23</v>
      </c>
      <c r="T16">
        <v>58275.34</v>
      </c>
      <c r="U16">
        <v>0.3</v>
      </c>
      <c r="V16">
        <v>0.65</v>
      </c>
      <c r="W16">
        <v>0.26</v>
      </c>
      <c r="X16">
        <v>3.47</v>
      </c>
      <c r="Y16">
        <v>2</v>
      </c>
      <c r="Z16">
        <v>10</v>
      </c>
    </row>
    <row r="17" spans="1:26" x14ac:dyDescent="0.25">
      <c r="A17">
        <v>1</v>
      </c>
      <c r="B17">
        <v>70</v>
      </c>
      <c r="C17" t="s">
        <v>34</v>
      </c>
      <c r="D17">
        <v>8.1622000000000003</v>
      </c>
      <c r="E17">
        <v>12.25</v>
      </c>
      <c r="F17">
        <v>9.01</v>
      </c>
      <c r="G17">
        <v>15.45</v>
      </c>
      <c r="H17">
        <v>0.25</v>
      </c>
      <c r="I17">
        <v>35</v>
      </c>
      <c r="J17">
        <v>143.16999999999999</v>
      </c>
      <c r="K17">
        <v>47.83</v>
      </c>
      <c r="L17">
        <v>2</v>
      </c>
      <c r="M17">
        <v>33</v>
      </c>
      <c r="N17">
        <v>23.34</v>
      </c>
      <c r="O17">
        <v>17891.86</v>
      </c>
      <c r="P17">
        <v>93.7</v>
      </c>
      <c r="Q17">
        <v>795.98</v>
      </c>
      <c r="R17">
        <v>96.82</v>
      </c>
      <c r="S17">
        <v>51.23</v>
      </c>
      <c r="T17">
        <v>21606.45</v>
      </c>
      <c r="U17">
        <v>0.53</v>
      </c>
      <c r="V17">
        <v>0.8</v>
      </c>
      <c r="W17">
        <v>0.15</v>
      </c>
      <c r="X17">
        <v>1.25</v>
      </c>
      <c r="Y17">
        <v>2</v>
      </c>
      <c r="Z17">
        <v>10</v>
      </c>
    </row>
    <row r="18" spans="1:26" x14ac:dyDescent="0.25">
      <c r="A18">
        <v>2</v>
      </c>
      <c r="B18">
        <v>70</v>
      </c>
      <c r="C18" t="s">
        <v>34</v>
      </c>
      <c r="D18">
        <v>8.8328000000000007</v>
      </c>
      <c r="E18">
        <v>11.32</v>
      </c>
      <c r="F18">
        <v>8.49</v>
      </c>
      <c r="G18">
        <v>24.25</v>
      </c>
      <c r="H18">
        <v>0.37</v>
      </c>
      <c r="I18">
        <v>21</v>
      </c>
      <c r="J18">
        <v>144.54</v>
      </c>
      <c r="K18">
        <v>47.83</v>
      </c>
      <c r="L18">
        <v>3</v>
      </c>
      <c r="M18">
        <v>19</v>
      </c>
      <c r="N18">
        <v>23.71</v>
      </c>
      <c r="O18">
        <v>18060.849999999999</v>
      </c>
      <c r="P18">
        <v>82.64</v>
      </c>
      <c r="Q18">
        <v>795.68</v>
      </c>
      <c r="R18">
        <v>78.61</v>
      </c>
      <c r="S18">
        <v>51.23</v>
      </c>
      <c r="T18">
        <v>12568.71</v>
      </c>
      <c r="U18">
        <v>0.65</v>
      </c>
      <c r="V18">
        <v>0.85</v>
      </c>
      <c r="W18">
        <v>0.14000000000000001</v>
      </c>
      <c r="X18">
        <v>0.73</v>
      </c>
      <c r="Y18">
        <v>2</v>
      </c>
      <c r="Z18">
        <v>10</v>
      </c>
    </row>
    <row r="19" spans="1:26" x14ac:dyDescent="0.25">
      <c r="A19">
        <v>3</v>
      </c>
      <c r="B19">
        <v>70</v>
      </c>
      <c r="C19" t="s">
        <v>34</v>
      </c>
      <c r="D19">
        <v>9.1191999999999993</v>
      </c>
      <c r="E19">
        <v>10.97</v>
      </c>
      <c r="F19">
        <v>8.3000000000000007</v>
      </c>
      <c r="G19">
        <v>33.22</v>
      </c>
      <c r="H19">
        <v>0.49</v>
      </c>
      <c r="I19">
        <v>15</v>
      </c>
      <c r="J19">
        <v>145.91999999999999</v>
      </c>
      <c r="K19">
        <v>47.83</v>
      </c>
      <c r="L19">
        <v>4</v>
      </c>
      <c r="M19">
        <v>12</v>
      </c>
      <c r="N19">
        <v>24.09</v>
      </c>
      <c r="O19">
        <v>18230.349999999999</v>
      </c>
      <c r="P19">
        <v>74.31</v>
      </c>
      <c r="Q19">
        <v>795.69</v>
      </c>
      <c r="R19">
        <v>72.69</v>
      </c>
      <c r="S19">
        <v>51.23</v>
      </c>
      <c r="T19">
        <v>9641.2099999999991</v>
      </c>
      <c r="U19">
        <v>0.7</v>
      </c>
      <c r="V19">
        <v>0.87</v>
      </c>
      <c r="W19">
        <v>0.13</v>
      </c>
      <c r="X19">
        <v>0.54</v>
      </c>
      <c r="Y19">
        <v>2</v>
      </c>
      <c r="Z19">
        <v>10</v>
      </c>
    </row>
    <row r="20" spans="1:26" x14ac:dyDescent="0.25">
      <c r="A20">
        <v>4</v>
      </c>
      <c r="B20">
        <v>70</v>
      </c>
      <c r="C20" t="s">
        <v>34</v>
      </c>
      <c r="D20">
        <v>9.2989999999999995</v>
      </c>
      <c r="E20">
        <v>10.75</v>
      </c>
      <c r="F20">
        <v>8.15</v>
      </c>
      <c r="G20">
        <v>37.619999999999997</v>
      </c>
      <c r="H20">
        <v>0.6</v>
      </c>
      <c r="I20">
        <v>13</v>
      </c>
      <c r="J20">
        <v>147.30000000000001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70.5</v>
      </c>
      <c r="Q20">
        <v>795.86</v>
      </c>
      <c r="R20">
        <v>66.849999999999994</v>
      </c>
      <c r="S20">
        <v>51.23</v>
      </c>
      <c r="T20">
        <v>6730.78</v>
      </c>
      <c r="U20">
        <v>0.77</v>
      </c>
      <c r="V20">
        <v>0.89</v>
      </c>
      <c r="W20">
        <v>0.14000000000000001</v>
      </c>
      <c r="X20">
        <v>0.39</v>
      </c>
      <c r="Y20">
        <v>2</v>
      </c>
      <c r="Z20">
        <v>10</v>
      </c>
    </row>
    <row r="21" spans="1:26" x14ac:dyDescent="0.25">
      <c r="A21">
        <v>0</v>
      </c>
      <c r="B21">
        <v>90</v>
      </c>
      <c r="C21" t="s">
        <v>34</v>
      </c>
      <c r="D21">
        <v>5.2831999999999999</v>
      </c>
      <c r="E21">
        <v>18.93</v>
      </c>
      <c r="F21">
        <v>12.35</v>
      </c>
      <c r="G21">
        <v>6.33</v>
      </c>
      <c r="H21">
        <v>0.1</v>
      </c>
      <c r="I21">
        <v>117</v>
      </c>
      <c r="J21">
        <v>176.73</v>
      </c>
      <c r="K21">
        <v>52.44</v>
      </c>
      <c r="L21">
        <v>1</v>
      </c>
      <c r="M21">
        <v>115</v>
      </c>
      <c r="N21">
        <v>33.29</v>
      </c>
      <c r="O21">
        <v>22031.19</v>
      </c>
      <c r="P21">
        <v>158.81</v>
      </c>
      <c r="Q21">
        <v>796.26</v>
      </c>
      <c r="R21">
        <v>208.03</v>
      </c>
      <c r="S21">
        <v>51.23</v>
      </c>
      <c r="T21">
        <v>76800.19</v>
      </c>
      <c r="U21">
        <v>0.25</v>
      </c>
      <c r="V21">
        <v>0.59</v>
      </c>
      <c r="W21">
        <v>0.3</v>
      </c>
      <c r="X21">
        <v>4.58</v>
      </c>
      <c r="Y21">
        <v>2</v>
      </c>
      <c r="Z21">
        <v>10</v>
      </c>
    </row>
    <row r="22" spans="1:26" x14ac:dyDescent="0.25">
      <c r="A22">
        <v>1</v>
      </c>
      <c r="B22">
        <v>90</v>
      </c>
      <c r="C22" t="s">
        <v>34</v>
      </c>
      <c r="D22">
        <v>7.5659000000000001</v>
      </c>
      <c r="E22">
        <v>13.22</v>
      </c>
      <c r="F22">
        <v>9.27</v>
      </c>
      <c r="G22">
        <v>12.93</v>
      </c>
      <c r="H22">
        <v>0.2</v>
      </c>
      <c r="I22">
        <v>43</v>
      </c>
      <c r="J22">
        <v>178.21</v>
      </c>
      <c r="K22">
        <v>52.44</v>
      </c>
      <c r="L22">
        <v>2</v>
      </c>
      <c r="M22">
        <v>41</v>
      </c>
      <c r="N22">
        <v>33.770000000000003</v>
      </c>
      <c r="O22">
        <v>22213.89</v>
      </c>
      <c r="P22">
        <v>114.72</v>
      </c>
      <c r="Q22">
        <v>795.86</v>
      </c>
      <c r="R22">
        <v>104.59</v>
      </c>
      <c r="S22">
        <v>51.23</v>
      </c>
      <c r="T22">
        <v>25450.84</v>
      </c>
      <c r="U22">
        <v>0.49</v>
      </c>
      <c r="V22">
        <v>0.78</v>
      </c>
      <c r="W22">
        <v>0.18</v>
      </c>
      <c r="X22">
        <v>1.51</v>
      </c>
      <c r="Y22">
        <v>2</v>
      </c>
      <c r="Z22">
        <v>10</v>
      </c>
    </row>
    <row r="23" spans="1:26" x14ac:dyDescent="0.25">
      <c r="A23">
        <v>2</v>
      </c>
      <c r="B23">
        <v>90</v>
      </c>
      <c r="C23" t="s">
        <v>34</v>
      </c>
      <c r="D23">
        <v>8.2937999999999992</v>
      </c>
      <c r="E23">
        <v>12.06</v>
      </c>
      <c r="F23">
        <v>8.7100000000000009</v>
      </c>
      <c r="G23">
        <v>20.11</v>
      </c>
      <c r="H23">
        <v>0.3</v>
      </c>
      <c r="I23">
        <v>26</v>
      </c>
      <c r="J23">
        <v>179.7</v>
      </c>
      <c r="K23">
        <v>52.44</v>
      </c>
      <c r="L23">
        <v>3</v>
      </c>
      <c r="M23">
        <v>24</v>
      </c>
      <c r="N23">
        <v>34.26</v>
      </c>
      <c r="O23">
        <v>22397.24</v>
      </c>
      <c r="P23">
        <v>103.71</v>
      </c>
      <c r="Q23">
        <v>795.67</v>
      </c>
      <c r="R23">
        <v>86.38</v>
      </c>
      <c r="S23">
        <v>51.23</v>
      </c>
      <c r="T23">
        <v>16432.05</v>
      </c>
      <c r="U23">
        <v>0.59</v>
      </c>
      <c r="V23">
        <v>0.83</v>
      </c>
      <c r="W23">
        <v>0.15</v>
      </c>
      <c r="X23">
        <v>0.95</v>
      </c>
      <c r="Y23">
        <v>2</v>
      </c>
      <c r="Z23">
        <v>10</v>
      </c>
    </row>
    <row r="24" spans="1:26" x14ac:dyDescent="0.25">
      <c r="A24">
        <v>3</v>
      </c>
      <c r="B24">
        <v>90</v>
      </c>
      <c r="C24" t="s">
        <v>34</v>
      </c>
      <c r="D24">
        <v>8.8012999999999995</v>
      </c>
      <c r="E24">
        <v>11.36</v>
      </c>
      <c r="F24">
        <v>8.3000000000000007</v>
      </c>
      <c r="G24">
        <v>27.67</v>
      </c>
      <c r="H24">
        <v>0.39</v>
      </c>
      <c r="I24">
        <v>18</v>
      </c>
      <c r="J24">
        <v>181.19</v>
      </c>
      <c r="K24">
        <v>52.44</v>
      </c>
      <c r="L24">
        <v>4</v>
      </c>
      <c r="M24">
        <v>16</v>
      </c>
      <c r="N24">
        <v>34.75</v>
      </c>
      <c r="O24">
        <v>22581.25</v>
      </c>
      <c r="P24">
        <v>94.12</v>
      </c>
      <c r="Q24">
        <v>795.67</v>
      </c>
      <c r="R24">
        <v>72.59</v>
      </c>
      <c r="S24">
        <v>51.23</v>
      </c>
      <c r="T24">
        <v>9576.7199999999993</v>
      </c>
      <c r="U24">
        <v>0.71</v>
      </c>
      <c r="V24">
        <v>0.87</v>
      </c>
      <c r="W24">
        <v>0.13</v>
      </c>
      <c r="X24">
        <v>0.54</v>
      </c>
      <c r="Y24">
        <v>2</v>
      </c>
      <c r="Z24">
        <v>10</v>
      </c>
    </row>
    <row r="25" spans="1:26" x14ac:dyDescent="0.25">
      <c r="A25">
        <v>4</v>
      </c>
      <c r="B25">
        <v>90</v>
      </c>
      <c r="C25" t="s">
        <v>34</v>
      </c>
      <c r="D25">
        <v>8.9667999999999992</v>
      </c>
      <c r="E25">
        <v>11.15</v>
      </c>
      <c r="F25">
        <v>8.23</v>
      </c>
      <c r="G25">
        <v>35.29</v>
      </c>
      <c r="H25">
        <v>0.49</v>
      </c>
      <c r="I25">
        <v>14</v>
      </c>
      <c r="J25">
        <v>182.69</v>
      </c>
      <c r="K25">
        <v>52.44</v>
      </c>
      <c r="L25">
        <v>5</v>
      </c>
      <c r="M25">
        <v>12</v>
      </c>
      <c r="N25">
        <v>35.25</v>
      </c>
      <c r="O25">
        <v>22766.06</v>
      </c>
      <c r="P25">
        <v>88.84</v>
      </c>
      <c r="Q25">
        <v>795.69</v>
      </c>
      <c r="R25">
        <v>70.319999999999993</v>
      </c>
      <c r="S25">
        <v>51.23</v>
      </c>
      <c r="T25">
        <v>8462.7800000000007</v>
      </c>
      <c r="U25">
        <v>0.73</v>
      </c>
      <c r="V25">
        <v>0.88</v>
      </c>
      <c r="W25">
        <v>0.13</v>
      </c>
      <c r="X25">
        <v>0.47</v>
      </c>
      <c r="Y25">
        <v>2</v>
      </c>
      <c r="Z25">
        <v>10</v>
      </c>
    </row>
    <row r="26" spans="1:26" x14ac:dyDescent="0.25">
      <c r="A26">
        <v>5</v>
      </c>
      <c r="B26">
        <v>90</v>
      </c>
      <c r="C26" t="s">
        <v>34</v>
      </c>
      <c r="D26">
        <v>9.1142000000000003</v>
      </c>
      <c r="E26">
        <v>10.97</v>
      </c>
      <c r="F26">
        <v>8.16</v>
      </c>
      <c r="G26">
        <v>44.51</v>
      </c>
      <c r="H26">
        <v>0.57999999999999996</v>
      </c>
      <c r="I26">
        <v>11</v>
      </c>
      <c r="J26">
        <v>184.19</v>
      </c>
      <c r="K26">
        <v>52.44</v>
      </c>
      <c r="L26">
        <v>6</v>
      </c>
      <c r="M26">
        <v>8</v>
      </c>
      <c r="N26">
        <v>35.75</v>
      </c>
      <c r="O26">
        <v>22951.43</v>
      </c>
      <c r="P26">
        <v>82.4</v>
      </c>
      <c r="Q26">
        <v>795.78</v>
      </c>
      <c r="R26">
        <v>67.760000000000005</v>
      </c>
      <c r="S26">
        <v>51.23</v>
      </c>
      <c r="T26">
        <v>7196.96</v>
      </c>
      <c r="U26">
        <v>0.76</v>
      </c>
      <c r="V26">
        <v>0.89</v>
      </c>
      <c r="W26">
        <v>0.13</v>
      </c>
      <c r="X26">
        <v>0.4</v>
      </c>
      <c r="Y26">
        <v>2</v>
      </c>
      <c r="Z26">
        <v>10</v>
      </c>
    </row>
    <row r="27" spans="1:26" x14ac:dyDescent="0.25">
      <c r="A27">
        <v>6</v>
      </c>
      <c r="B27">
        <v>90</v>
      </c>
      <c r="C27" t="s">
        <v>34</v>
      </c>
      <c r="D27">
        <v>9.1702999999999992</v>
      </c>
      <c r="E27">
        <v>10.9</v>
      </c>
      <c r="F27">
        <v>8.1300000000000008</v>
      </c>
      <c r="G27">
        <v>48.77</v>
      </c>
      <c r="H27">
        <v>0.67</v>
      </c>
      <c r="I27">
        <v>10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80.239999999999995</v>
      </c>
      <c r="Q27">
        <v>795.64</v>
      </c>
      <c r="R27">
        <v>66.47</v>
      </c>
      <c r="S27">
        <v>51.23</v>
      </c>
      <c r="T27">
        <v>6554.73</v>
      </c>
      <c r="U27">
        <v>0.77</v>
      </c>
      <c r="V27">
        <v>0.89</v>
      </c>
      <c r="W27">
        <v>0.13</v>
      </c>
      <c r="X27">
        <v>0.37</v>
      </c>
      <c r="Y27">
        <v>2</v>
      </c>
      <c r="Z27">
        <v>10</v>
      </c>
    </row>
    <row r="28" spans="1:26" x14ac:dyDescent="0.25">
      <c r="A28">
        <v>0</v>
      </c>
      <c r="B28">
        <v>10</v>
      </c>
      <c r="C28" t="s">
        <v>34</v>
      </c>
      <c r="D28">
        <v>7.4573</v>
      </c>
      <c r="E28">
        <v>13.41</v>
      </c>
      <c r="F28">
        <v>10.86</v>
      </c>
      <c r="G28">
        <v>8.0500000000000007</v>
      </c>
      <c r="H28">
        <v>0.64</v>
      </c>
      <c r="I28">
        <v>81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31.52</v>
      </c>
      <c r="Q28">
        <v>796.09</v>
      </c>
      <c r="R28">
        <v>154.46</v>
      </c>
      <c r="S28">
        <v>51.23</v>
      </c>
      <c r="T28">
        <v>50195.49</v>
      </c>
      <c r="U28">
        <v>0.33</v>
      </c>
      <c r="V28">
        <v>0.67</v>
      </c>
      <c r="W28">
        <v>0.34</v>
      </c>
      <c r="X28">
        <v>3.1</v>
      </c>
      <c r="Y28">
        <v>2</v>
      </c>
      <c r="Z28">
        <v>10</v>
      </c>
    </row>
    <row r="29" spans="1:26" x14ac:dyDescent="0.25">
      <c r="A29">
        <v>0</v>
      </c>
      <c r="B29">
        <v>45</v>
      </c>
      <c r="C29" t="s">
        <v>34</v>
      </c>
      <c r="D29">
        <v>7.5107999999999997</v>
      </c>
      <c r="E29">
        <v>13.31</v>
      </c>
      <c r="F29">
        <v>10.050000000000001</v>
      </c>
      <c r="G29">
        <v>9.73</v>
      </c>
      <c r="H29">
        <v>0.18</v>
      </c>
      <c r="I29">
        <v>62</v>
      </c>
      <c r="J29">
        <v>98.71</v>
      </c>
      <c r="K29">
        <v>39.72</v>
      </c>
      <c r="L29">
        <v>1</v>
      </c>
      <c r="M29">
        <v>60</v>
      </c>
      <c r="N29">
        <v>12.99</v>
      </c>
      <c r="O29">
        <v>12407.75</v>
      </c>
      <c r="P29">
        <v>83.99</v>
      </c>
      <c r="Q29">
        <v>795.99</v>
      </c>
      <c r="R29">
        <v>130.96</v>
      </c>
      <c r="S29">
        <v>51.23</v>
      </c>
      <c r="T29">
        <v>38539.93</v>
      </c>
      <c r="U29">
        <v>0.39</v>
      </c>
      <c r="V29">
        <v>0.72</v>
      </c>
      <c r="W29">
        <v>0.21</v>
      </c>
      <c r="X29">
        <v>2.29</v>
      </c>
      <c r="Y29">
        <v>2</v>
      </c>
      <c r="Z29">
        <v>10</v>
      </c>
    </row>
    <row r="30" spans="1:26" x14ac:dyDescent="0.25">
      <c r="A30">
        <v>1</v>
      </c>
      <c r="B30">
        <v>45</v>
      </c>
      <c r="C30" t="s">
        <v>34</v>
      </c>
      <c r="D30">
        <v>9.0135000000000005</v>
      </c>
      <c r="E30">
        <v>11.09</v>
      </c>
      <c r="F30">
        <v>8.61</v>
      </c>
      <c r="G30">
        <v>21.53</v>
      </c>
      <c r="H30">
        <v>0.35</v>
      </c>
      <c r="I30">
        <v>24</v>
      </c>
      <c r="J30">
        <v>99.95</v>
      </c>
      <c r="K30">
        <v>39.72</v>
      </c>
      <c r="L30">
        <v>2</v>
      </c>
      <c r="M30">
        <v>22</v>
      </c>
      <c r="N30">
        <v>13.24</v>
      </c>
      <c r="O30">
        <v>12561.45</v>
      </c>
      <c r="P30">
        <v>62.97</v>
      </c>
      <c r="Q30">
        <v>795.66</v>
      </c>
      <c r="R30">
        <v>82.9</v>
      </c>
      <c r="S30">
        <v>51.23</v>
      </c>
      <c r="T30">
        <v>14700.29</v>
      </c>
      <c r="U30">
        <v>0.62</v>
      </c>
      <c r="V30">
        <v>0.84</v>
      </c>
      <c r="W30">
        <v>0.15</v>
      </c>
      <c r="X30">
        <v>0.85</v>
      </c>
      <c r="Y30">
        <v>2</v>
      </c>
      <c r="Z30">
        <v>10</v>
      </c>
    </row>
    <row r="31" spans="1:26" x14ac:dyDescent="0.25">
      <c r="A31">
        <v>2</v>
      </c>
      <c r="B31">
        <v>45</v>
      </c>
      <c r="C31" t="s">
        <v>34</v>
      </c>
      <c r="D31">
        <v>9.2194000000000003</v>
      </c>
      <c r="E31">
        <v>10.85</v>
      </c>
      <c r="F31">
        <v>8.4700000000000006</v>
      </c>
      <c r="G31">
        <v>26.74</v>
      </c>
      <c r="H31">
        <v>0.52</v>
      </c>
      <c r="I31">
        <v>19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59.11</v>
      </c>
      <c r="Q31">
        <v>795.68</v>
      </c>
      <c r="R31">
        <v>77.33</v>
      </c>
      <c r="S31">
        <v>51.23</v>
      </c>
      <c r="T31">
        <v>11942.69</v>
      </c>
      <c r="U31">
        <v>0.66</v>
      </c>
      <c r="V31">
        <v>0.86</v>
      </c>
      <c r="W31">
        <v>0.16</v>
      </c>
      <c r="X31">
        <v>0.71</v>
      </c>
      <c r="Y31">
        <v>2</v>
      </c>
      <c r="Z31">
        <v>10</v>
      </c>
    </row>
    <row r="32" spans="1:26" x14ac:dyDescent="0.25">
      <c r="A32">
        <v>0</v>
      </c>
      <c r="B32">
        <v>60</v>
      </c>
      <c r="C32" t="s">
        <v>34</v>
      </c>
      <c r="D32">
        <v>6.6760999999999999</v>
      </c>
      <c r="E32">
        <v>14.98</v>
      </c>
      <c r="F32">
        <v>10.8</v>
      </c>
      <c r="G32">
        <v>8.1</v>
      </c>
      <c r="H32">
        <v>0.14000000000000001</v>
      </c>
      <c r="I32">
        <v>80</v>
      </c>
      <c r="J32">
        <v>124.63</v>
      </c>
      <c r="K32">
        <v>45</v>
      </c>
      <c r="L32">
        <v>1</v>
      </c>
      <c r="M32">
        <v>78</v>
      </c>
      <c r="N32">
        <v>18.64</v>
      </c>
      <c r="O32">
        <v>15605.44</v>
      </c>
      <c r="P32">
        <v>108.35</v>
      </c>
      <c r="Q32">
        <v>796.08</v>
      </c>
      <c r="R32">
        <v>156.13</v>
      </c>
      <c r="S32">
        <v>51.23</v>
      </c>
      <c r="T32">
        <v>51036.55</v>
      </c>
      <c r="U32">
        <v>0.33</v>
      </c>
      <c r="V32">
        <v>0.67</v>
      </c>
      <c r="W32">
        <v>0.23</v>
      </c>
      <c r="X32">
        <v>3.04</v>
      </c>
      <c r="Y32">
        <v>2</v>
      </c>
      <c r="Z32">
        <v>10</v>
      </c>
    </row>
    <row r="33" spans="1:26" x14ac:dyDescent="0.25">
      <c r="A33">
        <v>1</v>
      </c>
      <c r="B33">
        <v>60</v>
      </c>
      <c r="C33" t="s">
        <v>34</v>
      </c>
      <c r="D33">
        <v>8.3454999999999995</v>
      </c>
      <c r="E33">
        <v>11.98</v>
      </c>
      <c r="F33">
        <v>9.0299999999999994</v>
      </c>
      <c r="G33">
        <v>16.940000000000001</v>
      </c>
      <c r="H33">
        <v>0.28000000000000003</v>
      </c>
      <c r="I33">
        <v>32</v>
      </c>
      <c r="J33">
        <v>125.95</v>
      </c>
      <c r="K33">
        <v>45</v>
      </c>
      <c r="L33">
        <v>2</v>
      </c>
      <c r="M33">
        <v>30</v>
      </c>
      <c r="N33">
        <v>18.95</v>
      </c>
      <c r="O33">
        <v>15767.7</v>
      </c>
      <c r="P33">
        <v>84.27</v>
      </c>
      <c r="Q33">
        <v>795.76</v>
      </c>
      <c r="R33">
        <v>97.4</v>
      </c>
      <c r="S33">
        <v>51.23</v>
      </c>
      <c r="T33">
        <v>21911.46</v>
      </c>
      <c r="U33">
        <v>0.53</v>
      </c>
      <c r="V33">
        <v>0.8</v>
      </c>
      <c r="W33">
        <v>0.15</v>
      </c>
      <c r="X33">
        <v>1.27</v>
      </c>
      <c r="Y33">
        <v>2</v>
      </c>
      <c r="Z33">
        <v>10</v>
      </c>
    </row>
    <row r="34" spans="1:26" x14ac:dyDescent="0.25">
      <c r="A34">
        <v>2</v>
      </c>
      <c r="B34">
        <v>60</v>
      </c>
      <c r="C34" t="s">
        <v>34</v>
      </c>
      <c r="D34">
        <v>9.1282999999999994</v>
      </c>
      <c r="E34">
        <v>10.96</v>
      </c>
      <c r="F34">
        <v>8.36</v>
      </c>
      <c r="G34">
        <v>27.88</v>
      </c>
      <c r="H34">
        <v>0.42</v>
      </c>
      <c r="I34">
        <v>18</v>
      </c>
      <c r="J34">
        <v>127.27</v>
      </c>
      <c r="K34">
        <v>45</v>
      </c>
      <c r="L34">
        <v>3</v>
      </c>
      <c r="M34">
        <v>16</v>
      </c>
      <c r="N34">
        <v>19.27</v>
      </c>
      <c r="O34">
        <v>15930.42</v>
      </c>
      <c r="P34">
        <v>70.349999999999994</v>
      </c>
      <c r="Q34">
        <v>795.68</v>
      </c>
      <c r="R34">
        <v>74.83</v>
      </c>
      <c r="S34">
        <v>51.23</v>
      </c>
      <c r="T34">
        <v>10697.51</v>
      </c>
      <c r="U34">
        <v>0.68</v>
      </c>
      <c r="V34">
        <v>0.87</v>
      </c>
      <c r="W34">
        <v>0.13</v>
      </c>
      <c r="X34">
        <v>0.6</v>
      </c>
      <c r="Y34">
        <v>2</v>
      </c>
      <c r="Z34">
        <v>10</v>
      </c>
    </row>
    <row r="35" spans="1:26" x14ac:dyDescent="0.25">
      <c r="A35">
        <v>3</v>
      </c>
      <c r="B35">
        <v>60</v>
      </c>
      <c r="C35" t="s">
        <v>34</v>
      </c>
      <c r="D35">
        <v>9.2277000000000005</v>
      </c>
      <c r="E35">
        <v>10.84</v>
      </c>
      <c r="F35">
        <v>8.32</v>
      </c>
      <c r="G35">
        <v>33.29</v>
      </c>
      <c r="H35">
        <v>0.55000000000000004</v>
      </c>
      <c r="I35">
        <v>15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66.260000000000005</v>
      </c>
      <c r="Q35">
        <v>795.64</v>
      </c>
      <c r="R35">
        <v>72.709999999999994</v>
      </c>
      <c r="S35">
        <v>51.23</v>
      </c>
      <c r="T35">
        <v>9652.0300000000007</v>
      </c>
      <c r="U35">
        <v>0.7</v>
      </c>
      <c r="V35">
        <v>0.87</v>
      </c>
      <c r="W35">
        <v>0.15</v>
      </c>
      <c r="X35">
        <v>0.56000000000000005</v>
      </c>
      <c r="Y35">
        <v>2</v>
      </c>
      <c r="Z35">
        <v>10</v>
      </c>
    </row>
    <row r="36" spans="1:26" x14ac:dyDescent="0.25">
      <c r="A36">
        <v>0</v>
      </c>
      <c r="B36">
        <v>80</v>
      </c>
      <c r="C36" t="s">
        <v>34</v>
      </c>
      <c r="D36">
        <v>5.7248999999999999</v>
      </c>
      <c r="E36">
        <v>17.47</v>
      </c>
      <c r="F36">
        <v>11.79</v>
      </c>
      <c r="G36">
        <v>6.8</v>
      </c>
      <c r="H36">
        <v>0.11</v>
      </c>
      <c r="I36">
        <v>104</v>
      </c>
      <c r="J36">
        <v>159.12</v>
      </c>
      <c r="K36">
        <v>50.28</v>
      </c>
      <c r="L36">
        <v>1</v>
      </c>
      <c r="M36">
        <v>102</v>
      </c>
      <c r="N36">
        <v>27.84</v>
      </c>
      <c r="O36">
        <v>19859.16</v>
      </c>
      <c r="P36">
        <v>141.05000000000001</v>
      </c>
      <c r="Q36">
        <v>796.09</v>
      </c>
      <c r="R36">
        <v>189.4</v>
      </c>
      <c r="S36">
        <v>51.23</v>
      </c>
      <c r="T36">
        <v>67553.39</v>
      </c>
      <c r="U36">
        <v>0.27</v>
      </c>
      <c r="V36">
        <v>0.62</v>
      </c>
      <c r="W36">
        <v>0.27</v>
      </c>
      <c r="X36">
        <v>4.03</v>
      </c>
      <c r="Y36">
        <v>2</v>
      </c>
      <c r="Z36">
        <v>10</v>
      </c>
    </row>
    <row r="37" spans="1:26" x14ac:dyDescent="0.25">
      <c r="A37">
        <v>1</v>
      </c>
      <c r="B37">
        <v>80</v>
      </c>
      <c r="C37" t="s">
        <v>34</v>
      </c>
      <c r="D37">
        <v>8.0047999999999995</v>
      </c>
      <c r="E37">
        <v>12.49</v>
      </c>
      <c r="F37">
        <v>8.94</v>
      </c>
      <c r="G37">
        <v>14.12</v>
      </c>
      <c r="H37">
        <v>0.22</v>
      </c>
      <c r="I37">
        <v>38</v>
      </c>
      <c r="J37">
        <v>160.54</v>
      </c>
      <c r="K37">
        <v>50.28</v>
      </c>
      <c r="L37">
        <v>2</v>
      </c>
      <c r="M37">
        <v>36</v>
      </c>
      <c r="N37">
        <v>28.26</v>
      </c>
      <c r="O37">
        <v>20034.400000000001</v>
      </c>
      <c r="P37">
        <v>102</v>
      </c>
      <c r="Q37">
        <v>795.75</v>
      </c>
      <c r="R37">
        <v>93.67</v>
      </c>
      <c r="S37">
        <v>51.23</v>
      </c>
      <c r="T37">
        <v>20015.7</v>
      </c>
      <c r="U37">
        <v>0.55000000000000004</v>
      </c>
      <c r="V37">
        <v>0.81</v>
      </c>
      <c r="W37">
        <v>0.16</v>
      </c>
      <c r="X37">
        <v>1.18</v>
      </c>
      <c r="Y37">
        <v>2</v>
      </c>
      <c r="Z37">
        <v>10</v>
      </c>
    </row>
    <row r="38" spans="1:26" x14ac:dyDescent="0.25">
      <c r="A38">
        <v>2</v>
      </c>
      <c r="B38">
        <v>80</v>
      </c>
      <c r="C38" t="s">
        <v>34</v>
      </c>
      <c r="D38">
        <v>8.5289999999999999</v>
      </c>
      <c r="E38">
        <v>11.72</v>
      </c>
      <c r="F38">
        <v>8.6300000000000008</v>
      </c>
      <c r="G38">
        <v>21.57</v>
      </c>
      <c r="H38">
        <v>0.33</v>
      </c>
      <c r="I38">
        <v>24</v>
      </c>
      <c r="J38">
        <v>161.97</v>
      </c>
      <c r="K38">
        <v>50.28</v>
      </c>
      <c r="L38">
        <v>3</v>
      </c>
      <c r="M38">
        <v>22</v>
      </c>
      <c r="N38">
        <v>28.69</v>
      </c>
      <c r="O38">
        <v>20210.21</v>
      </c>
      <c r="P38">
        <v>93.7</v>
      </c>
      <c r="Q38">
        <v>795.75</v>
      </c>
      <c r="R38">
        <v>83.43</v>
      </c>
      <c r="S38">
        <v>51.23</v>
      </c>
      <c r="T38">
        <v>14967.74</v>
      </c>
      <c r="U38">
        <v>0.61</v>
      </c>
      <c r="V38">
        <v>0.84</v>
      </c>
      <c r="W38">
        <v>0.15</v>
      </c>
      <c r="X38">
        <v>0.87</v>
      </c>
      <c r="Y38">
        <v>2</v>
      </c>
      <c r="Z38">
        <v>10</v>
      </c>
    </row>
    <row r="39" spans="1:26" x14ac:dyDescent="0.25">
      <c r="A39">
        <v>3</v>
      </c>
      <c r="B39">
        <v>80</v>
      </c>
      <c r="C39" t="s">
        <v>34</v>
      </c>
      <c r="D39">
        <v>8.8706999999999994</v>
      </c>
      <c r="E39">
        <v>11.27</v>
      </c>
      <c r="F39">
        <v>8.4</v>
      </c>
      <c r="G39">
        <v>29.65</v>
      </c>
      <c r="H39">
        <v>0.43</v>
      </c>
      <c r="I39">
        <v>17</v>
      </c>
      <c r="J39">
        <v>163.4</v>
      </c>
      <c r="K39">
        <v>50.28</v>
      </c>
      <c r="L39">
        <v>4</v>
      </c>
      <c r="M39">
        <v>15</v>
      </c>
      <c r="N39">
        <v>29.12</v>
      </c>
      <c r="O39">
        <v>20386.62</v>
      </c>
      <c r="P39">
        <v>86.08</v>
      </c>
      <c r="Q39">
        <v>795.72</v>
      </c>
      <c r="R39">
        <v>75.930000000000007</v>
      </c>
      <c r="S39">
        <v>51.23</v>
      </c>
      <c r="T39">
        <v>11249.16</v>
      </c>
      <c r="U39">
        <v>0.67</v>
      </c>
      <c r="V39">
        <v>0.86</v>
      </c>
      <c r="W39">
        <v>0.14000000000000001</v>
      </c>
      <c r="X39">
        <v>0.64</v>
      </c>
      <c r="Y39">
        <v>2</v>
      </c>
      <c r="Z39">
        <v>10</v>
      </c>
    </row>
    <row r="40" spans="1:26" x14ac:dyDescent="0.25">
      <c r="A40">
        <v>4</v>
      </c>
      <c r="B40">
        <v>80</v>
      </c>
      <c r="C40" t="s">
        <v>34</v>
      </c>
      <c r="D40">
        <v>9.0952999999999999</v>
      </c>
      <c r="E40">
        <v>10.99</v>
      </c>
      <c r="F40">
        <v>8.25</v>
      </c>
      <c r="G40">
        <v>38.08</v>
      </c>
      <c r="H40">
        <v>0.54</v>
      </c>
      <c r="I40">
        <v>13</v>
      </c>
      <c r="J40">
        <v>164.83</v>
      </c>
      <c r="K40">
        <v>50.28</v>
      </c>
      <c r="L40">
        <v>5</v>
      </c>
      <c r="M40">
        <v>11</v>
      </c>
      <c r="N40">
        <v>29.55</v>
      </c>
      <c r="O40">
        <v>20563.61</v>
      </c>
      <c r="P40">
        <v>78.010000000000005</v>
      </c>
      <c r="Q40">
        <v>795.67</v>
      </c>
      <c r="R40">
        <v>71.25</v>
      </c>
      <c r="S40">
        <v>51.23</v>
      </c>
      <c r="T40">
        <v>8931.85</v>
      </c>
      <c r="U40">
        <v>0.72</v>
      </c>
      <c r="V40">
        <v>0.88</v>
      </c>
      <c r="W40">
        <v>0.12</v>
      </c>
      <c r="X40">
        <v>0.49</v>
      </c>
      <c r="Y40">
        <v>2</v>
      </c>
      <c r="Z40">
        <v>10</v>
      </c>
    </row>
    <row r="41" spans="1:26" x14ac:dyDescent="0.25">
      <c r="A41">
        <v>5</v>
      </c>
      <c r="B41">
        <v>80</v>
      </c>
      <c r="C41" t="s">
        <v>34</v>
      </c>
      <c r="D41">
        <v>9.2532999999999994</v>
      </c>
      <c r="E41">
        <v>10.81</v>
      </c>
      <c r="F41">
        <v>8.1300000000000008</v>
      </c>
      <c r="G41">
        <v>44.33</v>
      </c>
      <c r="H41">
        <v>0.64</v>
      </c>
      <c r="I41">
        <v>11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74.58</v>
      </c>
      <c r="Q41">
        <v>795.71</v>
      </c>
      <c r="R41">
        <v>66.260000000000005</v>
      </c>
      <c r="S41">
        <v>51.23</v>
      </c>
      <c r="T41">
        <v>6444.64</v>
      </c>
      <c r="U41">
        <v>0.77</v>
      </c>
      <c r="V41">
        <v>0.89</v>
      </c>
      <c r="W41">
        <v>0.14000000000000001</v>
      </c>
      <c r="X41">
        <v>0.37</v>
      </c>
      <c r="Y41">
        <v>2</v>
      </c>
      <c r="Z41">
        <v>10</v>
      </c>
    </row>
    <row r="42" spans="1:26" x14ac:dyDescent="0.25">
      <c r="A42">
        <v>0</v>
      </c>
      <c r="B42">
        <v>35</v>
      </c>
      <c r="C42" t="s">
        <v>34</v>
      </c>
      <c r="D42">
        <v>8.1060999999999996</v>
      </c>
      <c r="E42">
        <v>12.34</v>
      </c>
      <c r="F42">
        <v>9.58</v>
      </c>
      <c r="G42">
        <v>11.5</v>
      </c>
      <c r="H42">
        <v>0.22</v>
      </c>
      <c r="I42">
        <v>50</v>
      </c>
      <c r="J42">
        <v>80.84</v>
      </c>
      <c r="K42">
        <v>35.1</v>
      </c>
      <c r="L42">
        <v>1</v>
      </c>
      <c r="M42">
        <v>48</v>
      </c>
      <c r="N42">
        <v>9.74</v>
      </c>
      <c r="O42">
        <v>10204.209999999999</v>
      </c>
      <c r="P42">
        <v>67.19</v>
      </c>
      <c r="Q42">
        <v>795.73</v>
      </c>
      <c r="R42">
        <v>115.19</v>
      </c>
      <c r="S42">
        <v>51.23</v>
      </c>
      <c r="T42">
        <v>30716.1</v>
      </c>
      <c r="U42">
        <v>0.44</v>
      </c>
      <c r="V42">
        <v>0.76</v>
      </c>
      <c r="W42">
        <v>0.19</v>
      </c>
      <c r="X42">
        <v>1.82</v>
      </c>
      <c r="Y42">
        <v>2</v>
      </c>
      <c r="Z42">
        <v>10</v>
      </c>
    </row>
    <row r="43" spans="1:26" x14ac:dyDescent="0.25">
      <c r="A43">
        <v>1</v>
      </c>
      <c r="B43">
        <v>35</v>
      </c>
      <c r="C43" t="s">
        <v>34</v>
      </c>
      <c r="D43">
        <v>9.1204000000000001</v>
      </c>
      <c r="E43">
        <v>10.96</v>
      </c>
      <c r="F43">
        <v>8.66</v>
      </c>
      <c r="G43">
        <v>21.65</v>
      </c>
      <c r="H43">
        <v>0.43</v>
      </c>
      <c r="I43">
        <v>24</v>
      </c>
      <c r="J43">
        <v>82.04</v>
      </c>
      <c r="K43">
        <v>35.1</v>
      </c>
      <c r="L43">
        <v>2</v>
      </c>
      <c r="M43">
        <v>0</v>
      </c>
      <c r="N43">
        <v>9.94</v>
      </c>
      <c r="O43">
        <v>10352.530000000001</v>
      </c>
      <c r="P43">
        <v>53.13</v>
      </c>
      <c r="Q43">
        <v>796.27</v>
      </c>
      <c r="R43">
        <v>83.37</v>
      </c>
      <c r="S43">
        <v>51.23</v>
      </c>
      <c r="T43">
        <v>14935.65</v>
      </c>
      <c r="U43">
        <v>0.61</v>
      </c>
      <c r="V43">
        <v>0.84</v>
      </c>
      <c r="W43">
        <v>0.18</v>
      </c>
      <c r="X43">
        <v>0.9</v>
      </c>
      <c r="Y43">
        <v>2</v>
      </c>
      <c r="Z43">
        <v>10</v>
      </c>
    </row>
    <row r="44" spans="1:26" x14ac:dyDescent="0.25">
      <c r="A44">
        <v>0</v>
      </c>
      <c r="B44">
        <v>50</v>
      </c>
      <c r="C44" t="s">
        <v>34</v>
      </c>
      <c r="D44">
        <v>7.2152000000000003</v>
      </c>
      <c r="E44">
        <v>13.86</v>
      </c>
      <c r="F44">
        <v>10.31</v>
      </c>
      <c r="G44">
        <v>9.1</v>
      </c>
      <c r="H44">
        <v>0.16</v>
      </c>
      <c r="I44">
        <v>68</v>
      </c>
      <c r="J44">
        <v>107.41</v>
      </c>
      <c r="K44">
        <v>41.65</v>
      </c>
      <c r="L44">
        <v>1</v>
      </c>
      <c r="M44">
        <v>66</v>
      </c>
      <c r="N44">
        <v>14.77</v>
      </c>
      <c r="O44">
        <v>13481.73</v>
      </c>
      <c r="P44">
        <v>92.25</v>
      </c>
      <c r="Q44">
        <v>796.08</v>
      </c>
      <c r="R44">
        <v>139.75</v>
      </c>
      <c r="S44">
        <v>51.23</v>
      </c>
      <c r="T44">
        <v>42903.77</v>
      </c>
      <c r="U44">
        <v>0.37</v>
      </c>
      <c r="V44">
        <v>0.7</v>
      </c>
      <c r="W44">
        <v>0.22</v>
      </c>
      <c r="X44">
        <v>2.5499999999999998</v>
      </c>
      <c r="Y44">
        <v>2</v>
      </c>
      <c r="Z44">
        <v>10</v>
      </c>
    </row>
    <row r="45" spans="1:26" x14ac:dyDescent="0.25">
      <c r="A45">
        <v>1</v>
      </c>
      <c r="B45">
        <v>50</v>
      </c>
      <c r="C45" t="s">
        <v>34</v>
      </c>
      <c r="D45">
        <v>8.7761999999999993</v>
      </c>
      <c r="E45">
        <v>11.39</v>
      </c>
      <c r="F45">
        <v>8.76</v>
      </c>
      <c r="G45">
        <v>19.46</v>
      </c>
      <c r="H45">
        <v>0.32</v>
      </c>
      <c r="I45">
        <v>27</v>
      </c>
      <c r="J45">
        <v>108.68</v>
      </c>
      <c r="K45">
        <v>41.65</v>
      </c>
      <c r="L45">
        <v>2</v>
      </c>
      <c r="M45">
        <v>25</v>
      </c>
      <c r="N45">
        <v>15.03</v>
      </c>
      <c r="O45">
        <v>13638.32</v>
      </c>
      <c r="P45">
        <v>70.53</v>
      </c>
      <c r="Q45">
        <v>795.66</v>
      </c>
      <c r="R45">
        <v>87.95</v>
      </c>
      <c r="S45">
        <v>51.23</v>
      </c>
      <c r="T45">
        <v>17212.29</v>
      </c>
      <c r="U45">
        <v>0.57999999999999996</v>
      </c>
      <c r="V45">
        <v>0.83</v>
      </c>
      <c r="W45">
        <v>0.15</v>
      </c>
      <c r="X45">
        <v>1</v>
      </c>
      <c r="Y45">
        <v>2</v>
      </c>
      <c r="Z45">
        <v>10</v>
      </c>
    </row>
    <row r="46" spans="1:26" x14ac:dyDescent="0.25">
      <c r="A46">
        <v>2</v>
      </c>
      <c r="B46">
        <v>50</v>
      </c>
      <c r="C46" t="s">
        <v>34</v>
      </c>
      <c r="D46">
        <v>9.2253000000000007</v>
      </c>
      <c r="E46">
        <v>10.84</v>
      </c>
      <c r="F46">
        <v>8.43</v>
      </c>
      <c r="G46">
        <v>29.74</v>
      </c>
      <c r="H46">
        <v>0.48</v>
      </c>
      <c r="I46">
        <v>17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61.01</v>
      </c>
      <c r="Q46">
        <v>795.85</v>
      </c>
      <c r="R46">
        <v>76.260000000000005</v>
      </c>
      <c r="S46">
        <v>51.23</v>
      </c>
      <c r="T46">
        <v>11413.58</v>
      </c>
      <c r="U46">
        <v>0.67</v>
      </c>
      <c r="V46">
        <v>0.86</v>
      </c>
      <c r="W46">
        <v>0.15</v>
      </c>
      <c r="X46">
        <v>0.67</v>
      </c>
      <c r="Y46">
        <v>2</v>
      </c>
      <c r="Z46">
        <v>10</v>
      </c>
    </row>
    <row r="47" spans="1:26" x14ac:dyDescent="0.25">
      <c r="A47">
        <v>3</v>
      </c>
      <c r="B47">
        <v>50</v>
      </c>
      <c r="C47" t="s">
        <v>34</v>
      </c>
      <c r="D47">
        <v>9.2317</v>
      </c>
      <c r="E47">
        <v>10.83</v>
      </c>
      <c r="F47">
        <v>8.42</v>
      </c>
      <c r="G47">
        <v>29.71</v>
      </c>
      <c r="H47">
        <v>0.63</v>
      </c>
      <c r="I47">
        <v>17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61.61</v>
      </c>
      <c r="Q47">
        <v>795.86</v>
      </c>
      <c r="R47">
        <v>75.94</v>
      </c>
      <c r="S47">
        <v>51.23</v>
      </c>
      <c r="T47">
        <v>11257.6</v>
      </c>
      <c r="U47">
        <v>0.67</v>
      </c>
      <c r="V47">
        <v>0.86</v>
      </c>
      <c r="W47">
        <v>0.15</v>
      </c>
      <c r="X47">
        <v>0.66</v>
      </c>
      <c r="Y47">
        <v>2</v>
      </c>
      <c r="Z47">
        <v>10</v>
      </c>
    </row>
    <row r="48" spans="1:26" x14ac:dyDescent="0.25">
      <c r="A48">
        <v>0</v>
      </c>
      <c r="B48">
        <v>25</v>
      </c>
      <c r="C48" t="s">
        <v>34</v>
      </c>
      <c r="D48">
        <v>8.8425999999999991</v>
      </c>
      <c r="E48">
        <v>11.31</v>
      </c>
      <c r="F48">
        <v>9.01</v>
      </c>
      <c r="G48">
        <v>15.02</v>
      </c>
      <c r="H48">
        <v>0.28000000000000003</v>
      </c>
      <c r="I48">
        <v>36</v>
      </c>
      <c r="J48">
        <v>61.76</v>
      </c>
      <c r="K48">
        <v>28.92</v>
      </c>
      <c r="L48">
        <v>1</v>
      </c>
      <c r="M48">
        <v>23</v>
      </c>
      <c r="N48">
        <v>6.84</v>
      </c>
      <c r="O48">
        <v>7851.41</v>
      </c>
      <c r="P48">
        <v>47.47</v>
      </c>
      <c r="Q48">
        <v>795.97</v>
      </c>
      <c r="R48">
        <v>96.03</v>
      </c>
      <c r="S48">
        <v>51.23</v>
      </c>
      <c r="T48">
        <v>21208.05</v>
      </c>
      <c r="U48">
        <v>0.53</v>
      </c>
      <c r="V48">
        <v>0.8</v>
      </c>
      <c r="W48">
        <v>0.17</v>
      </c>
      <c r="X48">
        <v>1.25</v>
      </c>
      <c r="Y48">
        <v>2</v>
      </c>
      <c r="Z48">
        <v>10</v>
      </c>
    </row>
    <row r="49" spans="1:26" x14ac:dyDescent="0.25">
      <c r="A49">
        <v>1</v>
      </c>
      <c r="B49">
        <v>25</v>
      </c>
      <c r="C49" t="s">
        <v>34</v>
      </c>
      <c r="D49">
        <v>8.7942</v>
      </c>
      <c r="E49">
        <v>11.37</v>
      </c>
      <c r="F49">
        <v>9.1199999999999992</v>
      </c>
      <c r="G49">
        <v>16.579999999999998</v>
      </c>
      <c r="H49">
        <v>0.55000000000000004</v>
      </c>
      <c r="I49">
        <v>33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47.81</v>
      </c>
      <c r="Q49">
        <v>795.86</v>
      </c>
      <c r="R49">
        <v>98.84</v>
      </c>
      <c r="S49">
        <v>51.23</v>
      </c>
      <c r="T49">
        <v>22623.88</v>
      </c>
      <c r="U49">
        <v>0.52</v>
      </c>
      <c r="V49">
        <v>0.8</v>
      </c>
      <c r="W49">
        <v>0.2</v>
      </c>
      <c r="X49">
        <v>1.36</v>
      </c>
      <c r="Y49">
        <v>2</v>
      </c>
      <c r="Z49">
        <v>10</v>
      </c>
    </row>
    <row r="50" spans="1:26" x14ac:dyDescent="0.25">
      <c r="A50">
        <v>0</v>
      </c>
      <c r="B50">
        <v>85</v>
      </c>
      <c r="C50" t="s">
        <v>34</v>
      </c>
      <c r="D50">
        <v>5.5125000000000002</v>
      </c>
      <c r="E50">
        <v>18.14</v>
      </c>
      <c r="F50">
        <v>12.04</v>
      </c>
      <c r="G50">
        <v>6.57</v>
      </c>
      <c r="H50">
        <v>0.11</v>
      </c>
      <c r="I50">
        <v>110</v>
      </c>
      <c r="J50">
        <v>167.88</v>
      </c>
      <c r="K50">
        <v>51.39</v>
      </c>
      <c r="L50">
        <v>1</v>
      </c>
      <c r="M50">
        <v>108</v>
      </c>
      <c r="N50">
        <v>30.49</v>
      </c>
      <c r="O50">
        <v>20939.59</v>
      </c>
      <c r="P50">
        <v>149.47999999999999</v>
      </c>
      <c r="Q50">
        <v>796.16</v>
      </c>
      <c r="R50">
        <v>197.94</v>
      </c>
      <c r="S50">
        <v>51.23</v>
      </c>
      <c r="T50">
        <v>71790.86</v>
      </c>
      <c r="U50">
        <v>0.26</v>
      </c>
      <c r="V50">
        <v>0.6</v>
      </c>
      <c r="W50">
        <v>0.28000000000000003</v>
      </c>
      <c r="X50">
        <v>4.2699999999999996</v>
      </c>
      <c r="Y50">
        <v>2</v>
      </c>
      <c r="Z50">
        <v>10</v>
      </c>
    </row>
    <row r="51" spans="1:26" x14ac:dyDescent="0.25">
      <c r="A51">
        <v>1</v>
      </c>
      <c r="B51">
        <v>85</v>
      </c>
      <c r="C51" t="s">
        <v>34</v>
      </c>
      <c r="D51">
        <v>7.8255999999999997</v>
      </c>
      <c r="E51">
        <v>12.78</v>
      </c>
      <c r="F51">
        <v>9.0500000000000007</v>
      </c>
      <c r="G51">
        <v>13.58</v>
      </c>
      <c r="H51">
        <v>0.21</v>
      </c>
      <c r="I51">
        <v>40</v>
      </c>
      <c r="J51">
        <v>169.33</v>
      </c>
      <c r="K51">
        <v>51.39</v>
      </c>
      <c r="L51">
        <v>2</v>
      </c>
      <c r="M51">
        <v>38</v>
      </c>
      <c r="N51">
        <v>30.94</v>
      </c>
      <c r="O51">
        <v>21118.46</v>
      </c>
      <c r="P51">
        <v>107.67</v>
      </c>
      <c r="Q51">
        <v>795.99</v>
      </c>
      <c r="R51">
        <v>97.05</v>
      </c>
      <c r="S51">
        <v>51.23</v>
      </c>
      <c r="T51">
        <v>21696.87</v>
      </c>
      <c r="U51">
        <v>0.53</v>
      </c>
      <c r="V51">
        <v>0.8</v>
      </c>
      <c r="W51">
        <v>0.17</v>
      </c>
      <c r="X51">
        <v>1.29</v>
      </c>
      <c r="Y51">
        <v>2</v>
      </c>
      <c r="Z51">
        <v>10</v>
      </c>
    </row>
    <row r="52" spans="1:26" x14ac:dyDescent="0.25">
      <c r="A52">
        <v>2</v>
      </c>
      <c r="B52">
        <v>85</v>
      </c>
      <c r="C52" t="s">
        <v>34</v>
      </c>
      <c r="D52">
        <v>8.4120000000000008</v>
      </c>
      <c r="E52">
        <v>11.89</v>
      </c>
      <c r="F52">
        <v>8.67</v>
      </c>
      <c r="G52">
        <v>20.8</v>
      </c>
      <c r="H52">
        <v>0.31</v>
      </c>
      <c r="I52">
        <v>25</v>
      </c>
      <c r="J52">
        <v>170.79</v>
      </c>
      <c r="K52">
        <v>51.39</v>
      </c>
      <c r="L52">
        <v>3</v>
      </c>
      <c r="M52">
        <v>23</v>
      </c>
      <c r="N52">
        <v>31.4</v>
      </c>
      <c r="O52">
        <v>21297.94</v>
      </c>
      <c r="P52">
        <v>98.76</v>
      </c>
      <c r="Q52">
        <v>795.67</v>
      </c>
      <c r="R52">
        <v>84.73</v>
      </c>
      <c r="S52">
        <v>51.23</v>
      </c>
      <c r="T52">
        <v>15611.61</v>
      </c>
      <c r="U52">
        <v>0.6</v>
      </c>
      <c r="V52">
        <v>0.84</v>
      </c>
      <c r="W52">
        <v>0.15</v>
      </c>
      <c r="X52">
        <v>0.91</v>
      </c>
      <c r="Y52">
        <v>2</v>
      </c>
      <c r="Z52">
        <v>10</v>
      </c>
    </row>
    <row r="53" spans="1:26" x14ac:dyDescent="0.25">
      <c r="A53">
        <v>3</v>
      </c>
      <c r="B53">
        <v>85</v>
      </c>
      <c r="C53" t="s">
        <v>34</v>
      </c>
      <c r="D53">
        <v>8.6705000000000005</v>
      </c>
      <c r="E53">
        <v>11.53</v>
      </c>
      <c r="F53">
        <v>8.5500000000000007</v>
      </c>
      <c r="G53">
        <v>28.5</v>
      </c>
      <c r="H53">
        <v>0.41</v>
      </c>
      <c r="I53">
        <v>18</v>
      </c>
      <c r="J53">
        <v>172.25</v>
      </c>
      <c r="K53">
        <v>51.39</v>
      </c>
      <c r="L53">
        <v>4</v>
      </c>
      <c r="M53">
        <v>16</v>
      </c>
      <c r="N53">
        <v>31.86</v>
      </c>
      <c r="O53">
        <v>21478.05</v>
      </c>
      <c r="P53">
        <v>92.91</v>
      </c>
      <c r="Q53">
        <v>795.7</v>
      </c>
      <c r="R53">
        <v>81.62</v>
      </c>
      <c r="S53">
        <v>51.23</v>
      </c>
      <c r="T53">
        <v>14091.24</v>
      </c>
      <c r="U53">
        <v>0.63</v>
      </c>
      <c r="V53">
        <v>0.85</v>
      </c>
      <c r="W53">
        <v>0.13</v>
      </c>
      <c r="X53">
        <v>0.79</v>
      </c>
      <c r="Y53">
        <v>2</v>
      </c>
      <c r="Z53">
        <v>10</v>
      </c>
    </row>
    <row r="54" spans="1:26" x14ac:dyDescent="0.25">
      <c r="A54">
        <v>4</v>
      </c>
      <c r="B54">
        <v>85</v>
      </c>
      <c r="C54" t="s">
        <v>34</v>
      </c>
      <c r="D54">
        <v>9.1166999999999998</v>
      </c>
      <c r="E54">
        <v>10.97</v>
      </c>
      <c r="F54">
        <v>8.16</v>
      </c>
      <c r="G54">
        <v>37.64</v>
      </c>
      <c r="H54">
        <v>0.51</v>
      </c>
      <c r="I54">
        <v>13</v>
      </c>
      <c r="J54">
        <v>173.71</v>
      </c>
      <c r="K54">
        <v>51.39</v>
      </c>
      <c r="L54">
        <v>5</v>
      </c>
      <c r="M54">
        <v>11</v>
      </c>
      <c r="N54">
        <v>32.32</v>
      </c>
      <c r="O54">
        <v>21658.78</v>
      </c>
      <c r="P54">
        <v>82.82</v>
      </c>
      <c r="Q54">
        <v>795.68</v>
      </c>
      <c r="R54">
        <v>67.41</v>
      </c>
      <c r="S54">
        <v>51.23</v>
      </c>
      <c r="T54">
        <v>7012.63</v>
      </c>
      <c r="U54">
        <v>0.76</v>
      </c>
      <c r="V54">
        <v>0.89</v>
      </c>
      <c r="W54">
        <v>0.13</v>
      </c>
      <c r="X54">
        <v>0.4</v>
      </c>
      <c r="Y54">
        <v>2</v>
      </c>
      <c r="Z54">
        <v>10</v>
      </c>
    </row>
    <row r="55" spans="1:26" x14ac:dyDescent="0.25">
      <c r="A55">
        <v>5</v>
      </c>
      <c r="B55">
        <v>85</v>
      </c>
      <c r="C55" t="s">
        <v>34</v>
      </c>
      <c r="D55">
        <v>9.1837</v>
      </c>
      <c r="E55">
        <v>10.89</v>
      </c>
      <c r="F55">
        <v>8.14</v>
      </c>
      <c r="G55">
        <v>44.42</v>
      </c>
      <c r="H55">
        <v>0.61</v>
      </c>
      <c r="I55">
        <v>11</v>
      </c>
      <c r="J55">
        <v>175.18</v>
      </c>
      <c r="K55">
        <v>51.39</v>
      </c>
      <c r="L55">
        <v>6</v>
      </c>
      <c r="M55">
        <v>4</v>
      </c>
      <c r="N55">
        <v>32.79</v>
      </c>
      <c r="O55">
        <v>21840.16</v>
      </c>
      <c r="P55">
        <v>78.12</v>
      </c>
      <c r="Q55">
        <v>795.69</v>
      </c>
      <c r="R55">
        <v>67.03</v>
      </c>
      <c r="S55">
        <v>51.23</v>
      </c>
      <c r="T55">
        <v>6829.76</v>
      </c>
      <c r="U55">
        <v>0.76</v>
      </c>
      <c r="V55">
        <v>0.89</v>
      </c>
      <c r="W55">
        <v>0.13</v>
      </c>
      <c r="X55">
        <v>0.38</v>
      </c>
      <c r="Y55">
        <v>2</v>
      </c>
      <c r="Z55">
        <v>10</v>
      </c>
    </row>
    <row r="56" spans="1:26" x14ac:dyDescent="0.25">
      <c r="A56">
        <v>6</v>
      </c>
      <c r="B56">
        <v>85</v>
      </c>
      <c r="C56" t="s">
        <v>34</v>
      </c>
      <c r="D56">
        <v>9.1636000000000006</v>
      </c>
      <c r="E56">
        <v>10.91</v>
      </c>
      <c r="F56">
        <v>8.17</v>
      </c>
      <c r="G56">
        <v>44.55</v>
      </c>
      <c r="H56">
        <v>0.7</v>
      </c>
      <c r="I56">
        <v>11</v>
      </c>
      <c r="J56">
        <v>176.66</v>
      </c>
      <c r="K56">
        <v>51.39</v>
      </c>
      <c r="L56">
        <v>7</v>
      </c>
      <c r="M56">
        <v>0</v>
      </c>
      <c r="N56">
        <v>33.270000000000003</v>
      </c>
      <c r="O56">
        <v>22022.17</v>
      </c>
      <c r="P56">
        <v>78.66</v>
      </c>
      <c r="Q56">
        <v>795.67</v>
      </c>
      <c r="R56">
        <v>67.67</v>
      </c>
      <c r="S56">
        <v>51.23</v>
      </c>
      <c r="T56">
        <v>7149.31</v>
      </c>
      <c r="U56">
        <v>0.76</v>
      </c>
      <c r="V56">
        <v>0.89</v>
      </c>
      <c r="W56">
        <v>0.14000000000000001</v>
      </c>
      <c r="X56">
        <v>0.41</v>
      </c>
      <c r="Y56">
        <v>2</v>
      </c>
      <c r="Z56">
        <v>10</v>
      </c>
    </row>
    <row r="57" spans="1:26" x14ac:dyDescent="0.25">
      <c r="A57">
        <v>0</v>
      </c>
      <c r="B57">
        <v>20</v>
      </c>
      <c r="C57" t="s">
        <v>34</v>
      </c>
      <c r="D57">
        <v>8.6771999999999991</v>
      </c>
      <c r="E57">
        <v>11.52</v>
      </c>
      <c r="F57">
        <v>9.2799999999999994</v>
      </c>
      <c r="G57">
        <v>13.57</v>
      </c>
      <c r="H57">
        <v>0.34</v>
      </c>
      <c r="I57">
        <v>41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42.75</v>
      </c>
      <c r="Q57">
        <v>796.04</v>
      </c>
      <c r="R57">
        <v>103.3</v>
      </c>
      <c r="S57">
        <v>51.23</v>
      </c>
      <c r="T57">
        <v>24814.85</v>
      </c>
      <c r="U57">
        <v>0.5</v>
      </c>
      <c r="V57">
        <v>0.78</v>
      </c>
      <c r="W57">
        <v>0.22</v>
      </c>
      <c r="X57">
        <v>1.51</v>
      </c>
      <c r="Y57">
        <v>2</v>
      </c>
      <c r="Z57">
        <v>10</v>
      </c>
    </row>
    <row r="58" spans="1:26" x14ac:dyDescent="0.25">
      <c r="A58">
        <v>0</v>
      </c>
      <c r="B58">
        <v>65</v>
      </c>
      <c r="C58" t="s">
        <v>34</v>
      </c>
      <c r="D58">
        <v>6.4192</v>
      </c>
      <c r="E58">
        <v>15.58</v>
      </c>
      <c r="F58">
        <v>11.06</v>
      </c>
      <c r="G58">
        <v>7.71</v>
      </c>
      <c r="H58">
        <v>0.13</v>
      </c>
      <c r="I58">
        <v>86</v>
      </c>
      <c r="J58">
        <v>133.21</v>
      </c>
      <c r="K58">
        <v>46.47</v>
      </c>
      <c r="L58">
        <v>1</v>
      </c>
      <c r="M58">
        <v>84</v>
      </c>
      <c r="N58">
        <v>20.75</v>
      </c>
      <c r="O58">
        <v>16663.419999999998</v>
      </c>
      <c r="P58">
        <v>116.52</v>
      </c>
      <c r="Q58">
        <v>796.3</v>
      </c>
      <c r="R58">
        <v>164.68</v>
      </c>
      <c r="S58">
        <v>51.23</v>
      </c>
      <c r="T58">
        <v>55283.41</v>
      </c>
      <c r="U58">
        <v>0.31</v>
      </c>
      <c r="V58">
        <v>0.66</v>
      </c>
      <c r="W58">
        <v>0.25</v>
      </c>
      <c r="X58">
        <v>3.29</v>
      </c>
      <c r="Y58">
        <v>2</v>
      </c>
      <c r="Z58">
        <v>10</v>
      </c>
    </row>
    <row r="59" spans="1:26" x14ac:dyDescent="0.25">
      <c r="A59">
        <v>1</v>
      </c>
      <c r="B59">
        <v>65</v>
      </c>
      <c r="C59" t="s">
        <v>34</v>
      </c>
      <c r="D59">
        <v>8.0170999999999992</v>
      </c>
      <c r="E59">
        <v>12.47</v>
      </c>
      <c r="F59">
        <v>9.34</v>
      </c>
      <c r="G59">
        <v>16.010000000000002</v>
      </c>
      <c r="H59">
        <v>0.26</v>
      </c>
      <c r="I59">
        <v>35</v>
      </c>
      <c r="J59">
        <v>134.55000000000001</v>
      </c>
      <c r="K59">
        <v>46.47</v>
      </c>
      <c r="L59">
        <v>2</v>
      </c>
      <c r="M59">
        <v>33</v>
      </c>
      <c r="N59">
        <v>21.09</v>
      </c>
      <c r="O59">
        <v>16828.84</v>
      </c>
      <c r="P59">
        <v>92.7</v>
      </c>
      <c r="Q59">
        <v>795.99</v>
      </c>
      <c r="R59">
        <v>108.73</v>
      </c>
      <c r="S59">
        <v>51.23</v>
      </c>
      <c r="T59">
        <v>27562.26</v>
      </c>
      <c r="U59">
        <v>0.47</v>
      </c>
      <c r="V59">
        <v>0.78</v>
      </c>
      <c r="W59">
        <v>0.14000000000000001</v>
      </c>
      <c r="X59">
        <v>1.58</v>
      </c>
      <c r="Y59">
        <v>2</v>
      </c>
      <c r="Z59">
        <v>10</v>
      </c>
    </row>
    <row r="60" spans="1:26" x14ac:dyDescent="0.25">
      <c r="A60">
        <v>2</v>
      </c>
      <c r="B60">
        <v>65</v>
      </c>
      <c r="C60" t="s">
        <v>34</v>
      </c>
      <c r="D60">
        <v>8.9870000000000001</v>
      </c>
      <c r="E60">
        <v>11.13</v>
      </c>
      <c r="F60">
        <v>8.4</v>
      </c>
      <c r="G60">
        <v>25.21</v>
      </c>
      <c r="H60">
        <v>0.39</v>
      </c>
      <c r="I60">
        <v>20</v>
      </c>
      <c r="J60">
        <v>135.9</v>
      </c>
      <c r="K60">
        <v>46.47</v>
      </c>
      <c r="L60">
        <v>3</v>
      </c>
      <c r="M60">
        <v>18</v>
      </c>
      <c r="N60">
        <v>21.43</v>
      </c>
      <c r="O60">
        <v>16994.64</v>
      </c>
      <c r="P60">
        <v>76.62</v>
      </c>
      <c r="Q60">
        <v>795.66</v>
      </c>
      <c r="R60">
        <v>75.75</v>
      </c>
      <c r="S60">
        <v>51.23</v>
      </c>
      <c r="T60">
        <v>11144.6</v>
      </c>
      <c r="U60">
        <v>0.68</v>
      </c>
      <c r="V60">
        <v>0.86</v>
      </c>
      <c r="W60">
        <v>0.14000000000000001</v>
      </c>
      <c r="X60">
        <v>0.64</v>
      </c>
      <c r="Y60">
        <v>2</v>
      </c>
      <c r="Z60">
        <v>10</v>
      </c>
    </row>
    <row r="61" spans="1:26" x14ac:dyDescent="0.25">
      <c r="A61">
        <v>3</v>
      </c>
      <c r="B61">
        <v>65</v>
      </c>
      <c r="C61" t="s">
        <v>34</v>
      </c>
      <c r="D61">
        <v>9.2378999999999998</v>
      </c>
      <c r="E61">
        <v>10.82</v>
      </c>
      <c r="F61">
        <v>8.26</v>
      </c>
      <c r="G61">
        <v>35.42</v>
      </c>
      <c r="H61">
        <v>0.52</v>
      </c>
      <c r="I61">
        <v>14</v>
      </c>
      <c r="J61">
        <v>137.25</v>
      </c>
      <c r="K61">
        <v>46.47</v>
      </c>
      <c r="L61">
        <v>4</v>
      </c>
      <c r="M61">
        <v>6</v>
      </c>
      <c r="N61">
        <v>21.78</v>
      </c>
      <c r="O61">
        <v>17160.919999999998</v>
      </c>
      <c r="P61">
        <v>68.790000000000006</v>
      </c>
      <c r="Q61">
        <v>796</v>
      </c>
      <c r="R61">
        <v>70.92</v>
      </c>
      <c r="S61">
        <v>51.23</v>
      </c>
      <c r="T61">
        <v>8762.5499999999993</v>
      </c>
      <c r="U61">
        <v>0.72</v>
      </c>
      <c r="V61">
        <v>0.88</v>
      </c>
      <c r="W61">
        <v>0.14000000000000001</v>
      </c>
      <c r="X61">
        <v>0.5</v>
      </c>
      <c r="Y61">
        <v>2</v>
      </c>
      <c r="Z61">
        <v>10</v>
      </c>
    </row>
    <row r="62" spans="1:26" x14ac:dyDescent="0.25">
      <c r="A62">
        <v>4</v>
      </c>
      <c r="B62">
        <v>65</v>
      </c>
      <c r="C62" t="s">
        <v>34</v>
      </c>
      <c r="D62">
        <v>9.2487999999999992</v>
      </c>
      <c r="E62">
        <v>10.81</v>
      </c>
      <c r="F62">
        <v>8.25</v>
      </c>
      <c r="G62">
        <v>35.36</v>
      </c>
      <c r="H62">
        <v>0.64</v>
      </c>
      <c r="I62">
        <v>14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17327.689999999999</v>
      </c>
      <c r="P62">
        <v>68.819999999999993</v>
      </c>
      <c r="Q62">
        <v>795.84</v>
      </c>
      <c r="R62">
        <v>70.260000000000005</v>
      </c>
      <c r="S62">
        <v>51.23</v>
      </c>
      <c r="T62">
        <v>8430.2800000000007</v>
      </c>
      <c r="U62">
        <v>0.73</v>
      </c>
      <c r="V62">
        <v>0.88</v>
      </c>
      <c r="W62">
        <v>0.15</v>
      </c>
      <c r="X62">
        <v>0.49</v>
      </c>
      <c r="Y62">
        <v>2</v>
      </c>
      <c r="Z62">
        <v>10</v>
      </c>
    </row>
    <row r="63" spans="1:26" x14ac:dyDescent="0.25">
      <c r="A63">
        <v>0</v>
      </c>
      <c r="B63">
        <v>75</v>
      </c>
      <c r="C63" t="s">
        <v>34</v>
      </c>
      <c r="D63">
        <v>5.9791999999999996</v>
      </c>
      <c r="E63">
        <v>16.72</v>
      </c>
      <c r="F63">
        <v>11.48</v>
      </c>
      <c r="G63">
        <v>7.1</v>
      </c>
      <c r="H63">
        <v>0.12</v>
      </c>
      <c r="I63">
        <v>97</v>
      </c>
      <c r="J63">
        <v>150.44</v>
      </c>
      <c r="K63">
        <v>49.1</v>
      </c>
      <c r="L63">
        <v>1</v>
      </c>
      <c r="M63">
        <v>95</v>
      </c>
      <c r="N63">
        <v>25.34</v>
      </c>
      <c r="O63">
        <v>18787.759999999998</v>
      </c>
      <c r="P63">
        <v>132.01</v>
      </c>
      <c r="Q63">
        <v>796.13</v>
      </c>
      <c r="R63">
        <v>179.03</v>
      </c>
      <c r="S63">
        <v>51.23</v>
      </c>
      <c r="T63">
        <v>62399</v>
      </c>
      <c r="U63">
        <v>0.28999999999999998</v>
      </c>
      <c r="V63">
        <v>0.63</v>
      </c>
      <c r="W63">
        <v>0.26</v>
      </c>
      <c r="X63">
        <v>3.72</v>
      </c>
      <c r="Y63">
        <v>2</v>
      </c>
      <c r="Z63">
        <v>10</v>
      </c>
    </row>
    <row r="64" spans="1:26" x14ac:dyDescent="0.25">
      <c r="A64">
        <v>1</v>
      </c>
      <c r="B64">
        <v>75</v>
      </c>
      <c r="C64" t="s">
        <v>34</v>
      </c>
      <c r="D64">
        <v>8.1458999999999993</v>
      </c>
      <c r="E64">
        <v>12.28</v>
      </c>
      <c r="F64">
        <v>8.9</v>
      </c>
      <c r="G64">
        <v>14.83</v>
      </c>
      <c r="H64">
        <v>0.23</v>
      </c>
      <c r="I64">
        <v>36</v>
      </c>
      <c r="J64">
        <v>151.83000000000001</v>
      </c>
      <c r="K64">
        <v>49.1</v>
      </c>
      <c r="L64">
        <v>2</v>
      </c>
      <c r="M64">
        <v>34</v>
      </c>
      <c r="N64">
        <v>25.73</v>
      </c>
      <c r="O64">
        <v>18959.54</v>
      </c>
      <c r="P64">
        <v>96.96</v>
      </c>
      <c r="Q64">
        <v>795.85</v>
      </c>
      <c r="R64">
        <v>92.43</v>
      </c>
      <c r="S64">
        <v>51.23</v>
      </c>
      <c r="T64">
        <v>19404.18</v>
      </c>
      <c r="U64">
        <v>0.55000000000000004</v>
      </c>
      <c r="V64">
        <v>0.81</v>
      </c>
      <c r="W64">
        <v>0.15</v>
      </c>
      <c r="X64">
        <v>1.1399999999999999</v>
      </c>
      <c r="Y64">
        <v>2</v>
      </c>
      <c r="Z64">
        <v>10</v>
      </c>
    </row>
    <row r="65" spans="1:26" x14ac:dyDescent="0.25">
      <c r="A65">
        <v>2</v>
      </c>
      <c r="B65">
        <v>75</v>
      </c>
      <c r="C65" t="s">
        <v>34</v>
      </c>
      <c r="D65">
        <v>8.7082999999999995</v>
      </c>
      <c r="E65">
        <v>11.48</v>
      </c>
      <c r="F65">
        <v>8.5299999999999994</v>
      </c>
      <c r="G65">
        <v>23.28</v>
      </c>
      <c r="H65">
        <v>0.35</v>
      </c>
      <c r="I65">
        <v>22</v>
      </c>
      <c r="J65">
        <v>153.22999999999999</v>
      </c>
      <c r="K65">
        <v>49.1</v>
      </c>
      <c r="L65">
        <v>3</v>
      </c>
      <c r="M65">
        <v>20</v>
      </c>
      <c r="N65">
        <v>26.13</v>
      </c>
      <c r="O65">
        <v>19131.849999999999</v>
      </c>
      <c r="P65">
        <v>87.67</v>
      </c>
      <c r="Q65">
        <v>795.72</v>
      </c>
      <c r="R65">
        <v>80.38</v>
      </c>
      <c r="S65">
        <v>51.23</v>
      </c>
      <c r="T65">
        <v>13453.43</v>
      </c>
      <c r="U65">
        <v>0.64</v>
      </c>
      <c r="V65">
        <v>0.85</v>
      </c>
      <c r="W65">
        <v>0.14000000000000001</v>
      </c>
      <c r="X65">
        <v>0.77</v>
      </c>
      <c r="Y65">
        <v>2</v>
      </c>
      <c r="Z65">
        <v>10</v>
      </c>
    </row>
    <row r="66" spans="1:26" x14ac:dyDescent="0.25">
      <c r="A66">
        <v>3</v>
      </c>
      <c r="B66">
        <v>75</v>
      </c>
      <c r="C66" t="s">
        <v>34</v>
      </c>
      <c r="D66">
        <v>8.9972999999999992</v>
      </c>
      <c r="E66">
        <v>11.11</v>
      </c>
      <c r="F66">
        <v>8.35</v>
      </c>
      <c r="G66">
        <v>31.31</v>
      </c>
      <c r="H66">
        <v>0.46</v>
      </c>
      <c r="I66">
        <v>16</v>
      </c>
      <c r="J66">
        <v>154.63</v>
      </c>
      <c r="K66">
        <v>49.1</v>
      </c>
      <c r="L66">
        <v>4</v>
      </c>
      <c r="M66">
        <v>14</v>
      </c>
      <c r="N66">
        <v>26.53</v>
      </c>
      <c r="O66">
        <v>19304.72</v>
      </c>
      <c r="P66">
        <v>80.47</v>
      </c>
      <c r="Q66">
        <v>795.64</v>
      </c>
      <c r="R66">
        <v>74.08</v>
      </c>
      <c r="S66">
        <v>51.23</v>
      </c>
      <c r="T66">
        <v>10330.6</v>
      </c>
      <c r="U66">
        <v>0.69</v>
      </c>
      <c r="V66">
        <v>0.87</v>
      </c>
      <c r="W66">
        <v>0.14000000000000001</v>
      </c>
      <c r="X66">
        <v>0.59</v>
      </c>
      <c r="Y66">
        <v>2</v>
      </c>
      <c r="Z66">
        <v>10</v>
      </c>
    </row>
    <row r="67" spans="1:26" x14ac:dyDescent="0.25">
      <c r="A67">
        <v>4</v>
      </c>
      <c r="B67">
        <v>75</v>
      </c>
      <c r="C67" t="s">
        <v>34</v>
      </c>
      <c r="D67">
        <v>9.2421000000000006</v>
      </c>
      <c r="E67">
        <v>10.82</v>
      </c>
      <c r="F67">
        <v>8.18</v>
      </c>
      <c r="G67">
        <v>40.880000000000003</v>
      </c>
      <c r="H67">
        <v>0.56999999999999995</v>
      </c>
      <c r="I67">
        <v>12</v>
      </c>
      <c r="J67">
        <v>156.03</v>
      </c>
      <c r="K67">
        <v>49.1</v>
      </c>
      <c r="L67">
        <v>5</v>
      </c>
      <c r="M67">
        <v>3</v>
      </c>
      <c r="N67">
        <v>26.94</v>
      </c>
      <c r="O67">
        <v>19478.150000000001</v>
      </c>
      <c r="P67">
        <v>73.040000000000006</v>
      </c>
      <c r="Q67">
        <v>795.66</v>
      </c>
      <c r="R67">
        <v>68.099999999999994</v>
      </c>
      <c r="S67">
        <v>51.23</v>
      </c>
      <c r="T67">
        <v>7358.75</v>
      </c>
      <c r="U67">
        <v>0.75</v>
      </c>
      <c r="V67">
        <v>0.89</v>
      </c>
      <c r="W67">
        <v>0.14000000000000001</v>
      </c>
      <c r="X67">
        <v>0.42</v>
      </c>
      <c r="Y67">
        <v>2</v>
      </c>
      <c r="Z67">
        <v>10</v>
      </c>
    </row>
    <row r="68" spans="1:26" x14ac:dyDescent="0.25">
      <c r="A68">
        <v>5</v>
      </c>
      <c r="B68">
        <v>75</v>
      </c>
      <c r="C68" t="s">
        <v>34</v>
      </c>
      <c r="D68">
        <v>9.1942000000000004</v>
      </c>
      <c r="E68">
        <v>10.88</v>
      </c>
      <c r="F68">
        <v>8.23</v>
      </c>
      <c r="G68">
        <v>41.17</v>
      </c>
      <c r="H68">
        <v>0.67</v>
      </c>
      <c r="I68">
        <v>12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73.63</v>
      </c>
      <c r="Q68">
        <v>795.74</v>
      </c>
      <c r="R68">
        <v>69.97</v>
      </c>
      <c r="S68">
        <v>51.23</v>
      </c>
      <c r="T68">
        <v>8294.52</v>
      </c>
      <c r="U68">
        <v>0.73</v>
      </c>
      <c r="V68">
        <v>0.88</v>
      </c>
      <c r="W68">
        <v>0.14000000000000001</v>
      </c>
      <c r="X68">
        <v>0.47</v>
      </c>
      <c r="Y68">
        <v>2</v>
      </c>
      <c r="Z68">
        <v>10</v>
      </c>
    </row>
    <row r="69" spans="1:26" x14ac:dyDescent="0.25">
      <c r="A69">
        <v>0</v>
      </c>
      <c r="B69">
        <v>95</v>
      </c>
      <c r="C69" t="s">
        <v>34</v>
      </c>
      <c r="D69">
        <v>5.1002999999999998</v>
      </c>
      <c r="E69">
        <v>19.61</v>
      </c>
      <c r="F69">
        <v>12.56</v>
      </c>
      <c r="G69">
        <v>6.13</v>
      </c>
      <c r="H69">
        <v>0.1</v>
      </c>
      <c r="I69">
        <v>123</v>
      </c>
      <c r="J69">
        <v>185.69</v>
      </c>
      <c r="K69">
        <v>53.44</v>
      </c>
      <c r="L69">
        <v>1</v>
      </c>
      <c r="M69">
        <v>121</v>
      </c>
      <c r="N69">
        <v>36.26</v>
      </c>
      <c r="O69">
        <v>23136.14</v>
      </c>
      <c r="P69">
        <v>167.07</v>
      </c>
      <c r="Q69">
        <v>795.97</v>
      </c>
      <c r="R69">
        <v>215.41</v>
      </c>
      <c r="S69">
        <v>51.23</v>
      </c>
      <c r="T69">
        <v>80461.06</v>
      </c>
      <c r="U69">
        <v>0.24</v>
      </c>
      <c r="V69">
        <v>0.57999999999999996</v>
      </c>
      <c r="W69">
        <v>0.3</v>
      </c>
      <c r="X69">
        <v>4.8</v>
      </c>
      <c r="Y69">
        <v>2</v>
      </c>
      <c r="Z69">
        <v>10</v>
      </c>
    </row>
    <row r="70" spans="1:26" x14ac:dyDescent="0.25">
      <c r="A70">
        <v>1</v>
      </c>
      <c r="B70">
        <v>95</v>
      </c>
      <c r="C70" t="s">
        <v>34</v>
      </c>
      <c r="D70">
        <v>7.4042000000000003</v>
      </c>
      <c r="E70">
        <v>13.51</v>
      </c>
      <c r="F70">
        <v>9.36</v>
      </c>
      <c r="G70">
        <v>12.48</v>
      </c>
      <c r="H70">
        <v>0.19</v>
      </c>
      <c r="I70">
        <v>45</v>
      </c>
      <c r="J70">
        <v>187.21</v>
      </c>
      <c r="K70">
        <v>53.44</v>
      </c>
      <c r="L70">
        <v>2</v>
      </c>
      <c r="M70">
        <v>43</v>
      </c>
      <c r="N70">
        <v>36.770000000000003</v>
      </c>
      <c r="O70">
        <v>23322.880000000001</v>
      </c>
      <c r="P70">
        <v>120.27</v>
      </c>
      <c r="Q70">
        <v>795.84</v>
      </c>
      <c r="R70">
        <v>107.8</v>
      </c>
      <c r="S70">
        <v>51.23</v>
      </c>
      <c r="T70">
        <v>27044.04</v>
      </c>
      <c r="U70">
        <v>0.48</v>
      </c>
      <c r="V70">
        <v>0.77</v>
      </c>
      <c r="W70">
        <v>0.18</v>
      </c>
      <c r="X70">
        <v>1.6</v>
      </c>
      <c r="Y70">
        <v>2</v>
      </c>
      <c r="Z70">
        <v>10</v>
      </c>
    </row>
    <row r="71" spans="1:26" x14ac:dyDescent="0.25">
      <c r="A71">
        <v>2</v>
      </c>
      <c r="B71">
        <v>95</v>
      </c>
      <c r="C71" t="s">
        <v>34</v>
      </c>
      <c r="D71">
        <v>8.1826000000000008</v>
      </c>
      <c r="E71">
        <v>12.22</v>
      </c>
      <c r="F71">
        <v>8.75</v>
      </c>
      <c r="G71">
        <v>19.440000000000001</v>
      </c>
      <c r="H71">
        <v>0.28000000000000003</v>
      </c>
      <c r="I71">
        <v>27</v>
      </c>
      <c r="J71">
        <v>188.73</v>
      </c>
      <c r="K71">
        <v>53.44</v>
      </c>
      <c r="L71">
        <v>3</v>
      </c>
      <c r="M71">
        <v>25</v>
      </c>
      <c r="N71">
        <v>37.29</v>
      </c>
      <c r="O71">
        <v>23510.33</v>
      </c>
      <c r="P71">
        <v>108.45</v>
      </c>
      <c r="Q71">
        <v>795.95</v>
      </c>
      <c r="R71">
        <v>87.45</v>
      </c>
      <c r="S71">
        <v>51.23</v>
      </c>
      <c r="T71">
        <v>16961.52</v>
      </c>
      <c r="U71">
        <v>0.59</v>
      </c>
      <c r="V71">
        <v>0.83</v>
      </c>
      <c r="W71">
        <v>0.15</v>
      </c>
      <c r="X71">
        <v>0.99</v>
      </c>
      <c r="Y71">
        <v>2</v>
      </c>
      <c r="Z71">
        <v>10</v>
      </c>
    </row>
    <row r="72" spans="1:26" x14ac:dyDescent="0.25">
      <c r="A72">
        <v>3</v>
      </c>
      <c r="B72">
        <v>95</v>
      </c>
      <c r="C72" t="s">
        <v>34</v>
      </c>
      <c r="D72">
        <v>8.6930999999999994</v>
      </c>
      <c r="E72">
        <v>11.5</v>
      </c>
      <c r="F72">
        <v>8.33</v>
      </c>
      <c r="G72">
        <v>26.3</v>
      </c>
      <c r="H72">
        <v>0.37</v>
      </c>
      <c r="I72">
        <v>19</v>
      </c>
      <c r="J72">
        <v>190.25</v>
      </c>
      <c r="K72">
        <v>53.44</v>
      </c>
      <c r="L72">
        <v>4</v>
      </c>
      <c r="M72">
        <v>17</v>
      </c>
      <c r="N72">
        <v>37.82</v>
      </c>
      <c r="O72">
        <v>23698.48</v>
      </c>
      <c r="P72">
        <v>99.28</v>
      </c>
      <c r="Q72">
        <v>795.79</v>
      </c>
      <c r="R72">
        <v>73.2</v>
      </c>
      <c r="S72">
        <v>51.23</v>
      </c>
      <c r="T72">
        <v>9878.44</v>
      </c>
      <c r="U72">
        <v>0.7</v>
      </c>
      <c r="V72">
        <v>0.87</v>
      </c>
      <c r="W72">
        <v>0.14000000000000001</v>
      </c>
      <c r="X72">
        <v>0.56999999999999995</v>
      </c>
      <c r="Y72">
        <v>2</v>
      </c>
      <c r="Z72">
        <v>10</v>
      </c>
    </row>
    <row r="73" spans="1:26" x14ac:dyDescent="0.25">
      <c r="A73">
        <v>4</v>
      </c>
      <c r="B73">
        <v>95</v>
      </c>
      <c r="C73" t="s">
        <v>34</v>
      </c>
      <c r="D73">
        <v>8.8369999999999997</v>
      </c>
      <c r="E73">
        <v>11.32</v>
      </c>
      <c r="F73">
        <v>8.2899999999999991</v>
      </c>
      <c r="G73">
        <v>33.159999999999997</v>
      </c>
      <c r="H73">
        <v>0.46</v>
      </c>
      <c r="I73">
        <v>15</v>
      </c>
      <c r="J73">
        <v>191.78</v>
      </c>
      <c r="K73">
        <v>53.44</v>
      </c>
      <c r="L73">
        <v>5</v>
      </c>
      <c r="M73">
        <v>13</v>
      </c>
      <c r="N73">
        <v>38.35</v>
      </c>
      <c r="O73">
        <v>23887.360000000001</v>
      </c>
      <c r="P73">
        <v>94.69</v>
      </c>
      <c r="Q73">
        <v>795.67</v>
      </c>
      <c r="R73">
        <v>72.11</v>
      </c>
      <c r="S73">
        <v>51.23</v>
      </c>
      <c r="T73">
        <v>9350.1</v>
      </c>
      <c r="U73">
        <v>0.71</v>
      </c>
      <c r="V73">
        <v>0.87</v>
      </c>
      <c r="W73">
        <v>0.13</v>
      </c>
      <c r="X73">
        <v>0.53</v>
      </c>
      <c r="Y73">
        <v>2</v>
      </c>
      <c r="Z73">
        <v>10</v>
      </c>
    </row>
    <row r="74" spans="1:26" x14ac:dyDescent="0.25">
      <c r="A74">
        <v>5</v>
      </c>
      <c r="B74">
        <v>95</v>
      </c>
      <c r="C74" t="s">
        <v>34</v>
      </c>
      <c r="D74">
        <v>9.0107999999999997</v>
      </c>
      <c r="E74">
        <v>11.1</v>
      </c>
      <c r="F74">
        <v>8.18</v>
      </c>
      <c r="G74">
        <v>40.909999999999997</v>
      </c>
      <c r="H74">
        <v>0.55000000000000004</v>
      </c>
      <c r="I74">
        <v>12</v>
      </c>
      <c r="J74">
        <v>193.32</v>
      </c>
      <c r="K74">
        <v>53.44</v>
      </c>
      <c r="L74">
        <v>6</v>
      </c>
      <c r="M74">
        <v>10</v>
      </c>
      <c r="N74">
        <v>38.89</v>
      </c>
      <c r="O74">
        <v>24076.95</v>
      </c>
      <c r="P74">
        <v>88.21</v>
      </c>
      <c r="Q74">
        <v>795.64</v>
      </c>
      <c r="R74">
        <v>68.67</v>
      </c>
      <c r="S74">
        <v>51.23</v>
      </c>
      <c r="T74">
        <v>7645.82</v>
      </c>
      <c r="U74">
        <v>0.75</v>
      </c>
      <c r="V74">
        <v>0.89</v>
      </c>
      <c r="W74">
        <v>0.13</v>
      </c>
      <c r="X74">
        <v>0.42</v>
      </c>
      <c r="Y74">
        <v>2</v>
      </c>
      <c r="Z74">
        <v>10</v>
      </c>
    </row>
    <row r="75" spans="1:26" x14ac:dyDescent="0.25">
      <c r="A75">
        <v>6</v>
      </c>
      <c r="B75">
        <v>95</v>
      </c>
      <c r="C75" t="s">
        <v>34</v>
      </c>
      <c r="D75">
        <v>9.1684999999999999</v>
      </c>
      <c r="E75">
        <v>10.91</v>
      </c>
      <c r="F75">
        <v>8.07</v>
      </c>
      <c r="G75">
        <v>48.4</v>
      </c>
      <c r="H75">
        <v>0.64</v>
      </c>
      <c r="I75">
        <v>10</v>
      </c>
      <c r="J75">
        <v>194.86</v>
      </c>
      <c r="K75">
        <v>53.44</v>
      </c>
      <c r="L75">
        <v>7</v>
      </c>
      <c r="M75">
        <v>3</v>
      </c>
      <c r="N75">
        <v>39.43</v>
      </c>
      <c r="O75">
        <v>24267.279999999999</v>
      </c>
      <c r="P75">
        <v>82.12</v>
      </c>
      <c r="Q75">
        <v>795.82</v>
      </c>
      <c r="R75">
        <v>64.41</v>
      </c>
      <c r="S75">
        <v>51.23</v>
      </c>
      <c r="T75">
        <v>5527.15</v>
      </c>
      <c r="U75">
        <v>0.8</v>
      </c>
      <c r="V75">
        <v>0.9</v>
      </c>
      <c r="W75">
        <v>0.13</v>
      </c>
      <c r="X75">
        <v>0.31</v>
      </c>
      <c r="Y75">
        <v>2</v>
      </c>
      <c r="Z75">
        <v>10</v>
      </c>
    </row>
    <row r="76" spans="1:26" x14ac:dyDescent="0.25">
      <c r="A76">
        <v>7</v>
      </c>
      <c r="B76">
        <v>95</v>
      </c>
      <c r="C76" t="s">
        <v>34</v>
      </c>
      <c r="D76">
        <v>9.1435999999999993</v>
      </c>
      <c r="E76">
        <v>10.94</v>
      </c>
      <c r="F76">
        <v>8.1</v>
      </c>
      <c r="G76">
        <v>48.58</v>
      </c>
      <c r="H76">
        <v>0.72</v>
      </c>
      <c r="I76">
        <v>10</v>
      </c>
      <c r="J76">
        <v>196.41</v>
      </c>
      <c r="K76">
        <v>53.44</v>
      </c>
      <c r="L76">
        <v>8</v>
      </c>
      <c r="M76">
        <v>0</v>
      </c>
      <c r="N76">
        <v>39.979999999999997</v>
      </c>
      <c r="O76">
        <v>24458.36</v>
      </c>
      <c r="P76">
        <v>82.95</v>
      </c>
      <c r="Q76">
        <v>795.96</v>
      </c>
      <c r="R76">
        <v>65.41</v>
      </c>
      <c r="S76">
        <v>51.23</v>
      </c>
      <c r="T76">
        <v>6024.56</v>
      </c>
      <c r="U76">
        <v>0.78</v>
      </c>
      <c r="V76">
        <v>0.9</v>
      </c>
      <c r="W76">
        <v>0.13</v>
      </c>
      <c r="X76">
        <v>0.34</v>
      </c>
      <c r="Y76">
        <v>2</v>
      </c>
      <c r="Z76">
        <v>10</v>
      </c>
    </row>
    <row r="77" spans="1:26" x14ac:dyDescent="0.25">
      <c r="A77">
        <v>0</v>
      </c>
      <c r="B77">
        <v>55</v>
      </c>
      <c r="C77" t="s">
        <v>34</v>
      </c>
      <c r="D77">
        <v>6.9451999999999998</v>
      </c>
      <c r="E77">
        <v>14.4</v>
      </c>
      <c r="F77">
        <v>10.55</v>
      </c>
      <c r="G77">
        <v>8.5500000000000007</v>
      </c>
      <c r="H77">
        <v>0.15</v>
      </c>
      <c r="I77">
        <v>74</v>
      </c>
      <c r="J77">
        <v>116.05</v>
      </c>
      <c r="K77">
        <v>43.4</v>
      </c>
      <c r="L77">
        <v>1</v>
      </c>
      <c r="M77">
        <v>72</v>
      </c>
      <c r="N77">
        <v>16.649999999999999</v>
      </c>
      <c r="O77">
        <v>14546.17</v>
      </c>
      <c r="P77">
        <v>100.16</v>
      </c>
      <c r="Q77">
        <v>796.23</v>
      </c>
      <c r="R77">
        <v>147.63</v>
      </c>
      <c r="S77">
        <v>51.23</v>
      </c>
      <c r="T77">
        <v>46816.71</v>
      </c>
      <c r="U77">
        <v>0.35</v>
      </c>
      <c r="V77">
        <v>0.69</v>
      </c>
      <c r="W77">
        <v>0.22</v>
      </c>
      <c r="X77">
        <v>2.78</v>
      </c>
      <c r="Y77">
        <v>2</v>
      </c>
      <c r="Z77">
        <v>10</v>
      </c>
    </row>
    <row r="78" spans="1:26" x14ac:dyDescent="0.25">
      <c r="A78">
        <v>1</v>
      </c>
      <c r="B78">
        <v>55</v>
      </c>
      <c r="C78" t="s">
        <v>34</v>
      </c>
      <c r="D78">
        <v>8.5692000000000004</v>
      </c>
      <c r="E78">
        <v>11.67</v>
      </c>
      <c r="F78">
        <v>8.89</v>
      </c>
      <c r="G78">
        <v>18.399999999999999</v>
      </c>
      <c r="H78">
        <v>0.3</v>
      </c>
      <c r="I78">
        <v>29</v>
      </c>
      <c r="J78">
        <v>117.34</v>
      </c>
      <c r="K78">
        <v>43.4</v>
      </c>
      <c r="L78">
        <v>2</v>
      </c>
      <c r="M78">
        <v>27</v>
      </c>
      <c r="N78">
        <v>16.940000000000001</v>
      </c>
      <c r="O78">
        <v>14705.49</v>
      </c>
      <c r="P78">
        <v>77.569999999999993</v>
      </c>
      <c r="Q78">
        <v>795.92</v>
      </c>
      <c r="R78">
        <v>92.38</v>
      </c>
      <c r="S78">
        <v>51.23</v>
      </c>
      <c r="T78">
        <v>19415.669999999998</v>
      </c>
      <c r="U78">
        <v>0.55000000000000004</v>
      </c>
      <c r="V78">
        <v>0.82</v>
      </c>
      <c r="W78">
        <v>0.15</v>
      </c>
      <c r="X78">
        <v>1.1299999999999999</v>
      </c>
      <c r="Y78">
        <v>2</v>
      </c>
      <c r="Z78">
        <v>10</v>
      </c>
    </row>
    <row r="79" spans="1:26" x14ac:dyDescent="0.25">
      <c r="A79">
        <v>2</v>
      </c>
      <c r="B79">
        <v>55</v>
      </c>
      <c r="C79" t="s">
        <v>34</v>
      </c>
      <c r="D79">
        <v>9.1872000000000007</v>
      </c>
      <c r="E79">
        <v>10.88</v>
      </c>
      <c r="F79">
        <v>8.39</v>
      </c>
      <c r="G79">
        <v>29.63</v>
      </c>
      <c r="H79">
        <v>0.45</v>
      </c>
      <c r="I79">
        <v>17</v>
      </c>
      <c r="J79">
        <v>118.63</v>
      </c>
      <c r="K79">
        <v>43.4</v>
      </c>
      <c r="L79">
        <v>3</v>
      </c>
      <c r="M79">
        <v>11</v>
      </c>
      <c r="N79">
        <v>17.23</v>
      </c>
      <c r="O79">
        <v>14865.24</v>
      </c>
      <c r="P79">
        <v>65.3</v>
      </c>
      <c r="Q79">
        <v>795.91</v>
      </c>
      <c r="R79">
        <v>75.52</v>
      </c>
      <c r="S79">
        <v>51.23</v>
      </c>
      <c r="T79">
        <v>11045.98</v>
      </c>
      <c r="U79">
        <v>0.68</v>
      </c>
      <c r="V79">
        <v>0.86</v>
      </c>
      <c r="W79">
        <v>0.14000000000000001</v>
      </c>
      <c r="X79">
        <v>0.63</v>
      </c>
      <c r="Y79">
        <v>2</v>
      </c>
      <c r="Z79">
        <v>10</v>
      </c>
    </row>
    <row r="80" spans="1:26" x14ac:dyDescent="0.25">
      <c r="A80">
        <v>3</v>
      </c>
      <c r="B80">
        <v>55</v>
      </c>
      <c r="C80" t="s">
        <v>34</v>
      </c>
      <c r="D80">
        <v>9.2550000000000008</v>
      </c>
      <c r="E80">
        <v>10.8</v>
      </c>
      <c r="F80">
        <v>8.34</v>
      </c>
      <c r="G80">
        <v>31.27</v>
      </c>
      <c r="H80">
        <v>0.59</v>
      </c>
      <c r="I80">
        <v>16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64.2</v>
      </c>
      <c r="Q80">
        <v>795.9</v>
      </c>
      <c r="R80">
        <v>73.099999999999994</v>
      </c>
      <c r="S80">
        <v>51.23</v>
      </c>
      <c r="T80">
        <v>9842.35</v>
      </c>
      <c r="U80">
        <v>0.7</v>
      </c>
      <c r="V80">
        <v>0.87</v>
      </c>
      <c r="W80">
        <v>0.15</v>
      </c>
      <c r="X80">
        <v>0.57999999999999996</v>
      </c>
      <c r="Y80">
        <v>2</v>
      </c>
      <c r="Z8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85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INDEX(resultados!$A$2:$ZZ$80, 1, MATCH($B$1, resultados!$A$1:$ZZ$1, 0))</f>
        <v>#N/A</v>
      </c>
      <c r="B7" t="e">
        <f>INDEX(resultados!$A$2:$ZZ$80, 1, MATCH($B$2, resultados!$A$1:$ZZ$1, 0))</f>
        <v>#N/A</v>
      </c>
      <c r="C7" t="e">
        <f>INDEX(resultados!$A$2:$ZZ$80, 1, MATCH($B$3, resultados!$A$1:$ZZ$1, 0))</f>
        <v>#N/A</v>
      </c>
    </row>
    <row r="8" spans="1:3" x14ac:dyDescent="0.25">
      <c r="A8" t="e">
        <f>INDEX(resultados!$A$2:$ZZ$80, 2, MATCH($B$1, resultados!$A$1:$ZZ$1, 0))</f>
        <v>#N/A</v>
      </c>
      <c r="B8" t="e">
        <f>INDEX(resultados!$A$2:$ZZ$80, 2, MATCH($B$2, resultados!$A$1:$ZZ$1, 0))</f>
        <v>#N/A</v>
      </c>
      <c r="C8" t="e">
        <f>INDEX(resultados!$A$2:$ZZ$80, 2, MATCH($B$3, resultados!$A$1:$ZZ$1, 0))</f>
        <v>#N/A</v>
      </c>
    </row>
    <row r="9" spans="1:3" x14ac:dyDescent="0.25">
      <c r="A9" t="e">
        <f>INDEX(resultados!$A$2:$ZZ$80, 3, MATCH($B$1, resultados!$A$1:$ZZ$1, 0))</f>
        <v>#N/A</v>
      </c>
      <c r="B9" t="e">
        <f>INDEX(resultados!$A$2:$ZZ$80, 3, MATCH($B$2, resultados!$A$1:$ZZ$1, 0))</f>
        <v>#N/A</v>
      </c>
      <c r="C9" t="e">
        <f>INDEX(resultados!$A$2:$ZZ$80, 3, MATCH($B$3, resultados!$A$1:$ZZ$1, 0))</f>
        <v>#N/A</v>
      </c>
    </row>
    <row r="10" spans="1:3" x14ac:dyDescent="0.25">
      <c r="A10" t="e">
        <f>INDEX(resultados!$A$2:$ZZ$80, 4, MATCH($B$1, resultados!$A$1:$ZZ$1, 0))</f>
        <v>#N/A</v>
      </c>
      <c r="B10" t="e">
        <f>INDEX(resultados!$A$2:$ZZ$80, 4, MATCH($B$2, resultados!$A$1:$ZZ$1, 0))</f>
        <v>#N/A</v>
      </c>
      <c r="C10" t="e">
        <f>INDEX(resultados!$A$2:$ZZ$80, 4, MATCH($B$3, resultados!$A$1:$ZZ$1, 0))</f>
        <v>#N/A</v>
      </c>
    </row>
    <row r="11" spans="1:3" x14ac:dyDescent="0.25">
      <c r="A11" t="e">
        <f>INDEX(resultados!$A$2:$ZZ$80, 5, MATCH($B$1, resultados!$A$1:$ZZ$1, 0))</f>
        <v>#N/A</v>
      </c>
      <c r="B11" t="e">
        <f>INDEX(resultados!$A$2:$ZZ$80, 5, MATCH($B$2, resultados!$A$1:$ZZ$1, 0))</f>
        <v>#N/A</v>
      </c>
      <c r="C11" t="e">
        <f>INDEX(resultados!$A$2:$ZZ$80, 5, MATCH($B$3, resultados!$A$1:$ZZ$1, 0))</f>
        <v>#N/A</v>
      </c>
    </row>
    <row r="12" spans="1:3" x14ac:dyDescent="0.25">
      <c r="A12" t="e">
        <f>INDEX(resultados!$A$2:$ZZ$80, 6, MATCH($B$1, resultados!$A$1:$ZZ$1, 0))</f>
        <v>#N/A</v>
      </c>
      <c r="B12" t="e">
        <f>INDEX(resultados!$A$2:$ZZ$80, 6, MATCH($B$2, resultados!$A$1:$ZZ$1, 0))</f>
        <v>#N/A</v>
      </c>
      <c r="C12" t="e">
        <f>INDEX(resultados!$A$2:$ZZ$80, 6, MATCH($B$3, resultados!$A$1:$ZZ$1, 0))</f>
        <v>#N/A</v>
      </c>
    </row>
    <row r="13" spans="1:3" x14ac:dyDescent="0.25">
      <c r="A13" t="e">
        <f>INDEX(resultados!$A$2:$ZZ$80, 7, MATCH($B$1, resultados!$A$1:$ZZ$1, 0))</f>
        <v>#N/A</v>
      </c>
      <c r="B13" t="e">
        <f>INDEX(resultados!$A$2:$ZZ$80, 7, MATCH($B$2, resultados!$A$1:$ZZ$1, 0))</f>
        <v>#N/A</v>
      </c>
      <c r="C13" t="e">
        <f>INDEX(resultados!$A$2:$ZZ$80, 7, MATCH($B$3, resultados!$A$1:$ZZ$1, 0))</f>
        <v>#N/A</v>
      </c>
    </row>
    <row r="14" spans="1:3" x14ac:dyDescent="0.25">
      <c r="A14" t="e">
        <f>INDEX(resultados!$A$2:$ZZ$80, 8, MATCH($B$1, resultados!$A$1:$ZZ$1, 0))</f>
        <v>#N/A</v>
      </c>
      <c r="B14" t="e">
        <f>INDEX(resultados!$A$2:$ZZ$80, 8, MATCH($B$2, resultados!$A$1:$ZZ$1, 0))</f>
        <v>#N/A</v>
      </c>
      <c r="C14" t="e">
        <f>INDEX(resultados!$A$2:$ZZ$80, 8, MATCH($B$3, resultados!$A$1:$ZZ$1, 0))</f>
        <v>#N/A</v>
      </c>
    </row>
    <row r="15" spans="1:3" x14ac:dyDescent="0.25">
      <c r="A15" t="e">
        <f>INDEX(resultados!$A$2:$ZZ$80, 9, MATCH($B$1, resultados!$A$1:$ZZ$1, 0))</f>
        <v>#N/A</v>
      </c>
      <c r="B15" t="e">
        <f>INDEX(resultados!$A$2:$ZZ$80, 9, MATCH($B$2, resultados!$A$1:$ZZ$1, 0))</f>
        <v>#N/A</v>
      </c>
      <c r="C15" t="e">
        <f>INDEX(resultados!$A$2:$ZZ$80, 9, MATCH($B$3, resultados!$A$1:$ZZ$1, 0))</f>
        <v>#N/A</v>
      </c>
    </row>
    <row r="16" spans="1:3" x14ac:dyDescent="0.25">
      <c r="A16" t="e">
        <f>INDEX(resultados!$A$2:$ZZ$80, 10, MATCH($B$1, resultados!$A$1:$ZZ$1, 0))</f>
        <v>#N/A</v>
      </c>
      <c r="B16" t="e">
        <f>INDEX(resultados!$A$2:$ZZ$80, 10, MATCH($B$2, resultados!$A$1:$ZZ$1, 0))</f>
        <v>#N/A</v>
      </c>
      <c r="C16" t="e">
        <f>INDEX(resultados!$A$2:$ZZ$80, 10, MATCH($B$3, resultados!$A$1:$ZZ$1, 0))</f>
        <v>#N/A</v>
      </c>
    </row>
    <row r="17" spans="1:3" x14ac:dyDescent="0.25">
      <c r="A17" t="e">
        <f>INDEX(resultados!$A$2:$ZZ$80, 11, MATCH($B$1, resultados!$A$1:$ZZ$1, 0))</f>
        <v>#N/A</v>
      </c>
      <c r="B17" t="e">
        <f>INDEX(resultados!$A$2:$ZZ$80, 11, MATCH($B$2, resultados!$A$1:$ZZ$1, 0))</f>
        <v>#N/A</v>
      </c>
      <c r="C17" t="e">
        <f>INDEX(resultados!$A$2:$ZZ$80, 11, MATCH($B$3, resultados!$A$1:$ZZ$1, 0))</f>
        <v>#N/A</v>
      </c>
    </row>
    <row r="18" spans="1:3" x14ac:dyDescent="0.25">
      <c r="A18" t="e">
        <f>INDEX(resultados!$A$2:$ZZ$80, 12, MATCH($B$1, resultados!$A$1:$ZZ$1, 0))</f>
        <v>#N/A</v>
      </c>
      <c r="B18" t="e">
        <f>INDEX(resultados!$A$2:$ZZ$80, 12, MATCH($B$2, resultados!$A$1:$ZZ$1, 0))</f>
        <v>#N/A</v>
      </c>
      <c r="C18" t="e">
        <f>INDEX(resultados!$A$2:$ZZ$80, 12, MATCH($B$3, resultados!$A$1:$ZZ$1, 0))</f>
        <v>#N/A</v>
      </c>
    </row>
    <row r="19" spans="1:3" x14ac:dyDescent="0.25">
      <c r="A19" t="e">
        <f>INDEX(resultados!$A$2:$ZZ$80, 13, MATCH($B$1, resultados!$A$1:$ZZ$1, 0))</f>
        <v>#N/A</v>
      </c>
      <c r="B19" t="e">
        <f>INDEX(resultados!$A$2:$ZZ$80, 13, MATCH($B$2, resultados!$A$1:$ZZ$1, 0))</f>
        <v>#N/A</v>
      </c>
      <c r="C19" t="e">
        <f>INDEX(resultados!$A$2:$ZZ$80, 13, MATCH($B$3, resultados!$A$1:$ZZ$1, 0))</f>
        <v>#N/A</v>
      </c>
    </row>
    <row r="20" spans="1:3" x14ac:dyDescent="0.25">
      <c r="A20" t="e">
        <f>INDEX(resultados!$A$2:$ZZ$80, 14, MATCH($B$1, resultados!$A$1:$ZZ$1, 0))</f>
        <v>#N/A</v>
      </c>
      <c r="B20" t="e">
        <f>INDEX(resultados!$A$2:$ZZ$80, 14, MATCH($B$2, resultados!$A$1:$ZZ$1, 0))</f>
        <v>#N/A</v>
      </c>
      <c r="C20" t="e">
        <f>INDEX(resultados!$A$2:$ZZ$80, 14, MATCH($B$3, resultados!$A$1:$ZZ$1, 0))</f>
        <v>#N/A</v>
      </c>
    </row>
    <row r="21" spans="1:3" x14ac:dyDescent="0.25">
      <c r="A21" t="e">
        <f>INDEX(resultados!$A$2:$ZZ$80, 15, MATCH($B$1, resultados!$A$1:$ZZ$1, 0))</f>
        <v>#N/A</v>
      </c>
      <c r="B21" t="e">
        <f>INDEX(resultados!$A$2:$ZZ$80, 15, MATCH($B$2, resultados!$A$1:$ZZ$1, 0))</f>
        <v>#N/A</v>
      </c>
      <c r="C21" t="e">
        <f>INDEX(resultados!$A$2:$ZZ$80, 15, MATCH($B$3, resultados!$A$1:$ZZ$1, 0))</f>
        <v>#N/A</v>
      </c>
    </row>
    <row r="22" spans="1:3" x14ac:dyDescent="0.25">
      <c r="A22" t="e">
        <f>INDEX(resultados!$A$2:$ZZ$80, 16, MATCH($B$1, resultados!$A$1:$ZZ$1, 0))</f>
        <v>#N/A</v>
      </c>
      <c r="B22" t="e">
        <f>INDEX(resultados!$A$2:$ZZ$80, 16, MATCH($B$2, resultados!$A$1:$ZZ$1, 0))</f>
        <v>#N/A</v>
      </c>
      <c r="C22" t="e">
        <f>INDEX(resultados!$A$2:$ZZ$80, 16, MATCH($B$3, resultados!$A$1:$ZZ$1, 0))</f>
        <v>#N/A</v>
      </c>
    </row>
    <row r="23" spans="1:3" x14ac:dyDescent="0.25">
      <c r="A23" t="e">
        <f>INDEX(resultados!$A$2:$ZZ$80, 17, MATCH($B$1, resultados!$A$1:$ZZ$1, 0))</f>
        <v>#N/A</v>
      </c>
      <c r="B23" t="e">
        <f>INDEX(resultados!$A$2:$ZZ$80, 17, MATCH($B$2, resultados!$A$1:$ZZ$1, 0))</f>
        <v>#N/A</v>
      </c>
      <c r="C23" t="e">
        <f>INDEX(resultados!$A$2:$ZZ$80, 17, MATCH($B$3, resultados!$A$1:$ZZ$1, 0))</f>
        <v>#N/A</v>
      </c>
    </row>
    <row r="24" spans="1:3" x14ac:dyDescent="0.25">
      <c r="A24" t="e">
        <f>INDEX(resultados!$A$2:$ZZ$80, 18, MATCH($B$1, resultados!$A$1:$ZZ$1, 0))</f>
        <v>#N/A</v>
      </c>
      <c r="B24" t="e">
        <f>INDEX(resultados!$A$2:$ZZ$80, 18, MATCH($B$2, resultados!$A$1:$ZZ$1, 0))</f>
        <v>#N/A</v>
      </c>
      <c r="C24" t="e">
        <f>INDEX(resultados!$A$2:$ZZ$80, 18, MATCH($B$3, resultados!$A$1:$ZZ$1, 0))</f>
        <v>#N/A</v>
      </c>
    </row>
    <row r="25" spans="1:3" x14ac:dyDescent="0.25">
      <c r="A25" t="e">
        <f>INDEX(resultados!$A$2:$ZZ$80, 19, MATCH($B$1, resultados!$A$1:$ZZ$1, 0))</f>
        <v>#N/A</v>
      </c>
      <c r="B25" t="e">
        <f>INDEX(resultados!$A$2:$ZZ$80, 19, MATCH($B$2, resultados!$A$1:$ZZ$1, 0))</f>
        <v>#N/A</v>
      </c>
      <c r="C25" t="e">
        <f>INDEX(resultados!$A$2:$ZZ$80, 19, MATCH($B$3, resultados!$A$1:$ZZ$1, 0))</f>
        <v>#N/A</v>
      </c>
    </row>
    <row r="26" spans="1:3" x14ac:dyDescent="0.25">
      <c r="A26" t="e">
        <f>INDEX(resultados!$A$2:$ZZ$80, 20, MATCH($B$1, resultados!$A$1:$ZZ$1, 0))</f>
        <v>#N/A</v>
      </c>
      <c r="B26" t="e">
        <f>INDEX(resultados!$A$2:$ZZ$80, 20, MATCH($B$2, resultados!$A$1:$ZZ$1, 0))</f>
        <v>#N/A</v>
      </c>
      <c r="C26" t="e">
        <f>INDEX(resultados!$A$2:$ZZ$80, 20, MATCH($B$3, resultados!$A$1:$ZZ$1, 0))</f>
        <v>#N/A</v>
      </c>
    </row>
    <row r="27" spans="1:3" x14ac:dyDescent="0.25">
      <c r="A27" t="e">
        <f>INDEX(resultados!$A$2:$ZZ$80, 21, MATCH($B$1, resultados!$A$1:$ZZ$1, 0))</f>
        <v>#N/A</v>
      </c>
      <c r="B27" t="e">
        <f>INDEX(resultados!$A$2:$ZZ$80, 21, MATCH($B$2, resultados!$A$1:$ZZ$1, 0))</f>
        <v>#N/A</v>
      </c>
      <c r="C27" t="e">
        <f>INDEX(resultados!$A$2:$ZZ$80, 21, MATCH($B$3, resultados!$A$1:$ZZ$1, 0))</f>
        <v>#N/A</v>
      </c>
    </row>
    <row r="28" spans="1:3" x14ac:dyDescent="0.25">
      <c r="A28" t="e">
        <f>INDEX(resultados!$A$2:$ZZ$80, 22, MATCH($B$1, resultados!$A$1:$ZZ$1, 0))</f>
        <v>#N/A</v>
      </c>
      <c r="B28" t="e">
        <f>INDEX(resultados!$A$2:$ZZ$80, 22, MATCH($B$2, resultados!$A$1:$ZZ$1, 0))</f>
        <v>#N/A</v>
      </c>
      <c r="C28" t="e">
        <f>INDEX(resultados!$A$2:$ZZ$80, 22, MATCH($B$3, resultados!$A$1:$ZZ$1, 0))</f>
        <v>#N/A</v>
      </c>
    </row>
    <row r="29" spans="1:3" x14ac:dyDescent="0.25">
      <c r="A29" t="e">
        <f>INDEX(resultados!$A$2:$ZZ$80, 23, MATCH($B$1, resultados!$A$1:$ZZ$1, 0))</f>
        <v>#N/A</v>
      </c>
      <c r="B29" t="e">
        <f>INDEX(resultados!$A$2:$ZZ$80, 23, MATCH($B$2, resultados!$A$1:$ZZ$1, 0))</f>
        <v>#N/A</v>
      </c>
      <c r="C29" t="e">
        <f>INDEX(resultados!$A$2:$ZZ$80, 23, MATCH($B$3, resultados!$A$1:$ZZ$1, 0))</f>
        <v>#N/A</v>
      </c>
    </row>
    <row r="30" spans="1:3" x14ac:dyDescent="0.25">
      <c r="A30" t="e">
        <f>INDEX(resultados!$A$2:$ZZ$80, 24, MATCH($B$1, resultados!$A$1:$ZZ$1, 0))</f>
        <v>#N/A</v>
      </c>
      <c r="B30" t="e">
        <f>INDEX(resultados!$A$2:$ZZ$80, 24, MATCH($B$2, resultados!$A$1:$ZZ$1, 0))</f>
        <v>#N/A</v>
      </c>
      <c r="C30" t="e">
        <f>INDEX(resultados!$A$2:$ZZ$80, 24, MATCH($B$3, resultados!$A$1:$ZZ$1, 0))</f>
        <v>#N/A</v>
      </c>
    </row>
    <row r="31" spans="1:3" x14ac:dyDescent="0.25">
      <c r="A31" t="e">
        <f>INDEX(resultados!$A$2:$ZZ$80, 25, MATCH($B$1, resultados!$A$1:$ZZ$1, 0))</f>
        <v>#N/A</v>
      </c>
      <c r="B31" t="e">
        <f>INDEX(resultados!$A$2:$ZZ$80, 25, MATCH($B$2, resultados!$A$1:$ZZ$1, 0))</f>
        <v>#N/A</v>
      </c>
      <c r="C31" t="e">
        <f>INDEX(resultados!$A$2:$ZZ$80, 25, MATCH($B$3, resultados!$A$1:$ZZ$1, 0))</f>
        <v>#N/A</v>
      </c>
    </row>
    <row r="32" spans="1:3" x14ac:dyDescent="0.25">
      <c r="A32" t="e">
        <f>INDEX(resultados!$A$2:$ZZ$80, 26, MATCH($B$1, resultados!$A$1:$ZZ$1, 0))</f>
        <v>#N/A</v>
      </c>
      <c r="B32" t="e">
        <f>INDEX(resultados!$A$2:$ZZ$80, 26, MATCH($B$2, resultados!$A$1:$ZZ$1, 0))</f>
        <v>#N/A</v>
      </c>
      <c r="C32" t="e">
        <f>INDEX(resultados!$A$2:$ZZ$80, 26, MATCH($B$3, resultados!$A$1:$ZZ$1, 0))</f>
        <v>#N/A</v>
      </c>
    </row>
    <row r="33" spans="1:3" x14ac:dyDescent="0.25">
      <c r="A33" t="e">
        <f>INDEX(resultados!$A$2:$ZZ$80, 27, MATCH($B$1, resultados!$A$1:$ZZ$1, 0))</f>
        <v>#N/A</v>
      </c>
      <c r="B33" t="e">
        <f>INDEX(resultados!$A$2:$ZZ$80, 27, MATCH($B$2, resultados!$A$1:$ZZ$1, 0))</f>
        <v>#N/A</v>
      </c>
      <c r="C33" t="e">
        <f>INDEX(resultados!$A$2:$ZZ$80, 27, MATCH($B$3, resultados!$A$1:$ZZ$1, 0))</f>
        <v>#N/A</v>
      </c>
    </row>
    <row r="34" spans="1:3" x14ac:dyDescent="0.25">
      <c r="A34" t="e">
        <f>INDEX(resultados!$A$2:$ZZ$80, 28, MATCH($B$1, resultados!$A$1:$ZZ$1, 0))</f>
        <v>#N/A</v>
      </c>
      <c r="B34" t="e">
        <f>INDEX(resultados!$A$2:$ZZ$80, 28, MATCH($B$2, resultados!$A$1:$ZZ$1, 0))</f>
        <v>#N/A</v>
      </c>
      <c r="C34" t="e">
        <f>INDEX(resultados!$A$2:$ZZ$80, 28, MATCH($B$3, resultados!$A$1:$ZZ$1, 0))</f>
        <v>#N/A</v>
      </c>
    </row>
    <row r="35" spans="1:3" x14ac:dyDescent="0.25">
      <c r="A35" t="e">
        <f>INDEX(resultados!$A$2:$ZZ$80, 29, MATCH($B$1, resultados!$A$1:$ZZ$1, 0))</f>
        <v>#N/A</v>
      </c>
      <c r="B35" t="e">
        <f>INDEX(resultados!$A$2:$ZZ$80, 29, MATCH($B$2, resultados!$A$1:$ZZ$1, 0))</f>
        <v>#N/A</v>
      </c>
      <c r="C35" t="e">
        <f>INDEX(resultados!$A$2:$ZZ$80, 29, MATCH($B$3, resultados!$A$1:$ZZ$1, 0))</f>
        <v>#N/A</v>
      </c>
    </row>
    <row r="36" spans="1:3" x14ac:dyDescent="0.25">
      <c r="A36" t="e">
        <f>INDEX(resultados!$A$2:$ZZ$80, 30, MATCH($B$1, resultados!$A$1:$ZZ$1, 0))</f>
        <v>#N/A</v>
      </c>
      <c r="B36" t="e">
        <f>INDEX(resultados!$A$2:$ZZ$80, 30, MATCH($B$2, resultados!$A$1:$ZZ$1, 0))</f>
        <v>#N/A</v>
      </c>
      <c r="C36" t="e">
        <f>INDEX(resultados!$A$2:$ZZ$80, 30, MATCH($B$3, resultados!$A$1:$ZZ$1, 0))</f>
        <v>#N/A</v>
      </c>
    </row>
    <row r="37" spans="1:3" x14ac:dyDescent="0.25">
      <c r="A37" t="e">
        <f>INDEX(resultados!$A$2:$ZZ$80, 31, MATCH($B$1, resultados!$A$1:$ZZ$1, 0))</f>
        <v>#N/A</v>
      </c>
      <c r="B37" t="e">
        <f>INDEX(resultados!$A$2:$ZZ$80, 31, MATCH($B$2, resultados!$A$1:$ZZ$1, 0))</f>
        <v>#N/A</v>
      </c>
      <c r="C37" t="e">
        <f>INDEX(resultados!$A$2:$ZZ$80, 31, MATCH($B$3, resultados!$A$1:$ZZ$1, 0))</f>
        <v>#N/A</v>
      </c>
    </row>
    <row r="38" spans="1:3" x14ac:dyDescent="0.25">
      <c r="A38" t="e">
        <f>INDEX(resultados!$A$2:$ZZ$80, 32, MATCH($B$1, resultados!$A$1:$ZZ$1, 0))</f>
        <v>#N/A</v>
      </c>
      <c r="B38" t="e">
        <f>INDEX(resultados!$A$2:$ZZ$80, 32, MATCH($B$2, resultados!$A$1:$ZZ$1, 0))</f>
        <v>#N/A</v>
      </c>
      <c r="C38" t="e">
        <f>INDEX(resultados!$A$2:$ZZ$80, 32, MATCH($B$3, resultados!$A$1:$ZZ$1, 0))</f>
        <v>#N/A</v>
      </c>
    </row>
    <row r="39" spans="1:3" x14ac:dyDescent="0.25">
      <c r="A39" t="e">
        <f>INDEX(resultados!$A$2:$ZZ$80, 33, MATCH($B$1, resultados!$A$1:$ZZ$1, 0))</f>
        <v>#N/A</v>
      </c>
      <c r="B39" t="e">
        <f>INDEX(resultados!$A$2:$ZZ$80, 33, MATCH($B$2, resultados!$A$1:$ZZ$1, 0))</f>
        <v>#N/A</v>
      </c>
      <c r="C39" t="e">
        <f>INDEX(resultados!$A$2:$ZZ$80, 33, MATCH($B$3, resultados!$A$1:$ZZ$1, 0))</f>
        <v>#N/A</v>
      </c>
    </row>
    <row r="40" spans="1:3" x14ac:dyDescent="0.25">
      <c r="A40" t="e">
        <f>INDEX(resultados!$A$2:$ZZ$80, 34, MATCH($B$1, resultados!$A$1:$ZZ$1, 0))</f>
        <v>#N/A</v>
      </c>
      <c r="B40" t="e">
        <f>INDEX(resultados!$A$2:$ZZ$80, 34, MATCH($B$2, resultados!$A$1:$ZZ$1, 0))</f>
        <v>#N/A</v>
      </c>
      <c r="C40" t="e">
        <f>INDEX(resultados!$A$2:$ZZ$80, 34, MATCH($B$3, resultados!$A$1:$ZZ$1, 0))</f>
        <v>#N/A</v>
      </c>
    </row>
    <row r="41" spans="1:3" x14ac:dyDescent="0.25">
      <c r="A41" t="e">
        <f>INDEX(resultados!$A$2:$ZZ$80, 35, MATCH($B$1, resultados!$A$1:$ZZ$1, 0))</f>
        <v>#N/A</v>
      </c>
      <c r="B41" t="e">
        <f>INDEX(resultados!$A$2:$ZZ$80, 35, MATCH($B$2, resultados!$A$1:$ZZ$1, 0))</f>
        <v>#N/A</v>
      </c>
      <c r="C41" t="e">
        <f>INDEX(resultados!$A$2:$ZZ$80, 35, MATCH($B$3, resultados!$A$1:$ZZ$1, 0))</f>
        <v>#N/A</v>
      </c>
    </row>
    <row r="42" spans="1:3" x14ac:dyDescent="0.25">
      <c r="A42" t="e">
        <f>INDEX(resultados!$A$2:$ZZ$80, 36, MATCH($B$1, resultados!$A$1:$ZZ$1, 0))</f>
        <v>#N/A</v>
      </c>
      <c r="B42" t="e">
        <f>INDEX(resultados!$A$2:$ZZ$80, 36, MATCH($B$2, resultados!$A$1:$ZZ$1, 0))</f>
        <v>#N/A</v>
      </c>
      <c r="C42" t="e">
        <f>INDEX(resultados!$A$2:$ZZ$80, 36, MATCH($B$3, resultados!$A$1:$ZZ$1, 0))</f>
        <v>#N/A</v>
      </c>
    </row>
    <row r="43" spans="1:3" x14ac:dyDescent="0.25">
      <c r="A43" t="e">
        <f>INDEX(resultados!$A$2:$ZZ$80, 37, MATCH($B$1, resultados!$A$1:$ZZ$1, 0))</f>
        <v>#N/A</v>
      </c>
      <c r="B43" t="e">
        <f>INDEX(resultados!$A$2:$ZZ$80, 37, MATCH($B$2, resultados!$A$1:$ZZ$1, 0))</f>
        <v>#N/A</v>
      </c>
      <c r="C43" t="e">
        <f>INDEX(resultados!$A$2:$ZZ$80, 37, MATCH($B$3, resultados!$A$1:$ZZ$1, 0))</f>
        <v>#N/A</v>
      </c>
    </row>
    <row r="44" spans="1:3" x14ac:dyDescent="0.25">
      <c r="A44" t="e">
        <f>INDEX(resultados!$A$2:$ZZ$80, 38, MATCH($B$1, resultados!$A$1:$ZZ$1, 0))</f>
        <v>#N/A</v>
      </c>
      <c r="B44" t="e">
        <f>INDEX(resultados!$A$2:$ZZ$80, 38, MATCH($B$2, resultados!$A$1:$ZZ$1, 0))</f>
        <v>#N/A</v>
      </c>
      <c r="C44" t="e">
        <f>INDEX(resultados!$A$2:$ZZ$80, 38, MATCH($B$3, resultados!$A$1:$ZZ$1, 0))</f>
        <v>#N/A</v>
      </c>
    </row>
    <row r="45" spans="1:3" x14ac:dyDescent="0.25">
      <c r="A45" t="e">
        <f>INDEX(resultados!$A$2:$ZZ$80, 39, MATCH($B$1, resultados!$A$1:$ZZ$1, 0))</f>
        <v>#N/A</v>
      </c>
      <c r="B45" t="e">
        <f>INDEX(resultados!$A$2:$ZZ$80, 39, MATCH($B$2, resultados!$A$1:$ZZ$1, 0))</f>
        <v>#N/A</v>
      </c>
      <c r="C45" t="e">
        <f>INDEX(resultados!$A$2:$ZZ$80, 39, MATCH($B$3, resultados!$A$1:$ZZ$1, 0))</f>
        <v>#N/A</v>
      </c>
    </row>
    <row r="46" spans="1:3" x14ac:dyDescent="0.25">
      <c r="A46" t="e">
        <f>INDEX(resultados!$A$2:$ZZ$80, 40, MATCH($B$1, resultados!$A$1:$ZZ$1, 0))</f>
        <v>#N/A</v>
      </c>
      <c r="B46" t="e">
        <f>INDEX(resultados!$A$2:$ZZ$80, 40, MATCH($B$2, resultados!$A$1:$ZZ$1, 0))</f>
        <v>#N/A</v>
      </c>
      <c r="C46" t="e">
        <f>INDEX(resultados!$A$2:$ZZ$80, 40, MATCH($B$3, resultados!$A$1:$ZZ$1, 0))</f>
        <v>#N/A</v>
      </c>
    </row>
    <row r="47" spans="1:3" x14ac:dyDescent="0.25">
      <c r="A47" t="e">
        <f>INDEX(resultados!$A$2:$ZZ$80, 41, MATCH($B$1, resultados!$A$1:$ZZ$1, 0))</f>
        <v>#N/A</v>
      </c>
      <c r="B47" t="e">
        <f>INDEX(resultados!$A$2:$ZZ$80, 41, MATCH($B$2, resultados!$A$1:$ZZ$1, 0))</f>
        <v>#N/A</v>
      </c>
      <c r="C47" t="e">
        <f>INDEX(resultados!$A$2:$ZZ$80, 41, MATCH($B$3, resultados!$A$1:$ZZ$1, 0))</f>
        <v>#N/A</v>
      </c>
    </row>
    <row r="48" spans="1:3" x14ac:dyDescent="0.25">
      <c r="A48" t="e">
        <f>INDEX(resultados!$A$2:$ZZ$80, 42, MATCH($B$1, resultados!$A$1:$ZZ$1, 0))</f>
        <v>#N/A</v>
      </c>
      <c r="B48" t="e">
        <f>INDEX(resultados!$A$2:$ZZ$80, 42, MATCH($B$2, resultados!$A$1:$ZZ$1, 0))</f>
        <v>#N/A</v>
      </c>
      <c r="C48" t="e">
        <f>INDEX(resultados!$A$2:$ZZ$80, 42, MATCH($B$3, resultados!$A$1:$ZZ$1, 0))</f>
        <v>#N/A</v>
      </c>
    </row>
    <row r="49" spans="1:3" x14ac:dyDescent="0.25">
      <c r="A49" t="e">
        <f>INDEX(resultados!$A$2:$ZZ$80, 43, MATCH($B$1, resultados!$A$1:$ZZ$1, 0))</f>
        <v>#N/A</v>
      </c>
      <c r="B49" t="e">
        <f>INDEX(resultados!$A$2:$ZZ$80, 43, MATCH($B$2, resultados!$A$1:$ZZ$1, 0))</f>
        <v>#N/A</v>
      </c>
      <c r="C49" t="e">
        <f>INDEX(resultados!$A$2:$ZZ$80, 43, MATCH($B$3, resultados!$A$1:$ZZ$1, 0))</f>
        <v>#N/A</v>
      </c>
    </row>
    <row r="50" spans="1:3" x14ac:dyDescent="0.25">
      <c r="A50" t="e">
        <f>INDEX(resultados!$A$2:$ZZ$80, 44, MATCH($B$1, resultados!$A$1:$ZZ$1, 0))</f>
        <v>#N/A</v>
      </c>
      <c r="B50" t="e">
        <f>INDEX(resultados!$A$2:$ZZ$80, 44, MATCH($B$2, resultados!$A$1:$ZZ$1, 0))</f>
        <v>#N/A</v>
      </c>
      <c r="C50" t="e">
        <f>INDEX(resultados!$A$2:$ZZ$80, 44, MATCH($B$3, resultados!$A$1:$ZZ$1, 0))</f>
        <v>#N/A</v>
      </c>
    </row>
    <row r="51" spans="1:3" x14ac:dyDescent="0.25">
      <c r="A51" t="e">
        <f>INDEX(resultados!$A$2:$ZZ$80, 45, MATCH($B$1, resultados!$A$1:$ZZ$1, 0))</f>
        <v>#N/A</v>
      </c>
      <c r="B51" t="e">
        <f>INDEX(resultados!$A$2:$ZZ$80, 45, MATCH($B$2, resultados!$A$1:$ZZ$1, 0))</f>
        <v>#N/A</v>
      </c>
      <c r="C51" t="e">
        <f>INDEX(resultados!$A$2:$ZZ$80, 45, MATCH($B$3, resultados!$A$1:$ZZ$1, 0))</f>
        <v>#N/A</v>
      </c>
    </row>
    <row r="52" spans="1:3" x14ac:dyDescent="0.25">
      <c r="A52" t="e">
        <f>INDEX(resultados!$A$2:$ZZ$80, 46, MATCH($B$1, resultados!$A$1:$ZZ$1, 0))</f>
        <v>#N/A</v>
      </c>
      <c r="B52" t="e">
        <f>INDEX(resultados!$A$2:$ZZ$80, 46, MATCH($B$2, resultados!$A$1:$ZZ$1, 0))</f>
        <v>#N/A</v>
      </c>
      <c r="C52" t="e">
        <f>INDEX(resultados!$A$2:$ZZ$80, 46, MATCH($B$3, resultados!$A$1:$ZZ$1, 0))</f>
        <v>#N/A</v>
      </c>
    </row>
    <row r="53" spans="1:3" x14ac:dyDescent="0.25">
      <c r="A53" t="e">
        <f>INDEX(resultados!$A$2:$ZZ$80, 47, MATCH($B$1, resultados!$A$1:$ZZ$1, 0))</f>
        <v>#N/A</v>
      </c>
      <c r="B53" t="e">
        <f>INDEX(resultados!$A$2:$ZZ$80, 47, MATCH($B$2, resultados!$A$1:$ZZ$1, 0))</f>
        <v>#N/A</v>
      </c>
      <c r="C53" t="e">
        <f>INDEX(resultados!$A$2:$ZZ$80, 47, MATCH($B$3, resultados!$A$1:$ZZ$1, 0))</f>
        <v>#N/A</v>
      </c>
    </row>
    <row r="54" spans="1:3" x14ac:dyDescent="0.25">
      <c r="A54" t="e">
        <f>INDEX(resultados!$A$2:$ZZ$80, 48, MATCH($B$1, resultados!$A$1:$ZZ$1, 0))</f>
        <v>#N/A</v>
      </c>
      <c r="B54" t="e">
        <f>INDEX(resultados!$A$2:$ZZ$80, 48, MATCH($B$2, resultados!$A$1:$ZZ$1, 0))</f>
        <v>#N/A</v>
      </c>
      <c r="C54" t="e">
        <f>INDEX(resultados!$A$2:$ZZ$80, 48, MATCH($B$3, resultados!$A$1:$ZZ$1, 0))</f>
        <v>#N/A</v>
      </c>
    </row>
    <row r="55" spans="1:3" x14ac:dyDescent="0.25">
      <c r="A55" t="e">
        <f>INDEX(resultados!$A$2:$ZZ$80, 49, MATCH($B$1, resultados!$A$1:$ZZ$1, 0))</f>
        <v>#N/A</v>
      </c>
      <c r="B55" t="e">
        <f>INDEX(resultados!$A$2:$ZZ$80, 49, MATCH($B$2, resultados!$A$1:$ZZ$1, 0))</f>
        <v>#N/A</v>
      </c>
      <c r="C55" t="e">
        <f>INDEX(resultados!$A$2:$ZZ$80, 49, MATCH($B$3, resultados!$A$1:$ZZ$1, 0))</f>
        <v>#N/A</v>
      </c>
    </row>
    <row r="56" spans="1:3" x14ac:dyDescent="0.25">
      <c r="A56" t="e">
        <f>INDEX(resultados!$A$2:$ZZ$80, 50, MATCH($B$1, resultados!$A$1:$ZZ$1, 0))</f>
        <v>#N/A</v>
      </c>
      <c r="B56" t="e">
        <f>INDEX(resultados!$A$2:$ZZ$80, 50, MATCH($B$2, resultados!$A$1:$ZZ$1, 0))</f>
        <v>#N/A</v>
      </c>
      <c r="C56" t="e">
        <f>INDEX(resultados!$A$2:$ZZ$80, 50, MATCH($B$3, resultados!$A$1:$ZZ$1, 0))</f>
        <v>#N/A</v>
      </c>
    </row>
    <row r="57" spans="1:3" x14ac:dyDescent="0.25">
      <c r="A57" t="e">
        <f>INDEX(resultados!$A$2:$ZZ$80, 51, MATCH($B$1, resultados!$A$1:$ZZ$1, 0))</f>
        <v>#N/A</v>
      </c>
      <c r="B57" t="e">
        <f>INDEX(resultados!$A$2:$ZZ$80, 51, MATCH($B$2, resultados!$A$1:$ZZ$1, 0))</f>
        <v>#N/A</v>
      </c>
      <c r="C57" t="e">
        <f>INDEX(resultados!$A$2:$ZZ$80, 51, MATCH($B$3, resultados!$A$1:$ZZ$1, 0))</f>
        <v>#N/A</v>
      </c>
    </row>
    <row r="58" spans="1:3" x14ac:dyDescent="0.25">
      <c r="A58" t="e">
        <f>INDEX(resultados!$A$2:$ZZ$80, 52, MATCH($B$1, resultados!$A$1:$ZZ$1, 0))</f>
        <v>#N/A</v>
      </c>
      <c r="B58" t="e">
        <f>INDEX(resultados!$A$2:$ZZ$80, 52, MATCH($B$2, resultados!$A$1:$ZZ$1, 0))</f>
        <v>#N/A</v>
      </c>
      <c r="C58" t="e">
        <f>INDEX(resultados!$A$2:$ZZ$80, 52, MATCH($B$3, resultados!$A$1:$ZZ$1, 0))</f>
        <v>#N/A</v>
      </c>
    </row>
    <row r="59" spans="1:3" x14ac:dyDescent="0.25">
      <c r="A59" t="e">
        <f>INDEX(resultados!$A$2:$ZZ$80, 53, MATCH($B$1, resultados!$A$1:$ZZ$1, 0))</f>
        <v>#N/A</v>
      </c>
      <c r="B59" t="e">
        <f>INDEX(resultados!$A$2:$ZZ$80, 53, MATCH($B$2, resultados!$A$1:$ZZ$1, 0))</f>
        <v>#N/A</v>
      </c>
      <c r="C59" t="e">
        <f>INDEX(resultados!$A$2:$ZZ$80, 53, MATCH($B$3, resultados!$A$1:$ZZ$1, 0))</f>
        <v>#N/A</v>
      </c>
    </row>
    <row r="60" spans="1:3" x14ac:dyDescent="0.25">
      <c r="A60" t="e">
        <f>INDEX(resultados!$A$2:$ZZ$80, 54, MATCH($B$1, resultados!$A$1:$ZZ$1, 0))</f>
        <v>#N/A</v>
      </c>
      <c r="B60" t="e">
        <f>INDEX(resultados!$A$2:$ZZ$80, 54, MATCH($B$2, resultados!$A$1:$ZZ$1, 0))</f>
        <v>#N/A</v>
      </c>
      <c r="C60" t="e">
        <f>INDEX(resultados!$A$2:$ZZ$80, 54, MATCH($B$3, resultados!$A$1:$ZZ$1, 0))</f>
        <v>#N/A</v>
      </c>
    </row>
    <row r="61" spans="1:3" x14ac:dyDescent="0.25">
      <c r="A61" t="e">
        <f>INDEX(resultados!$A$2:$ZZ$80, 55, MATCH($B$1, resultados!$A$1:$ZZ$1, 0))</f>
        <v>#N/A</v>
      </c>
      <c r="B61" t="e">
        <f>INDEX(resultados!$A$2:$ZZ$80, 55, MATCH($B$2, resultados!$A$1:$ZZ$1, 0))</f>
        <v>#N/A</v>
      </c>
      <c r="C61" t="e">
        <f>INDEX(resultados!$A$2:$ZZ$80, 55, MATCH($B$3, resultados!$A$1:$ZZ$1, 0))</f>
        <v>#N/A</v>
      </c>
    </row>
    <row r="62" spans="1:3" x14ac:dyDescent="0.25">
      <c r="A62" t="e">
        <f>INDEX(resultados!$A$2:$ZZ$80, 56, MATCH($B$1, resultados!$A$1:$ZZ$1, 0))</f>
        <v>#N/A</v>
      </c>
      <c r="B62" t="e">
        <f>INDEX(resultados!$A$2:$ZZ$80, 56, MATCH($B$2, resultados!$A$1:$ZZ$1, 0))</f>
        <v>#N/A</v>
      </c>
      <c r="C62" t="e">
        <f>INDEX(resultados!$A$2:$ZZ$80, 56, MATCH($B$3, resultados!$A$1:$ZZ$1, 0))</f>
        <v>#N/A</v>
      </c>
    </row>
    <row r="63" spans="1:3" x14ac:dyDescent="0.25">
      <c r="A63" t="e">
        <f>INDEX(resultados!$A$2:$ZZ$80, 57, MATCH($B$1, resultados!$A$1:$ZZ$1, 0))</f>
        <v>#N/A</v>
      </c>
      <c r="B63" t="e">
        <f>INDEX(resultados!$A$2:$ZZ$80, 57, MATCH($B$2, resultados!$A$1:$ZZ$1, 0))</f>
        <v>#N/A</v>
      </c>
      <c r="C63" t="e">
        <f>INDEX(resultados!$A$2:$ZZ$80, 57, MATCH($B$3, resultados!$A$1:$ZZ$1, 0))</f>
        <v>#N/A</v>
      </c>
    </row>
    <row r="64" spans="1:3" x14ac:dyDescent="0.25">
      <c r="A64" t="e">
        <f>INDEX(resultados!$A$2:$ZZ$80, 58, MATCH($B$1, resultados!$A$1:$ZZ$1, 0))</f>
        <v>#N/A</v>
      </c>
      <c r="B64" t="e">
        <f>INDEX(resultados!$A$2:$ZZ$80, 58, MATCH($B$2, resultados!$A$1:$ZZ$1, 0))</f>
        <v>#N/A</v>
      </c>
      <c r="C64" t="e">
        <f>INDEX(resultados!$A$2:$ZZ$80, 58, MATCH($B$3, resultados!$A$1:$ZZ$1, 0))</f>
        <v>#N/A</v>
      </c>
    </row>
    <row r="65" spans="1:3" x14ac:dyDescent="0.25">
      <c r="A65" t="e">
        <f>INDEX(resultados!$A$2:$ZZ$80, 59, MATCH($B$1, resultados!$A$1:$ZZ$1, 0))</f>
        <v>#N/A</v>
      </c>
      <c r="B65" t="e">
        <f>INDEX(resultados!$A$2:$ZZ$80, 59, MATCH($B$2, resultados!$A$1:$ZZ$1, 0))</f>
        <v>#N/A</v>
      </c>
      <c r="C65" t="e">
        <f>INDEX(resultados!$A$2:$ZZ$80, 59, MATCH($B$3, resultados!$A$1:$ZZ$1, 0))</f>
        <v>#N/A</v>
      </c>
    </row>
    <row r="66" spans="1:3" x14ac:dyDescent="0.25">
      <c r="A66" t="e">
        <f>INDEX(resultados!$A$2:$ZZ$80, 60, MATCH($B$1, resultados!$A$1:$ZZ$1, 0))</f>
        <v>#N/A</v>
      </c>
      <c r="B66" t="e">
        <f>INDEX(resultados!$A$2:$ZZ$80, 60, MATCH($B$2, resultados!$A$1:$ZZ$1, 0))</f>
        <v>#N/A</v>
      </c>
      <c r="C66" t="e">
        <f>INDEX(resultados!$A$2:$ZZ$80, 60, MATCH($B$3, resultados!$A$1:$ZZ$1, 0))</f>
        <v>#N/A</v>
      </c>
    </row>
    <row r="67" spans="1:3" x14ac:dyDescent="0.25">
      <c r="A67" t="e">
        <f>INDEX(resultados!$A$2:$ZZ$80, 61, MATCH($B$1, resultados!$A$1:$ZZ$1, 0))</f>
        <v>#N/A</v>
      </c>
      <c r="B67" t="e">
        <f>INDEX(resultados!$A$2:$ZZ$80, 61, MATCH($B$2, resultados!$A$1:$ZZ$1, 0))</f>
        <v>#N/A</v>
      </c>
      <c r="C67" t="e">
        <f>INDEX(resultados!$A$2:$ZZ$80, 61, MATCH($B$3, resultados!$A$1:$ZZ$1, 0))</f>
        <v>#N/A</v>
      </c>
    </row>
    <row r="68" spans="1:3" x14ac:dyDescent="0.25">
      <c r="A68" t="e">
        <f>INDEX(resultados!$A$2:$ZZ$80, 62, MATCH($B$1, resultados!$A$1:$ZZ$1, 0))</f>
        <v>#N/A</v>
      </c>
      <c r="B68" t="e">
        <f>INDEX(resultados!$A$2:$ZZ$80, 62, MATCH($B$2, resultados!$A$1:$ZZ$1, 0))</f>
        <v>#N/A</v>
      </c>
      <c r="C68" t="e">
        <f>INDEX(resultados!$A$2:$ZZ$80, 62, MATCH($B$3, resultados!$A$1:$ZZ$1, 0))</f>
        <v>#N/A</v>
      </c>
    </row>
    <row r="69" spans="1:3" x14ac:dyDescent="0.25">
      <c r="A69" t="e">
        <f>INDEX(resultados!$A$2:$ZZ$80, 63, MATCH($B$1, resultados!$A$1:$ZZ$1, 0))</f>
        <v>#N/A</v>
      </c>
      <c r="B69" t="e">
        <f>INDEX(resultados!$A$2:$ZZ$80, 63, MATCH($B$2, resultados!$A$1:$ZZ$1, 0))</f>
        <v>#N/A</v>
      </c>
      <c r="C69" t="e">
        <f>INDEX(resultados!$A$2:$ZZ$80, 63, MATCH($B$3, resultados!$A$1:$ZZ$1, 0))</f>
        <v>#N/A</v>
      </c>
    </row>
    <row r="70" spans="1:3" x14ac:dyDescent="0.25">
      <c r="A70" t="e">
        <f>INDEX(resultados!$A$2:$ZZ$80, 64, MATCH($B$1, resultados!$A$1:$ZZ$1, 0))</f>
        <v>#N/A</v>
      </c>
      <c r="B70" t="e">
        <f>INDEX(resultados!$A$2:$ZZ$80, 64, MATCH($B$2, resultados!$A$1:$ZZ$1, 0))</f>
        <v>#N/A</v>
      </c>
      <c r="C70" t="e">
        <f>INDEX(resultados!$A$2:$ZZ$80, 64, MATCH($B$3, resultados!$A$1:$ZZ$1, 0))</f>
        <v>#N/A</v>
      </c>
    </row>
    <row r="71" spans="1:3" x14ac:dyDescent="0.25">
      <c r="A71" t="e">
        <f>INDEX(resultados!$A$2:$ZZ$80, 65, MATCH($B$1, resultados!$A$1:$ZZ$1, 0))</f>
        <v>#N/A</v>
      </c>
      <c r="B71" t="e">
        <f>INDEX(resultados!$A$2:$ZZ$80, 65, MATCH($B$2, resultados!$A$1:$ZZ$1, 0))</f>
        <v>#N/A</v>
      </c>
      <c r="C71" t="e">
        <f>INDEX(resultados!$A$2:$ZZ$80, 65, MATCH($B$3, resultados!$A$1:$ZZ$1, 0))</f>
        <v>#N/A</v>
      </c>
    </row>
    <row r="72" spans="1:3" x14ac:dyDescent="0.25">
      <c r="A72" t="e">
        <f>INDEX(resultados!$A$2:$ZZ$80, 66, MATCH($B$1, resultados!$A$1:$ZZ$1, 0))</f>
        <v>#N/A</v>
      </c>
      <c r="B72" t="e">
        <f>INDEX(resultados!$A$2:$ZZ$80, 66, MATCH($B$2, resultados!$A$1:$ZZ$1, 0))</f>
        <v>#N/A</v>
      </c>
      <c r="C72" t="e">
        <f>INDEX(resultados!$A$2:$ZZ$80, 66, MATCH($B$3, resultados!$A$1:$ZZ$1, 0))</f>
        <v>#N/A</v>
      </c>
    </row>
    <row r="73" spans="1:3" x14ac:dyDescent="0.25">
      <c r="A73" t="e">
        <f>INDEX(resultados!$A$2:$ZZ$80, 67, MATCH($B$1, resultados!$A$1:$ZZ$1, 0))</f>
        <v>#N/A</v>
      </c>
      <c r="B73" t="e">
        <f>INDEX(resultados!$A$2:$ZZ$80, 67, MATCH($B$2, resultados!$A$1:$ZZ$1, 0))</f>
        <v>#N/A</v>
      </c>
      <c r="C73" t="e">
        <f>INDEX(resultados!$A$2:$ZZ$80, 67, MATCH($B$3, resultados!$A$1:$ZZ$1, 0))</f>
        <v>#N/A</v>
      </c>
    </row>
    <row r="74" spans="1:3" x14ac:dyDescent="0.25">
      <c r="A74" t="e">
        <f>INDEX(resultados!$A$2:$ZZ$80, 68, MATCH($B$1, resultados!$A$1:$ZZ$1, 0))</f>
        <v>#N/A</v>
      </c>
      <c r="B74" t="e">
        <f>INDEX(resultados!$A$2:$ZZ$80, 68, MATCH($B$2, resultados!$A$1:$ZZ$1, 0))</f>
        <v>#N/A</v>
      </c>
      <c r="C74" t="e">
        <f>INDEX(resultados!$A$2:$ZZ$80, 68, MATCH($B$3, resultados!$A$1:$ZZ$1, 0))</f>
        <v>#N/A</v>
      </c>
    </row>
    <row r="75" spans="1:3" x14ac:dyDescent="0.25">
      <c r="A75" t="e">
        <f>INDEX(resultados!$A$2:$ZZ$80, 69, MATCH($B$1, resultados!$A$1:$ZZ$1, 0))</f>
        <v>#N/A</v>
      </c>
      <c r="B75" t="e">
        <f>INDEX(resultados!$A$2:$ZZ$80, 69, MATCH($B$2, resultados!$A$1:$ZZ$1, 0))</f>
        <v>#N/A</v>
      </c>
      <c r="C75" t="e">
        <f>INDEX(resultados!$A$2:$ZZ$80, 69, MATCH($B$3, resultados!$A$1:$ZZ$1, 0))</f>
        <v>#N/A</v>
      </c>
    </row>
    <row r="76" spans="1:3" x14ac:dyDescent="0.25">
      <c r="A76" t="e">
        <f>INDEX(resultados!$A$2:$ZZ$80, 70, MATCH($B$1, resultados!$A$1:$ZZ$1, 0))</f>
        <v>#N/A</v>
      </c>
      <c r="B76" t="e">
        <f>INDEX(resultados!$A$2:$ZZ$80, 70, MATCH($B$2, resultados!$A$1:$ZZ$1, 0))</f>
        <v>#N/A</v>
      </c>
      <c r="C76" t="e">
        <f>INDEX(resultados!$A$2:$ZZ$80, 70, MATCH($B$3, resultados!$A$1:$ZZ$1, 0))</f>
        <v>#N/A</v>
      </c>
    </row>
    <row r="77" spans="1:3" x14ac:dyDescent="0.25">
      <c r="A77" t="e">
        <f>INDEX(resultados!$A$2:$ZZ$80, 71, MATCH($B$1, resultados!$A$1:$ZZ$1, 0))</f>
        <v>#N/A</v>
      </c>
      <c r="B77" t="e">
        <f>INDEX(resultados!$A$2:$ZZ$80, 71, MATCH($B$2, resultados!$A$1:$ZZ$1, 0))</f>
        <v>#N/A</v>
      </c>
      <c r="C77" t="e">
        <f>INDEX(resultados!$A$2:$ZZ$80, 71, MATCH($B$3, resultados!$A$1:$ZZ$1, 0))</f>
        <v>#N/A</v>
      </c>
    </row>
    <row r="78" spans="1:3" x14ac:dyDescent="0.25">
      <c r="A78" t="e">
        <f>INDEX(resultados!$A$2:$ZZ$80, 72, MATCH($B$1, resultados!$A$1:$ZZ$1, 0))</f>
        <v>#N/A</v>
      </c>
      <c r="B78" t="e">
        <f>INDEX(resultados!$A$2:$ZZ$80, 72, MATCH($B$2, resultados!$A$1:$ZZ$1, 0))</f>
        <v>#N/A</v>
      </c>
      <c r="C78" t="e">
        <f>INDEX(resultados!$A$2:$ZZ$80, 72, MATCH($B$3, resultados!$A$1:$ZZ$1, 0))</f>
        <v>#N/A</v>
      </c>
    </row>
    <row r="79" spans="1:3" x14ac:dyDescent="0.25">
      <c r="A79" t="e">
        <f>INDEX(resultados!$A$2:$ZZ$80, 73, MATCH($B$1, resultados!$A$1:$ZZ$1, 0))</f>
        <v>#N/A</v>
      </c>
      <c r="B79" t="e">
        <f>INDEX(resultados!$A$2:$ZZ$80, 73, MATCH($B$2, resultados!$A$1:$ZZ$1, 0))</f>
        <v>#N/A</v>
      </c>
      <c r="C79" t="e">
        <f>INDEX(resultados!$A$2:$ZZ$80, 73, MATCH($B$3, resultados!$A$1:$ZZ$1, 0))</f>
        <v>#N/A</v>
      </c>
    </row>
    <row r="80" spans="1:3" x14ac:dyDescent="0.25">
      <c r="A80" t="e">
        <f>INDEX(resultados!$A$2:$ZZ$80, 74, MATCH($B$1, resultados!$A$1:$ZZ$1, 0))</f>
        <v>#N/A</v>
      </c>
      <c r="B80" t="e">
        <f>INDEX(resultados!$A$2:$ZZ$80, 74, MATCH($B$2, resultados!$A$1:$ZZ$1, 0))</f>
        <v>#N/A</v>
      </c>
      <c r="C80" t="e">
        <f>INDEX(resultados!$A$2:$ZZ$80, 74, MATCH($B$3, resultados!$A$1:$ZZ$1, 0))</f>
        <v>#N/A</v>
      </c>
    </row>
    <row r="81" spans="1:3" x14ac:dyDescent="0.25">
      <c r="A81" t="e">
        <f>INDEX(resultados!$A$2:$ZZ$80, 75, MATCH($B$1, resultados!$A$1:$ZZ$1, 0))</f>
        <v>#N/A</v>
      </c>
      <c r="B81" t="e">
        <f>INDEX(resultados!$A$2:$ZZ$80, 75, MATCH($B$2, resultados!$A$1:$ZZ$1, 0))</f>
        <v>#N/A</v>
      </c>
      <c r="C81" t="e">
        <f>INDEX(resultados!$A$2:$ZZ$80, 75, MATCH($B$3, resultados!$A$1:$ZZ$1, 0))</f>
        <v>#N/A</v>
      </c>
    </row>
    <row r="82" spans="1:3" x14ac:dyDescent="0.25">
      <c r="A82" t="e">
        <f>INDEX(resultados!$A$2:$ZZ$80, 76, MATCH($B$1, resultados!$A$1:$ZZ$1, 0))</f>
        <v>#N/A</v>
      </c>
      <c r="B82" t="e">
        <f>INDEX(resultados!$A$2:$ZZ$80, 76, MATCH($B$2, resultados!$A$1:$ZZ$1, 0))</f>
        <v>#N/A</v>
      </c>
      <c r="C82" t="e">
        <f>INDEX(resultados!$A$2:$ZZ$80, 76, MATCH($B$3, resultados!$A$1:$ZZ$1, 0))</f>
        <v>#N/A</v>
      </c>
    </row>
    <row r="83" spans="1:3" x14ac:dyDescent="0.25">
      <c r="A83" t="e">
        <f>INDEX(resultados!$A$2:$ZZ$80, 77, MATCH($B$1, resultados!$A$1:$ZZ$1, 0))</f>
        <v>#N/A</v>
      </c>
      <c r="B83" t="e">
        <f>INDEX(resultados!$A$2:$ZZ$80, 77, MATCH($B$2, resultados!$A$1:$ZZ$1, 0))</f>
        <v>#N/A</v>
      </c>
      <c r="C83" t="e">
        <f>INDEX(resultados!$A$2:$ZZ$80, 77, MATCH($B$3, resultados!$A$1:$ZZ$1, 0))</f>
        <v>#N/A</v>
      </c>
    </row>
    <row r="84" spans="1:3" x14ac:dyDescent="0.25">
      <c r="A84" t="e">
        <f>INDEX(resultados!$A$2:$ZZ$80, 78, MATCH($B$1, resultados!$A$1:$ZZ$1, 0))</f>
        <v>#N/A</v>
      </c>
      <c r="B84" t="e">
        <f>INDEX(resultados!$A$2:$ZZ$80, 78, MATCH($B$2, resultados!$A$1:$ZZ$1, 0))</f>
        <v>#N/A</v>
      </c>
      <c r="C84" t="e">
        <f>INDEX(resultados!$A$2:$ZZ$80, 78, MATCH($B$3, resultados!$A$1:$ZZ$1, 0))</f>
        <v>#N/A</v>
      </c>
    </row>
    <row r="85" spans="1:3" x14ac:dyDescent="0.25">
      <c r="A85" t="e">
        <f>INDEX(resultados!$A$2:$ZZ$80, 79, MATCH($B$1, resultados!$A$1:$ZZ$1, 0))</f>
        <v>#N/A</v>
      </c>
      <c r="B85" t="e">
        <f>INDEX(resultados!$A$2:$ZZ$80, 79, MATCH($B$2, resultados!$A$1:$ZZ$1, 0))</f>
        <v>#N/A</v>
      </c>
      <c r="C85" t="e">
        <f>INDEX(resultados!$A$2:$ZZ$80, 79,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7.7964000000000002</v>
      </c>
      <c r="E2">
        <v>12.83</v>
      </c>
      <c r="F2">
        <v>9.83</v>
      </c>
      <c r="G2">
        <v>10.53</v>
      </c>
      <c r="H2">
        <v>0.2</v>
      </c>
      <c r="I2">
        <v>56</v>
      </c>
      <c r="J2">
        <v>89.87</v>
      </c>
      <c r="K2">
        <v>37.549999999999997</v>
      </c>
      <c r="L2">
        <v>1</v>
      </c>
      <c r="M2">
        <v>54</v>
      </c>
      <c r="N2">
        <v>11.32</v>
      </c>
      <c r="O2">
        <v>11317.98</v>
      </c>
      <c r="P2">
        <v>75.89</v>
      </c>
      <c r="Q2">
        <v>796.1</v>
      </c>
      <c r="R2">
        <v>123.45</v>
      </c>
      <c r="S2">
        <v>51.23</v>
      </c>
      <c r="T2">
        <v>34817.699999999997</v>
      </c>
      <c r="U2">
        <v>0.41</v>
      </c>
      <c r="V2">
        <v>0.74</v>
      </c>
      <c r="W2">
        <v>0.2</v>
      </c>
      <c r="X2">
        <v>2.06</v>
      </c>
      <c r="Y2">
        <v>2</v>
      </c>
      <c r="Z2">
        <v>10</v>
      </c>
      <c r="AA2">
        <v>107.90002937321221</v>
      </c>
      <c r="AB2">
        <v>147.63358040170311</v>
      </c>
      <c r="AC2">
        <v>133.54363869323609</v>
      </c>
      <c r="AD2">
        <v>107900.0293732123</v>
      </c>
      <c r="AE2">
        <v>147633.5804017031</v>
      </c>
      <c r="AF2">
        <v>2.7199953504938839E-5</v>
      </c>
      <c r="AG2">
        <v>9</v>
      </c>
      <c r="AH2">
        <v>133543.63869323611</v>
      </c>
    </row>
    <row r="3" spans="1:34" x14ac:dyDescent="0.25">
      <c r="A3">
        <v>1</v>
      </c>
      <c r="B3">
        <v>40</v>
      </c>
      <c r="C3" t="s">
        <v>34</v>
      </c>
      <c r="D3">
        <v>9.1456</v>
      </c>
      <c r="E3">
        <v>10.93</v>
      </c>
      <c r="F3">
        <v>8.58</v>
      </c>
      <c r="G3">
        <v>23.4</v>
      </c>
      <c r="H3">
        <v>0.39</v>
      </c>
      <c r="I3">
        <v>22</v>
      </c>
      <c r="J3">
        <v>91.1</v>
      </c>
      <c r="K3">
        <v>37.549999999999997</v>
      </c>
      <c r="L3">
        <v>2</v>
      </c>
      <c r="M3">
        <v>8</v>
      </c>
      <c r="N3">
        <v>11.54</v>
      </c>
      <c r="O3">
        <v>11468.97</v>
      </c>
      <c r="P3">
        <v>56.43</v>
      </c>
      <c r="Q3">
        <v>795.78</v>
      </c>
      <c r="R3">
        <v>81.290000000000006</v>
      </c>
      <c r="S3">
        <v>51.23</v>
      </c>
      <c r="T3">
        <v>13906.28</v>
      </c>
      <c r="U3">
        <v>0.63</v>
      </c>
      <c r="V3">
        <v>0.85</v>
      </c>
      <c r="W3">
        <v>0.16</v>
      </c>
      <c r="X3">
        <v>0.82</v>
      </c>
      <c r="Y3">
        <v>2</v>
      </c>
      <c r="Z3">
        <v>10</v>
      </c>
      <c r="AA3">
        <v>91.432440958514775</v>
      </c>
      <c r="AB3">
        <v>125.1018994339982</v>
      </c>
      <c r="AC3">
        <v>113.1623497336689</v>
      </c>
      <c r="AD3">
        <v>91432.440958514781</v>
      </c>
      <c r="AE3">
        <v>125101.8994339982</v>
      </c>
      <c r="AF3">
        <v>3.1907020519056057E-5</v>
      </c>
      <c r="AG3">
        <v>8</v>
      </c>
      <c r="AH3">
        <v>113162.3497336689</v>
      </c>
    </row>
    <row r="4" spans="1:34" x14ac:dyDescent="0.25">
      <c r="A4">
        <v>2</v>
      </c>
      <c r="B4">
        <v>40</v>
      </c>
      <c r="C4" t="s">
        <v>34</v>
      </c>
      <c r="D4">
        <v>9.2035999999999998</v>
      </c>
      <c r="E4">
        <v>10.87</v>
      </c>
      <c r="F4">
        <v>8.5299999999999994</v>
      </c>
      <c r="G4">
        <v>24.37</v>
      </c>
      <c r="H4">
        <v>0.56999999999999995</v>
      </c>
      <c r="I4">
        <v>21</v>
      </c>
      <c r="J4">
        <v>92.32</v>
      </c>
      <c r="K4">
        <v>37.549999999999997</v>
      </c>
      <c r="L4">
        <v>3</v>
      </c>
      <c r="M4">
        <v>0</v>
      </c>
      <c r="N4">
        <v>11.77</v>
      </c>
      <c r="O4">
        <v>11620.34</v>
      </c>
      <c r="P4">
        <v>55.97</v>
      </c>
      <c r="Q4">
        <v>795.97</v>
      </c>
      <c r="R4">
        <v>79.209999999999994</v>
      </c>
      <c r="S4">
        <v>51.23</v>
      </c>
      <c r="T4">
        <v>12873.21</v>
      </c>
      <c r="U4">
        <v>0.65</v>
      </c>
      <c r="V4">
        <v>0.85</v>
      </c>
      <c r="W4">
        <v>0.17</v>
      </c>
      <c r="X4">
        <v>0.77</v>
      </c>
      <c r="Y4">
        <v>2</v>
      </c>
      <c r="Z4">
        <v>10</v>
      </c>
      <c r="AA4">
        <v>91.237089545682892</v>
      </c>
      <c r="AB4">
        <v>124.8346110126656</v>
      </c>
      <c r="AC4">
        <v>112.9205709441266</v>
      </c>
      <c r="AD4">
        <v>91237.089545682888</v>
      </c>
      <c r="AE4">
        <v>124834.6110126656</v>
      </c>
      <c r="AF4">
        <v>3.2109369975636838E-5</v>
      </c>
      <c r="AG4">
        <v>8</v>
      </c>
      <c r="AH4">
        <v>112920.57094412659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8.5576000000000008</v>
      </c>
      <c r="E2">
        <v>11.69</v>
      </c>
      <c r="F2">
        <v>9.19</v>
      </c>
      <c r="G2">
        <v>13.13</v>
      </c>
      <c r="H2">
        <v>0.24</v>
      </c>
      <c r="I2">
        <v>42</v>
      </c>
      <c r="J2">
        <v>71.52</v>
      </c>
      <c r="K2">
        <v>32.270000000000003</v>
      </c>
      <c r="L2">
        <v>1</v>
      </c>
      <c r="M2">
        <v>40</v>
      </c>
      <c r="N2">
        <v>8.25</v>
      </c>
      <c r="O2">
        <v>9054.6</v>
      </c>
      <c r="P2">
        <v>56.89</v>
      </c>
      <c r="Q2">
        <v>795.86</v>
      </c>
      <c r="R2">
        <v>101.65</v>
      </c>
      <c r="S2">
        <v>51.23</v>
      </c>
      <c r="T2">
        <v>23986.92</v>
      </c>
      <c r="U2">
        <v>0.5</v>
      </c>
      <c r="V2">
        <v>0.79</v>
      </c>
      <c r="W2">
        <v>0.18</v>
      </c>
      <c r="X2">
        <v>1.43</v>
      </c>
      <c r="Y2">
        <v>2</v>
      </c>
      <c r="Z2">
        <v>10</v>
      </c>
      <c r="AA2">
        <v>91.441319620501218</v>
      </c>
      <c r="AB2">
        <v>125.1140476110269</v>
      </c>
      <c r="AC2">
        <v>113.1733385057321</v>
      </c>
      <c r="AD2">
        <v>91441.319620501221</v>
      </c>
      <c r="AE2">
        <v>125114.04761102689</v>
      </c>
      <c r="AF2">
        <v>3.3529132824285191E-5</v>
      </c>
      <c r="AG2">
        <v>8</v>
      </c>
      <c r="AH2">
        <v>113173.3385057321</v>
      </c>
    </row>
    <row r="3" spans="1:34" x14ac:dyDescent="0.25">
      <c r="A3">
        <v>1</v>
      </c>
      <c r="B3">
        <v>30</v>
      </c>
      <c r="C3" t="s">
        <v>34</v>
      </c>
      <c r="D3">
        <v>8.9908000000000001</v>
      </c>
      <c r="E3">
        <v>11.12</v>
      </c>
      <c r="F3">
        <v>8.84</v>
      </c>
      <c r="G3">
        <v>18.95</v>
      </c>
      <c r="H3">
        <v>0.48</v>
      </c>
      <c r="I3">
        <v>28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50.75</v>
      </c>
      <c r="Q3">
        <v>796.12</v>
      </c>
      <c r="R3">
        <v>89.39</v>
      </c>
      <c r="S3">
        <v>51.23</v>
      </c>
      <c r="T3">
        <v>17923.919999999998</v>
      </c>
      <c r="U3">
        <v>0.56999999999999995</v>
      </c>
      <c r="V3">
        <v>0.82</v>
      </c>
      <c r="W3">
        <v>0.19</v>
      </c>
      <c r="X3">
        <v>1.08</v>
      </c>
      <c r="Y3">
        <v>2</v>
      </c>
      <c r="Z3">
        <v>10</v>
      </c>
      <c r="AA3">
        <v>89.546573719583321</v>
      </c>
      <c r="AB3">
        <v>122.5215726791027</v>
      </c>
      <c r="AC3">
        <v>110.82828574274851</v>
      </c>
      <c r="AD3">
        <v>89546.573719583321</v>
      </c>
      <c r="AE3">
        <v>122521.5726791027</v>
      </c>
      <c r="AF3">
        <v>3.5226433508995897E-5</v>
      </c>
      <c r="AG3">
        <v>8</v>
      </c>
      <c r="AH3">
        <v>110828.2857427485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8.2567000000000004</v>
      </c>
      <c r="E2">
        <v>12.11</v>
      </c>
      <c r="F2">
        <v>9.81</v>
      </c>
      <c r="G2">
        <v>10.9</v>
      </c>
      <c r="H2">
        <v>0.43</v>
      </c>
      <c r="I2">
        <v>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38.229999999999997</v>
      </c>
      <c r="Q2">
        <v>796.39</v>
      </c>
      <c r="R2">
        <v>120.39</v>
      </c>
      <c r="S2">
        <v>51.23</v>
      </c>
      <c r="T2">
        <v>33297.69</v>
      </c>
      <c r="U2">
        <v>0.43</v>
      </c>
      <c r="V2">
        <v>0.74</v>
      </c>
      <c r="W2">
        <v>0.27</v>
      </c>
      <c r="X2">
        <v>2.0499999999999998</v>
      </c>
      <c r="Y2">
        <v>2</v>
      </c>
      <c r="Z2">
        <v>10</v>
      </c>
      <c r="AA2">
        <v>86.164264672029944</v>
      </c>
      <c r="AB2">
        <v>117.8937482232986</v>
      </c>
      <c r="AC2">
        <v>106.6421343578124</v>
      </c>
      <c r="AD2">
        <v>86164.264672029938</v>
      </c>
      <c r="AE2">
        <v>117893.74822329859</v>
      </c>
      <c r="AF2">
        <v>4.2786101204024429E-5</v>
      </c>
      <c r="AG2">
        <v>8</v>
      </c>
      <c r="AH2">
        <v>106642.13435781241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6.2126000000000001</v>
      </c>
      <c r="E2">
        <v>16.100000000000001</v>
      </c>
      <c r="F2">
        <v>11.24</v>
      </c>
      <c r="G2">
        <v>7.41</v>
      </c>
      <c r="H2">
        <v>0.12</v>
      </c>
      <c r="I2">
        <v>91</v>
      </c>
      <c r="J2">
        <v>141.81</v>
      </c>
      <c r="K2">
        <v>47.83</v>
      </c>
      <c r="L2">
        <v>1</v>
      </c>
      <c r="M2">
        <v>89</v>
      </c>
      <c r="N2">
        <v>22.98</v>
      </c>
      <c r="O2">
        <v>17723.39</v>
      </c>
      <c r="P2">
        <v>123.86</v>
      </c>
      <c r="Q2">
        <v>796.12</v>
      </c>
      <c r="R2">
        <v>170.72</v>
      </c>
      <c r="S2">
        <v>51.23</v>
      </c>
      <c r="T2">
        <v>58275.34</v>
      </c>
      <c r="U2">
        <v>0.3</v>
      </c>
      <c r="V2">
        <v>0.65</v>
      </c>
      <c r="W2">
        <v>0.26</v>
      </c>
      <c r="X2">
        <v>3.47</v>
      </c>
      <c r="Y2">
        <v>2</v>
      </c>
      <c r="Z2">
        <v>10</v>
      </c>
      <c r="AA2">
        <v>149.8040520981188</v>
      </c>
      <c r="AB2">
        <v>204.96851296890119</v>
      </c>
      <c r="AC2">
        <v>185.4066057663224</v>
      </c>
      <c r="AD2">
        <v>149804.05209811879</v>
      </c>
      <c r="AE2">
        <v>204968.5129689012</v>
      </c>
      <c r="AF2">
        <v>1.7294725248460219E-5</v>
      </c>
      <c r="AG2">
        <v>11</v>
      </c>
      <c r="AH2">
        <v>185406.60576632241</v>
      </c>
    </row>
    <row r="3" spans="1:34" x14ac:dyDescent="0.25">
      <c r="A3">
        <v>1</v>
      </c>
      <c r="B3">
        <v>70</v>
      </c>
      <c r="C3" t="s">
        <v>34</v>
      </c>
      <c r="D3">
        <v>8.1622000000000003</v>
      </c>
      <c r="E3">
        <v>12.25</v>
      </c>
      <c r="F3">
        <v>9.01</v>
      </c>
      <c r="G3">
        <v>15.45</v>
      </c>
      <c r="H3">
        <v>0.25</v>
      </c>
      <c r="I3">
        <v>35</v>
      </c>
      <c r="J3">
        <v>143.16999999999999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93.7</v>
      </c>
      <c r="Q3">
        <v>795.98</v>
      </c>
      <c r="R3">
        <v>96.82</v>
      </c>
      <c r="S3">
        <v>51.23</v>
      </c>
      <c r="T3">
        <v>21606.45</v>
      </c>
      <c r="U3">
        <v>0.53</v>
      </c>
      <c r="V3">
        <v>0.8</v>
      </c>
      <c r="W3">
        <v>0.15</v>
      </c>
      <c r="X3">
        <v>1.25</v>
      </c>
      <c r="Y3">
        <v>2</v>
      </c>
      <c r="Z3">
        <v>10</v>
      </c>
      <c r="AA3">
        <v>103.3341465398738</v>
      </c>
      <c r="AB3">
        <v>141.38633807659829</v>
      </c>
      <c r="AC3">
        <v>127.8926244075777</v>
      </c>
      <c r="AD3">
        <v>103334.14653987379</v>
      </c>
      <c r="AE3">
        <v>141386.33807659839</v>
      </c>
      <c r="AF3">
        <v>2.2722049773521869E-5</v>
      </c>
      <c r="AG3">
        <v>8</v>
      </c>
      <c r="AH3">
        <v>127892.62440757771</v>
      </c>
    </row>
    <row r="4" spans="1:34" x14ac:dyDescent="0.25">
      <c r="A4">
        <v>2</v>
      </c>
      <c r="B4">
        <v>70</v>
      </c>
      <c r="C4" t="s">
        <v>34</v>
      </c>
      <c r="D4">
        <v>8.8328000000000007</v>
      </c>
      <c r="E4">
        <v>11.32</v>
      </c>
      <c r="F4">
        <v>8.49</v>
      </c>
      <c r="G4">
        <v>24.25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19</v>
      </c>
      <c r="N4">
        <v>23.71</v>
      </c>
      <c r="O4">
        <v>18060.849999999999</v>
      </c>
      <c r="P4">
        <v>82.64</v>
      </c>
      <c r="Q4">
        <v>795.68</v>
      </c>
      <c r="R4">
        <v>78.61</v>
      </c>
      <c r="S4">
        <v>51.23</v>
      </c>
      <c r="T4">
        <v>12568.71</v>
      </c>
      <c r="U4">
        <v>0.65</v>
      </c>
      <c r="V4">
        <v>0.85</v>
      </c>
      <c r="W4">
        <v>0.14000000000000001</v>
      </c>
      <c r="X4">
        <v>0.73</v>
      </c>
      <c r="Y4">
        <v>2</v>
      </c>
      <c r="Z4">
        <v>10</v>
      </c>
      <c r="AA4">
        <v>99.271376823564182</v>
      </c>
      <c r="AB4">
        <v>135.82747731399641</v>
      </c>
      <c r="AC4">
        <v>122.8642935142466</v>
      </c>
      <c r="AD4">
        <v>99271.376823564176</v>
      </c>
      <c r="AE4">
        <v>135827.47731399641</v>
      </c>
      <c r="AF4">
        <v>2.458887570012546E-5</v>
      </c>
      <c r="AG4">
        <v>8</v>
      </c>
      <c r="AH4">
        <v>122864.2935142466</v>
      </c>
    </row>
    <row r="5" spans="1:34" x14ac:dyDescent="0.25">
      <c r="A5">
        <v>3</v>
      </c>
      <c r="B5">
        <v>70</v>
      </c>
      <c r="C5" t="s">
        <v>34</v>
      </c>
      <c r="D5">
        <v>9.1191999999999993</v>
      </c>
      <c r="E5">
        <v>10.97</v>
      </c>
      <c r="F5">
        <v>8.3000000000000007</v>
      </c>
      <c r="G5">
        <v>33.22</v>
      </c>
      <c r="H5">
        <v>0.49</v>
      </c>
      <c r="I5">
        <v>15</v>
      </c>
      <c r="J5">
        <v>145.91999999999999</v>
      </c>
      <c r="K5">
        <v>47.83</v>
      </c>
      <c r="L5">
        <v>4</v>
      </c>
      <c r="M5">
        <v>12</v>
      </c>
      <c r="N5">
        <v>24.09</v>
      </c>
      <c r="O5">
        <v>18230.349999999999</v>
      </c>
      <c r="P5">
        <v>74.31</v>
      </c>
      <c r="Q5">
        <v>795.69</v>
      </c>
      <c r="R5">
        <v>72.69</v>
      </c>
      <c r="S5">
        <v>51.23</v>
      </c>
      <c r="T5">
        <v>9641.2099999999991</v>
      </c>
      <c r="U5">
        <v>0.7</v>
      </c>
      <c r="V5">
        <v>0.87</v>
      </c>
      <c r="W5">
        <v>0.13</v>
      </c>
      <c r="X5">
        <v>0.54</v>
      </c>
      <c r="Y5">
        <v>2</v>
      </c>
      <c r="Z5">
        <v>10</v>
      </c>
      <c r="AA5">
        <v>97.209221996916668</v>
      </c>
      <c r="AB5">
        <v>133.00594610432839</v>
      </c>
      <c r="AC5">
        <v>120.3120452831845</v>
      </c>
      <c r="AD5">
        <v>97209.221996916662</v>
      </c>
      <c r="AE5">
        <v>133005.94610432841</v>
      </c>
      <c r="AF5">
        <v>2.5386160139999101E-5</v>
      </c>
      <c r="AG5">
        <v>8</v>
      </c>
      <c r="AH5">
        <v>120312.0452831845</v>
      </c>
    </row>
    <row r="6" spans="1:34" x14ac:dyDescent="0.25">
      <c r="A6">
        <v>4</v>
      </c>
      <c r="B6">
        <v>70</v>
      </c>
      <c r="C6" t="s">
        <v>34</v>
      </c>
      <c r="D6">
        <v>9.2989999999999995</v>
      </c>
      <c r="E6">
        <v>10.75</v>
      </c>
      <c r="F6">
        <v>8.15</v>
      </c>
      <c r="G6">
        <v>37.619999999999997</v>
      </c>
      <c r="H6">
        <v>0.6</v>
      </c>
      <c r="I6">
        <v>13</v>
      </c>
      <c r="J6">
        <v>147.30000000000001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70.5</v>
      </c>
      <c r="Q6">
        <v>795.86</v>
      </c>
      <c r="R6">
        <v>66.849999999999994</v>
      </c>
      <c r="S6">
        <v>51.23</v>
      </c>
      <c r="T6">
        <v>6730.78</v>
      </c>
      <c r="U6">
        <v>0.77</v>
      </c>
      <c r="V6">
        <v>0.89</v>
      </c>
      <c r="W6">
        <v>0.14000000000000001</v>
      </c>
      <c r="X6">
        <v>0.39</v>
      </c>
      <c r="Y6">
        <v>2</v>
      </c>
      <c r="Z6">
        <v>10</v>
      </c>
      <c r="AA6">
        <v>86.439122420995815</v>
      </c>
      <c r="AB6">
        <v>118.2698207213016</v>
      </c>
      <c r="AC6">
        <v>106.98231502442719</v>
      </c>
      <c r="AD6">
        <v>86439.122420995816</v>
      </c>
      <c r="AE6">
        <v>118269.8207213016</v>
      </c>
      <c r="AF6">
        <v>2.5886689966428151E-5</v>
      </c>
      <c r="AG6">
        <v>7</v>
      </c>
      <c r="AH6">
        <v>106982.3150244272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5.2831999999999999</v>
      </c>
      <c r="E2">
        <v>18.93</v>
      </c>
      <c r="F2">
        <v>12.35</v>
      </c>
      <c r="G2">
        <v>6.33</v>
      </c>
      <c r="H2">
        <v>0.1</v>
      </c>
      <c r="I2">
        <v>117</v>
      </c>
      <c r="J2">
        <v>176.73</v>
      </c>
      <c r="K2">
        <v>52.44</v>
      </c>
      <c r="L2">
        <v>1</v>
      </c>
      <c r="M2">
        <v>115</v>
      </c>
      <c r="N2">
        <v>33.29</v>
      </c>
      <c r="O2">
        <v>22031.19</v>
      </c>
      <c r="P2">
        <v>158.81</v>
      </c>
      <c r="Q2">
        <v>796.26</v>
      </c>
      <c r="R2">
        <v>208.03</v>
      </c>
      <c r="S2">
        <v>51.23</v>
      </c>
      <c r="T2">
        <v>76800.19</v>
      </c>
      <c r="U2">
        <v>0.25</v>
      </c>
      <c r="V2">
        <v>0.59</v>
      </c>
      <c r="W2">
        <v>0.3</v>
      </c>
      <c r="X2">
        <v>4.58</v>
      </c>
      <c r="Y2">
        <v>2</v>
      </c>
      <c r="Z2">
        <v>10</v>
      </c>
      <c r="AA2">
        <v>190.92093459113849</v>
      </c>
      <c r="AB2">
        <v>261.22644554465609</v>
      </c>
      <c r="AC2">
        <v>236.29536021556939</v>
      </c>
      <c r="AD2">
        <v>190920.93459113859</v>
      </c>
      <c r="AE2">
        <v>261226.4455446561</v>
      </c>
      <c r="AF2">
        <v>1.328960089772252E-5</v>
      </c>
      <c r="AG2">
        <v>13</v>
      </c>
      <c r="AH2">
        <v>236295.36021556941</v>
      </c>
    </row>
    <row r="3" spans="1:34" x14ac:dyDescent="0.25">
      <c r="A3">
        <v>1</v>
      </c>
      <c r="B3">
        <v>90</v>
      </c>
      <c r="C3" t="s">
        <v>34</v>
      </c>
      <c r="D3">
        <v>7.5659000000000001</v>
      </c>
      <c r="E3">
        <v>13.22</v>
      </c>
      <c r="F3">
        <v>9.27</v>
      </c>
      <c r="G3">
        <v>12.93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41</v>
      </c>
      <c r="N3">
        <v>33.770000000000003</v>
      </c>
      <c r="O3">
        <v>22213.89</v>
      </c>
      <c r="P3">
        <v>114.72</v>
      </c>
      <c r="Q3">
        <v>795.86</v>
      </c>
      <c r="R3">
        <v>104.59</v>
      </c>
      <c r="S3">
        <v>51.23</v>
      </c>
      <c r="T3">
        <v>25450.84</v>
      </c>
      <c r="U3">
        <v>0.49</v>
      </c>
      <c r="V3">
        <v>0.78</v>
      </c>
      <c r="W3">
        <v>0.18</v>
      </c>
      <c r="X3">
        <v>1.51</v>
      </c>
      <c r="Y3">
        <v>2</v>
      </c>
      <c r="Z3">
        <v>10</v>
      </c>
      <c r="AA3">
        <v>121.1821066779884</v>
      </c>
      <c r="AB3">
        <v>165.80670453398409</v>
      </c>
      <c r="AC3">
        <v>149.98234536447799</v>
      </c>
      <c r="AD3">
        <v>121182.1066779884</v>
      </c>
      <c r="AE3">
        <v>165806.70453398419</v>
      </c>
      <c r="AF3">
        <v>1.9031608008797472E-5</v>
      </c>
      <c r="AG3">
        <v>9</v>
      </c>
      <c r="AH3">
        <v>149982.34536447801</v>
      </c>
    </row>
    <row r="4" spans="1:34" x14ac:dyDescent="0.25">
      <c r="A4">
        <v>2</v>
      </c>
      <c r="B4">
        <v>90</v>
      </c>
      <c r="C4" t="s">
        <v>34</v>
      </c>
      <c r="D4">
        <v>8.2937999999999992</v>
      </c>
      <c r="E4">
        <v>12.06</v>
      </c>
      <c r="F4">
        <v>8.7100000000000009</v>
      </c>
      <c r="G4">
        <v>20.11</v>
      </c>
      <c r="H4">
        <v>0.3</v>
      </c>
      <c r="I4">
        <v>26</v>
      </c>
      <c r="J4">
        <v>179.7</v>
      </c>
      <c r="K4">
        <v>52.44</v>
      </c>
      <c r="L4">
        <v>3</v>
      </c>
      <c r="M4">
        <v>24</v>
      </c>
      <c r="N4">
        <v>34.26</v>
      </c>
      <c r="O4">
        <v>22397.24</v>
      </c>
      <c r="P4">
        <v>103.71</v>
      </c>
      <c r="Q4">
        <v>795.67</v>
      </c>
      <c r="R4">
        <v>86.38</v>
      </c>
      <c r="S4">
        <v>51.23</v>
      </c>
      <c r="T4">
        <v>16432.05</v>
      </c>
      <c r="U4">
        <v>0.59</v>
      </c>
      <c r="V4">
        <v>0.83</v>
      </c>
      <c r="W4">
        <v>0.15</v>
      </c>
      <c r="X4">
        <v>0.95</v>
      </c>
      <c r="Y4">
        <v>2</v>
      </c>
      <c r="Z4">
        <v>10</v>
      </c>
      <c r="AA4">
        <v>106.1354401511345</v>
      </c>
      <c r="AB4">
        <v>145.2191915798754</v>
      </c>
      <c r="AC4">
        <v>131.3596757519469</v>
      </c>
      <c r="AD4">
        <v>106135.44015113451</v>
      </c>
      <c r="AE4">
        <v>145219.19157987539</v>
      </c>
      <c r="AF4">
        <v>2.086260068245211E-5</v>
      </c>
      <c r="AG4">
        <v>8</v>
      </c>
      <c r="AH4">
        <v>131359.6757519469</v>
      </c>
    </row>
    <row r="5" spans="1:34" x14ac:dyDescent="0.25">
      <c r="A5">
        <v>3</v>
      </c>
      <c r="B5">
        <v>90</v>
      </c>
      <c r="C5" t="s">
        <v>34</v>
      </c>
      <c r="D5">
        <v>8.8012999999999995</v>
      </c>
      <c r="E5">
        <v>11.36</v>
      </c>
      <c r="F5">
        <v>8.3000000000000007</v>
      </c>
      <c r="G5">
        <v>27.67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94.12</v>
      </c>
      <c r="Q5">
        <v>795.67</v>
      </c>
      <c r="R5">
        <v>72.59</v>
      </c>
      <c r="S5">
        <v>51.23</v>
      </c>
      <c r="T5">
        <v>9576.7199999999993</v>
      </c>
      <c r="U5">
        <v>0.71</v>
      </c>
      <c r="V5">
        <v>0.87</v>
      </c>
      <c r="W5">
        <v>0.13</v>
      </c>
      <c r="X5">
        <v>0.54</v>
      </c>
      <c r="Y5">
        <v>2</v>
      </c>
      <c r="Z5">
        <v>10</v>
      </c>
      <c r="AA5">
        <v>102.6968782225842</v>
      </c>
      <c r="AB5">
        <v>140.51439945058931</v>
      </c>
      <c r="AC5">
        <v>127.1039023802611</v>
      </c>
      <c r="AD5">
        <v>102696.8782225842</v>
      </c>
      <c r="AE5">
        <v>140514.39945058929</v>
      </c>
      <c r="AF5">
        <v>2.2139189199940409E-5</v>
      </c>
      <c r="AG5">
        <v>8</v>
      </c>
      <c r="AH5">
        <v>127103.9023802611</v>
      </c>
    </row>
    <row r="6" spans="1:34" x14ac:dyDescent="0.25">
      <c r="A6">
        <v>4</v>
      </c>
      <c r="B6">
        <v>90</v>
      </c>
      <c r="C6" t="s">
        <v>34</v>
      </c>
      <c r="D6">
        <v>8.9667999999999992</v>
      </c>
      <c r="E6">
        <v>11.15</v>
      </c>
      <c r="F6">
        <v>8.23</v>
      </c>
      <c r="G6">
        <v>35.29</v>
      </c>
      <c r="H6">
        <v>0.49</v>
      </c>
      <c r="I6">
        <v>14</v>
      </c>
      <c r="J6">
        <v>182.69</v>
      </c>
      <c r="K6">
        <v>52.44</v>
      </c>
      <c r="L6">
        <v>5</v>
      </c>
      <c r="M6">
        <v>12</v>
      </c>
      <c r="N6">
        <v>35.25</v>
      </c>
      <c r="O6">
        <v>22766.06</v>
      </c>
      <c r="P6">
        <v>88.84</v>
      </c>
      <c r="Q6">
        <v>795.69</v>
      </c>
      <c r="R6">
        <v>70.319999999999993</v>
      </c>
      <c r="S6">
        <v>51.23</v>
      </c>
      <c r="T6">
        <v>8462.7800000000007</v>
      </c>
      <c r="U6">
        <v>0.73</v>
      </c>
      <c r="V6">
        <v>0.88</v>
      </c>
      <c r="W6">
        <v>0.13</v>
      </c>
      <c r="X6">
        <v>0.47</v>
      </c>
      <c r="Y6">
        <v>2</v>
      </c>
      <c r="Z6">
        <v>10</v>
      </c>
      <c r="AA6">
        <v>101.39775534267871</v>
      </c>
      <c r="AB6">
        <v>138.73688221304701</v>
      </c>
      <c r="AC6">
        <v>125.4960288931082</v>
      </c>
      <c r="AD6">
        <v>101397.75534267871</v>
      </c>
      <c r="AE6">
        <v>138736.88221304701</v>
      </c>
      <c r="AF6">
        <v>2.25554954061361E-5</v>
      </c>
      <c r="AG6">
        <v>8</v>
      </c>
      <c r="AH6">
        <v>125496.0288931082</v>
      </c>
    </row>
    <row r="7" spans="1:34" x14ac:dyDescent="0.25">
      <c r="A7">
        <v>5</v>
      </c>
      <c r="B7">
        <v>90</v>
      </c>
      <c r="C7" t="s">
        <v>34</v>
      </c>
      <c r="D7">
        <v>9.1142000000000003</v>
      </c>
      <c r="E7">
        <v>10.97</v>
      </c>
      <c r="F7">
        <v>8.16</v>
      </c>
      <c r="G7">
        <v>44.51</v>
      </c>
      <c r="H7">
        <v>0.57999999999999996</v>
      </c>
      <c r="I7">
        <v>11</v>
      </c>
      <c r="J7">
        <v>184.19</v>
      </c>
      <c r="K7">
        <v>52.44</v>
      </c>
      <c r="L7">
        <v>6</v>
      </c>
      <c r="M7">
        <v>8</v>
      </c>
      <c r="N7">
        <v>35.75</v>
      </c>
      <c r="O7">
        <v>22951.43</v>
      </c>
      <c r="P7">
        <v>82.4</v>
      </c>
      <c r="Q7">
        <v>795.78</v>
      </c>
      <c r="R7">
        <v>67.760000000000005</v>
      </c>
      <c r="S7">
        <v>51.23</v>
      </c>
      <c r="T7">
        <v>7196.96</v>
      </c>
      <c r="U7">
        <v>0.76</v>
      </c>
      <c r="V7">
        <v>0.89</v>
      </c>
      <c r="W7">
        <v>0.13</v>
      </c>
      <c r="X7">
        <v>0.4</v>
      </c>
      <c r="Y7">
        <v>2</v>
      </c>
      <c r="Z7">
        <v>10</v>
      </c>
      <c r="AA7">
        <v>100.0134371801944</v>
      </c>
      <c r="AB7">
        <v>136.84279703132981</v>
      </c>
      <c r="AC7">
        <v>123.78271254276819</v>
      </c>
      <c r="AD7">
        <v>100013.43718019441</v>
      </c>
      <c r="AE7">
        <v>136842.7970313298</v>
      </c>
      <c r="AF7">
        <v>2.2926272051412509E-5</v>
      </c>
      <c r="AG7">
        <v>8</v>
      </c>
      <c r="AH7">
        <v>123782.7125427682</v>
      </c>
    </row>
    <row r="8" spans="1:34" x14ac:dyDescent="0.25">
      <c r="A8">
        <v>6</v>
      </c>
      <c r="B8">
        <v>90</v>
      </c>
      <c r="C8" t="s">
        <v>34</v>
      </c>
      <c r="D8">
        <v>9.1702999999999992</v>
      </c>
      <c r="E8">
        <v>10.9</v>
      </c>
      <c r="F8">
        <v>8.1300000000000008</v>
      </c>
      <c r="G8">
        <v>48.77</v>
      </c>
      <c r="H8">
        <v>0.67</v>
      </c>
      <c r="I8">
        <v>10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80.239999999999995</v>
      </c>
      <c r="Q8">
        <v>795.64</v>
      </c>
      <c r="R8">
        <v>66.47</v>
      </c>
      <c r="S8">
        <v>51.23</v>
      </c>
      <c r="T8">
        <v>6554.73</v>
      </c>
      <c r="U8">
        <v>0.77</v>
      </c>
      <c r="V8">
        <v>0.89</v>
      </c>
      <c r="W8">
        <v>0.13</v>
      </c>
      <c r="X8">
        <v>0.37</v>
      </c>
      <c r="Y8">
        <v>2</v>
      </c>
      <c r="Z8">
        <v>10</v>
      </c>
      <c r="AA8">
        <v>99.538107297264077</v>
      </c>
      <c r="AB8">
        <v>136.19242971543039</v>
      </c>
      <c r="AC8">
        <v>123.1944153707018</v>
      </c>
      <c r="AD8">
        <v>99538.107297264083</v>
      </c>
      <c r="AE8">
        <v>136192.42971543039</v>
      </c>
      <c r="AF8">
        <v>2.3067388535808749E-5</v>
      </c>
      <c r="AG8">
        <v>8</v>
      </c>
      <c r="AH8">
        <v>123194.4153707018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7.4573</v>
      </c>
      <c r="E2">
        <v>13.41</v>
      </c>
      <c r="F2">
        <v>10.86</v>
      </c>
      <c r="G2">
        <v>8.0500000000000007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31.52</v>
      </c>
      <c r="Q2">
        <v>796.09</v>
      </c>
      <c r="R2">
        <v>154.46</v>
      </c>
      <c r="S2">
        <v>51.23</v>
      </c>
      <c r="T2">
        <v>50195.49</v>
      </c>
      <c r="U2">
        <v>0.33</v>
      </c>
      <c r="V2">
        <v>0.67</v>
      </c>
      <c r="W2">
        <v>0.34</v>
      </c>
      <c r="X2">
        <v>3.1</v>
      </c>
      <c r="Y2">
        <v>2</v>
      </c>
      <c r="Z2">
        <v>10</v>
      </c>
      <c r="AA2">
        <v>94.255194110639962</v>
      </c>
      <c r="AB2">
        <v>128.964114827814</v>
      </c>
      <c r="AC2">
        <v>116.65596071095359</v>
      </c>
      <c r="AD2">
        <v>94255.194110639961</v>
      </c>
      <c r="AE2">
        <v>128964.114827814</v>
      </c>
      <c r="AF2">
        <v>4.5510059619177972E-5</v>
      </c>
      <c r="AG2">
        <v>9</v>
      </c>
      <c r="AH2">
        <v>116655.9607109536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7.5107999999999997</v>
      </c>
      <c r="E2">
        <v>13.31</v>
      </c>
      <c r="F2">
        <v>10.050000000000001</v>
      </c>
      <c r="G2">
        <v>9.73</v>
      </c>
      <c r="H2">
        <v>0.18</v>
      </c>
      <c r="I2">
        <v>62</v>
      </c>
      <c r="J2">
        <v>98.71</v>
      </c>
      <c r="K2">
        <v>39.72</v>
      </c>
      <c r="L2">
        <v>1</v>
      </c>
      <c r="M2">
        <v>60</v>
      </c>
      <c r="N2">
        <v>12.99</v>
      </c>
      <c r="O2">
        <v>12407.75</v>
      </c>
      <c r="P2">
        <v>83.99</v>
      </c>
      <c r="Q2">
        <v>795.99</v>
      </c>
      <c r="R2">
        <v>130.96</v>
      </c>
      <c r="S2">
        <v>51.23</v>
      </c>
      <c r="T2">
        <v>38539.93</v>
      </c>
      <c r="U2">
        <v>0.39</v>
      </c>
      <c r="V2">
        <v>0.72</v>
      </c>
      <c r="W2">
        <v>0.21</v>
      </c>
      <c r="X2">
        <v>2.29</v>
      </c>
      <c r="Y2">
        <v>2</v>
      </c>
      <c r="Z2">
        <v>10</v>
      </c>
      <c r="AA2">
        <v>111.184524685608</v>
      </c>
      <c r="AB2">
        <v>152.12757178982719</v>
      </c>
      <c r="AC2">
        <v>137.60872985063571</v>
      </c>
      <c r="AD2">
        <v>111184.524685608</v>
      </c>
      <c r="AE2">
        <v>152127.57178982731</v>
      </c>
      <c r="AF2">
        <v>2.4987738666185781E-5</v>
      </c>
      <c r="AG2">
        <v>9</v>
      </c>
      <c r="AH2">
        <v>137608.72985063569</v>
      </c>
    </row>
    <row r="3" spans="1:34" x14ac:dyDescent="0.25">
      <c r="A3">
        <v>1</v>
      </c>
      <c r="B3">
        <v>45</v>
      </c>
      <c r="C3" t="s">
        <v>34</v>
      </c>
      <c r="D3">
        <v>9.0135000000000005</v>
      </c>
      <c r="E3">
        <v>11.09</v>
      </c>
      <c r="F3">
        <v>8.61</v>
      </c>
      <c r="G3">
        <v>21.53</v>
      </c>
      <c r="H3">
        <v>0.35</v>
      </c>
      <c r="I3">
        <v>24</v>
      </c>
      <c r="J3">
        <v>99.95</v>
      </c>
      <c r="K3">
        <v>39.72</v>
      </c>
      <c r="L3">
        <v>2</v>
      </c>
      <c r="M3">
        <v>22</v>
      </c>
      <c r="N3">
        <v>13.24</v>
      </c>
      <c r="O3">
        <v>12561.45</v>
      </c>
      <c r="P3">
        <v>62.97</v>
      </c>
      <c r="Q3">
        <v>795.66</v>
      </c>
      <c r="R3">
        <v>82.9</v>
      </c>
      <c r="S3">
        <v>51.23</v>
      </c>
      <c r="T3">
        <v>14700.29</v>
      </c>
      <c r="U3">
        <v>0.62</v>
      </c>
      <c r="V3">
        <v>0.84</v>
      </c>
      <c r="W3">
        <v>0.15</v>
      </c>
      <c r="X3">
        <v>0.85</v>
      </c>
      <c r="Y3">
        <v>2</v>
      </c>
      <c r="Z3">
        <v>10</v>
      </c>
      <c r="AA3">
        <v>93.297106673542345</v>
      </c>
      <c r="AB3">
        <v>127.65321732854311</v>
      </c>
      <c r="AC3">
        <v>115.4701734291565</v>
      </c>
      <c r="AD3">
        <v>93297.106673542352</v>
      </c>
      <c r="AE3">
        <v>127653.21732854311</v>
      </c>
      <c r="AF3">
        <v>2.9987082929603451E-5</v>
      </c>
      <c r="AG3">
        <v>8</v>
      </c>
      <c r="AH3">
        <v>115470.17342915649</v>
      </c>
    </row>
    <row r="4" spans="1:34" x14ac:dyDescent="0.25">
      <c r="A4">
        <v>2</v>
      </c>
      <c r="B4">
        <v>45</v>
      </c>
      <c r="C4" t="s">
        <v>34</v>
      </c>
      <c r="D4">
        <v>9.2194000000000003</v>
      </c>
      <c r="E4">
        <v>10.85</v>
      </c>
      <c r="F4">
        <v>8.4700000000000006</v>
      </c>
      <c r="G4">
        <v>26.74</v>
      </c>
      <c r="H4">
        <v>0.52</v>
      </c>
      <c r="I4">
        <v>19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59.11</v>
      </c>
      <c r="Q4">
        <v>795.68</v>
      </c>
      <c r="R4">
        <v>77.33</v>
      </c>
      <c r="S4">
        <v>51.23</v>
      </c>
      <c r="T4">
        <v>11942.69</v>
      </c>
      <c r="U4">
        <v>0.66</v>
      </c>
      <c r="V4">
        <v>0.86</v>
      </c>
      <c r="W4">
        <v>0.16</v>
      </c>
      <c r="X4">
        <v>0.71</v>
      </c>
      <c r="Y4">
        <v>2</v>
      </c>
      <c r="Z4">
        <v>10</v>
      </c>
      <c r="AA4">
        <v>92.263899280825413</v>
      </c>
      <c r="AB4">
        <v>126.2395373919354</v>
      </c>
      <c r="AC4">
        <v>114.1914131215859</v>
      </c>
      <c r="AD4">
        <v>92263.899280825412</v>
      </c>
      <c r="AE4">
        <v>126239.5373919354</v>
      </c>
      <c r="AF4">
        <v>3.067209323361469E-5</v>
      </c>
      <c r="AG4">
        <v>8</v>
      </c>
      <c r="AH4">
        <v>114191.41312158589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2024-09-25T23:02:27Z</dcterms:created>
  <dcterms:modified xsi:type="dcterms:W3CDTF">2024-09-27T19:55:36Z</dcterms:modified>
</cp:coreProperties>
</file>