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0%_12m_0_LM/"/>
    </mc:Choice>
  </mc:AlternateContent>
  <xr:revisionPtr revIDLastSave="190" documentId="11_1304B8F65E9186DAC15214D863A5A6C891EA30BB" xr6:coauthVersionLast="47" xr6:coauthVersionMax="47" xr10:uidLastSave="{36EF40E1-6EA5-427F-BD1B-3C408E5D011C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<sst xmlns="http://schemas.openxmlformats.org/spreadsheetml/2006/main" count="665" uniqueCount="60">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</sst>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1.7887360000000001</c:v>
                </c:pt>
                <c:pt idx="1">
                  <c:v>2.1615359999999999</c:v>
                </c:pt>
                <c:pt idx="2">
                  <c:v>2.3878399999999997</c:v>
                </c:pt>
                <c:pt idx="3">
                  <c:v>2.5457920000000001</c:v>
                </c:pt>
                <c:pt idx="4">
                  <c:v>2.6545920000000001</c:v>
                </c:pt>
                <c:pt idx="5">
                  <c:v>2.7404799999999998</c:v>
                </c:pt>
                <c:pt idx="6">
                  <c:v>2.8000639999999999</c:v>
                </c:pt>
                <c:pt idx="7">
                  <c:v>2.8595839999999999</c:v>
                </c:pt>
                <c:pt idx="8">
                  <c:v>2.8949759999999998</c:v>
                </c:pt>
                <c:pt idx="9">
                  <c:v>2.9331839999999998</c:v>
                </c:pt>
                <c:pt idx="10">
                  <c:v>2.9610240000000001</c:v>
                </c:pt>
                <c:pt idx="11">
                  <c:v>2.9847039999999998</c:v>
                </c:pt>
                <c:pt idx="12">
                  <c:v>3.003584</c:v>
                </c:pt>
                <c:pt idx="13">
                  <c:v>3.0136319999999999</c:v>
                </c:pt>
                <c:pt idx="14">
                  <c:v>3.0188799999999998</c:v>
                </c:pt>
                <c:pt idx="15">
                  <c:v>3.0336639999999999</c:v>
                </c:pt>
                <c:pt idx="16">
                  <c:v>3.054656</c:v>
                </c:pt>
                <c:pt idx="17">
                  <c:v>3.0549119999999998</c:v>
                </c:pt>
                <c:pt idx="18">
                  <c:v>3.05952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9-4822-A95E-9E3373D6ABA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F29-4822-A95E-9E3373D6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50752"/>
        <c:axId val="1355369472"/>
      </c:scatterChart>
      <c:valAx>
        <c:axId val="13553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69472"/>
        <c:crosses val="autoZero"/>
        <c:crossBetween val="midCat"/>
      </c:valAx>
      <c:valAx>
        <c:axId val="135536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5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12-4EE4-8D90-3A052160A0C5}"/>
              </c:ext>
            </c:extLst>
          </c:dPt>
          <c:dPt>
            <c:idx val="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12-4EE4-8D90-3A052160A0C5}"/>
              </c:ext>
            </c:extLst>
          </c:dPt>
          <c:dPt>
            <c:idx val="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12-4EE4-8D90-3A052160A0C5}"/>
              </c:ext>
            </c:extLst>
          </c:dPt>
          <c:dPt>
            <c:idx val="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12-4EE4-8D90-3A052160A0C5}"/>
              </c:ext>
            </c:extLst>
          </c:dPt>
          <c:dPt>
            <c:idx val="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12-4EE4-8D90-3A052160A0C5}"/>
              </c:ext>
            </c:extLst>
          </c:dPt>
          <c:dPt>
            <c:idx val="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12-4EE4-8D90-3A052160A0C5}"/>
              </c:ext>
            </c:extLst>
          </c:dPt>
          <c:dPt>
            <c:idx val="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12-4EE4-8D90-3A052160A0C5}"/>
              </c:ext>
            </c:extLst>
          </c:dPt>
          <c:dPt>
            <c:idx val="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12-4EE4-8D90-3A052160A0C5}"/>
              </c:ext>
            </c:extLst>
          </c:dPt>
          <c:dPt>
            <c:idx val="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12-4EE4-8D90-3A052160A0C5}"/>
              </c:ext>
            </c:extLst>
          </c:dPt>
          <c:dPt>
            <c:idx val="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12-4EE4-8D90-3A052160A0C5}"/>
              </c:ext>
            </c:extLst>
          </c:dPt>
          <c:dPt>
            <c:idx val="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12-4EE4-8D90-3A052160A0C5}"/>
              </c:ext>
            </c:extLst>
          </c:dPt>
          <c:dPt>
            <c:idx val="1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12-4EE4-8D90-3A052160A0C5}"/>
              </c:ext>
            </c:extLst>
          </c:dPt>
          <c:dPt>
            <c:idx val="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12-4EE4-8D90-3A052160A0C5}"/>
              </c:ext>
            </c:extLst>
          </c:dPt>
          <c:dPt>
            <c:idx val="1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12-4EE4-8D90-3A052160A0C5}"/>
              </c:ext>
            </c:extLst>
          </c:dPt>
          <c:dPt>
            <c:idx val="1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12-4EE4-8D90-3A052160A0C5}"/>
              </c:ext>
            </c:extLst>
          </c:dPt>
          <c:dPt>
            <c:idx val="1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12-4EE4-8D90-3A052160A0C5}"/>
              </c:ext>
            </c:extLst>
          </c:dPt>
          <c:dPt>
            <c:idx val="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12-4EE4-8D90-3A052160A0C5}"/>
              </c:ext>
            </c:extLst>
          </c:dPt>
          <c:dPt>
            <c:idx val="1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12-4EE4-8D90-3A052160A0C5}"/>
              </c:ext>
            </c:extLst>
          </c:dPt>
          <c:dPt>
            <c:idx val="1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12-4EE4-8D90-3A052160A0C5}"/>
              </c:ext>
            </c:extLst>
          </c:dPt>
          <c:dPt>
            <c:idx val="1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12-4EE4-8D90-3A052160A0C5}"/>
              </c:ext>
            </c:extLst>
          </c:dPt>
          <c:dPt>
            <c:idx val="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D12-4EE4-8D90-3A052160A0C5}"/>
              </c:ext>
            </c:extLst>
          </c:dPt>
          <c:dPt>
            <c:idx val="2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D12-4EE4-8D90-3A052160A0C5}"/>
              </c:ext>
            </c:extLst>
          </c:dPt>
          <c:dPt>
            <c:idx val="2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D12-4EE4-8D90-3A052160A0C5}"/>
              </c:ext>
            </c:extLst>
          </c:dPt>
          <c:dPt>
            <c:idx val="2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D12-4EE4-8D90-3A052160A0C5}"/>
              </c:ext>
            </c:extLst>
          </c:dPt>
          <c:dPt>
            <c:idx val="2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D12-4EE4-8D90-3A052160A0C5}"/>
              </c:ext>
            </c:extLst>
          </c:dPt>
          <c:dPt>
            <c:idx val="2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D12-4EE4-8D90-3A052160A0C5}"/>
              </c:ext>
            </c:extLst>
          </c:dPt>
          <c:dPt>
            <c:idx val="2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D12-4EE4-8D90-3A052160A0C5}"/>
              </c:ext>
            </c:extLst>
          </c:dPt>
          <c:dPt>
            <c:idx val="2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D12-4EE4-8D90-3A052160A0C5}"/>
              </c:ext>
            </c:extLst>
          </c:dPt>
          <c:dPt>
            <c:idx val="2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D12-4EE4-8D90-3A052160A0C5}"/>
              </c:ext>
            </c:extLst>
          </c:dPt>
          <c:dPt>
            <c:idx val="2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D12-4EE4-8D90-3A052160A0C5}"/>
              </c:ext>
            </c:extLst>
          </c:dPt>
          <c:dPt>
            <c:idx val="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D12-4EE4-8D90-3A052160A0C5}"/>
              </c:ext>
            </c:extLst>
          </c:dPt>
          <c:dPt>
            <c:idx val="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D12-4EE4-8D90-3A052160A0C5}"/>
              </c:ext>
            </c:extLst>
          </c:dPt>
          <c:dPt>
            <c:idx val="3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D12-4EE4-8D90-3A052160A0C5}"/>
              </c:ext>
            </c:extLst>
          </c:dPt>
          <c:dPt>
            <c:idx val="3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D12-4EE4-8D90-3A052160A0C5}"/>
              </c:ext>
            </c:extLst>
          </c:dPt>
          <c:dPt>
            <c:idx val="3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D12-4EE4-8D90-3A052160A0C5}"/>
              </c:ext>
            </c:extLst>
          </c:dPt>
          <c:dPt>
            <c:idx val="3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D12-4EE4-8D90-3A052160A0C5}"/>
              </c:ext>
            </c:extLst>
          </c:dPt>
          <c:dPt>
            <c:idx val="3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D12-4EE4-8D90-3A052160A0C5}"/>
              </c:ext>
            </c:extLst>
          </c:dPt>
          <c:dPt>
            <c:idx val="3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D12-4EE4-8D90-3A052160A0C5}"/>
              </c:ext>
            </c:extLst>
          </c:dPt>
          <c:dPt>
            <c:idx val="3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D12-4EE4-8D90-3A052160A0C5}"/>
              </c:ext>
            </c:extLst>
          </c:dPt>
          <c:dPt>
            <c:idx val="3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D12-4EE4-8D90-3A052160A0C5}"/>
              </c:ext>
            </c:extLst>
          </c:dPt>
          <c:dPt>
            <c:idx val="4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D12-4EE4-8D90-3A052160A0C5}"/>
              </c:ext>
            </c:extLst>
          </c:dPt>
          <c:dPt>
            <c:idx val="4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D12-4EE4-8D90-3A052160A0C5}"/>
              </c:ext>
            </c:extLst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D12-4EE4-8D90-3A052160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A958-92BE-188D-D9B9-52C7C5F3A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591E-48DC-4962-B09D-892B3903463B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2.7949000000000002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377</v>
      </c>
      <c r="F2">
        <f>_xlfn.XLOOKUP(B2,RESULTADOS_0!D:D,RESULTADOS_0!F:F,0,0,1)</f>
        <v>29.94</v>
      </c>
      <c r="G2">
        <f>_xlfn.XLOOKUP(B2,RESULTADOS_0!D:D,RESULTADOS_0!M:M,0,0,1)</f>
        <v>0</v>
      </c>
      <c r="H2">
        <v>64</v>
      </c>
      <c r="I2">
        <v>1.7887360000000001</v>
      </c>
      <c r="J2">
        <v>10</v>
      </c>
      <c r="M2">
        <v>20</v>
      </c>
    </row>
    <row r="3" spans="1:16" x14ac:dyDescent="0.3">
      <c r="A3" t="s">
        <v>41</v>
      </c>
      <c r="B3">
        <v>3.3774000000000002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252</v>
      </c>
      <c r="F3">
        <f>_xlfn.XLOOKUP(B3,RESULTADOS_1!D:D,RESULTADOS_1!F:F,0,0,1)</f>
        <v>25.11</v>
      </c>
      <c r="G3">
        <f>_xlfn.XLOOKUP(B3,RESULTADOS_1!D:D,RESULTADOS_1!M:M,0,0,1)</f>
        <v>0</v>
      </c>
      <c r="I3">
        <v>2.1615359999999999</v>
      </c>
    </row>
    <row r="4" spans="1:16" x14ac:dyDescent="0.3">
      <c r="A4" t="s">
        <v>42</v>
      </c>
      <c r="B4">
        <v>3.7309999999999999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190</v>
      </c>
      <c r="F4">
        <f>_xlfn.XLOOKUP(B4,RESULTADOS_2!D:D,RESULTADOS_2!F:F,0,0,1)</f>
        <v>22.73</v>
      </c>
      <c r="G4">
        <f>_xlfn.XLOOKUP(B4,RESULTADOS_2!D:D,RESULTADOS_2!M:M,0,0,1)</f>
        <v>0</v>
      </c>
      <c r="I4">
        <v>2.3878399999999997</v>
      </c>
    </row>
    <row r="5" spans="1:16" x14ac:dyDescent="0.3">
      <c r="A5" t="s">
        <v>43</v>
      </c>
      <c r="B5">
        <v>3.9777999999999998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152</v>
      </c>
      <c r="F5">
        <f>_xlfn.XLOOKUP(B5,RESULTADOS_3!D:D,RESULTADOS_3!F:F,0,0,1)</f>
        <v>21.23</v>
      </c>
      <c r="G5">
        <f>_xlfn.XLOOKUP(B5,RESULTADOS_3!D:D,RESULTADOS_3!M:M,0,0,1)</f>
        <v>0</v>
      </c>
      <c r="I5">
        <v>2.5457920000000001</v>
      </c>
    </row>
    <row r="6" spans="1:16" x14ac:dyDescent="0.3">
      <c r="A6" t="s">
        <v>44</v>
      </c>
      <c r="B6">
        <v>4.1478000000000002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127</v>
      </c>
      <c r="F6">
        <f>_xlfn.XLOOKUP(B6,RESULTADOS_4!D:D,RESULTADOS_4!F:F,0,0,1)</f>
        <v>20.29</v>
      </c>
      <c r="G6">
        <f>_xlfn.XLOOKUP(B6,RESULTADOS_4!D:D,RESULTADOS_4!M:M,0,0,1)</f>
        <v>0</v>
      </c>
      <c r="I6">
        <v>2.6545920000000001</v>
      </c>
    </row>
    <row r="7" spans="1:16" x14ac:dyDescent="0.3">
      <c r="A7" t="s">
        <v>45</v>
      </c>
      <c r="B7">
        <v>4.282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109</v>
      </c>
      <c r="F7">
        <f>_xlfn.XLOOKUP(B7,RESULTADOS_5!D:D,RESULTADOS_5!F:F,0,0,1)</f>
        <v>19.579999999999998</v>
      </c>
      <c r="G7">
        <f>_xlfn.XLOOKUP(B7,RESULTADOS_5!D:D,RESULTADOS_5!M:M,0,0,1)</f>
        <v>0</v>
      </c>
      <c r="I7">
        <v>2.7404799999999998</v>
      </c>
    </row>
    <row r="8" spans="1:16" x14ac:dyDescent="0.3">
      <c r="A8" t="s">
        <v>46</v>
      </c>
      <c r="B8">
        <v>4.3750999999999998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96</v>
      </c>
      <c r="F8">
        <f>_xlfn.XLOOKUP(B8,RESULTADOS_6!D:D,RESULTADOS_6!F:F,0,0,1)</f>
        <v>19.100000000000001</v>
      </c>
      <c r="G8">
        <f>_xlfn.XLOOKUP(B8,RESULTADOS_6!D:D,RESULTADOS_6!M:M,0,0,1)</f>
        <v>0</v>
      </c>
      <c r="I8">
        <v>2.8000639999999999</v>
      </c>
    </row>
    <row r="9" spans="1:16" x14ac:dyDescent="0.3">
      <c r="A9" t="s">
        <v>47</v>
      </c>
      <c r="B9">
        <v>4.4680999999999997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85</v>
      </c>
      <c r="F9">
        <f>_xlfn.XLOOKUP(B9,RESULTADOS_7!D:D,RESULTADOS_7!F:F,0,0,1)</f>
        <v>18.649999999999999</v>
      </c>
      <c r="G9">
        <f>_xlfn.XLOOKUP(B9,RESULTADOS_7!D:D,RESULTADOS_7!M:M,0,0,1)</f>
        <v>0</v>
      </c>
      <c r="I9">
        <v>2.8595839999999999</v>
      </c>
    </row>
    <row r="10" spans="1:16" x14ac:dyDescent="0.3">
      <c r="A10" t="s">
        <v>48</v>
      </c>
      <c r="B10">
        <v>4.5233999999999996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77</v>
      </c>
      <c r="F10">
        <f>_xlfn.XLOOKUP(B10,RESULTADOS_8!D:D,RESULTADOS_8!F:F,0,0,1)</f>
        <v>18.36</v>
      </c>
      <c r="G10">
        <f>_xlfn.XLOOKUP(B10,RESULTADOS_8!D:D,RESULTADOS_8!M:M,0,0,1)</f>
        <v>0</v>
      </c>
      <c r="I10">
        <v>2.8949759999999998</v>
      </c>
    </row>
    <row r="11" spans="1:16" x14ac:dyDescent="0.3">
      <c r="A11" t="s">
        <v>49</v>
      </c>
      <c r="B11">
        <v>4.5831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70</v>
      </c>
      <c r="F11">
        <f>_xlfn.XLOOKUP(B11,RESULTADOS_9!D:D,RESULTADOS_9!F:F,0,0,1)</f>
        <v>18.059999999999999</v>
      </c>
      <c r="G11">
        <f>_xlfn.XLOOKUP(B11,RESULTADOS_9!D:D,RESULTADOS_9!M:M,0,0,1)</f>
        <v>0</v>
      </c>
      <c r="I11">
        <v>2.9331839999999998</v>
      </c>
    </row>
    <row r="12" spans="1:16" x14ac:dyDescent="0.3">
      <c r="A12" t="s">
        <v>50</v>
      </c>
      <c r="B12">
        <v>4.6265999999999998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64</v>
      </c>
      <c r="F12">
        <f>_xlfn.XLOOKUP(B12,RESULTADOS_10!D:D,RESULTADOS_10!F:F,0,0,1)</f>
        <v>17.850000000000001</v>
      </c>
      <c r="G12">
        <f>_xlfn.XLOOKUP(B12,RESULTADOS_10!D:D,RESULTADOS_10!M:M,0,0,1)</f>
        <v>0</v>
      </c>
      <c r="I12">
        <v>2.9610240000000001</v>
      </c>
    </row>
    <row r="13" spans="1:16" x14ac:dyDescent="0.3">
      <c r="A13" t="s">
        <v>51</v>
      </c>
      <c r="B13">
        <v>4.6635999999999997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59</v>
      </c>
      <c r="F13">
        <f>_xlfn.XLOOKUP(B13,RESULTADOS_11!D:D,RESULTADOS_11!F:F,0,0,1)</f>
        <v>17.66</v>
      </c>
      <c r="G13">
        <f>_xlfn.XLOOKUP(B13,RESULTADOS_11!D:D,RESULTADOS_11!M:M,0,0,1)</f>
        <v>0</v>
      </c>
      <c r="I13">
        <v>2.9847039999999998</v>
      </c>
    </row>
    <row r="14" spans="1:16" x14ac:dyDescent="0.3">
      <c r="A14" t="s">
        <v>52</v>
      </c>
      <c r="B14">
        <v>4.6931000000000003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55</v>
      </c>
      <c r="F14">
        <f>_xlfn.XLOOKUP(B14,RESULTADOS_12!D:D,RESULTADOS_12!F:F,0,0,1)</f>
        <v>17.489999999999998</v>
      </c>
      <c r="G14">
        <f>_xlfn.XLOOKUP(B14,RESULTADOS_12!D:D,RESULTADOS_12!M:M,0,0,1)</f>
        <v>0</v>
      </c>
      <c r="I14">
        <v>3.003584</v>
      </c>
    </row>
    <row r="15" spans="1:16" x14ac:dyDescent="0.3">
      <c r="A15" t="s">
        <v>53</v>
      </c>
      <c r="B15">
        <v>4.7088000000000001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52</v>
      </c>
      <c r="F15">
        <f>_xlfn.XLOOKUP(B15,RESULTADOS_13!D:D,RESULTADOS_13!F:F,0,0,1)</f>
        <v>17.37</v>
      </c>
      <c r="G15">
        <f>_xlfn.XLOOKUP(B15,RESULTADOS_13!D:D,RESULTADOS_13!M:M,0,0,1)</f>
        <v>0</v>
      </c>
      <c r="I15">
        <v>3.0136319999999999</v>
      </c>
    </row>
    <row r="16" spans="1:16" x14ac:dyDescent="0.3">
      <c r="A16" t="s">
        <v>54</v>
      </c>
      <c r="B16">
        <v>4.7169999999999996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49</v>
      </c>
      <c r="F16">
        <f>_xlfn.XLOOKUP(B16,RESULTADOS_14!D:D,RESULTADOS_14!F:F,0,0,1)</f>
        <v>17.3</v>
      </c>
      <c r="G16">
        <f>_xlfn.XLOOKUP(B16,RESULTADOS_14!D:D,RESULTADOS_14!M:M,0,0,1)</f>
        <v>0</v>
      </c>
      <c r="I16">
        <v>3.0188799999999998</v>
      </c>
    </row>
    <row r="17" spans="1:9" x14ac:dyDescent="0.3">
      <c r="A17" t="s">
        <v>55</v>
      </c>
      <c r="B17">
        <v>4.7401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46</v>
      </c>
      <c r="F17">
        <f>_xlfn.XLOOKUP(B17,RESULTADOS_15!D:D,RESULTADOS_15!F:F,0,0,1)</f>
        <v>17.16</v>
      </c>
      <c r="G17">
        <f>_xlfn.XLOOKUP(B17,RESULTADOS_15!D:D,RESULTADOS_15!M:M,0,0,1)</f>
        <v>0</v>
      </c>
      <c r="I17">
        <v>3.0336639999999999</v>
      </c>
    </row>
    <row r="18" spans="1:9" x14ac:dyDescent="0.3">
      <c r="A18" t="s">
        <v>56</v>
      </c>
      <c r="B18">
        <v>4.7728999999999999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43</v>
      </c>
      <c r="F18">
        <f>_xlfn.XLOOKUP(B18,RESULTADOS_16!D:D,RESULTADOS_16!F:F,0,0,1)</f>
        <v>17</v>
      </c>
      <c r="G18">
        <f>_xlfn.XLOOKUP(B18,RESULTADOS_16!D:D,RESULTADOS_16!M:M,0,0,1)</f>
        <v>2</v>
      </c>
      <c r="I18">
        <v>3.054656</v>
      </c>
    </row>
    <row r="19" spans="1:9" x14ac:dyDescent="0.3">
      <c r="A19" t="s">
        <v>57</v>
      </c>
      <c r="B19">
        <v>4.7732999999999999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41</v>
      </c>
      <c r="F19">
        <f>_xlfn.XLOOKUP(B19,RESULTADOS_17!D:D,RESULTADOS_17!F:F,0,0,1)</f>
        <v>16.95</v>
      </c>
      <c r="G19">
        <f>_xlfn.XLOOKUP(B19,RESULTADOS_17!D:D,RESULTADOS_17!M:M,0,0,1)</f>
        <v>0</v>
      </c>
      <c r="I19">
        <v>3.0549119999999998</v>
      </c>
    </row>
    <row r="20" spans="1:9" x14ac:dyDescent="0.3">
      <c r="A20" t="s">
        <v>58</v>
      </c>
      <c r="B20">
        <v>4.7805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39</v>
      </c>
      <c r="F20">
        <f>_xlfn.XLOOKUP(B20,RESULTADOS_18!D:D,RESULTADOS_18!F:F,0,0,1)</f>
        <v>16.89</v>
      </c>
      <c r="G20">
        <f>_xlfn.XLOOKUP(B20,RESULTADOS_18!D:D,RESULTADOS_18!M:M,0,0,1)</f>
        <v>0</v>
      </c>
      <c r="I20">
        <v>3.05952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3.7623000000000002</v>
      </c>
      <c r="E2">
        <v>26.58</v>
      </c>
      <c r="F2">
        <v>20.84</v>
      </c>
      <c r="G2">
        <v>8.8699999999999992</v>
      </c>
      <c r="H2">
        <v>0.14000000000000001</v>
      </c>
      <c r="I2">
        <v>141</v>
      </c>
      <c r="J2">
        <v>124.63</v>
      </c>
      <c r="K2">
        <v>45</v>
      </c>
      <c r="L2">
        <v>1</v>
      </c>
      <c r="M2">
        <v>139</v>
      </c>
      <c r="N2">
        <v>18.64</v>
      </c>
      <c r="O2">
        <v>15605.44</v>
      </c>
      <c r="P2">
        <v>192.97</v>
      </c>
      <c r="Q2">
        <v>3769.57</v>
      </c>
      <c r="R2">
        <v>236.37</v>
      </c>
      <c r="S2">
        <v>54.2</v>
      </c>
      <c r="T2">
        <v>90850.21</v>
      </c>
      <c r="U2">
        <v>0.23</v>
      </c>
      <c r="V2">
        <v>0.74</v>
      </c>
      <c r="W2">
        <v>0.33</v>
      </c>
      <c r="X2">
        <v>5.43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4.6265999999999998</v>
      </c>
      <c r="E3">
        <v>21.61</v>
      </c>
      <c r="F3">
        <v>17.850000000000001</v>
      </c>
      <c r="G3">
        <v>16.73</v>
      </c>
      <c r="H3">
        <v>0.28000000000000003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140.6</v>
      </c>
      <c r="Q3">
        <v>3768.84</v>
      </c>
      <c r="R3">
        <v>133.07</v>
      </c>
      <c r="S3">
        <v>54.2</v>
      </c>
      <c r="T3">
        <v>39587.480000000003</v>
      </c>
      <c r="U3">
        <v>0.41</v>
      </c>
      <c r="V3">
        <v>0.86</v>
      </c>
      <c r="W3">
        <v>0.28999999999999998</v>
      </c>
      <c r="X3">
        <v>2.44</v>
      </c>
      <c r="Y3">
        <v>1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3.1806999999999999</v>
      </c>
      <c r="E2">
        <v>31.44</v>
      </c>
      <c r="F2">
        <v>22.93</v>
      </c>
      <c r="G2">
        <v>7.17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262.58</v>
      </c>
      <c r="Q2">
        <v>3769.52</v>
      </c>
      <c r="R2">
        <v>306.47000000000003</v>
      </c>
      <c r="S2">
        <v>54.2</v>
      </c>
      <c r="T2">
        <v>125645.17</v>
      </c>
      <c r="U2">
        <v>0.18</v>
      </c>
      <c r="V2">
        <v>0.67</v>
      </c>
      <c r="W2">
        <v>0.41</v>
      </c>
      <c r="X2">
        <v>7.52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4.5152000000000001</v>
      </c>
      <c r="E3">
        <v>22.15</v>
      </c>
      <c r="F3">
        <v>17.760000000000002</v>
      </c>
      <c r="G3">
        <v>16.649999999999999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20034.400000000001</v>
      </c>
      <c r="P3">
        <v>174.4</v>
      </c>
      <c r="Q3">
        <v>3768.87</v>
      </c>
      <c r="R3">
        <v>133.02000000000001</v>
      </c>
      <c r="S3">
        <v>54.2</v>
      </c>
      <c r="T3">
        <v>39562.019999999997</v>
      </c>
      <c r="U3">
        <v>0.41</v>
      </c>
      <c r="V3">
        <v>0.86</v>
      </c>
      <c r="W3">
        <v>0.21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4.7169999999999996</v>
      </c>
      <c r="E4">
        <v>21.2</v>
      </c>
      <c r="F4">
        <v>17.3</v>
      </c>
      <c r="G4">
        <v>21.18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157.75</v>
      </c>
      <c r="Q4">
        <v>3768.67</v>
      </c>
      <c r="R4">
        <v>115.38</v>
      </c>
      <c r="S4">
        <v>54.2</v>
      </c>
      <c r="T4">
        <v>30813.51</v>
      </c>
      <c r="U4">
        <v>0.47</v>
      </c>
      <c r="V4">
        <v>0.89</v>
      </c>
      <c r="W4">
        <v>0.25</v>
      </c>
      <c r="X4">
        <v>1.89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4.282</v>
      </c>
      <c r="E2">
        <v>23.35</v>
      </c>
      <c r="F2">
        <v>19.579999999999998</v>
      </c>
      <c r="G2">
        <v>10.78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119.71</v>
      </c>
      <c r="Q2">
        <v>3769.46</v>
      </c>
      <c r="R2">
        <v>188.99</v>
      </c>
      <c r="S2">
        <v>54.2</v>
      </c>
      <c r="T2">
        <v>67319.710000000006</v>
      </c>
      <c r="U2">
        <v>0.28999999999999998</v>
      </c>
      <c r="V2">
        <v>0.78</v>
      </c>
      <c r="W2">
        <v>0.43</v>
      </c>
      <c r="X2">
        <v>4.17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4.1154999999999999</v>
      </c>
      <c r="E2">
        <v>24.3</v>
      </c>
      <c r="F2">
        <v>19.73</v>
      </c>
      <c r="G2">
        <v>10.38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156.22999999999999</v>
      </c>
      <c r="Q2">
        <v>3769.22</v>
      </c>
      <c r="R2">
        <v>199.17</v>
      </c>
      <c r="S2">
        <v>54.2</v>
      </c>
      <c r="T2">
        <v>72385.06</v>
      </c>
      <c r="U2">
        <v>0.27</v>
      </c>
      <c r="V2">
        <v>0.78</v>
      </c>
      <c r="W2">
        <v>0.28999999999999998</v>
      </c>
      <c r="X2">
        <v>4.32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4.5233999999999996</v>
      </c>
      <c r="E3">
        <v>22.11</v>
      </c>
      <c r="F3">
        <v>18.36</v>
      </c>
      <c r="G3">
        <v>14.31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133.34</v>
      </c>
      <c r="Q3">
        <v>3769.36</v>
      </c>
      <c r="R3">
        <v>149.69999999999999</v>
      </c>
      <c r="S3">
        <v>54.2</v>
      </c>
      <c r="T3">
        <v>47834.95</v>
      </c>
      <c r="U3">
        <v>0.36</v>
      </c>
      <c r="V3">
        <v>0.83</v>
      </c>
      <c r="W3">
        <v>0.33</v>
      </c>
      <c r="X3">
        <v>2.95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3.9777999999999998</v>
      </c>
      <c r="E2">
        <v>25.14</v>
      </c>
      <c r="F2">
        <v>21.23</v>
      </c>
      <c r="G2">
        <v>8.3800000000000008</v>
      </c>
      <c r="H2">
        <v>0.28000000000000003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110.69</v>
      </c>
      <c r="Q2">
        <v>3769.19</v>
      </c>
      <c r="R2">
        <v>242.26</v>
      </c>
      <c r="S2">
        <v>54.2</v>
      </c>
      <c r="T2">
        <v>93742.32</v>
      </c>
      <c r="U2">
        <v>0.22</v>
      </c>
      <c r="V2">
        <v>0.72</v>
      </c>
      <c r="W2">
        <v>0.55000000000000004</v>
      </c>
      <c r="X2">
        <v>5.82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3.05</v>
      </c>
      <c r="E2">
        <v>32.79</v>
      </c>
      <c r="F2">
        <v>23.47</v>
      </c>
      <c r="G2">
        <v>6.87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280.45</v>
      </c>
      <c r="Q2">
        <v>3769.75</v>
      </c>
      <c r="R2">
        <v>324.37</v>
      </c>
      <c r="S2">
        <v>54.2</v>
      </c>
      <c r="T2">
        <v>134529.56</v>
      </c>
      <c r="U2">
        <v>0.17</v>
      </c>
      <c r="V2">
        <v>0.65</v>
      </c>
      <c r="W2">
        <v>0.44</v>
      </c>
      <c r="X2">
        <v>8.0500000000000007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4.4062999999999999</v>
      </c>
      <c r="E3">
        <v>22.69</v>
      </c>
      <c r="F3">
        <v>17.98</v>
      </c>
      <c r="G3">
        <v>15.64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188.09</v>
      </c>
      <c r="Q3">
        <v>3768.92</v>
      </c>
      <c r="R3">
        <v>140.41999999999999</v>
      </c>
      <c r="S3">
        <v>54.2</v>
      </c>
      <c r="T3">
        <v>43237.93</v>
      </c>
      <c r="U3">
        <v>0.39</v>
      </c>
      <c r="V3">
        <v>0.85</v>
      </c>
      <c r="W3">
        <v>0.22</v>
      </c>
      <c r="X3">
        <v>2.57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4.7401</v>
      </c>
      <c r="E4">
        <v>21.1</v>
      </c>
      <c r="F4">
        <v>17.16</v>
      </c>
      <c r="G4">
        <v>22.39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161.04</v>
      </c>
      <c r="Q4">
        <v>3768.47</v>
      </c>
      <c r="R4">
        <v>111.12</v>
      </c>
      <c r="S4">
        <v>54.2</v>
      </c>
      <c r="T4">
        <v>28702.45</v>
      </c>
      <c r="U4">
        <v>0.49</v>
      </c>
      <c r="V4">
        <v>0.89</v>
      </c>
      <c r="W4">
        <v>0.24</v>
      </c>
      <c r="X4">
        <v>1.76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3.7309999999999999</v>
      </c>
      <c r="E2">
        <v>26.8</v>
      </c>
      <c r="F2">
        <v>22.73</v>
      </c>
      <c r="G2">
        <v>7.18</v>
      </c>
      <c r="H2">
        <v>0.34</v>
      </c>
      <c r="I2">
        <v>190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105.57</v>
      </c>
      <c r="Q2">
        <v>3769.68</v>
      </c>
      <c r="R2">
        <v>290.49</v>
      </c>
      <c r="S2">
        <v>54.2</v>
      </c>
      <c r="T2">
        <v>117663.96</v>
      </c>
      <c r="U2">
        <v>0.19</v>
      </c>
      <c r="V2">
        <v>0.67</v>
      </c>
      <c r="W2">
        <v>0.66</v>
      </c>
      <c r="X2">
        <v>7.32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3.6025999999999998</v>
      </c>
      <c r="E2">
        <v>27.76</v>
      </c>
      <c r="F2">
        <v>21.39</v>
      </c>
      <c r="G2">
        <v>8.33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16663.419999999998</v>
      </c>
      <c r="P2">
        <v>210.68</v>
      </c>
      <c r="Q2">
        <v>3769.29</v>
      </c>
      <c r="R2">
        <v>254.5</v>
      </c>
      <c r="S2">
        <v>54.2</v>
      </c>
      <c r="T2">
        <v>99850.73</v>
      </c>
      <c r="U2">
        <v>0.21</v>
      </c>
      <c r="V2">
        <v>0.72</v>
      </c>
      <c r="W2">
        <v>0.35</v>
      </c>
      <c r="X2">
        <v>5.97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4.6635999999999997</v>
      </c>
      <c r="E3">
        <v>21.44</v>
      </c>
      <c r="F3">
        <v>17.66</v>
      </c>
      <c r="G3">
        <v>17.96</v>
      </c>
      <c r="H3">
        <v>0.26</v>
      </c>
      <c r="I3">
        <v>59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143.99</v>
      </c>
      <c r="Q3">
        <v>3768.51</v>
      </c>
      <c r="R3">
        <v>126.92</v>
      </c>
      <c r="S3">
        <v>54.2</v>
      </c>
      <c r="T3">
        <v>36537.760000000002</v>
      </c>
      <c r="U3">
        <v>0.43</v>
      </c>
      <c r="V3">
        <v>0.87</v>
      </c>
      <c r="W3">
        <v>0.28000000000000003</v>
      </c>
      <c r="X3">
        <v>2.25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3.3172999999999999</v>
      </c>
      <c r="E2">
        <v>30.15</v>
      </c>
      <c r="F2">
        <v>22.4</v>
      </c>
      <c r="G2">
        <v>7.51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18787.759999999998</v>
      </c>
      <c r="P2">
        <v>245.04</v>
      </c>
      <c r="Q2">
        <v>3769.72</v>
      </c>
      <c r="R2">
        <v>288.72000000000003</v>
      </c>
      <c r="S2">
        <v>54.2</v>
      </c>
      <c r="T2">
        <v>116834.67</v>
      </c>
      <c r="U2">
        <v>0.19</v>
      </c>
      <c r="V2">
        <v>0.68</v>
      </c>
      <c r="W2">
        <v>0.39</v>
      </c>
      <c r="X2">
        <v>6.99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4.6143999999999998</v>
      </c>
      <c r="E3">
        <v>21.67</v>
      </c>
      <c r="F3">
        <v>17.59</v>
      </c>
      <c r="G3">
        <v>17.89</v>
      </c>
      <c r="H3">
        <v>0.23</v>
      </c>
      <c r="I3">
        <v>59</v>
      </c>
      <c r="J3">
        <v>151.83000000000001</v>
      </c>
      <c r="K3">
        <v>49.1</v>
      </c>
      <c r="L3">
        <v>2</v>
      </c>
      <c r="M3">
        <v>54</v>
      </c>
      <c r="N3">
        <v>25.73</v>
      </c>
      <c r="O3">
        <v>18959.54</v>
      </c>
      <c r="P3">
        <v>160.28</v>
      </c>
      <c r="Q3">
        <v>3768.38</v>
      </c>
      <c r="R3">
        <v>127.36</v>
      </c>
      <c r="S3">
        <v>54.2</v>
      </c>
      <c r="T3">
        <v>36756.370000000003</v>
      </c>
      <c r="U3">
        <v>0.43</v>
      </c>
      <c r="V3">
        <v>0.87</v>
      </c>
      <c r="W3">
        <v>0.2</v>
      </c>
      <c r="X3">
        <v>2.1800000000000002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4.7088000000000001</v>
      </c>
      <c r="E4">
        <v>21.24</v>
      </c>
      <c r="F4">
        <v>17.37</v>
      </c>
      <c r="G4">
        <v>20.04</v>
      </c>
      <c r="H4">
        <v>0.35</v>
      </c>
      <c r="I4">
        <v>52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153.63999999999999</v>
      </c>
      <c r="Q4">
        <v>3768.61</v>
      </c>
      <c r="R4">
        <v>117.93</v>
      </c>
      <c r="S4">
        <v>54.2</v>
      </c>
      <c r="T4">
        <v>32074.44</v>
      </c>
      <c r="U4">
        <v>0.46</v>
      </c>
      <c r="V4">
        <v>0.88</v>
      </c>
      <c r="W4">
        <v>0.25</v>
      </c>
      <c r="X4">
        <v>1.96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2.794</v>
      </c>
      <c r="E2">
        <v>35.79</v>
      </c>
      <c r="F2">
        <v>24.65</v>
      </c>
      <c r="G2">
        <v>6.35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318.29000000000002</v>
      </c>
      <c r="Q2">
        <v>3769.57</v>
      </c>
      <c r="R2">
        <v>364.44</v>
      </c>
      <c r="S2">
        <v>54.2</v>
      </c>
      <c r="T2">
        <v>154424.47</v>
      </c>
      <c r="U2">
        <v>0.15</v>
      </c>
      <c r="V2">
        <v>0.62</v>
      </c>
      <c r="W2">
        <v>0.48</v>
      </c>
      <c r="X2">
        <v>9.24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4.2202999999999999</v>
      </c>
      <c r="E3">
        <v>23.7</v>
      </c>
      <c r="F3">
        <v>18.32</v>
      </c>
      <c r="G3">
        <v>14.09</v>
      </c>
      <c r="H3">
        <v>0.19</v>
      </c>
      <c r="I3">
        <v>78</v>
      </c>
      <c r="J3">
        <v>187.21</v>
      </c>
      <c r="K3">
        <v>53.44</v>
      </c>
      <c r="L3">
        <v>2</v>
      </c>
      <c r="M3">
        <v>76</v>
      </c>
      <c r="N3">
        <v>36.770000000000003</v>
      </c>
      <c r="O3">
        <v>23322.880000000001</v>
      </c>
      <c r="P3">
        <v>213.37</v>
      </c>
      <c r="Q3">
        <v>3768.97</v>
      </c>
      <c r="R3">
        <v>151.71</v>
      </c>
      <c r="S3">
        <v>54.2</v>
      </c>
      <c r="T3">
        <v>48836.06</v>
      </c>
      <c r="U3">
        <v>0.36</v>
      </c>
      <c r="V3">
        <v>0.84</v>
      </c>
      <c r="W3">
        <v>0.23</v>
      </c>
      <c r="X3">
        <v>2.91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4.7512999999999996</v>
      </c>
      <c r="E4">
        <v>21.05</v>
      </c>
      <c r="F4">
        <v>16.98</v>
      </c>
      <c r="G4">
        <v>23.69</v>
      </c>
      <c r="H4">
        <v>0.28000000000000003</v>
      </c>
      <c r="I4">
        <v>43</v>
      </c>
      <c r="J4">
        <v>188.73</v>
      </c>
      <c r="K4">
        <v>53.44</v>
      </c>
      <c r="L4">
        <v>3</v>
      </c>
      <c r="M4">
        <v>23</v>
      </c>
      <c r="N4">
        <v>37.29</v>
      </c>
      <c r="O4">
        <v>23510.33</v>
      </c>
      <c r="P4">
        <v>171.89</v>
      </c>
      <c r="Q4">
        <v>3768.36</v>
      </c>
      <c r="R4">
        <v>106.05</v>
      </c>
      <c r="S4">
        <v>54.2</v>
      </c>
      <c r="T4">
        <v>26179.11</v>
      </c>
      <c r="U4">
        <v>0.51</v>
      </c>
      <c r="V4">
        <v>0.9</v>
      </c>
      <c r="W4">
        <v>0.2</v>
      </c>
      <c r="X4">
        <v>1.57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4.7732999999999999</v>
      </c>
      <c r="E5">
        <v>20.95</v>
      </c>
      <c r="F5">
        <v>16.95</v>
      </c>
      <c r="G5">
        <v>24.81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169.99</v>
      </c>
      <c r="Q5">
        <v>3768.48</v>
      </c>
      <c r="R5">
        <v>104.31</v>
      </c>
      <c r="S5">
        <v>54.2</v>
      </c>
      <c r="T5">
        <v>25320.07</v>
      </c>
      <c r="U5">
        <v>0.52</v>
      </c>
      <c r="V5">
        <v>0.9</v>
      </c>
      <c r="W5">
        <v>0.23</v>
      </c>
      <c r="X5">
        <v>1.55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2.6705000000000001</v>
      </c>
      <c r="E2">
        <v>37.450000000000003</v>
      </c>
      <c r="F2">
        <v>25.29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338.26</v>
      </c>
      <c r="Q2">
        <v>3769.63</v>
      </c>
      <c r="R2">
        <v>386.08</v>
      </c>
      <c r="S2">
        <v>54.2</v>
      </c>
      <c r="T2">
        <v>165171.79</v>
      </c>
      <c r="U2">
        <v>0.14000000000000001</v>
      </c>
      <c r="V2">
        <v>0.61</v>
      </c>
      <c r="W2">
        <v>0.5</v>
      </c>
      <c r="X2">
        <v>9.8699999999999992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4.1360000000000001</v>
      </c>
      <c r="E3">
        <v>24.18</v>
      </c>
      <c r="F3">
        <v>18.47</v>
      </c>
      <c r="G3">
        <v>13.52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80</v>
      </c>
      <c r="N3">
        <v>39.950000000000003</v>
      </c>
      <c r="O3">
        <v>24447.22</v>
      </c>
      <c r="P3">
        <v>224.88</v>
      </c>
      <c r="Q3">
        <v>3768.92</v>
      </c>
      <c r="R3">
        <v>156.79</v>
      </c>
      <c r="S3">
        <v>54.2</v>
      </c>
      <c r="T3">
        <v>51353.79</v>
      </c>
      <c r="U3">
        <v>0.35</v>
      </c>
      <c r="V3">
        <v>0.83</v>
      </c>
      <c r="W3">
        <v>0.24</v>
      </c>
      <c r="X3">
        <v>3.06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4.6965000000000003</v>
      </c>
      <c r="E4">
        <v>21.29</v>
      </c>
      <c r="F4">
        <v>17.03</v>
      </c>
      <c r="G4">
        <v>22.7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182.25</v>
      </c>
      <c r="Q4">
        <v>3768.62</v>
      </c>
      <c r="R4">
        <v>108.32</v>
      </c>
      <c r="S4">
        <v>54.2</v>
      </c>
      <c r="T4">
        <v>27307.9</v>
      </c>
      <c r="U4">
        <v>0.5</v>
      </c>
      <c r="V4">
        <v>0.9</v>
      </c>
      <c r="W4">
        <v>0.18</v>
      </c>
      <c r="X4">
        <v>1.62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4.7805</v>
      </c>
      <c r="E5">
        <v>20.92</v>
      </c>
      <c r="F5">
        <v>16.89</v>
      </c>
      <c r="G5">
        <v>25.98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174.17</v>
      </c>
      <c r="Q5">
        <v>3768.74</v>
      </c>
      <c r="R5">
        <v>102.16</v>
      </c>
      <c r="S5">
        <v>54.2</v>
      </c>
      <c r="T5">
        <v>24254.22</v>
      </c>
      <c r="U5">
        <v>0.53</v>
      </c>
      <c r="V5">
        <v>0.91</v>
      </c>
      <c r="W5">
        <v>0.22</v>
      </c>
      <c r="X5">
        <v>1.48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3.9256000000000002</v>
      </c>
      <c r="E2">
        <v>25.47</v>
      </c>
      <c r="F2">
        <v>20.329999999999998</v>
      </c>
      <c r="G2">
        <v>9.5299999999999994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16.649999999999999</v>
      </c>
      <c r="O2">
        <v>14546.17</v>
      </c>
      <c r="P2">
        <v>175.43</v>
      </c>
      <c r="Q2">
        <v>3769.09</v>
      </c>
      <c r="R2">
        <v>219.23</v>
      </c>
      <c r="S2">
        <v>54.2</v>
      </c>
      <c r="T2">
        <v>82347.320000000007</v>
      </c>
      <c r="U2">
        <v>0.25</v>
      </c>
      <c r="V2">
        <v>0.75</v>
      </c>
      <c r="W2">
        <v>0.31</v>
      </c>
      <c r="X2">
        <v>4.92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4.5831</v>
      </c>
      <c r="E3">
        <v>21.82</v>
      </c>
      <c r="F3">
        <v>18.059999999999999</v>
      </c>
      <c r="G3">
        <v>15.48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137.05000000000001</v>
      </c>
      <c r="Q3">
        <v>3769.47</v>
      </c>
      <c r="R3">
        <v>140.08000000000001</v>
      </c>
      <c r="S3">
        <v>54.2</v>
      </c>
      <c r="T3">
        <v>43060.97</v>
      </c>
      <c r="U3">
        <v>0.39</v>
      </c>
      <c r="V3">
        <v>0.85</v>
      </c>
      <c r="W3">
        <v>0.31</v>
      </c>
      <c r="X3">
        <v>2.65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2.6705000000000001</v>
      </c>
      <c r="E2">
        <v>37.450000000000003</v>
      </c>
      <c r="F2">
        <v>25.29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338.26</v>
      </c>
      <c r="Q2">
        <v>3769.63</v>
      </c>
      <c r="R2">
        <v>386.08</v>
      </c>
      <c r="S2">
        <v>54.2</v>
      </c>
      <c r="T2">
        <v>165171.79</v>
      </c>
      <c r="U2">
        <v>0.14000000000000001</v>
      </c>
      <c r="V2">
        <v>0.61</v>
      </c>
      <c r="W2">
        <v>0.5</v>
      </c>
      <c r="X2">
        <v>9.8699999999999992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4.1360000000000001</v>
      </c>
      <c r="E3">
        <v>24.18</v>
      </c>
      <c r="F3">
        <v>18.47</v>
      </c>
      <c r="G3">
        <v>13.52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80</v>
      </c>
      <c r="N3">
        <v>39.950000000000003</v>
      </c>
      <c r="O3">
        <v>24447.22</v>
      </c>
      <c r="P3">
        <v>224.88</v>
      </c>
      <c r="Q3">
        <v>3768.92</v>
      </c>
      <c r="R3">
        <v>156.79</v>
      </c>
      <c r="S3">
        <v>54.2</v>
      </c>
      <c r="T3">
        <v>51353.79</v>
      </c>
      <c r="U3">
        <v>0.35</v>
      </c>
      <c r="V3">
        <v>0.83</v>
      </c>
      <c r="W3">
        <v>0.24</v>
      </c>
      <c r="X3">
        <v>3.06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4.6965000000000003</v>
      </c>
      <c r="E4">
        <v>21.29</v>
      </c>
      <c r="F4">
        <v>17.03</v>
      </c>
      <c r="G4">
        <v>22.7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182.25</v>
      </c>
      <c r="Q4">
        <v>3768.62</v>
      </c>
      <c r="R4">
        <v>108.32</v>
      </c>
      <c r="S4">
        <v>54.2</v>
      </c>
      <c r="T4">
        <v>27307.9</v>
      </c>
      <c r="U4">
        <v>0.5</v>
      </c>
      <c r="V4">
        <v>0.9</v>
      </c>
      <c r="W4">
        <v>0.18</v>
      </c>
      <c r="X4">
        <v>1.62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4.7805</v>
      </c>
      <c r="E5">
        <v>20.92</v>
      </c>
      <c r="F5">
        <v>16.89</v>
      </c>
      <c r="G5">
        <v>25.98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174.17</v>
      </c>
      <c r="Q5">
        <v>3768.74</v>
      </c>
      <c r="R5">
        <v>102.16</v>
      </c>
      <c r="S5">
        <v>54.2</v>
      </c>
      <c r="T5">
        <v>24254.22</v>
      </c>
      <c r="U5">
        <v>0.53</v>
      </c>
      <c r="V5">
        <v>0.91</v>
      </c>
      <c r="W5">
        <v>0.22</v>
      </c>
      <c r="X5">
        <v>1.48</v>
      </c>
      <c r="Y5">
        <v>1</v>
      </c>
      <c r="Z5">
        <v>10</v>
      </c>
    </row>
    <row r="6" spans="1:26" x14ac:dyDescent="0.3">
      <c r="A6">
        <v>0</v>
      </c>
      <c r="B6">
        <v>40</v>
      </c>
      <c r="C6" t="s">
        <v>26</v>
      </c>
      <c r="D6">
        <v>4.3667999999999996</v>
      </c>
      <c r="E6">
        <v>22.9</v>
      </c>
      <c r="F6">
        <v>19.13</v>
      </c>
      <c r="G6">
        <v>11.83</v>
      </c>
      <c r="H6">
        <v>0.2</v>
      </c>
      <c r="I6">
        <v>97</v>
      </c>
      <c r="J6">
        <v>89.87</v>
      </c>
      <c r="K6">
        <v>37.549999999999997</v>
      </c>
      <c r="L6">
        <v>1</v>
      </c>
      <c r="M6">
        <v>19</v>
      </c>
      <c r="N6">
        <v>11.32</v>
      </c>
      <c r="O6">
        <v>11317.98</v>
      </c>
      <c r="P6">
        <v>124.62</v>
      </c>
      <c r="Q6">
        <v>3768.8</v>
      </c>
      <c r="R6">
        <v>175.3</v>
      </c>
      <c r="S6">
        <v>54.2</v>
      </c>
      <c r="T6">
        <v>60535.47</v>
      </c>
      <c r="U6">
        <v>0.31</v>
      </c>
      <c r="V6">
        <v>0.8</v>
      </c>
      <c r="W6">
        <v>0.37</v>
      </c>
      <c r="X6">
        <v>3.72</v>
      </c>
      <c r="Y6">
        <v>1</v>
      </c>
      <c r="Z6">
        <v>10</v>
      </c>
    </row>
    <row r="7" spans="1:26" x14ac:dyDescent="0.3">
      <c r="A7">
        <v>1</v>
      </c>
      <c r="B7">
        <v>40</v>
      </c>
      <c r="C7" t="s">
        <v>26</v>
      </c>
      <c r="D7">
        <v>4.3750999999999998</v>
      </c>
      <c r="E7">
        <v>22.86</v>
      </c>
      <c r="F7">
        <v>19.100000000000001</v>
      </c>
      <c r="G7">
        <v>11.94</v>
      </c>
      <c r="H7">
        <v>0.39</v>
      </c>
      <c r="I7">
        <v>96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125.81</v>
      </c>
      <c r="Q7">
        <v>3769.12</v>
      </c>
      <c r="R7">
        <v>173.62</v>
      </c>
      <c r="S7">
        <v>54.2</v>
      </c>
      <c r="T7">
        <v>59699.05</v>
      </c>
      <c r="U7">
        <v>0.31</v>
      </c>
      <c r="V7">
        <v>0.8</v>
      </c>
      <c r="W7">
        <v>0.39</v>
      </c>
      <c r="X7">
        <v>3.69</v>
      </c>
      <c r="Y7">
        <v>1</v>
      </c>
      <c r="Z7">
        <v>10</v>
      </c>
    </row>
    <row r="8" spans="1:26" x14ac:dyDescent="0.3">
      <c r="A8">
        <v>0</v>
      </c>
      <c r="B8">
        <v>30</v>
      </c>
      <c r="C8" t="s">
        <v>26</v>
      </c>
      <c r="D8">
        <v>4.1478000000000002</v>
      </c>
      <c r="E8">
        <v>24.11</v>
      </c>
      <c r="F8">
        <v>20.29</v>
      </c>
      <c r="G8">
        <v>9.59</v>
      </c>
      <c r="H8">
        <v>0.24</v>
      </c>
      <c r="I8">
        <v>127</v>
      </c>
      <c r="J8">
        <v>71.52</v>
      </c>
      <c r="K8">
        <v>32.270000000000003</v>
      </c>
      <c r="L8">
        <v>1</v>
      </c>
      <c r="M8">
        <v>0</v>
      </c>
      <c r="N8">
        <v>8.25</v>
      </c>
      <c r="O8">
        <v>9054.6</v>
      </c>
      <c r="P8">
        <v>115.4</v>
      </c>
      <c r="Q8">
        <v>3769.03</v>
      </c>
      <c r="R8">
        <v>211.88</v>
      </c>
      <c r="S8">
        <v>54.2</v>
      </c>
      <c r="T8">
        <v>78677.570000000007</v>
      </c>
      <c r="U8">
        <v>0.26</v>
      </c>
      <c r="V8">
        <v>0.76</v>
      </c>
      <c r="W8">
        <v>0.48</v>
      </c>
      <c r="X8">
        <v>4.88</v>
      </c>
      <c r="Y8">
        <v>1</v>
      </c>
      <c r="Z8">
        <v>10</v>
      </c>
    </row>
    <row r="9" spans="1:26" x14ac:dyDescent="0.3">
      <c r="A9">
        <v>0</v>
      </c>
      <c r="B9">
        <v>15</v>
      </c>
      <c r="C9" t="s">
        <v>26</v>
      </c>
      <c r="D9">
        <v>3.3774000000000002</v>
      </c>
      <c r="E9">
        <v>29.61</v>
      </c>
      <c r="F9">
        <v>25.11</v>
      </c>
      <c r="G9">
        <v>5.98</v>
      </c>
      <c r="H9">
        <v>0.43</v>
      </c>
      <c r="I9">
        <v>252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98.47</v>
      </c>
      <c r="Q9">
        <v>3770.44</v>
      </c>
      <c r="R9">
        <v>367.17</v>
      </c>
      <c r="S9">
        <v>54.2</v>
      </c>
      <c r="T9">
        <v>155694.15</v>
      </c>
      <c r="U9">
        <v>0.15</v>
      </c>
      <c r="V9">
        <v>0.61</v>
      </c>
      <c r="W9">
        <v>0.84</v>
      </c>
      <c r="X9">
        <v>9.69</v>
      </c>
      <c r="Y9">
        <v>1</v>
      </c>
      <c r="Z9">
        <v>10</v>
      </c>
    </row>
    <row r="10" spans="1:26" x14ac:dyDescent="0.3">
      <c r="A10">
        <v>0</v>
      </c>
      <c r="B10">
        <v>70</v>
      </c>
      <c r="C10" t="s">
        <v>26</v>
      </c>
      <c r="D10">
        <v>3.4624999999999999</v>
      </c>
      <c r="E10">
        <v>28.88</v>
      </c>
      <c r="F10">
        <v>21.86</v>
      </c>
      <c r="G10">
        <v>7.9</v>
      </c>
      <c r="H10">
        <v>0.12</v>
      </c>
      <c r="I10">
        <v>166</v>
      </c>
      <c r="J10">
        <v>141.81</v>
      </c>
      <c r="K10">
        <v>47.83</v>
      </c>
      <c r="L10">
        <v>1</v>
      </c>
      <c r="M10">
        <v>164</v>
      </c>
      <c r="N10">
        <v>22.98</v>
      </c>
      <c r="O10">
        <v>17723.39</v>
      </c>
      <c r="P10">
        <v>227.46</v>
      </c>
      <c r="Q10">
        <v>3769.1</v>
      </c>
      <c r="R10">
        <v>270.16000000000003</v>
      </c>
      <c r="S10">
        <v>54.2</v>
      </c>
      <c r="T10">
        <v>107619.43</v>
      </c>
      <c r="U10">
        <v>0.2</v>
      </c>
      <c r="V10">
        <v>0.7</v>
      </c>
      <c r="W10">
        <v>0.38</v>
      </c>
      <c r="X10">
        <v>6.45</v>
      </c>
      <c r="Y10">
        <v>1</v>
      </c>
      <c r="Z10">
        <v>10</v>
      </c>
    </row>
    <row r="11" spans="1:26" x14ac:dyDescent="0.3">
      <c r="A11">
        <v>1</v>
      </c>
      <c r="B11">
        <v>70</v>
      </c>
      <c r="C11" t="s">
        <v>26</v>
      </c>
      <c r="D11">
        <v>4.6694000000000004</v>
      </c>
      <c r="E11">
        <v>21.42</v>
      </c>
      <c r="F11">
        <v>17.54</v>
      </c>
      <c r="G11">
        <v>18.46</v>
      </c>
      <c r="H11">
        <v>0.25</v>
      </c>
      <c r="I11">
        <v>57</v>
      </c>
      <c r="J11">
        <v>143.16999999999999</v>
      </c>
      <c r="K11">
        <v>47.83</v>
      </c>
      <c r="L11">
        <v>2</v>
      </c>
      <c r="M11">
        <v>24</v>
      </c>
      <c r="N11">
        <v>23.34</v>
      </c>
      <c r="O11">
        <v>17891.86</v>
      </c>
      <c r="P11">
        <v>149.91999999999999</v>
      </c>
      <c r="Q11">
        <v>3768.91</v>
      </c>
      <c r="R11">
        <v>124.47</v>
      </c>
      <c r="S11">
        <v>54.2</v>
      </c>
      <c r="T11">
        <v>35319.46</v>
      </c>
      <c r="U11">
        <v>0.44</v>
      </c>
      <c r="V11">
        <v>0.87</v>
      </c>
      <c r="W11">
        <v>0.24</v>
      </c>
      <c r="X11">
        <v>2.13</v>
      </c>
      <c r="Y11">
        <v>1</v>
      </c>
      <c r="Z11">
        <v>10</v>
      </c>
    </row>
    <row r="12" spans="1:26" x14ac:dyDescent="0.3">
      <c r="A12">
        <v>2</v>
      </c>
      <c r="B12">
        <v>70</v>
      </c>
      <c r="C12" t="s">
        <v>26</v>
      </c>
      <c r="D12">
        <v>4.6931000000000003</v>
      </c>
      <c r="E12">
        <v>21.31</v>
      </c>
      <c r="F12">
        <v>17.489999999999998</v>
      </c>
      <c r="G12">
        <v>19.079999999999998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149.74</v>
      </c>
      <c r="Q12">
        <v>3769.05</v>
      </c>
      <c r="R12">
        <v>121.47</v>
      </c>
      <c r="S12">
        <v>54.2</v>
      </c>
      <c r="T12">
        <v>33829.769999999997</v>
      </c>
      <c r="U12">
        <v>0.45</v>
      </c>
      <c r="V12">
        <v>0.88</v>
      </c>
      <c r="W12">
        <v>0.27</v>
      </c>
      <c r="X12">
        <v>2.08</v>
      </c>
      <c r="Y12">
        <v>1</v>
      </c>
      <c r="Z12">
        <v>10</v>
      </c>
    </row>
    <row r="13" spans="1:26" x14ac:dyDescent="0.3">
      <c r="A13">
        <v>0</v>
      </c>
      <c r="B13">
        <v>90</v>
      </c>
      <c r="C13" t="s">
        <v>26</v>
      </c>
      <c r="D13">
        <v>2.9188000000000001</v>
      </c>
      <c r="E13">
        <v>34.26</v>
      </c>
      <c r="F13">
        <v>24.05</v>
      </c>
      <c r="G13">
        <v>6.59</v>
      </c>
      <c r="H13">
        <v>0.1</v>
      </c>
      <c r="I13">
        <v>219</v>
      </c>
      <c r="J13">
        <v>176.73</v>
      </c>
      <c r="K13">
        <v>52.44</v>
      </c>
      <c r="L13">
        <v>1</v>
      </c>
      <c r="M13">
        <v>217</v>
      </c>
      <c r="N13">
        <v>33.29</v>
      </c>
      <c r="O13">
        <v>22031.19</v>
      </c>
      <c r="P13">
        <v>299.19</v>
      </c>
      <c r="Q13">
        <v>3769.78</v>
      </c>
      <c r="R13">
        <v>344.36</v>
      </c>
      <c r="S13">
        <v>54.2</v>
      </c>
      <c r="T13">
        <v>144456.65</v>
      </c>
      <c r="U13">
        <v>0.16</v>
      </c>
      <c r="V13">
        <v>0.64</v>
      </c>
      <c r="W13">
        <v>0.46</v>
      </c>
      <c r="X13">
        <v>8.64</v>
      </c>
      <c r="Y13">
        <v>1</v>
      </c>
      <c r="Z13">
        <v>10</v>
      </c>
    </row>
    <row r="14" spans="1:26" x14ac:dyDescent="0.3">
      <c r="A14">
        <v>1</v>
      </c>
      <c r="B14">
        <v>90</v>
      </c>
      <c r="C14" t="s">
        <v>26</v>
      </c>
      <c r="D14">
        <v>4.3036000000000003</v>
      </c>
      <c r="E14">
        <v>23.24</v>
      </c>
      <c r="F14">
        <v>18.18</v>
      </c>
      <c r="G14">
        <v>14.74</v>
      </c>
      <c r="H14">
        <v>0.2</v>
      </c>
      <c r="I14">
        <v>74</v>
      </c>
      <c r="J14">
        <v>178.21</v>
      </c>
      <c r="K14">
        <v>52.44</v>
      </c>
      <c r="L14">
        <v>2</v>
      </c>
      <c r="M14">
        <v>72</v>
      </c>
      <c r="N14">
        <v>33.770000000000003</v>
      </c>
      <c r="O14">
        <v>22213.89</v>
      </c>
      <c r="P14">
        <v>201.5</v>
      </c>
      <c r="Q14">
        <v>3768.9</v>
      </c>
      <c r="R14">
        <v>147.09</v>
      </c>
      <c r="S14">
        <v>54.2</v>
      </c>
      <c r="T14">
        <v>46543.77</v>
      </c>
      <c r="U14">
        <v>0.37</v>
      </c>
      <c r="V14">
        <v>0.84</v>
      </c>
      <c r="W14">
        <v>0.23</v>
      </c>
      <c r="X14">
        <v>2.77</v>
      </c>
      <c r="Y14">
        <v>1</v>
      </c>
      <c r="Z14">
        <v>10</v>
      </c>
    </row>
    <row r="15" spans="1:26" x14ac:dyDescent="0.3">
      <c r="A15">
        <v>2</v>
      </c>
      <c r="B15">
        <v>90</v>
      </c>
      <c r="C15" t="s">
        <v>26</v>
      </c>
      <c r="D15">
        <v>4.7728999999999999</v>
      </c>
      <c r="E15">
        <v>20.95</v>
      </c>
      <c r="F15">
        <v>17</v>
      </c>
      <c r="G15">
        <v>23.72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164.43</v>
      </c>
      <c r="Q15">
        <v>3768.52</v>
      </c>
      <c r="R15">
        <v>105.91</v>
      </c>
      <c r="S15">
        <v>54.2</v>
      </c>
      <c r="T15">
        <v>26113.27</v>
      </c>
      <c r="U15">
        <v>0.51</v>
      </c>
      <c r="V15">
        <v>0.9</v>
      </c>
      <c r="W15">
        <v>0.23</v>
      </c>
      <c r="X15">
        <v>1.59</v>
      </c>
      <c r="Y15">
        <v>1</v>
      </c>
      <c r="Z15">
        <v>10</v>
      </c>
    </row>
    <row r="16" spans="1:26" x14ac:dyDescent="0.3">
      <c r="A16">
        <v>3</v>
      </c>
      <c r="B16">
        <v>90</v>
      </c>
      <c r="C16" t="s">
        <v>26</v>
      </c>
      <c r="D16">
        <v>4.7723000000000004</v>
      </c>
      <c r="E16">
        <v>20.95</v>
      </c>
      <c r="F16">
        <v>17</v>
      </c>
      <c r="G16">
        <v>23.73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165.76</v>
      </c>
      <c r="Q16">
        <v>3768.52</v>
      </c>
      <c r="R16">
        <v>105.9</v>
      </c>
      <c r="S16">
        <v>54.2</v>
      </c>
      <c r="T16">
        <v>26103.84</v>
      </c>
      <c r="U16">
        <v>0.51</v>
      </c>
      <c r="V16">
        <v>0.9</v>
      </c>
      <c r="W16">
        <v>0.23</v>
      </c>
      <c r="X16">
        <v>1.6</v>
      </c>
      <c r="Y16">
        <v>1</v>
      </c>
      <c r="Z16">
        <v>10</v>
      </c>
    </row>
    <row r="17" spans="1:26" x14ac:dyDescent="0.3">
      <c r="A17">
        <v>0</v>
      </c>
      <c r="B17">
        <v>10</v>
      </c>
      <c r="C17" t="s">
        <v>26</v>
      </c>
      <c r="D17">
        <v>2.7949000000000002</v>
      </c>
      <c r="E17">
        <v>35.78</v>
      </c>
      <c r="F17">
        <v>29.94</v>
      </c>
      <c r="G17">
        <v>4.7699999999999996</v>
      </c>
      <c r="H17">
        <v>0.64</v>
      </c>
      <c r="I17">
        <v>377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86.72</v>
      </c>
      <c r="Q17">
        <v>3771.65</v>
      </c>
      <c r="R17">
        <v>523.04</v>
      </c>
      <c r="S17">
        <v>54.2</v>
      </c>
      <c r="T17">
        <v>233005.23</v>
      </c>
      <c r="U17">
        <v>0.1</v>
      </c>
      <c r="V17">
        <v>0.51</v>
      </c>
      <c r="W17">
        <v>1.2</v>
      </c>
      <c r="X17">
        <v>14.53</v>
      </c>
      <c r="Y17">
        <v>1</v>
      </c>
      <c r="Z17">
        <v>10</v>
      </c>
    </row>
    <row r="18" spans="1:26" x14ac:dyDescent="0.3">
      <c r="A18">
        <v>0</v>
      </c>
      <c r="B18">
        <v>45</v>
      </c>
      <c r="C18" t="s">
        <v>26</v>
      </c>
      <c r="D18">
        <v>4.2847999999999997</v>
      </c>
      <c r="E18">
        <v>23.34</v>
      </c>
      <c r="F18">
        <v>19.27</v>
      </c>
      <c r="G18">
        <v>11.45</v>
      </c>
      <c r="H18">
        <v>0.18</v>
      </c>
      <c r="I18">
        <v>101</v>
      </c>
      <c r="J18">
        <v>98.71</v>
      </c>
      <c r="K18">
        <v>39.72</v>
      </c>
      <c r="L18">
        <v>1</v>
      </c>
      <c r="M18">
        <v>89</v>
      </c>
      <c r="N18">
        <v>12.99</v>
      </c>
      <c r="O18">
        <v>12407.75</v>
      </c>
      <c r="P18">
        <v>137.80000000000001</v>
      </c>
      <c r="Q18">
        <v>3768.83</v>
      </c>
      <c r="R18">
        <v>183.46</v>
      </c>
      <c r="S18">
        <v>54.2</v>
      </c>
      <c r="T18">
        <v>64594.22</v>
      </c>
      <c r="U18">
        <v>0.3</v>
      </c>
      <c r="V18">
        <v>0.8</v>
      </c>
      <c r="W18">
        <v>0.28000000000000003</v>
      </c>
      <c r="X18">
        <v>3.86</v>
      </c>
      <c r="Y18">
        <v>1</v>
      </c>
      <c r="Z18">
        <v>10</v>
      </c>
    </row>
    <row r="19" spans="1:26" x14ac:dyDescent="0.3">
      <c r="A19">
        <v>1</v>
      </c>
      <c r="B19">
        <v>45</v>
      </c>
      <c r="C19" t="s">
        <v>26</v>
      </c>
      <c r="D19">
        <v>4.4680999999999997</v>
      </c>
      <c r="E19">
        <v>22.38</v>
      </c>
      <c r="F19">
        <v>18.649999999999999</v>
      </c>
      <c r="G19">
        <v>13.16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129.16</v>
      </c>
      <c r="Q19">
        <v>3768.69</v>
      </c>
      <c r="R19">
        <v>158.93</v>
      </c>
      <c r="S19">
        <v>54.2</v>
      </c>
      <c r="T19">
        <v>52408.54</v>
      </c>
      <c r="U19">
        <v>0.34</v>
      </c>
      <c r="V19">
        <v>0.82</v>
      </c>
      <c r="W19">
        <v>0.35</v>
      </c>
      <c r="X19">
        <v>3.24</v>
      </c>
      <c r="Y19">
        <v>1</v>
      </c>
      <c r="Z19">
        <v>10</v>
      </c>
    </row>
    <row r="20" spans="1:26" x14ac:dyDescent="0.3">
      <c r="A20">
        <v>0</v>
      </c>
      <c r="B20">
        <v>60</v>
      </c>
      <c r="C20" t="s">
        <v>26</v>
      </c>
      <c r="D20">
        <v>3.7623000000000002</v>
      </c>
      <c r="E20">
        <v>26.58</v>
      </c>
      <c r="F20">
        <v>20.84</v>
      </c>
      <c r="G20">
        <v>8.8699999999999992</v>
      </c>
      <c r="H20">
        <v>0.14000000000000001</v>
      </c>
      <c r="I20">
        <v>141</v>
      </c>
      <c r="J20">
        <v>124.63</v>
      </c>
      <c r="K20">
        <v>45</v>
      </c>
      <c r="L20">
        <v>1</v>
      </c>
      <c r="M20">
        <v>139</v>
      </c>
      <c r="N20">
        <v>18.64</v>
      </c>
      <c r="O20">
        <v>15605.44</v>
      </c>
      <c r="P20">
        <v>192.97</v>
      </c>
      <c r="Q20">
        <v>3769.57</v>
      </c>
      <c r="R20">
        <v>236.37</v>
      </c>
      <c r="S20">
        <v>54.2</v>
      </c>
      <c r="T20">
        <v>90850.21</v>
      </c>
      <c r="U20">
        <v>0.23</v>
      </c>
      <c r="V20">
        <v>0.74</v>
      </c>
      <c r="W20">
        <v>0.33</v>
      </c>
      <c r="X20">
        <v>5.43</v>
      </c>
      <c r="Y20">
        <v>1</v>
      </c>
      <c r="Z20">
        <v>10</v>
      </c>
    </row>
    <row r="21" spans="1:26" x14ac:dyDescent="0.3">
      <c r="A21">
        <v>1</v>
      </c>
      <c r="B21">
        <v>60</v>
      </c>
      <c r="C21" t="s">
        <v>26</v>
      </c>
      <c r="D21">
        <v>4.6265999999999998</v>
      </c>
      <c r="E21">
        <v>21.61</v>
      </c>
      <c r="F21">
        <v>17.850000000000001</v>
      </c>
      <c r="G21">
        <v>16.73</v>
      </c>
      <c r="H21">
        <v>0.28000000000000003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140.6</v>
      </c>
      <c r="Q21">
        <v>3768.84</v>
      </c>
      <c r="R21">
        <v>133.07</v>
      </c>
      <c r="S21">
        <v>54.2</v>
      </c>
      <c r="T21">
        <v>39587.480000000003</v>
      </c>
      <c r="U21">
        <v>0.41</v>
      </c>
      <c r="V21">
        <v>0.86</v>
      </c>
      <c r="W21">
        <v>0.28999999999999998</v>
      </c>
      <c r="X21">
        <v>2.44</v>
      </c>
      <c r="Y21">
        <v>1</v>
      </c>
      <c r="Z21">
        <v>10</v>
      </c>
    </row>
    <row r="22" spans="1:26" x14ac:dyDescent="0.3">
      <c r="A22">
        <v>0</v>
      </c>
      <c r="B22">
        <v>80</v>
      </c>
      <c r="C22" t="s">
        <v>26</v>
      </c>
      <c r="D22">
        <v>3.1806999999999999</v>
      </c>
      <c r="E22">
        <v>31.44</v>
      </c>
      <c r="F22">
        <v>22.93</v>
      </c>
      <c r="G22">
        <v>7.17</v>
      </c>
      <c r="H22">
        <v>0.11</v>
      </c>
      <c r="I22">
        <v>192</v>
      </c>
      <c r="J22">
        <v>159.12</v>
      </c>
      <c r="K22">
        <v>50.28</v>
      </c>
      <c r="L22">
        <v>1</v>
      </c>
      <c r="M22">
        <v>190</v>
      </c>
      <c r="N22">
        <v>27.84</v>
      </c>
      <c r="O22">
        <v>19859.16</v>
      </c>
      <c r="P22">
        <v>262.58</v>
      </c>
      <c r="Q22">
        <v>3769.52</v>
      </c>
      <c r="R22">
        <v>306.47000000000003</v>
      </c>
      <c r="S22">
        <v>54.2</v>
      </c>
      <c r="T22">
        <v>125645.17</v>
      </c>
      <c r="U22">
        <v>0.18</v>
      </c>
      <c r="V22">
        <v>0.67</v>
      </c>
      <c r="W22">
        <v>0.41</v>
      </c>
      <c r="X22">
        <v>7.52</v>
      </c>
      <c r="Y22">
        <v>1</v>
      </c>
      <c r="Z22">
        <v>10</v>
      </c>
    </row>
    <row r="23" spans="1:26" x14ac:dyDescent="0.3">
      <c r="A23">
        <v>1</v>
      </c>
      <c r="B23">
        <v>80</v>
      </c>
      <c r="C23" t="s">
        <v>26</v>
      </c>
      <c r="D23">
        <v>4.5152000000000001</v>
      </c>
      <c r="E23">
        <v>22.15</v>
      </c>
      <c r="F23">
        <v>17.760000000000002</v>
      </c>
      <c r="G23">
        <v>16.649999999999999</v>
      </c>
      <c r="H23">
        <v>0.22</v>
      </c>
      <c r="I23">
        <v>64</v>
      </c>
      <c r="J23">
        <v>160.54</v>
      </c>
      <c r="K23">
        <v>50.28</v>
      </c>
      <c r="L23">
        <v>2</v>
      </c>
      <c r="M23">
        <v>62</v>
      </c>
      <c r="N23">
        <v>28.26</v>
      </c>
      <c r="O23">
        <v>20034.400000000001</v>
      </c>
      <c r="P23">
        <v>174.4</v>
      </c>
      <c r="Q23">
        <v>3768.87</v>
      </c>
      <c r="R23">
        <v>133.02000000000001</v>
      </c>
      <c r="S23">
        <v>54.2</v>
      </c>
      <c r="T23">
        <v>39562.019999999997</v>
      </c>
      <c r="U23">
        <v>0.41</v>
      </c>
      <c r="V23">
        <v>0.86</v>
      </c>
      <c r="W23">
        <v>0.21</v>
      </c>
      <c r="X23">
        <v>2.35</v>
      </c>
      <c r="Y23">
        <v>1</v>
      </c>
      <c r="Z23">
        <v>10</v>
      </c>
    </row>
    <row r="24" spans="1:26" x14ac:dyDescent="0.3">
      <c r="A24">
        <v>2</v>
      </c>
      <c r="B24">
        <v>80</v>
      </c>
      <c r="C24" t="s">
        <v>26</v>
      </c>
      <c r="D24">
        <v>4.7169999999999996</v>
      </c>
      <c r="E24">
        <v>21.2</v>
      </c>
      <c r="F24">
        <v>17.3</v>
      </c>
      <c r="G24">
        <v>21.18</v>
      </c>
      <c r="H24">
        <v>0.33</v>
      </c>
      <c r="I24">
        <v>49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157.75</v>
      </c>
      <c r="Q24">
        <v>3768.67</v>
      </c>
      <c r="R24">
        <v>115.38</v>
      </c>
      <c r="S24">
        <v>54.2</v>
      </c>
      <c r="T24">
        <v>30813.51</v>
      </c>
      <c r="U24">
        <v>0.47</v>
      </c>
      <c r="V24">
        <v>0.89</v>
      </c>
      <c r="W24">
        <v>0.25</v>
      </c>
      <c r="X24">
        <v>1.89</v>
      </c>
      <c r="Y24">
        <v>1</v>
      </c>
      <c r="Z24">
        <v>10</v>
      </c>
    </row>
    <row r="25" spans="1:26" x14ac:dyDescent="0.3">
      <c r="A25">
        <v>0</v>
      </c>
      <c r="B25">
        <v>35</v>
      </c>
      <c r="C25" t="s">
        <v>26</v>
      </c>
      <c r="D25">
        <v>4.282</v>
      </c>
      <c r="E25">
        <v>23.35</v>
      </c>
      <c r="F25">
        <v>19.579999999999998</v>
      </c>
      <c r="G25">
        <v>10.78</v>
      </c>
      <c r="H25">
        <v>0.22</v>
      </c>
      <c r="I25">
        <v>109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10204.209999999999</v>
      </c>
      <c r="P25">
        <v>119.71</v>
      </c>
      <c r="Q25">
        <v>3769.46</v>
      </c>
      <c r="R25">
        <v>188.99</v>
      </c>
      <c r="S25">
        <v>54.2</v>
      </c>
      <c r="T25">
        <v>67319.710000000006</v>
      </c>
      <c r="U25">
        <v>0.28999999999999998</v>
      </c>
      <c r="V25">
        <v>0.78</v>
      </c>
      <c r="W25">
        <v>0.43</v>
      </c>
      <c r="X25">
        <v>4.17</v>
      </c>
      <c r="Y25">
        <v>1</v>
      </c>
      <c r="Z25">
        <v>10</v>
      </c>
    </row>
    <row r="26" spans="1:26" x14ac:dyDescent="0.3">
      <c r="A26">
        <v>0</v>
      </c>
      <c r="B26">
        <v>50</v>
      </c>
      <c r="C26" t="s">
        <v>26</v>
      </c>
      <c r="D26">
        <v>4.1154999999999999</v>
      </c>
      <c r="E26">
        <v>24.3</v>
      </c>
      <c r="F26">
        <v>19.73</v>
      </c>
      <c r="G26">
        <v>10.38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156.22999999999999</v>
      </c>
      <c r="Q26">
        <v>3769.22</v>
      </c>
      <c r="R26">
        <v>199.17</v>
      </c>
      <c r="S26">
        <v>54.2</v>
      </c>
      <c r="T26">
        <v>72385.06</v>
      </c>
      <c r="U26">
        <v>0.27</v>
      </c>
      <c r="V26">
        <v>0.78</v>
      </c>
      <c r="W26">
        <v>0.28999999999999998</v>
      </c>
      <c r="X26">
        <v>4.32</v>
      </c>
      <c r="Y26">
        <v>1</v>
      </c>
      <c r="Z26">
        <v>10</v>
      </c>
    </row>
    <row r="27" spans="1:26" x14ac:dyDescent="0.3">
      <c r="A27">
        <v>1</v>
      </c>
      <c r="B27">
        <v>50</v>
      </c>
      <c r="C27" t="s">
        <v>26</v>
      </c>
      <c r="D27">
        <v>4.5233999999999996</v>
      </c>
      <c r="E27">
        <v>22.11</v>
      </c>
      <c r="F27">
        <v>18.36</v>
      </c>
      <c r="G27">
        <v>14.31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133.34</v>
      </c>
      <c r="Q27">
        <v>3769.36</v>
      </c>
      <c r="R27">
        <v>149.69999999999999</v>
      </c>
      <c r="S27">
        <v>54.2</v>
      </c>
      <c r="T27">
        <v>47834.95</v>
      </c>
      <c r="U27">
        <v>0.36</v>
      </c>
      <c r="V27">
        <v>0.83</v>
      </c>
      <c r="W27">
        <v>0.33</v>
      </c>
      <c r="X27">
        <v>2.95</v>
      </c>
      <c r="Y27">
        <v>1</v>
      </c>
      <c r="Z27">
        <v>10</v>
      </c>
    </row>
    <row r="28" spans="1:26" x14ac:dyDescent="0.3">
      <c r="A28">
        <v>0</v>
      </c>
      <c r="B28">
        <v>25</v>
      </c>
      <c r="C28" t="s">
        <v>26</v>
      </c>
      <c r="D28">
        <v>3.9777999999999998</v>
      </c>
      <c r="E28">
        <v>25.14</v>
      </c>
      <c r="F28">
        <v>21.23</v>
      </c>
      <c r="G28">
        <v>8.3800000000000008</v>
      </c>
      <c r="H28">
        <v>0.28000000000000003</v>
      </c>
      <c r="I28">
        <v>152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110.69</v>
      </c>
      <c r="Q28">
        <v>3769.19</v>
      </c>
      <c r="R28">
        <v>242.26</v>
      </c>
      <c r="S28">
        <v>54.2</v>
      </c>
      <c r="T28">
        <v>93742.32</v>
      </c>
      <c r="U28">
        <v>0.22</v>
      </c>
      <c r="V28">
        <v>0.72</v>
      </c>
      <c r="W28">
        <v>0.55000000000000004</v>
      </c>
      <c r="X28">
        <v>5.82</v>
      </c>
      <c r="Y28">
        <v>1</v>
      </c>
      <c r="Z28">
        <v>10</v>
      </c>
    </row>
    <row r="29" spans="1:26" x14ac:dyDescent="0.3">
      <c r="A29">
        <v>0</v>
      </c>
      <c r="B29">
        <v>85</v>
      </c>
      <c r="C29" t="s">
        <v>26</v>
      </c>
      <c r="D29">
        <v>3.05</v>
      </c>
      <c r="E29">
        <v>32.79</v>
      </c>
      <c r="F29">
        <v>23.47</v>
      </c>
      <c r="G29">
        <v>6.87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280.45</v>
      </c>
      <c r="Q29">
        <v>3769.75</v>
      </c>
      <c r="R29">
        <v>324.37</v>
      </c>
      <c r="S29">
        <v>54.2</v>
      </c>
      <c r="T29">
        <v>134529.56</v>
      </c>
      <c r="U29">
        <v>0.17</v>
      </c>
      <c r="V29">
        <v>0.65</v>
      </c>
      <c r="W29">
        <v>0.44</v>
      </c>
      <c r="X29">
        <v>8.0500000000000007</v>
      </c>
      <c r="Y29">
        <v>1</v>
      </c>
      <c r="Z29">
        <v>10</v>
      </c>
    </row>
    <row r="30" spans="1:26" x14ac:dyDescent="0.3">
      <c r="A30">
        <v>1</v>
      </c>
      <c r="B30">
        <v>85</v>
      </c>
      <c r="C30" t="s">
        <v>26</v>
      </c>
      <c r="D30">
        <v>4.4062999999999999</v>
      </c>
      <c r="E30">
        <v>22.69</v>
      </c>
      <c r="F30">
        <v>17.98</v>
      </c>
      <c r="G30">
        <v>15.64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188.09</v>
      </c>
      <c r="Q30">
        <v>3768.92</v>
      </c>
      <c r="R30">
        <v>140.41999999999999</v>
      </c>
      <c r="S30">
        <v>54.2</v>
      </c>
      <c r="T30">
        <v>43237.93</v>
      </c>
      <c r="U30">
        <v>0.39</v>
      </c>
      <c r="V30">
        <v>0.85</v>
      </c>
      <c r="W30">
        <v>0.22</v>
      </c>
      <c r="X30">
        <v>2.57</v>
      </c>
      <c r="Y30">
        <v>1</v>
      </c>
      <c r="Z30">
        <v>10</v>
      </c>
    </row>
    <row r="31" spans="1:26" x14ac:dyDescent="0.3">
      <c r="A31">
        <v>2</v>
      </c>
      <c r="B31">
        <v>85</v>
      </c>
      <c r="C31" t="s">
        <v>26</v>
      </c>
      <c r="D31">
        <v>4.7401</v>
      </c>
      <c r="E31">
        <v>21.1</v>
      </c>
      <c r="F31">
        <v>17.16</v>
      </c>
      <c r="G31">
        <v>22.39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161.04</v>
      </c>
      <c r="Q31">
        <v>3768.47</v>
      </c>
      <c r="R31">
        <v>111.12</v>
      </c>
      <c r="S31">
        <v>54.2</v>
      </c>
      <c r="T31">
        <v>28702.45</v>
      </c>
      <c r="U31">
        <v>0.49</v>
      </c>
      <c r="V31">
        <v>0.89</v>
      </c>
      <c r="W31">
        <v>0.24</v>
      </c>
      <c r="X31">
        <v>1.76</v>
      </c>
      <c r="Y31">
        <v>1</v>
      </c>
      <c r="Z31">
        <v>10</v>
      </c>
    </row>
    <row r="32" spans="1:26" x14ac:dyDescent="0.3">
      <c r="A32">
        <v>0</v>
      </c>
      <c r="B32">
        <v>20</v>
      </c>
      <c r="C32" t="s">
        <v>26</v>
      </c>
      <c r="D32">
        <v>3.7309999999999999</v>
      </c>
      <c r="E32">
        <v>26.8</v>
      </c>
      <c r="F32">
        <v>22.73</v>
      </c>
      <c r="G32">
        <v>7.18</v>
      </c>
      <c r="H32">
        <v>0.34</v>
      </c>
      <c r="I32">
        <v>190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105.57</v>
      </c>
      <c r="Q32">
        <v>3769.68</v>
      </c>
      <c r="R32">
        <v>290.49</v>
      </c>
      <c r="S32">
        <v>54.2</v>
      </c>
      <c r="T32">
        <v>117663.96</v>
      </c>
      <c r="U32">
        <v>0.19</v>
      </c>
      <c r="V32">
        <v>0.67</v>
      </c>
      <c r="W32">
        <v>0.66</v>
      </c>
      <c r="X32">
        <v>7.32</v>
      </c>
      <c r="Y32">
        <v>1</v>
      </c>
      <c r="Z32">
        <v>10</v>
      </c>
    </row>
    <row r="33" spans="1:26" x14ac:dyDescent="0.3">
      <c r="A33">
        <v>0</v>
      </c>
      <c r="B33">
        <v>65</v>
      </c>
      <c r="C33" t="s">
        <v>26</v>
      </c>
      <c r="D33">
        <v>3.6025999999999998</v>
      </c>
      <c r="E33">
        <v>27.76</v>
      </c>
      <c r="F33">
        <v>21.39</v>
      </c>
      <c r="G33">
        <v>8.33</v>
      </c>
      <c r="H33">
        <v>0.13</v>
      </c>
      <c r="I33">
        <v>154</v>
      </c>
      <c r="J33">
        <v>133.21</v>
      </c>
      <c r="K33">
        <v>46.47</v>
      </c>
      <c r="L33">
        <v>1</v>
      </c>
      <c r="M33">
        <v>152</v>
      </c>
      <c r="N33">
        <v>20.75</v>
      </c>
      <c r="O33">
        <v>16663.419999999998</v>
      </c>
      <c r="P33">
        <v>210.68</v>
      </c>
      <c r="Q33">
        <v>3769.29</v>
      </c>
      <c r="R33">
        <v>254.5</v>
      </c>
      <c r="S33">
        <v>54.2</v>
      </c>
      <c r="T33">
        <v>99850.73</v>
      </c>
      <c r="U33">
        <v>0.21</v>
      </c>
      <c r="V33">
        <v>0.72</v>
      </c>
      <c r="W33">
        <v>0.35</v>
      </c>
      <c r="X33">
        <v>5.97</v>
      </c>
      <c r="Y33">
        <v>1</v>
      </c>
      <c r="Z33">
        <v>10</v>
      </c>
    </row>
    <row r="34" spans="1:26" x14ac:dyDescent="0.3">
      <c r="A34">
        <v>1</v>
      </c>
      <c r="B34">
        <v>65</v>
      </c>
      <c r="C34" t="s">
        <v>26</v>
      </c>
      <c r="D34">
        <v>4.6635999999999997</v>
      </c>
      <c r="E34">
        <v>21.44</v>
      </c>
      <c r="F34">
        <v>17.66</v>
      </c>
      <c r="G34">
        <v>17.96</v>
      </c>
      <c r="H34">
        <v>0.26</v>
      </c>
      <c r="I34">
        <v>59</v>
      </c>
      <c r="J34">
        <v>134.55000000000001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143.99</v>
      </c>
      <c r="Q34">
        <v>3768.51</v>
      </c>
      <c r="R34">
        <v>126.92</v>
      </c>
      <c r="S34">
        <v>54.2</v>
      </c>
      <c r="T34">
        <v>36537.760000000002</v>
      </c>
      <c r="U34">
        <v>0.43</v>
      </c>
      <c r="V34">
        <v>0.87</v>
      </c>
      <c r="W34">
        <v>0.28000000000000003</v>
      </c>
      <c r="X34">
        <v>2.25</v>
      </c>
      <c r="Y34">
        <v>1</v>
      </c>
      <c r="Z34">
        <v>10</v>
      </c>
    </row>
    <row r="35" spans="1:26" x14ac:dyDescent="0.3">
      <c r="A35">
        <v>0</v>
      </c>
      <c r="B35">
        <v>75</v>
      </c>
      <c r="C35" t="s">
        <v>26</v>
      </c>
      <c r="D35">
        <v>3.3172999999999999</v>
      </c>
      <c r="E35">
        <v>30.15</v>
      </c>
      <c r="F35">
        <v>22.4</v>
      </c>
      <c r="G35">
        <v>7.51</v>
      </c>
      <c r="H35">
        <v>0.12</v>
      </c>
      <c r="I35">
        <v>179</v>
      </c>
      <c r="J35">
        <v>150.44</v>
      </c>
      <c r="K35">
        <v>49.1</v>
      </c>
      <c r="L35">
        <v>1</v>
      </c>
      <c r="M35">
        <v>177</v>
      </c>
      <c r="N35">
        <v>25.34</v>
      </c>
      <c r="O35">
        <v>18787.759999999998</v>
      </c>
      <c r="P35">
        <v>245.04</v>
      </c>
      <c r="Q35">
        <v>3769.72</v>
      </c>
      <c r="R35">
        <v>288.72000000000003</v>
      </c>
      <c r="S35">
        <v>54.2</v>
      </c>
      <c r="T35">
        <v>116834.67</v>
      </c>
      <c r="U35">
        <v>0.19</v>
      </c>
      <c r="V35">
        <v>0.68</v>
      </c>
      <c r="W35">
        <v>0.39</v>
      </c>
      <c r="X35">
        <v>6.99</v>
      </c>
      <c r="Y35">
        <v>1</v>
      </c>
      <c r="Z35">
        <v>10</v>
      </c>
    </row>
    <row r="36" spans="1:26" x14ac:dyDescent="0.3">
      <c r="A36">
        <v>1</v>
      </c>
      <c r="B36">
        <v>75</v>
      </c>
      <c r="C36" t="s">
        <v>26</v>
      </c>
      <c r="D36">
        <v>4.6143999999999998</v>
      </c>
      <c r="E36">
        <v>21.67</v>
      </c>
      <c r="F36">
        <v>17.59</v>
      </c>
      <c r="G36">
        <v>17.89</v>
      </c>
      <c r="H36">
        <v>0.23</v>
      </c>
      <c r="I36">
        <v>59</v>
      </c>
      <c r="J36">
        <v>151.83000000000001</v>
      </c>
      <c r="K36">
        <v>49.1</v>
      </c>
      <c r="L36">
        <v>2</v>
      </c>
      <c r="M36">
        <v>54</v>
      </c>
      <c r="N36">
        <v>25.73</v>
      </c>
      <c r="O36">
        <v>18959.54</v>
      </c>
      <c r="P36">
        <v>160.28</v>
      </c>
      <c r="Q36">
        <v>3768.38</v>
      </c>
      <c r="R36">
        <v>127.36</v>
      </c>
      <c r="S36">
        <v>54.2</v>
      </c>
      <c r="T36">
        <v>36756.370000000003</v>
      </c>
      <c r="U36">
        <v>0.43</v>
      </c>
      <c r="V36">
        <v>0.87</v>
      </c>
      <c r="W36">
        <v>0.2</v>
      </c>
      <c r="X36">
        <v>2.1800000000000002</v>
      </c>
      <c r="Y36">
        <v>1</v>
      </c>
      <c r="Z36">
        <v>10</v>
      </c>
    </row>
    <row r="37" spans="1:26" x14ac:dyDescent="0.3">
      <c r="A37">
        <v>2</v>
      </c>
      <c r="B37">
        <v>75</v>
      </c>
      <c r="C37" t="s">
        <v>26</v>
      </c>
      <c r="D37">
        <v>4.7088000000000001</v>
      </c>
      <c r="E37">
        <v>21.24</v>
      </c>
      <c r="F37">
        <v>17.37</v>
      </c>
      <c r="G37">
        <v>20.04</v>
      </c>
      <c r="H37">
        <v>0.35</v>
      </c>
      <c r="I37">
        <v>52</v>
      </c>
      <c r="J37">
        <v>153.22999999999999</v>
      </c>
      <c r="K37">
        <v>49.1</v>
      </c>
      <c r="L37">
        <v>3</v>
      </c>
      <c r="M37">
        <v>0</v>
      </c>
      <c r="N37">
        <v>26.13</v>
      </c>
      <c r="O37">
        <v>19131.849999999999</v>
      </c>
      <c r="P37">
        <v>153.63999999999999</v>
      </c>
      <c r="Q37">
        <v>3768.61</v>
      </c>
      <c r="R37">
        <v>117.93</v>
      </c>
      <c r="S37">
        <v>54.2</v>
      </c>
      <c r="T37">
        <v>32074.44</v>
      </c>
      <c r="U37">
        <v>0.46</v>
      </c>
      <c r="V37">
        <v>0.88</v>
      </c>
      <c r="W37">
        <v>0.25</v>
      </c>
      <c r="X37">
        <v>1.96</v>
      </c>
      <c r="Y37">
        <v>1</v>
      </c>
      <c r="Z37">
        <v>10</v>
      </c>
    </row>
    <row r="38" spans="1:26" x14ac:dyDescent="0.3">
      <c r="A38">
        <v>0</v>
      </c>
      <c r="B38">
        <v>95</v>
      </c>
      <c r="C38" t="s">
        <v>26</v>
      </c>
      <c r="D38">
        <v>2.794</v>
      </c>
      <c r="E38">
        <v>35.79</v>
      </c>
      <c r="F38">
        <v>24.65</v>
      </c>
      <c r="G38">
        <v>6.35</v>
      </c>
      <c r="H38">
        <v>0.1</v>
      </c>
      <c r="I38">
        <v>233</v>
      </c>
      <c r="J38">
        <v>185.69</v>
      </c>
      <c r="K38">
        <v>53.44</v>
      </c>
      <c r="L38">
        <v>1</v>
      </c>
      <c r="M38">
        <v>231</v>
      </c>
      <c r="N38">
        <v>36.26</v>
      </c>
      <c r="O38">
        <v>23136.14</v>
      </c>
      <c r="P38">
        <v>318.29000000000002</v>
      </c>
      <c r="Q38">
        <v>3769.57</v>
      </c>
      <c r="R38">
        <v>364.44</v>
      </c>
      <c r="S38">
        <v>54.2</v>
      </c>
      <c r="T38">
        <v>154424.47</v>
      </c>
      <c r="U38">
        <v>0.15</v>
      </c>
      <c r="V38">
        <v>0.62</v>
      </c>
      <c r="W38">
        <v>0.48</v>
      </c>
      <c r="X38">
        <v>9.24</v>
      </c>
      <c r="Y38">
        <v>1</v>
      </c>
      <c r="Z38">
        <v>10</v>
      </c>
    </row>
    <row r="39" spans="1:26" x14ac:dyDescent="0.3">
      <c r="A39">
        <v>1</v>
      </c>
      <c r="B39">
        <v>95</v>
      </c>
      <c r="C39" t="s">
        <v>26</v>
      </c>
      <c r="D39">
        <v>4.2202999999999999</v>
      </c>
      <c r="E39">
        <v>23.7</v>
      </c>
      <c r="F39">
        <v>18.32</v>
      </c>
      <c r="G39">
        <v>14.09</v>
      </c>
      <c r="H39">
        <v>0.19</v>
      </c>
      <c r="I39">
        <v>78</v>
      </c>
      <c r="J39">
        <v>187.21</v>
      </c>
      <c r="K39">
        <v>53.44</v>
      </c>
      <c r="L39">
        <v>2</v>
      </c>
      <c r="M39">
        <v>76</v>
      </c>
      <c r="N39">
        <v>36.770000000000003</v>
      </c>
      <c r="O39">
        <v>23322.880000000001</v>
      </c>
      <c r="P39">
        <v>213.37</v>
      </c>
      <c r="Q39">
        <v>3768.97</v>
      </c>
      <c r="R39">
        <v>151.71</v>
      </c>
      <c r="S39">
        <v>54.2</v>
      </c>
      <c r="T39">
        <v>48836.06</v>
      </c>
      <c r="U39">
        <v>0.36</v>
      </c>
      <c r="V39">
        <v>0.84</v>
      </c>
      <c r="W39">
        <v>0.23</v>
      </c>
      <c r="X39">
        <v>2.91</v>
      </c>
      <c r="Y39">
        <v>1</v>
      </c>
      <c r="Z39">
        <v>10</v>
      </c>
    </row>
    <row r="40" spans="1:26" x14ac:dyDescent="0.3">
      <c r="A40">
        <v>2</v>
      </c>
      <c r="B40">
        <v>95</v>
      </c>
      <c r="C40" t="s">
        <v>26</v>
      </c>
      <c r="D40">
        <v>4.7512999999999996</v>
      </c>
      <c r="E40">
        <v>21.05</v>
      </c>
      <c r="F40">
        <v>16.98</v>
      </c>
      <c r="G40">
        <v>23.69</v>
      </c>
      <c r="H40">
        <v>0.28000000000000003</v>
      </c>
      <c r="I40">
        <v>43</v>
      </c>
      <c r="J40">
        <v>188.73</v>
      </c>
      <c r="K40">
        <v>53.44</v>
      </c>
      <c r="L40">
        <v>3</v>
      </c>
      <c r="M40">
        <v>23</v>
      </c>
      <c r="N40">
        <v>37.29</v>
      </c>
      <c r="O40">
        <v>23510.33</v>
      </c>
      <c r="P40">
        <v>171.89</v>
      </c>
      <c r="Q40">
        <v>3768.36</v>
      </c>
      <c r="R40">
        <v>106.05</v>
      </c>
      <c r="S40">
        <v>54.2</v>
      </c>
      <c r="T40">
        <v>26179.11</v>
      </c>
      <c r="U40">
        <v>0.51</v>
      </c>
      <c r="V40">
        <v>0.9</v>
      </c>
      <c r="W40">
        <v>0.2</v>
      </c>
      <c r="X40">
        <v>1.57</v>
      </c>
      <c r="Y40">
        <v>1</v>
      </c>
      <c r="Z40">
        <v>10</v>
      </c>
    </row>
    <row r="41" spans="1:26" x14ac:dyDescent="0.3">
      <c r="A41">
        <v>3</v>
      </c>
      <c r="B41">
        <v>95</v>
      </c>
      <c r="C41" t="s">
        <v>26</v>
      </c>
      <c r="D41">
        <v>4.7732999999999999</v>
      </c>
      <c r="E41">
        <v>20.95</v>
      </c>
      <c r="F41">
        <v>16.95</v>
      </c>
      <c r="G41">
        <v>24.81</v>
      </c>
      <c r="H41">
        <v>0.37</v>
      </c>
      <c r="I41">
        <v>41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169.99</v>
      </c>
      <c r="Q41">
        <v>3768.48</v>
      </c>
      <c r="R41">
        <v>104.31</v>
      </c>
      <c r="S41">
        <v>54.2</v>
      </c>
      <c r="T41">
        <v>25320.07</v>
      </c>
      <c r="U41">
        <v>0.52</v>
      </c>
      <c r="V41">
        <v>0.9</v>
      </c>
      <c r="W41">
        <v>0.23</v>
      </c>
      <c r="X41">
        <v>1.55</v>
      </c>
      <c r="Y41">
        <v>1</v>
      </c>
      <c r="Z41">
        <v>10</v>
      </c>
    </row>
    <row r="42" spans="1:26" x14ac:dyDescent="0.3">
      <c r="A42">
        <v>0</v>
      </c>
      <c r="B42">
        <v>55</v>
      </c>
      <c r="C42" t="s">
        <v>26</v>
      </c>
      <c r="D42">
        <v>3.9256000000000002</v>
      </c>
      <c r="E42">
        <v>25.47</v>
      </c>
      <c r="F42">
        <v>20.329999999999998</v>
      </c>
      <c r="G42">
        <v>9.5299999999999994</v>
      </c>
      <c r="H42">
        <v>0.15</v>
      </c>
      <c r="I42">
        <v>128</v>
      </c>
      <c r="J42">
        <v>116.05</v>
      </c>
      <c r="K42">
        <v>43.4</v>
      </c>
      <c r="L42">
        <v>1</v>
      </c>
      <c r="M42">
        <v>126</v>
      </c>
      <c r="N42">
        <v>16.649999999999999</v>
      </c>
      <c r="O42">
        <v>14546.17</v>
      </c>
      <c r="P42">
        <v>175.43</v>
      </c>
      <c r="Q42">
        <v>3769.09</v>
      </c>
      <c r="R42">
        <v>219.23</v>
      </c>
      <c r="S42">
        <v>54.2</v>
      </c>
      <c r="T42">
        <v>82347.320000000007</v>
      </c>
      <c r="U42">
        <v>0.25</v>
      </c>
      <c r="V42">
        <v>0.75</v>
      </c>
      <c r="W42">
        <v>0.31</v>
      </c>
      <c r="X42">
        <v>4.92</v>
      </c>
      <c r="Y42">
        <v>1</v>
      </c>
      <c r="Z42">
        <v>10</v>
      </c>
    </row>
    <row r="43" spans="1:26" x14ac:dyDescent="0.3">
      <c r="A43">
        <v>1</v>
      </c>
      <c r="B43">
        <v>55</v>
      </c>
      <c r="C43" t="s">
        <v>26</v>
      </c>
      <c r="D43">
        <v>4.5831</v>
      </c>
      <c r="E43">
        <v>21.82</v>
      </c>
      <c r="F43">
        <v>18.059999999999999</v>
      </c>
      <c r="G43">
        <v>15.48</v>
      </c>
      <c r="H43">
        <v>0.3</v>
      </c>
      <c r="I43">
        <v>70</v>
      </c>
      <c r="J43">
        <v>117.34</v>
      </c>
      <c r="K43">
        <v>43.4</v>
      </c>
      <c r="L43">
        <v>2</v>
      </c>
      <c r="M43">
        <v>0</v>
      </c>
      <c r="N43">
        <v>16.940000000000001</v>
      </c>
      <c r="O43">
        <v>14705.49</v>
      </c>
      <c r="P43">
        <v>137.05000000000001</v>
      </c>
      <c r="Q43">
        <v>3769.47</v>
      </c>
      <c r="R43">
        <v>140.08000000000001</v>
      </c>
      <c r="S43">
        <v>54.2</v>
      </c>
      <c r="T43">
        <v>43060.97</v>
      </c>
      <c r="U43">
        <v>0.39</v>
      </c>
      <c r="V43">
        <v>0.85</v>
      </c>
      <c r="W43">
        <v>0.31</v>
      </c>
      <c r="X43">
        <v>2.65</v>
      </c>
      <c r="Y43">
        <v>1</v>
      </c>
      <c r="Z4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4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INDEX(resultados!$A$2:$ZZ$43, 1, MATCH($B$1, resultados!$A$1:$ZZ$1, 0))</f>
        <v>#N/A</v>
      </c>
      <c r="B7" t="e">
        <f>INDEX(resultados!$A$2:$ZZ$43, 1, MATCH($B$2, resultados!$A$1:$ZZ$1, 0))</f>
        <v>#N/A</v>
      </c>
      <c r="C7" t="e">
        <f>INDEX(resultados!$A$2:$ZZ$43, 1, MATCH($B$3, resultados!$A$1:$ZZ$1, 0))</f>
        <v>#N/A</v>
      </c>
    </row>
    <row r="8" spans="1:3" x14ac:dyDescent="0.3">
      <c r="A8" t="e">
        <f>INDEX(resultados!$A$2:$ZZ$43, 2, MATCH($B$1, resultados!$A$1:$ZZ$1, 0))</f>
        <v>#N/A</v>
      </c>
      <c r="B8" t="e">
        <f>INDEX(resultados!$A$2:$ZZ$43, 2, MATCH($B$2, resultados!$A$1:$ZZ$1, 0))</f>
        <v>#N/A</v>
      </c>
      <c r="C8" t="e">
        <f>INDEX(resultados!$A$2:$ZZ$43, 2, MATCH($B$3, resultados!$A$1:$ZZ$1, 0))</f>
        <v>#N/A</v>
      </c>
    </row>
    <row r="9" spans="1:3" x14ac:dyDescent="0.3">
      <c r="A9" t="e">
        <f>INDEX(resultados!$A$2:$ZZ$43, 3, MATCH($B$1, resultados!$A$1:$ZZ$1, 0))</f>
        <v>#N/A</v>
      </c>
      <c r="B9" t="e">
        <f>INDEX(resultados!$A$2:$ZZ$43, 3, MATCH($B$2, resultados!$A$1:$ZZ$1, 0))</f>
        <v>#N/A</v>
      </c>
      <c r="C9" t="e">
        <f>INDEX(resultados!$A$2:$ZZ$43, 3, MATCH($B$3, resultados!$A$1:$ZZ$1, 0))</f>
        <v>#N/A</v>
      </c>
    </row>
    <row r="10" spans="1:3" x14ac:dyDescent="0.3">
      <c r="A10" t="e">
        <f>INDEX(resultados!$A$2:$ZZ$43, 4, MATCH($B$1, resultados!$A$1:$ZZ$1, 0))</f>
        <v>#N/A</v>
      </c>
      <c r="B10" t="e">
        <f>INDEX(resultados!$A$2:$ZZ$43, 4, MATCH($B$2, resultados!$A$1:$ZZ$1, 0))</f>
        <v>#N/A</v>
      </c>
      <c r="C10" t="e">
        <f>INDEX(resultados!$A$2:$ZZ$43, 4, MATCH($B$3, resultados!$A$1:$ZZ$1, 0))</f>
        <v>#N/A</v>
      </c>
    </row>
    <row r="11" spans="1:3" x14ac:dyDescent="0.3">
      <c r="A11" t="e">
        <f>INDEX(resultados!$A$2:$ZZ$43, 5, MATCH($B$1, resultados!$A$1:$ZZ$1, 0))</f>
        <v>#N/A</v>
      </c>
      <c r="B11" t="e">
        <f>INDEX(resultados!$A$2:$ZZ$43, 5, MATCH($B$2, resultados!$A$1:$ZZ$1, 0))</f>
        <v>#N/A</v>
      </c>
      <c r="C11" t="e">
        <f>INDEX(resultados!$A$2:$ZZ$43, 5, MATCH($B$3, resultados!$A$1:$ZZ$1, 0))</f>
        <v>#N/A</v>
      </c>
    </row>
    <row r="12" spans="1:3" x14ac:dyDescent="0.3">
      <c r="A12" t="e">
        <f>INDEX(resultados!$A$2:$ZZ$43, 6, MATCH($B$1, resultados!$A$1:$ZZ$1, 0))</f>
        <v>#N/A</v>
      </c>
      <c r="B12" t="e">
        <f>INDEX(resultados!$A$2:$ZZ$43, 6, MATCH($B$2, resultados!$A$1:$ZZ$1, 0))</f>
        <v>#N/A</v>
      </c>
      <c r="C12" t="e">
        <f>INDEX(resultados!$A$2:$ZZ$43, 6, MATCH($B$3, resultados!$A$1:$ZZ$1, 0))</f>
        <v>#N/A</v>
      </c>
    </row>
    <row r="13" spans="1:3" x14ac:dyDescent="0.3">
      <c r="A13" t="e">
        <f>INDEX(resultados!$A$2:$ZZ$43, 7, MATCH($B$1, resultados!$A$1:$ZZ$1, 0))</f>
        <v>#N/A</v>
      </c>
      <c r="B13" t="e">
        <f>INDEX(resultados!$A$2:$ZZ$43, 7, MATCH($B$2, resultados!$A$1:$ZZ$1, 0))</f>
        <v>#N/A</v>
      </c>
      <c r="C13" t="e">
        <f>INDEX(resultados!$A$2:$ZZ$43, 7, MATCH($B$3, resultados!$A$1:$ZZ$1, 0))</f>
        <v>#N/A</v>
      </c>
    </row>
    <row r="14" spans="1:3" x14ac:dyDescent="0.3">
      <c r="A14" t="e">
        <f>INDEX(resultados!$A$2:$ZZ$43, 8, MATCH($B$1, resultados!$A$1:$ZZ$1, 0))</f>
        <v>#N/A</v>
      </c>
      <c r="B14" t="e">
        <f>INDEX(resultados!$A$2:$ZZ$43, 8, MATCH($B$2, resultados!$A$1:$ZZ$1, 0))</f>
        <v>#N/A</v>
      </c>
      <c r="C14" t="e">
        <f>INDEX(resultados!$A$2:$ZZ$43, 8, MATCH($B$3, resultados!$A$1:$ZZ$1, 0))</f>
        <v>#N/A</v>
      </c>
    </row>
    <row r="15" spans="1:3" x14ac:dyDescent="0.3">
      <c r="A15" t="e">
        <f>INDEX(resultados!$A$2:$ZZ$43, 9, MATCH($B$1, resultados!$A$1:$ZZ$1, 0))</f>
        <v>#N/A</v>
      </c>
      <c r="B15" t="e">
        <f>INDEX(resultados!$A$2:$ZZ$43, 9, MATCH($B$2, resultados!$A$1:$ZZ$1, 0))</f>
        <v>#N/A</v>
      </c>
      <c r="C15" t="e">
        <f>INDEX(resultados!$A$2:$ZZ$43, 9, MATCH($B$3, resultados!$A$1:$ZZ$1, 0))</f>
        <v>#N/A</v>
      </c>
    </row>
    <row r="16" spans="1:3" x14ac:dyDescent="0.3">
      <c r="A16" t="e">
        <f>INDEX(resultados!$A$2:$ZZ$43, 10, MATCH($B$1, resultados!$A$1:$ZZ$1, 0))</f>
        <v>#N/A</v>
      </c>
      <c r="B16" t="e">
        <f>INDEX(resultados!$A$2:$ZZ$43, 10, MATCH($B$2, resultados!$A$1:$ZZ$1, 0))</f>
        <v>#N/A</v>
      </c>
      <c r="C16" t="e">
        <f>INDEX(resultados!$A$2:$ZZ$43, 10, MATCH($B$3, resultados!$A$1:$ZZ$1, 0))</f>
        <v>#N/A</v>
      </c>
    </row>
    <row r="17" spans="1:3" x14ac:dyDescent="0.3">
      <c r="A17" t="e">
        <f>INDEX(resultados!$A$2:$ZZ$43, 11, MATCH($B$1, resultados!$A$1:$ZZ$1, 0))</f>
        <v>#N/A</v>
      </c>
      <c r="B17" t="e">
        <f>INDEX(resultados!$A$2:$ZZ$43, 11, MATCH($B$2, resultados!$A$1:$ZZ$1, 0))</f>
        <v>#N/A</v>
      </c>
      <c r="C17" t="e">
        <f>INDEX(resultados!$A$2:$ZZ$43, 11, MATCH($B$3, resultados!$A$1:$ZZ$1, 0))</f>
        <v>#N/A</v>
      </c>
    </row>
    <row r="18" spans="1:3" x14ac:dyDescent="0.3">
      <c r="A18" t="e">
        <f>INDEX(resultados!$A$2:$ZZ$43, 12, MATCH($B$1, resultados!$A$1:$ZZ$1, 0))</f>
        <v>#N/A</v>
      </c>
      <c r="B18" t="e">
        <f>INDEX(resultados!$A$2:$ZZ$43, 12, MATCH($B$2, resultados!$A$1:$ZZ$1, 0))</f>
        <v>#N/A</v>
      </c>
      <c r="C18" t="e">
        <f>INDEX(resultados!$A$2:$ZZ$43, 12, MATCH($B$3, resultados!$A$1:$ZZ$1, 0))</f>
        <v>#N/A</v>
      </c>
    </row>
    <row r="19" spans="1:3" x14ac:dyDescent="0.3">
      <c r="A19" t="e">
        <f>INDEX(resultados!$A$2:$ZZ$43, 13, MATCH($B$1, resultados!$A$1:$ZZ$1, 0))</f>
        <v>#N/A</v>
      </c>
      <c r="B19" t="e">
        <f>INDEX(resultados!$A$2:$ZZ$43, 13, MATCH($B$2, resultados!$A$1:$ZZ$1, 0))</f>
        <v>#N/A</v>
      </c>
      <c r="C19" t="e">
        <f>INDEX(resultados!$A$2:$ZZ$43, 13, MATCH($B$3, resultados!$A$1:$ZZ$1, 0))</f>
        <v>#N/A</v>
      </c>
    </row>
    <row r="20" spans="1:3" x14ac:dyDescent="0.3">
      <c r="A20" t="e">
        <f>INDEX(resultados!$A$2:$ZZ$43, 14, MATCH($B$1, resultados!$A$1:$ZZ$1, 0))</f>
        <v>#N/A</v>
      </c>
      <c r="B20" t="e">
        <f>INDEX(resultados!$A$2:$ZZ$43, 14, MATCH($B$2, resultados!$A$1:$ZZ$1, 0))</f>
        <v>#N/A</v>
      </c>
      <c r="C20" t="e">
        <f>INDEX(resultados!$A$2:$ZZ$43, 14, MATCH($B$3, resultados!$A$1:$ZZ$1, 0))</f>
        <v>#N/A</v>
      </c>
    </row>
    <row r="21" spans="1:3" x14ac:dyDescent="0.3">
      <c r="A21" t="e">
        <f>INDEX(resultados!$A$2:$ZZ$43, 15, MATCH($B$1, resultados!$A$1:$ZZ$1, 0))</f>
        <v>#N/A</v>
      </c>
      <c r="B21" t="e">
        <f>INDEX(resultados!$A$2:$ZZ$43, 15, MATCH($B$2, resultados!$A$1:$ZZ$1, 0))</f>
        <v>#N/A</v>
      </c>
      <c r="C21" t="e">
        <f>INDEX(resultados!$A$2:$ZZ$43, 15, MATCH($B$3, resultados!$A$1:$ZZ$1, 0))</f>
        <v>#N/A</v>
      </c>
    </row>
    <row r="22" spans="1:3" x14ac:dyDescent="0.3">
      <c r="A22" t="e">
        <f>INDEX(resultados!$A$2:$ZZ$43, 16, MATCH($B$1, resultados!$A$1:$ZZ$1, 0))</f>
        <v>#N/A</v>
      </c>
      <c r="B22" t="e">
        <f>INDEX(resultados!$A$2:$ZZ$43, 16, MATCH($B$2, resultados!$A$1:$ZZ$1, 0))</f>
        <v>#N/A</v>
      </c>
      <c r="C22" t="e">
        <f>INDEX(resultados!$A$2:$ZZ$43, 16, MATCH($B$3, resultados!$A$1:$ZZ$1, 0))</f>
        <v>#N/A</v>
      </c>
    </row>
    <row r="23" spans="1:3" x14ac:dyDescent="0.3">
      <c r="A23" t="e">
        <f>INDEX(resultados!$A$2:$ZZ$43, 17, MATCH($B$1, resultados!$A$1:$ZZ$1, 0))</f>
        <v>#N/A</v>
      </c>
      <c r="B23" t="e">
        <f>INDEX(resultados!$A$2:$ZZ$43, 17, MATCH($B$2, resultados!$A$1:$ZZ$1, 0))</f>
        <v>#N/A</v>
      </c>
      <c r="C23" t="e">
        <f>INDEX(resultados!$A$2:$ZZ$43, 17, MATCH($B$3, resultados!$A$1:$ZZ$1, 0))</f>
        <v>#N/A</v>
      </c>
    </row>
    <row r="24" spans="1:3" x14ac:dyDescent="0.3">
      <c r="A24" t="e">
        <f>INDEX(resultados!$A$2:$ZZ$43, 18, MATCH($B$1, resultados!$A$1:$ZZ$1, 0))</f>
        <v>#N/A</v>
      </c>
      <c r="B24" t="e">
        <f>INDEX(resultados!$A$2:$ZZ$43, 18, MATCH($B$2, resultados!$A$1:$ZZ$1, 0))</f>
        <v>#N/A</v>
      </c>
      <c r="C24" t="e">
        <f>INDEX(resultados!$A$2:$ZZ$43, 18, MATCH($B$3, resultados!$A$1:$ZZ$1, 0))</f>
        <v>#N/A</v>
      </c>
    </row>
    <row r="25" spans="1:3" x14ac:dyDescent="0.3">
      <c r="A25" t="e">
        <f>INDEX(resultados!$A$2:$ZZ$43, 19, MATCH($B$1, resultados!$A$1:$ZZ$1, 0))</f>
        <v>#N/A</v>
      </c>
      <c r="B25" t="e">
        <f>INDEX(resultados!$A$2:$ZZ$43, 19, MATCH($B$2, resultados!$A$1:$ZZ$1, 0))</f>
        <v>#N/A</v>
      </c>
      <c r="C25" t="e">
        <f>INDEX(resultados!$A$2:$ZZ$43, 19, MATCH($B$3, resultados!$A$1:$ZZ$1, 0))</f>
        <v>#N/A</v>
      </c>
    </row>
    <row r="26" spans="1:3" x14ac:dyDescent="0.3">
      <c r="A26" t="e">
        <f>INDEX(resultados!$A$2:$ZZ$43, 20, MATCH($B$1, resultados!$A$1:$ZZ$1, 0))</f>
        <v>#N/A</v>
      </c>
      <c r="B26" t="e">
        <f>INDEX(resultados!$A$2:$ZZ$43, 20, MATCH($B$2, resultados!$A$1:$ZZ$1, 0))</f>
        <v>#N/A</v>
      </c>
      <c r="C26" t="e">
        <f>INDEX(resultados!$A$2:$ZZ$43, 20, MATCH($B$3, resultados!$A$1:$ZZ$1, 0))</f>
        <v>#N/A</v>
      </c>
    </row>
    <row r="27" spans="1:3" x14ac:dyDescent="0.3">
      <c r="A27" t="e">
        <f>INDEX(resultados!$A$2:$ZZ$43, 21, MATCH($B$1, resultados!$A$1:$ZZ$1, 0))</f>
        <v>#N/A</v>
      </c>
      <c r="B27" t="e">
        <f>INDEX(resultados!$A$2:$ZZ$43, 21, MATCH($B$2, resultados!$A$1:$ZZ$1, 0))</f>
        <v>#N/A</v>
      </c>
      <c r="C27" t="e">
        <f>INDEX(resultados!$A$2:$ZZ$43, 21, MATCH($B$3, resultados!$A$1:$ZZ$1, 0))</f>
        <v>#N/A</v>
      </c>
    </row>
    <row r="28" spans="1:3" x14ac:dyDescent="0.3">
      <c r="A28" t="e">
        <f>INDEX(resultados!$A$2:$ZZ$43, 22, MATCH($B$1, resultados!$A$1:$ZZ$1, 0))</f>
        <v>#N/A</v>
      </c>
      <c r="B28" t="e">
        <f>INDEX(resultados!$A$2:$ZZ$43, 22, MATCH($B$2, resultados!$A$1:$ZZ$1, 0))</f>
        <v>#N/A</v>
      </c>
      <c r="C28" t="e">
        <f>INDEX(resultados!$A$2:$ZZ$43, 22, MATCH($B$3, resultados!$A$1:$ZZ$1, 0))</f>
        <v>#N/A</v>
      </c>
    </row>
    <row r="29" spans="1:3" x14ac:dyDescent="0.3">
      <c r="A29" t="e">
        <f>INDEX(resultados!$A$2:$ZZ$43, 23, MATCH($B$1, resultados!$A$1:$ZZ$1, 0))</f>
        <v>#N/A</v>
      </c>
      <c r="B29" t="e">
        <f>INDEX(resultados!$A$2:$ZZ$43, 23, MATCH($B$2, resultados!$A$1:$ZZ$1, 0))</f>
        <v>#N/A</v>
      </c>
      <c r="C29" t="e">
        <f>INDEX(resultados!$A$2:$ZZ$43, 23, MATCH($B$3, resultados!$A$1:$ZZ$1, 0))</f>
        <v>#N/A</v>
      </c>
    </row>
    <row r="30" spans="1:3" x14ac:dyDescent="0.3">
      <c r="A30" t="e">
        <f>INDEX(resultados!$A$2:$ZZ$43, 24, MATCH($B$1, resultados!$A$1:$ZZ$1, 0))</f>
        <v>#N/A</v>
      </c>
      <c r="B30" t="e">
        <f>INDEX(resultados!$A$2:$ZZ$43, 24, MATCH($B$2, resultados!$A$1:$ZZ$1, 0))</f>
        <v>#N/A</v>
      </c>
      <c r="C30" t="e">
        <f>INDEX(resultados!$A$2:$ZZ$43, 24, MATCH($B$3, resultados!$A$1:$ZZ$1, 0))</f>
        <v>#N/A</v>
      </c>
    </row>
    <row r="31" spans="1:3" x14ac:dyDescent="0.3">
      <c r="A31" t="e">
        <f>INDEX(resultados!$A$2:$ZZ$43, 25, MATCH($B$1, resultados!$A$1:$ZZ$1, 0))</f>
        <v>#N/A</v>
      </c>
      <c r="B31" t="e">
        <f>INDEX(resultados!$A$2:$ZZ$43, 25, MATCH($B$2, resultados!$A$1:$ZZ$1, 0))</f>
        <v>#N/A</v>
      </c>
      <c r="C31" t="e">
        <f>INDEX(resultados!$A$2:$ZZ$43, 25, MATCH($B$3, resultados!$A$1:$ZZ$1, 0))</f>
        <v>#N/A</v>
      </c>
    </row>
    <row r="32" spans="1:3" x14ac:dyDescent="0.3">
      <c r="A32" t="e">
        <f>INDEX(resultados!$A$2:$ZZ$43, 26, MATCH($B$1, resultados!$A$1:$ZZ$1, 0))</f>
        <v>#N/A</v>
      </c>
      <c r="B32" t="e">
        <f>INDEX(resultados!$A$2:$ZZ$43, 26, MATCH($B$2, resultados!$A$1:$ZZ$1, 0))</f>
        <v>#N/A</v>
      </c>
      <c r="C32" t="e">
        <f>INDEX(resultados!$A$2:$ZZ$43, 26, MATCH($B$3, resultados!$A$1:$ZZ$1, 0))</f>
        <v>#N/A</v>
      </c>
    </row>
    <row r="33" spans="1:3" x14ac:dyDescent="0.3">
      <c r="A33" t="e">
        <f>INDEX(resultados!$A$2:$ZZ$43, 27, MATCH($B$1, resultados!$A$1:$ZZ$1, 0))</f>
        <v>#N/A</v>
      </c>
      <c r="B33" t="e">
        <f>INDEX(resultados!$A$2:$ZZ$43, 27, MATCH($B$2, resultados!$A$1:$ZZ$1, 0))</f>
        <v>#N/A</v>
      </c>
      <c r="C33" t="e">
        <f>INDEX(resultados!$A$2:$ZZ$43, 27, MATCH($B$3, resultados!$A$1:$ZZ$1, 0))</f>
        <v>#N/A</v>
      </c>
    </row>
    <row r="34" spans="1:3" x14ac:dyDescent="0.3">
      <c r="A34" t="e">
        <f>INDEX(resultados!$A$2:$ZZ$43, 28, MATCH($B$1, resultados!$A$1:$ZZ$1, 0))</f>
        <v>#N/A</v>
      </c>
      <c r="B34" t="e">
        <f>INDEX(resultados!$A$2:$ZZ$43, 28, MATCH($B$2, resultados!$A$1:$ZZ$1, 0))</f>
        <v>#N/A</v>
      </c>
      <c r="C34" t="e">
        <f>INDEX(resultados!$A$2:$ZZ$43, 28, MATCH($B$3, resultados!$A$1:$ZZ$1, 0))</f>
        <v>#N/A</v>
      </c>
    </row>
    <row r="35" spans="1:3" x14ac:dyDescent="0.3">
      <c r="A35" t="e">
        <f>INDEX(resultados!$A$2:$ZZ$43, 29, MATCH($B$1, resultados!$A$1:$ZZ$1, 0))</f>
        <v>#N/A</v>
      </c>
      <c r="B35" t="e">
        <f>INDEX(resultados!$A$2:$ZZ$43, 29, MATCH($B$2, resultados!$A$1:$ZZ$1, 0))</f>
        <v>#N/A</v>
      </c>
      <c r="C35" t="e">
        <f>INDEX(resultados!$A$2:$ZZ$43, 29, MATCH($B$3, resultados!$A$1:$ZZ$1, 0))</f>
        <v>#N/A</v>
      </c>
    </row>
    <row r="36" spans="1:3" x14ac:dyDescent="0.3">
      <c r="A36" t="e">
        <f>INDEX(resultados!$A$2:$ZZ$43, 30, MATCH($B$1, resultados!$A$1:$ZZ$1, 0))</f>
        <v>#N/A</v>
      </c>
      <c r="B36" t="e">
        <f>INDEX(resultados!$A$2:$ZZ$43, 30, MATCH($B$2, resultados!$A$1:$ZZ$1, 0))</f>
        <v>#N/A</v>
      </c>
      <c r="C36" t="e">
        <f>INDEX(resultados!$A$2:$ZZ$43, 30, MATCH($B$3, resultados!$A$1:$ZZ$1, 0))</f>
        <v>#N/A</v>
      </c>
    </row>
    <row r="37" spans="1:3" x14ac:dyDescent="0.3">
      <c r="A37" t="e">
        <f>INDEX(resultados!$A$2:$ZZ$43, 31, MATCH($B$1, resultados!$A$1:$ZZ$1, 0))</f>
        <v>#N/A</v>
      </c>
      <c r="B37" t="e">
        <f>INDEX(resultados!$A$2:$ZZ$43, 31, MATCH($B$2, resultados!$A$1:$ZZ$1, 0))</f>
        <v>#N/A</v>
      </c>
      <c r="C37" t="e">
        <f>INDEX(resultados!$A$2:$ZZ$43, 31, MATCH($B$3, resultados!$A$1:$ZZ$1, 0))</f>
        <v>#N/A</v>
      </c>
    </row>
    <row r="38" spans="1:3" x14ac:dyDescent="0.3">
      <c r="A38" t="e">
        <f>INDEX(resultados!$A$2:$ZZ$43, 32, MATCH($B$1, resultados!$A$1:$ZZ$1, 0))</f>
        <v>#N/A</v>
      </c>
      <c r="B38" t="e">
        <f>INDEX(resultados!$A$2:$ZZ$43, 32, MATCH($B$2, resultados!$A$1:$ZZ$1, 0))</f>
        <v>#N/A</v>
      </c>
      <c r="C38" t="e">
        <f>INDEX(resultados!$A$2:$ZZ$43, 32, MATCH($B$3, resultados!$A$1:$ZZ$1, 0))</f>
        <v>#N/A</v>
      </c>
    </row>
    <row r="39" spans="1:3" x14ac:dyDescent="0.3">
      <c r="A39" t="e">
        <f>INDEX(resultados!$A$2:$ZZ$43, 33, MATCH($B$1, resultados!$A$1:$ZZ$1, 0))</f>
        <v>#N/A</v>
      </c>
      <c r="B39" t="e">
        <f>INDEX(resultados!$A$2:$ZZ$43, 33, MATCH($B$2, resultados!$A$1:$ZZ$1, 0))</f>
        <v>#N/A</v>
      </c>
      <c r="C39" t="e">
        <f>INDEX(resultados!$A$2:$ZZ$43, 33, MATCH($B$3, resultados!$A$1:$ZZ$1, 0))</f>
        <v>#N/A</v>
      </c>
    </row>
    <row r="40" spans="1:3" x14ac:dyDescent="0.3">
      <c r="A40" t="e">
        <f>INDEX(resultados!$A$2:$ZZ$43, 34, MATCH($B$1, resultados!$A$1:$ZZ$1, 0))</f>
        <v>#N/A</v>
      </c>
      <c r="B40" t="e">
        <f>INDEX(resultados!$A$2:$ZZ$43, 34, MATCH($B$2, resultados!$A$1:$ZZ$1, 0))</f>
        <v>#N/A</v>
      </c>
      <c r="C40" t="e">
        <f>INDEX(resultados!$A$2:$ZZ$43, 34, MATCH($B$3, resultados!$A$1:$ZZ$1, 0))</f>
        <v>#N/A</v>
      </c>
    </row>
    <row r="41" spans="1:3" x14ac:dyDescent="0.3">
      <c r="A41" t="e">
        <f>INDEX(resultados!$A$2:$ZZ$43, 35, MATCH($B$1, resultados!$A$1:$ZZ$1, 0))</f>
        <v>#N/A</v>
      </c>
      <c r="B41" t="e">
        <f>INDEX(resultados!$A$2:$ZZ$43, 35, MATCH($B$2, resultados!$A$1:$ZZ$1, 0))</f>
        <v>#N/A</v>
      </c>
      <c r="C41" t="e">
        <f>INDEX(resultados!$A$2:$ZZ$43, 35, MATCH($B$3, resultados!$A$1:$ZZ$1, 0))</f>
        <v>#N/A</v>
      </c>
    </row>
    <row r="42" spans="1:3" x14ac:dyDescent="0.3">
      <c r="A42" t="e">
        <f>INDEX(resultados!$A$2:$ZZ$43, 36, MATCH($B$1, resultados!$A$1:$ZZ$1, 0))</f>
        <v>#N/A</v>
      </c>
      <c r="B42" t="e">
        <f>INDEX(resultados!$A$2:$ZZ$43, 36, MATCH($B$2, resultados!$A$1:$ZZ$1, 0))</f>
        <v>#N/A</v>
      </c>
      <c r="C42" t="e">
        <f>INDEX(resultados!$A$2:$ZZ$43, 36, MATCH($B$3, resultados!$A$1:$ZZ$1, 0))</f>
        <v>#N/A</v>
      </c>
    </row>
    <row r="43" spans="1:3" x14ac:dyDescent="0.3">
      <c r="A43" t="e">
        <f>INDEX(resultados!$A$2:$ZZ$43, 37, MATCH($B$1, resultados!$A$1:$ZZ$1, 0))</f>
        <v>#N/A</v>
      </c>
      <c r="B43" t="e">
        <f>INDEX(resultados!$A$2:$ZZ$43, 37, MATCH($B$2, resultados!$A$1:$ZZ$1, 0))</f>
        <v>#N/A</v>
      </c>
      <c r="C43" t="e">
        <f>INDEX(resultados!$A$2:$ZZ$43, 37, MATCH($B$3, resultados!$A$1:$ZZ$1, 0))</f>
        <v>#N/A</v>
      </c>
    </row>
    <row r="44" spans="1:3" x14ac:dyDescent="0.3">
      <c r="A44" t="e">
        <f>INDEX(resultados!$A$2:$ZZ$43, 38, MATCH($B$1, resultados!$A$1:$ZZ$1, 0))</f>
        <v>#N/A</v>
      </c>
      <c r="B44" t="e">
        <f>INDEX(resultados!$A$2:$ZZ$43, 38, MATCH($B$2, resultados!$A$1:$ZZ$1, 0))</f>
        <v>#N/A</v>
      </c>
      <c r="C44" t="e">
        <f>INDEX(resultados!$A$2:$ZZ$43, 38, MATCH($B$3, resultados!$A$1:$ZZ$1, 0))</f>
        <v>#N/A</v>
      </c>
    </row>
    <row r="45" spans="1:3" x14ac:dyDescent="0.3">
      <c r="A45" t="e">
        <f>INDEX(resultados!$A$2:$ZZ$43, 39, MATCH($B$1, resultados!$A$1:$ZZ$1, 0))</f>
        <v>#N/A</v>
      </c>
      <c r="B45" t="e">
        <f>INDEX(resultados!$A$2:$ZZ$43, 39, MATCH($B$2, resultados!$A$1:$ZZ$1, 0))</f>
        <v>#N/A</v>
      </c>
      <c r="C45" t="e">
        <f>INDEX(resultados!$A$2:$ZZ$43, 39, MATCH($B$3, resultados!$A$1:$ZZ$1, 0))</f>
        <v>#N/A</v>
      </c>
    </row>
    <row r="46" spans="1:3" x14ac:dyDescent="0.3">
      <c r="A46" t="e">
        <f>INDEX(resultados!$A$2:$ZZ$43, 40, MATCH($B$1, resultados!$A$1:$ZZ$1, 0))</f>
        <v>#N/A</v>
      </c>
      <c r="B46" t="e">
        <f>INDEX(resultados!$A$2:$ZZ$43, 40, MATCH($B$2, resultados!$A$1:$ZZ$1, 0))</f>
        <v>#N/A</v>
      </c>
      <c r="C46" t="e">
        <f>INDEX(resultados!$A$2:$ZZ$43, 40, MATCH($B$3, resultados!$A$1:$ZZ$1, 0))</f>
        <v>#N/A</v>
      </c>
    </row>
    <row r="47" spans="1:3" x14ac:dyDescent="0.3">
      <c r="A47" t="e">
        <f>INDEX(resultados!$A$2:$ZZ$43, 41, MATCH($B$1, resultados!$A$1:$ZZ$1, 0))</f>
        <v>#N/A</v>
      </c>
      <c r="B47" t="e">
        <f>INDEX(resultados!$A$2:$ZZ$43, 41, MATCH($B$2, resultados!$A$1:$ZZ$1, 0))</f>
        <v>#N/A</v>
      </c>
      <c r="C47" t="e">
        <f>INDEX(resultados!$A$2:$ZZ$43, 41, MATCH($B$3, resultados!$A$1:$ZZ$1, 0))</f>
        <v>#N/A</v>
      </c>
    </row>
    <row r="48" spans="1:3" x14ac:dyDescent="0.3">
      <c r="A48" t="e">
        <f>INDEX(resultados!$A$2:$ZZ$43, 42, MATCH($B$1, resultados!$A$1:$ZZ$1, 0))</f>
        <v>#N/A</v>
      </c>
      <c r="B48" t="e">
        <f>INDEX(resultados!$A$2:$ZZ$43, 42, MATCH($B$2, resultados!$A$1:$ZZ$1, 0))</f>
        <v>#N/A</v>
      </c>
      <c r="C48" t="e">
        <f>INDEX(resultados!$A$2:$ZZ$43, 42,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4.3667999999999996</v>
      </c>
      <c r="E2">
        <v>22.9</v>
      </c>
      <c r="F2">
        <v>19.13</v>
      </c>
      <c r="G2">
        <v>11.83</v>
      </c>
      <c r="H2">
        <v>0.2</v>
      </c>
      <c r="I2">
        <v>97</v>
      </c>
      <c r="J2">
        <v>89.87</v>
      </c>
      <c r="K2">
        <v>37.549999999999997</v>
      </c>
      <c r="L2">
        <v>1</v>
      </c>
      <c r="M2">
        <v>19</v>
      </c>
      <c r="N2">
        <v>11.32</v>
      </c>
      <c r="O2">
        <v>11317.98</v>
      </c>
      <c r="P2">
        <v>124.62</v>
      </c>
      <c r="Q2">
        <v>3768.8</v>
      </c>
      <c r="R2">
        <v>175.3</v>
      </c>
      <c r="S2">
        <v>54.2</v>
      </c>
      <c r="T2">
        <v>60535.47</v>
      </c>
      <c r="U2">
        <v>0.31</v>
      </c>
      <c r="V2">
        <v>0.8</v>
      </c>
      <c r="W2">
        <v>0.37</v>
      </c>
      <c r="X2">
        <v>3.72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4.3750999999999998</v>
      </c>
      <c r="E3">
        <v>22.86</v>
      </c>
      <c r="F3">
        <v>19.100000000000001</v>
      </c>
      <c r="G3">
        <v>11.94</v>
      </c>
      <c r="H3">
        <v>0.39</v>
      </c>
      <c r="I3">
        <v>96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125.81</v>
      </c>
      <c r="Q3">
        <v>3769.12</v>
      </c>
      <c r="R3">
        <v>173.62</v>
      </c>
      <c r="S3">
        <v>54.2</v>
      </c>
      <c r="T3">
        <v>59699.05</v>
      </c>
      <c r="U3">
        <v>0.31</v>
      </c>
      <c r="V3">
        <v>0.8</v>
      </c>
      <c r="W3">
        <v>0.39</v>
      </c>
      <c r="X3">
        <v>3.69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4.1478000000000002</v>
      </c>
      <c r="E2">
        <v>24.11</v>
      </c>
      <c r="F2">
        <v>20.29</v>
      </c>
      <c r="G2">
        <v>9.59</v>
      </c>
      <c r="H2">
        <v>0.24</v>
      </c>
      <c r="I2">
        <v>127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115.4</v>
      </c>
      <c r="Q2">
        <v>3769.03</v>
      </c>
      <c r="R2">
        <v>211.88</v>
      </c>
      <c r="S2">
        <v>54.2</v>
      </c>
      <c r="T2">
        <v>78677.570000000007</v>
      </c>
      <c r="U2">
        <v>0.26</v>
      </c>
      <c r="V2">
        <v>0.76</v>
      </c>
      <c r="W2">
        <v>0.48</v>
      </c>
      <c r="X2">
        <v>4.88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3.3774000000000002</v>
      </c>
      <c r="E2">
        <v>29.61</v>
      </c>
      <c r="F2">
        <v>25.11</v>
      </c>
      <c r="G2">
        <v>5.98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98.47</v>
      </c>
      <c r="Q2">
        <v>3770.44</v>
      </c>
      <c r="R2">
        <v>367.17</v>
      </c>
      <c r="S2">
        <v>54.2</v>
      </c>
      <c r="T2">
        <v>155694.15</v>
      </c>
      <c r="U2">
        <v>0.15</v>
      </c>
      <c r="V2">
        <v>0.61</v>
      </c>
      <c r="W2">
        <v>0.84</v>
      </c>
      <c r="X2">
        <v>9.69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3.4624999999999999</v>
      </c>
      <c r="E2">
        <v>28.88</v>
      </c>
      <c r="F2">
        <v>21.86</v>
      </c>
      <c r="G2">
        <v>7.9</v>
      </c>
      <c r="H2">
        <v>0.12</v>
      </c>
      <c r="I2">
        <v>166</v>
      </c>
      <c r="J2">
        <v>141.81</v>
      </c>
      <c r="K2">
        <v>47.83</v>
      </c>
      <c r="L2">
        <v>1</v>
      </c>
      <c r="M2">
        <v>164</v>
      </c>
      <c r="N2">
        <v>22.98</v>
      </c>
      <c r="O2">
        <v>17723.39</v>
      </c>
      <c r="P2">
        <v>227.46</v>
      </c>
      <c r="Q2">
        <v>3769.1</v>
      </c>
      <c r="R2">
        <v>270.16000000000003</v>
      </c>
      <c r="S2">
        <v>54.2</v>
      </c>
      <c r="T2">
        <v>107619.43</v>
      </c>
      <c r="U2">
        <v>0.2</v>
      </c>
      <c r="V2">
        <v>0.7</v>
      </c>
      <c r="W2">
        <v>0.38</v>
      </c>
      <c r="X2">
        <v>6.45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4.6694000000000004</v>
      </c>
      <c r="E3">
        <v>21.42</v>
      </c>
      <c r="F3">
        <v>17.54</v>
      </c>
      <c r="G3">
        <v>18.46</v>
      </c>
      <c r="H3">
        <v>0.25</v>
      </c>
      <c r="I3">
        <v>57</v>
      </c>
      <c r="J3">
        <v>143.16999999999999</v>
      </c>
      <c r="K3">
        <v>47.83</v>
      </c>
      <c r="L3">
        <v>2</v>
      </c>
      <c r="M3">
        <v>24</v>
      </c>
      <c r="N3">
        <v>23.34</v>
      </c>
      <c r="O3">
        <v>17891.86</v>
      </c>
      <c r="P3">
        <v>149.91999999999999</v>
      </c>
      <c r="Q3">
        <v>3768.91</v>
      </c>
      <c r="R3">
        <v>124.47</v>
      </c>
      <c r="S3">
        <v>54.2</v>
      </c>
      <c r="T3">
        <v>35319.46</v>
      </c>
      <c r="U3">
        <v>0.44</v>
      </c>
      <c r="V3">
        <v>0.87</v>
      </c>
      <c r="W3">
        <v>0.24</v>
      </c>
      <c r="X3">
        <v>2.13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4.6931000000000003</v>
      </c>
      <c r="E4">
        <v>21.31</v>
      </c>
      <c r="F4">
        <v>17.489999999999998</v>
      </c>
      <c r="G4">
        <v>19.079999999999998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149.74</v>
      </c>
      <c r="Q4">
        <v>3769.05</v>
      </c>
      <c r="R4">
        <v>121.47</v>
      </c>
      <c r="S4">
        <v>54.2</v>
      </c>
      <c r="T4">
        <v>33829.769999999997</v>
      </c>
      <c r="U4">
        <v>0.45</v>
      </c>
      <c r="V4">
        <v>0.88</v>
      </c>
      <c r="W4">
        <v>0.27</v>
      </c>
      <c r="X4">
        <v>2.08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2.9188000000000001</v>
      </c>
      <c r="E2">
        <v>34.26</v>
      </c>
      <c r="F2">
        <v>24.05</v>
      </c>
      <c r="G2">
        <v>6.59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299.19</v>
      </c>
      <c r="Q2">
        <v>3769.78</v>
      </c>
      <c r="R2">
        <v>344.36</v>
      </c>
      <c r="S2">
        <v>54.2</v>
      </c>
      <c r="T2">
        <v>144456.65</v>
      </c>
      <c r="U2">
        <v>0.16</v>
      </c>
      <c r="V2">
        <v>0.64</v>
      </c>
      <c r="W2">
        <v>0.46</v>
      </c>
      <c r="X2">
        <v>8.64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4.3036000000000003</v>
      </c>
      <c r="E3">
        <v>23.24</v>
      </c>
      <c r="F3">
        <v>18.18</v>
      </c>
      <c r="G3">
        <v>14.74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72</v>
      </c>
      <c r="N3">
        <v>33.770000000000003</v>
      </c>
      <c r="O3">
        <v>22213.89</v>
      </c>
      <c r="P3">
        <v>201.5</v>
      </c>
      <c r="Q3">
        <v>3768.9</v>
      </c>
      <c r="R3">
        <v>147.09</v>
      </c>
      <c r="S3">
        <v>54.2</v>
      </c>
      <c r="T3">
        <v>46543.77</v>
      </c>
      <c r="U3">
        <v>0.37</v>
      </c>
      <c r="V3">
        <v>0.84</v>
      </c>
      <c r="W3">
        <v>0.23</v>
      </c>
      <c r="X3">
        <v>2.77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4.7728999999999999</v>
      </c>
      <c r="E4">
        <v>20.95</v>
      </c>
      <c r="F4">
        <v>17</v>
      </c>
      <c r="G4">
        <v>23.72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164.43</v>
      </c>
      <c r="Q4">
        <v>3768.52</v>
      </c>
      <c r="R4">
        <v>105.91</v>
      </c>
      <c r="S4">
        <v>54.2</v>
      </c>
      <c r="T4">
        <v>26113.27</v>
      </c>
      <c r="U4">
        <v>0.51</v>
      </c>
      <c r="V4">
        <v>0.9</v>
      </c>
      <c r="W4">
        <v>0.23</v>
      </c>
      <c r="X4">
        <v>1.59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4.7723000000000004</v>
      </c>
      <c r="E5">
        <v>20.95</v>
      </c>
      <c r="F5">
        <v>17</v>
      </c>
      <c r="G5">
        <v>23.73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165.76</v>
      </c>
      <c r="Q5">
        <v>3768.52</v>
      </c>
      <c r="R5">
        <v>105.9</v>
      </c>
      <c r="S5">
        <v>54.2</v>
      </c>
      <c r="T5">
        <v>26103.84</v>
      </c>
      <c r="U5">
        <v>0.51</v>
      </c>
      <c r="V5">
        <v>0.9</v>
      </c>
      <c r="W5">
        <v>0.23</v>
      </c>
      <c r="X5">
        <v>1.6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2.7949000000000002</v>
      </c>
      <c r="E2">
        <v>35.78</v>
      </c>
      <c r="F2">
        <v>29.94</v>
      </c>
      <c r="G2">
        <v>4.7699999999999996</v>
      </c>
      <c r="H2">
        <v>0.64</v>
      </c>
      <c r="I2">
        <v>377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86.72</v>
      </c>
      <c r="Q2">
        <v>3771.65</v>
      </c>
      <c r="R2">
        <v>523.04</v>
      </c>
      <c r="S2">
        <v>54.2</v>
      </c>
      <c r="T2">
        <v>233005.23</v>
      </c>
      <c r="U2">
        <v>0.1</v>
      </c>
      <c r="V2">
        <v>0.51</v>
      </c>
      <c r="W2">
        <v>1.2</v>
      </c>
      <c r="X2">
        <v>14.53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4.2847999999999997</v>
      </c>
      <c r="E2">
        <v>23.34</v>
      </c>
      <c r="F2">
        <v>19.27</v>
      </c>
      <c r="G2">
        <v>11.45</v>
      </c>
      <c r="H2">
        <v>0.18</v>
      </c>
      <c r="I2">
        <v>101</v>
      </c>
      <c r="J2">
        <v>98.71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137.80000000000001</v>
      </c>
      <c r="Q2">
        <v>3768.83</v>
      </c>
      <c r="R2">
        <v>183.46</v>
      </c>
      <c r="S2">
        <v>54.2</v>
      </c>
      <c r="T2">
        <v>64594.22</v>
      </c>
      <c r="U2">
        <v>0.3</v>
      </c>
      <c r="V2">
        <v>0.8</v>
      </c>
      <c r="W2">
        <v>0.28000000000000003</v>
      </c>
      <c r="X2">
        <v>3.86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4.4680999999999997</v>
      </c>
      <c r="E3">
        <v>22.38</v>
      </c>
      <c r="F3">
        <v>18.649999999999999</v>
      </c>
      <c r="G3">
        <v>13.16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129.16</v>
      </c>
      <c r="Q3">
        <v>3768.69</v>
      </c>
      <c r="R3">
        <v>158.93</v>
      </c>
      <c r="S3">
        <v>54.2</v>
      </c>
      <c r="T3">
        <v>52408.54</v>
      </c>
      <c r="U3">
        <v>0.34</v>
      </c>
      <c r="V3">
        <v>0.82</v>
      </c>
      <c r="W3">
        <v>0.35</v>
      </c>
      <c r="X3">
        <v>3.24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2024-09-25T11:40:32Z</dcterms:created>
  <dcterms:modified xsi:type="dcterms:W3CDTF">2024-09-25T20:43:03Z</dcterms:modified>
</cp:coreProperties>
</file>