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0%_6m_0_LM/"/>
    </mc:Choice>
  </mc:AlternateContent>
  <xr:revisionPtr revIDLastSave="190" documentId="11_9BE3DC7FAA6E438BB4599B57C0838A3AFFE0E062" xr6:coauthVersionLast="47" xr6:coauthVersionMax="47" xr10:uidLastSave="{0372325A-2E0E-4857-A45D-6F95E528E780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<sst xmlns="http://schemas.openxmlformats.org/spreadsheetml/2006/main" count="717" uniqueCount="60">
  <si>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</si>
  <si>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</si>
  <si>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</si>
  <si>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</si>
  <si>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</si>
  <si>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</si>
  <si>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</si>
  <si>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</si>
  <si>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</si>
  <si>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</si>
  <si>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</si>
  <si>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</si>
  <si>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</si>
  <si>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</si>
  <si>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</si>
  <si>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</si>
  <si>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</si>
  <si>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</si>
  <si>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</si>
  <si>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</si>
  <si>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</si>
  <si>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</si>
  <si>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</si>
  <si>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</si>
  <si>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</si>
  <si>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</si>
  <si>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</si>
  <si>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</si>
  <si>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</si>
  <si>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</si>
  <si>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</si>
  <si>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</si>
  <si>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</si>
  <si>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</si>
  <si>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</si>
  <si>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</si>
  <si>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</si>
  <si>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</si>
  <si>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</si>
  <si>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</si>
  <si>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</si>
  <si>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</si>
  <si>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</si>
  <si>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</si>
  <si>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</si>
  <si>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</si>
  <si>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</si>
  <si>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</si>
  <si>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</si>
  <si>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</si>
  <si>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</si>
  <si>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</si>
  <si>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</si>
  <si>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</si>
  <si>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</si>
  <si>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</si>
  <si>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</si>
  <si>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</si>
  <si>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</si>
  <si>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field_64ha_100ha_10%_6m_0_LM\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</si>
</sst>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1.257536</c:v>
                </c:pt>
                <c:pt idx="1">
                  <c:v>1.429888</c:v>
                </c:pt>
                <c:pt idx="2">
                  <c:v>1.526848</c:v>
                </c:pt>
                <c:pt idx="3">
                  <c:v>1.5878399999999999</c:v>
                </c:pt>
                <c:pt idx="4">
                  <c:v>1.6293119999999999</c:v>
                </c:pt>
                <c:pt idx="5">
                  <c:v>1.6604159999999999</c:v>
                </c:pt>
                <c:pt idx="6">
                  <c:v>1.6856960000000001</c:v>
                </c:pt>
                <c:pt idx="7">
                  <c:v>1.70272</c:v>
                </c:pt>
                <c:pt idx="8">
                  <c:v>1.716928</c:v>
                </c:pt>
                <c:pt idx="9">
                  <c:v>1.740416</c:v>
                </c:pt>
                <c:pt idx="10">
                  <c:v>1.7393279999999998</c:v>
                </c:pt>
                <c:pt idx="11">
                  <c:v>1.7487999999999999</c:v>
                </c:pt>
                <c:pt idx="12">
                  <c:v>1.7533439999999998</c:v>
                </c:pt>
                <c:pt idx="13">
                  <c:v>1.756928</c:v>
                </c:pt>
                <c:pt idx="14">
                  <c:v>1.764608</c:v>
                </c:pt>
                <c:pt idx="15">
                  <c:v>1.7678720000000001</c:v>
                </c:pt>
                <c:pt idx="16">
                  <c:v>1.7700479999999998</c:v>
                </c:pt>
                <c:pt idx="17">
                  <c:v>1.7725440000000001</c:v>
                </c:pt>
                <c:pt idx="18">
                  <c:v>1.773568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ED-4D1E-AF42-393D983CB84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7ED-4D1E-AF42-393D983C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34992"/>
        <c:axId val="1241635472"/>
      </c:scatterChart>
      <c:valAx>
        <c:axId val="124163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635472"/>
        <c:crosses val="autoZero"/>
        <c:crossBetween val="midCat"/>
      </c:valAx>
      <c:valAx>
        <c:axId val="124163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63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CD7-4039-BB09-BE72DF0E3F27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CD7-4039-BB09-BE72DF0E3F27}"/>
              </c:ext>
            </c:extLst>
          </c:dPt>
          <c:dPt>
            <c:idx val="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CD7-4039-BB09-BE72DF0E3F27}"/>
              </c:ext>
            </c:extLst>
          </c:dPt>
          <c:dPt>
            <c:idx val="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CD7-4039-BB09-BE72DF0E3F27}"/>
              </c:ext>
            </c:extLst>
          </c:dPt>
          <c:dPt>
            <c:idx val="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CD7-4039-BB09-BE72DF0E3F27}"/>
              </c:ext>
            </c:extLst>
          </c:dPt>
          <c:dPt>
            <c:idx val="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CD7-4039-BB09-BE72DF0E3F27}"/>
              </c:ext>
            </c:extLst>
          </c:dPt>
          <c:dPt>
            <c:idx val="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CD7-4039-BB09-BE72DF0E3F27}"/>
              </c:ext>
            </c:extLst>
          </c:dPt>
          <c:dPt>
            <c:idx val="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CD7-4039-BB09-BE72DF0E3F27}"/>
              </c:ext>
            </c:extLst>
          </c:dPt>
          <c:dPt>
            <c:idx val="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CD7-4039-BB09-BE72DF0E3F27}"/>
              </c:ext>
            </c:extLst>
          </c:dPt>
          <c:dPt>
            <c:idx val="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CD7-4039-BB09-BE72DF0E3F27}"/>
              </c:ext>
            </c:extLst>
          </c:dPt>
          <c:dPt>
            <c:idx val="1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CD7-4039-BB09-BE72DF0E3F27}"/>
              </c:ext>
            </c:extLst>
          </c:dPt>
          <c:dPt>
            <c:idx val="1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CD7-4039-BB09-BE72DF0E3F27}"/>
              </c:ext>
            </c:extLst>
          </c:dPt>
          <c:dPt>
            <c:idx val="1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CD7-4039-BB09-BE72DF0E3F27}"/>
              </c:ext>
            </c:extLst>
          </c:dPt>
          <c:dPt>
            <c:idx val="1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CD7-4039-BB09-BE72DF0E3F27}"/>
              </c:ext>
            </c:extLst>
          </c:dPt>
          <c:dPt>
            <c:idx val="1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CD7-4039-BB09-BE72DF0E3F27}"/>
              </c:ext>
            </c:extLst>
          </c:dPt>
          <c:dPt>
            <c:idx val="1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CD7-4039-BB09-BE72DF0E3F27}"/>
              </c:ext>
            </c:extLst>
          </c:dPt>
          <c:dPt>
            <c:idx val="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CD7-4039-BB09-BE72DF0E3F27}"/>
              </c:ext>
            </c:extLst>
          </c:dPt>
          <c:dPt>
            <c:idx val="1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CD7-4039-BB09-BE72DF0E3F27}"/>
              </c:ext>
            </c:extLst>
          </c:dPt>
          <c:dPt>
            <c:idx val="1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CD7-4039-BB09-BE72DF0E3F27}"/>
              </c:ext>
            </c:extLst>
          </c:dPt>
          <c:dPt>
            <c:idx val="1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CD7-4039-BB09-BE72DF0E3F27}"/>
              </c:ext>
            </c:extLst>
          </c:dPt>
          <c:dPt>
            <c:idx val="2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CD7-4039-BB09-BE72DF0E3F27}"/>
              </c:ext>
            </c:extLst>
          </c:dPt>
          <c:dPt>
            <c:idx val="2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CD7-4039-BB09-BE72DF0E3F27}"/>
              </c:ext>
            </c:extLst>
          </c:dPt>
          <c:dPt>
            <c:idx val="2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CD7-4039-BB09-BE72DF0E3F27}"/>
              </c:ext>
            </c:extLst>
          </c:dPt>
          <c:dPt>
            <c:idx val="2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CD7-4039-BB09-BE72DF0E3F27}"/>
              </c:ext>
            </c:extLst>
          </c:dPt>
          <c:dPt>
            <c:idx val="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CD7-4039-BB09-BE72DF0E3F27}"/>
              </c:ext>
            </c:extLst>
          </c:dPt>
          <c:dPt>
            <c:idx val="2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CD7-4039-BB09-BE72DF0E3F27}"/>
              </c:ext>
            </c:extLst>
          </c:dPt>
          <c:dPt>
            <c:idx val="2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CD7-4039-BB09-BE72DF0E3F27}"/>
              </c:ext>
            </c:extLst>
          </c:dPt>
          <c:dPt>
            <c:idx val="2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CD7-4039-BB09-BE72DF0E3F27}"/>
              </c:ext>
            </c:extLst>
          </c:dPt>
          <c:dPt>
            <c:idx val="2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CD7-4039-BB09-BE72DF0E3F27}"/>
              </c:ext>
            </c:extLst>
          </c:dPt>
          <c:dPt>
            <c:idx val="2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CD7-4039-BB09-BE72DF0E3F27}"/>
              </c:ext>
            </c:extLst>
          </c:dPt>
          <c:dPt>
            <c:idx val="3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CD7-4039-BB09-BE72DF0E3F27}"/>
              </c:ext>
            </c:extLst>
          </c:dPt>
          <c:dPt>
            <c:idx val="3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CD7-4039-BB09-BE72DF0E3F27}"/>
              </c:ext>
            </c:extLst>
          </c:dPt>
          <c:dPt>
            <c:idx val="3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CD7-4039-BB09-BE72DF0E3F27}"/>
              </c:ext>
            </c:extLst>
          </c:dPt>
          <c:dPt>
            <c:idx val="3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CD7-4039-BB09-BE72DF0E3F27}"/>
              </c:ext>
            </c:extLst>
          </c:dPt>
          <c:dPt>
            <c:idx val="3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CD7-4039-BB09-BE72DF0E3F27}"/>
              </c:ext>
            </c:extLst>
          </c:dPt>
          <c:dPt>
            <c:idx val="3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CD7-4039-BB09-BE72DF0E3F27}"/>
              </c:ext>
            </c:extLst>
          </c:dPt>
          <c:dPt>
            <c:idx val="3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CD7-4039-BB09-BE72DF0E3F27}"/>
              </c:ext>
            </c:extLst>
          </c:dPt>
          <c:dPt>
            <c:idx val="3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CD7-4039-BB09-BE72DF0E3F27}"/>
              </c:ext>
            </c:extLst>
          </c:dPt>
          <c:dPt>
            <c:idx val="3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CD7-4039-BB09-BE72DF0E3F27}"/>
              </c:ext>
            </c:extLst>
          </c:dPt>
          <c:dPt>
            <c:idx val="3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CD7-4039-BB09-BE72DF0E3F27}"/>
              </c:ext>
            </c:extLst>
          </c:dPt>
          <c:dPt>
            <c:idx val="4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CD7-4039-BB09-BE72DF0E3F27}"/>
              </c:ext>
            </c:extLst>
          </c:dPt>
          <c:dPt>
            <c:idx val="4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CD7-4039-BB09-BE72DF0E3F27}"/>
              </c:ext>
            </c:extLst>
          </c:dPt>
          <c:dPt>
            <c:idx val="4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2CD7-4039-BB09-BE72DF0E3F27}"/>
              </c:ext>
            </c:extLst>
          </c:dPt>
          <c:dPt>
            <c:idx val="4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2CD7-4039-BB09-BE72DF0E3F27}"/>
              </c:ext>
            </c:extLst>
          </c:dPt>
          <c:dPt>
            <c:idx val="4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2CD7-4039-BB09-BE72DF0E3F27}"/>
              </c:ext>
            </c:extLst>
          </c:dPt>
          <c:dPt>
            <c:idx val="4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2CD7-4039-BB09-BE72DF0E3F27}"/>
              </c:ext>
            </c:extLst>
          </c:dPt>
          <c:dPt>
            <c:idx val="4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CD7-4039-BB09-BE72DF0E3F27}"/>
              </c:ext>
            </c:extLst>
          </c:dPt>
          <c:dPt>
            <c:idx val="4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2CD7-4039-BB09-BE72DF0E3F27}"/>
              </c:ext>
            </c:extLst>
          </c:dPt>
          <c:dPt>
            <c:idx val="4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CD7-4039-BB09-BE72DF0E3F27}"/>
              </c:ext>
            </c:extLst>
          </c:dPt>
          <c:dPt>
            <c:idx val="4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2CD7-4039-BB09-BE72DF0E3F27}"/>
              </c:ext>
            </c:extLst>
          </c:dPt>
          <c:dPt>
            <c:idx val="5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2CD7-4039-BB09-BE72DF0E3F27}"/>
              </c:ext>
            </c:extLst>
          </c:dPt>
          <c:dPt>
            <c:idx val="5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2CD7-4039-BB09-BE72DF0E3F27}"/>
              </c:ext>
            </c:extLst>
          </c:dPt>
          <c:dPt>
            <c:idx val="5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2CD7-4039-BB09-BE72DF0E3F27}"/>
              </c:ext>
            </c:extLst>
          </c:dPt>
          <c:dPt>
            <c:idx val="5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2CD7-4039-BB09-BE72DF0E3F27}"/>
              </c:ext>
            </c:extLst>
          </c:dPt>
          <c:dPt>
            <c:idx val="5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2CD7-4039-BB09-BE72DF0E3F27}"/>
              </c:ext>
            </c:extLst>
          </c:dPt>
          <c:dPt>
            <c:idx val="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2CD7-4039-BB09-BE72DF0E3F27}"/>
              </c:ext>
            </c:extLst>
          </c:dPt>
          <c:dPt>
            <c:idx val="5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2CD7-4039-BB09-BE72DF0E3F27}"/>
              </c:ext>
            </c:extLst>
          </c:dPt>
          <c:dPt>
            <c:idx val="5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2CD7-4039-BB09-BE72DF0E3F27}"/>
              </c:ext>
            </c:extLst>
          </c:dPt>
          <c:dPt>
            <c:idx val="5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2CD7-4039-BB09-BE72DF0E3F27}"/>
              </c:ext>
            </c:extLst>
          </c:dPt>
          <c:dPt>
            <c:idx val="5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2CD7-4039-BB09-BE72DF0E3F27}"/>
              </c:ext>
            </c:extLst>
          </c:dPt>
          <c:dPt>
            <c:idx val="6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2CD7-4039-BB09-BE72DF0E3F27}"/>
              </c:ext>
            </c:extLst>
          </c:dPt>
          <c:dPt>
            <c:idx val="6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2CD7-4039-BB09-BE72DF0E3F27}"/>
              </c:ext>
            </c:extLst>
          </c:dPt>
          <c:dPt>
            <c:idx val="6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2CD7-4039-BB09-BE72DF0E3F27}"/>
              </c:ext>
            </c:extLst>
          </c:dPt>
          <c:dPt>
            <c:idx val="6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2CD7-4039-BB09-BE72DF0E3F27}"/>
              </c:ext>
            </c:extLst>
          </c:dPt>
          <c:dPt>
            <c:idx val="6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2CD7-4039-BB09-BE72DF0E3F27}"/>
              </c:ext>
            </c:extLst>
          </c:dPt>
          <c:dPt>
            <c:idx val="6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2CD7-4039-BB09-BE72DF0E3F27}"/>
              </c:ext>
            </c:extLst>
          </c:dPt>
          <c:dPt>
            <c:idx val="6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2CD7-4039-BB09-BE72DF0E3F27}"/>
              </c:ext>
            </c:extLst>
          </c:dPt>
          <c:dPt>
            <c:idx val="6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2CD7-4039-BB09-BE72DF0E3F27}"/>
              </c:ext>
            </c:extLst>
          </c:dPt>
          <c:xVal>
            <c:numRef>
              <c:f>gráficos!$A$7:$A$74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xVal>
          <c:yVal>
            <c:numRef>
              <c:f>gráficos!$B$7:$B$74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CD7-4039-BB09-BE72DF0E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92BBB-3571-3508-C6EE-14BBFB3AF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2C3B-C07D-4F8F-95B5-060233601F82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1.9649000000000001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376</v>
      </c>
      <c r="F2">
        <f>_xlfn.XLOOKUP(B2,RESULTADOS_0!D:D,RESULTADOS_0!F:F,0,0,1)</f>
        <v>45.07</v>
      </c>
      <c r="G2">
        <f>_xlfn.XLOOKUP(B2,RESULTADOS_0!D:D,RESULTADOS_0!M:M,0,0,1)</f>
        <v>0</v>
      </c>
      <c r="H2">
        <v>64</v>
      </c>
      <c r="I2">
        <v>1.257536</v>
      </c>
      <c r="J2">
        <v>10</v>
      </c>
      <c r="M2">
        <v>20</v>
      </c>
    </row>
    <row r="3" spans="1:16" x14ac:dyDescent="0.3">
      <c r="A3" t="s">
        <v>41</v>
      </c>
      <c r="B3">
        <v>2.2342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251</v>
      </c>
      <c r="F3">
        <f>_xlfn.XLOOKUP(B3,RESULTADOS_1!D:D,RESULTADOS_1!F:F,0,0,1)</f>
        <v>40.270000000000003</v>
      </c>
      <c r="G3">
        <f>_xlfn.XLOOKUP(B3,RESULTADOS_1!D:D,RESULTADOS_1!M:M,0,0,1)</f>
        <v>0</v>
      </c>
      <c r="I3">
        <v>1.429888</v>
      </c>
    </row>
    <row r="4" spans="1:16" x14ac:dyDescent="0.3">
      <c r="A4" t="s">
        <v>42</v>
      </c>
      <c r="B4">
        <v>2.3856999999999999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189</v>
      </c>
      <c r="F4">
        <f>_xlfn.XLOOKUP(B4,RESULTADOS_2!D:D,RESULTADOS_2!F:F,0,0,1)</f>
        <v>37.86</v>
      </c>
      <c r="G4">
        <f>_xlfn.XLOOKUP(B4,RESULTADOS_2!D:D,RESULTADOS_2!M:M,0,0,1)</f>
        <v>0</v>
      </c>
      <c r="I4">
        <v>1.526848</v>
      </c>
    </row>
    <row r="5" spans="1:16" x14ac:dyDescent="0.3">
      <c r="A5" t="s">
        <v>43</v>
      </c>
      <c r="B5">
        <v>2.4809999999999999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152</v>
      </c>
      <c r="F5">
        <f>_xlfn.XLOOKUP(B5,RESULTADOS_3!D:D,RESULTADOS_3!F:F,0,0,1)</f>
        <v>36.4</v>
      </c>
      <c r="G5">
        <f>_xlfn.XLOOKUP(B5,RESULTADOS_3!D:D,RESULTADOS_3!M:M,0,0,1)</f>
        <v>10</v>
      </c>
      <c r="I5">
        <v>1.5878399999999999</v>
      </c>
    </row>
    <row r="6" spans="1:16" x14ac:dyDescent="0.3">
      <c r="A6" t="s">
        <v>44</v>
      </c>
      <c r="B6">
        <v>2.5457999999999998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127</v>
      </c>
      <c r="F6">
        <f>_xlfn.XLOOKUP(B6,RESULTADOS_4!D:D,RESULTADOS_4!F:F,0,0,1)</f>
        <v>35.46</v>
      </c>
      <c r="G6">
        <f>_xlfn.XLOOKUP(B6,RESULTADOS_4!D:D,RESULTADOS_4!M:M,0,0,1)</f>
        <v>0</v>
      </c>
      <c r="I6">
        <v>1.6293119999999999</v>
      </c>
    </row>
    <row r="7" spans="1:16" x14ac:dyDescent="0.3">
      <c r="A7" t="s">
        <v>45</v>
      </c>
      <c r="B7">
        <v>2.5943999999999998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109</v>
      </c>
      <c r="F7">
        <f>_xlfn.XLOOKUP(B7,RESULTADOS_5!D:D,RESULTADOS_5!F:F,0,0,1)</f>
        <v>34.78</v>
      </c>
      <c r="G7">
        <f>_xlfn.XLOOKUP(B7,RESULTADOS_5!D:D,RESULTADOS_5!M:M,0,0,1)</f>
        <v>0</v>
      </c>
      <c r="I7">
        <v>1.6604159999999999</v>
      </c>
    </row>
    <row r="8" spans="1:16" x14ac:dyDescent="0.3">
      <c r="A8" t="s">
        <v>46</v>
      </c>
      <c r="B8">
        <v>2.6339000000000001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95</v>
      </c>
      <c r="F8">
        <f>_xlfn.XLOOKUP(B8,RESULTADOS_6!D:D,RESULTADOS_6!F:F,0,0,1)</f>
        <v>34.229999999999997</v>
      </c>
      <c r="G8">
        <f>_xlfn.XLOOKUP(B8,RESULTADOS_6!D:D,RESULTADOS_6!M:M,0,0,1)</f>
        <v>0</v>
      </c>
      <c r="I8">
        <v>1.6856960000000001</v>
      </c>
    </row>
    <row r="9" spans="1:16" x14ac:dyDescent="0.3">
      <c r="A9" t="s">
        <v>47</v>
      </c>
      <c r="B9">
        <v>2.6604999999999999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85</v>
      </c>
      <c r="F9">
        <f>_xlfn.XLOOKUP(B9,RESULTADOS_7!D:D,RESULTADOS_7!F:F,0,0,1)</f>
        <v>33.85</v>
      </c>
      <c r="G9">
        <f>_xlfn.XLOOKUP(B9,RESULTADOS_7!D:D,RESULTADOS_7!M:M,0,0,1)</f>
        <v>0</v>
      </c>
      <c r="I9">
        <v>1.70272</v>
      </c>
    </row>
    <row r="10" spans="1:16" x14ac:dyDescent="0.3">
      <c r="A10" t="s">
        <v>48</v>
      </c>
      <c r="B10">
        <v>2.6827000000000001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77</v>
      </c>
      <c r="F10">
        <f>_xlfn.XLOOKUP(B10,RESULTADOS_8!D:D,RESULTADOS_8!F:F,0,0,1)</f>
        <v>33.53</v>
      </c>
      <c r="G10">
        <f>_xlfn.XLOOKUP(B10,RESULTADOS_8!D:D,RESULTADOS_8!M:M,0,0,1)</f>
        <v>0</v>
      </c>
      <c r="I10">
        <v>1.716928</v>
      </c>
    </row>
    <row r="11" spans="1:16" x14ac:dyDescent="0.3">
      <c r="A11" t="s">
        <v>49</v>
      </c>
      <c r="B11">
        <v>2.7193999999999998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70</v>
      </c>
      <c r="F11">
        <f>_xlfn.XLOOKUP(B11,RESULTADOS_9!D:D,RESULTADOS_9!F:F,0,0,1)</f>
        <v>33.020000000000003</v>
      </c>
      <c r="G11">
        <f>_xlfn.XLOOKUP(B11,RESULTADOS_9!D:D,RESULTADOS_9!M:M,0,0,1)</f>
        <v>0</v>
      </c>
      <c r="I11">
        <v>1.740416</v>
      </c>
    </row>
    <row r="12" spans="1:16" x14ac:dyDescent="0.3">
      <c r="A12" t="s">
        <v>50</v>
      </c>
      <c r="B12">
        <v>2.7176999999999998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64</v>
      </c>
      <c r="F12">
        <f>_xlfn.XLOOKUP(B12,RESULTADOS_10!D:D,RESULTADOS_10!F:F,0,0,1)</f>
        <v>33.03</v>
      </c>
      <c r="G12">
        <f>_xlfn.XLOOKUP(B12,RESULTADOS_10!D:D,RESULTADOS_10!M:M,0,0,1)</f>
        <v>0</v>
      </c>
      <c r="I12">
        <v>1.7393279999999998</v>
      </c>
    </row>
    <row r="13" spans="1:16" x14ac:dyDescent="0.3">
      <c r="A13" t="s">
        <v>51</v>
      </c>
      <c r="B13">
        <v>2.7324999999999999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59</v>
      </c>
      <c r="F13">
        <f>_xlfn.XLOOKUP(B13,RESULTADOS_11!D:D,RESULTADOS_11!F:F,0,0,1)</f>
        <v>32.81</v>
      </c>
      <c r="G13">
        <f>_xlfn.XLOOKUP(B13,RESULTADOS_11!D:D,RESULTADOS_11!M:M,0,0,1)</f>
        <v>0</v>
      </c>
      <c r="I13">
        <v>1.7487999999999999</v>
      </c>
    </row>
    <row r="14" spans="1:16" x14ac:dyDescent="0.3">
      <c r="A14" t="s">
        <v>52</v>
      </c>
      <c r="B14">
        <v>2.7395999999999998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55</v>
      </c>
      <c r="F14">
        <f>_xlfn.XLOOKUP(B14,RESULTADOS_12!D:D,RESULTADOS_12!F:F,0,0,1)</f>
        <v>32.68</v>
      </c>
      <c r="G14">
        <f>_xlfn.XLOOKUP(B14,RESULTADOS_12!D:D,RESULTADOS_12!M:M,0,0,1)</f>
        <v>0</v>
      </c>
      <c r="I14">
        <v>1.7533439999999998</v>
      </c>
    </row>
    <row r="15" spans="1:16" x14ac:dyDescent="0.3">
      <c r="A15" t="s">
        <v>53</v>
      </c>
      <c r="B15">
        <v>2.7452000000000001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52</v>
      </c>
      <c r="F15">
        <f>_xlfn.XLOOKUP(B15,RESULTADOS_13!D:D,RESULTADOS_13!F:F,0,0,1)</f>
        <v>32.56</v>
      </c>
      <c r="G15">
        <f>_xlfn.XLOOKUP(B15,RESULTADOS_13!D:D,RESULTADOS_13!M:M,0,0,1)</f>
        <v>0</v>
      </c>
      <c r="I15">
        <v>1.756928</v>
      </c>
    </row>
    <row r="16" spans="1:16" x14ac:dyDescent="0.3">
      <c r="A16" t="s">
        <v>54</v>
      </c>
      <c r="B16">
        <v>2.7572000000000001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48</v>
      </c>
      <c r="F16">
        <f>_xlfn.XLOOKUP(B16,RESULTADOS_14!D:D,RESULTADOS_14!F:F,0,0,1)</f>
        <v>32.4</v>
      </c>
      <c r="G16">
        <f>_xlfn.XLOOKUP(B16,RESULTADOS_14!D:D,RESULTADOS_14!M:M,0,0,1)</f>
        <v>0</v>
      </c>
      <c r="I16">
        <v>1.764608</v>
      </c>
    </row>
    <row r="17" spans="1:9" x14ac:dyDescent="0.3">
      <c r="A17" t="s">
        <v>55</v>
      </c>
      <c r="B17">
        <v>2.7623000000000002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46</v>
      </c>
      <c r="F17">
        <f>_xlfn.XLOOKUP(B17,RESULTADOS_15!D:D,RESULTADOS_15!F:F,0,0,1)</f>
        <v>32.270000000000003</v>
      </c>
      <c r="G17">
        <f>_xlfn.XLOOKUP(B17,RESULTADOS_15!D:D,RESULTADOS_15!M:M,0,0,1)</f>
        <v>15</v>
      </c>
      <c r="I17">
        <v>1.7678720000000001</v>
      </c>
    </row>
    <row r="18" spans="1:9" x14ac:dyDescent="0.3">
      <c r="A18" t="s">
        <v>56</v>
      </c>
      <c r="B18">
        <v>2.7656999999999998</v>
      </c>
      <c r="C18">
        <f>_xlfn.XLOOKUP(B18,RESULTADOS_16!D:D,RESULTADOS_16!B:B,0,0,1)</f>
        <v>90</v>
      </c>
      <c r="D18">
        <f>_xlfn.XLOOKUP(B18,RESULTADOS_16!D:D,RESULTADOS_16!L:L,0,0,1)</f>
        <v>6</v>
      </c>
      <c r="E18">
        <f>_xlfn.XLOOKUP(B18,RESULTADOS_16!D:D,RESULTADOS_16!I:I,0,0,1)</f>
        <v>43</v>
      </c>
      <c r="F18">
        <f>_xlfn.XLOOKUP(B18,RESULTADOS_16!D:D,RESULTADOS_16!F:F,0,0,1)</f>
        <v>32.21</v>
      </c>
      <c r="G18">
        <f>_xlfn.XLOOKUP(B18,RESULTADOS_16!D:D,RESULTADOS_16!M:M,0,0,1)</f>
        <v>0</v>
      </c>
      <c r="I18">
        <v>1.7700479999999998</v>
      </c>
    </row>
    <row r="19" spans="1:9" x14ac:dyDescent="0.3">
      <c r="A19" t="s">
        <v>57</v>
      </c>
      <c r="B19">
        <v>2.7696000000000001</v>
      </c>
      <c r="C19">
        <f>_xlfn.XLOOKUP(B19,RESULTADOS_17!D:D,RESULTADOS_17!B:B,0,0,1)</f>
        <v>95</v>
      </c>
      <c r="D19">
        <f>_xlfn.XLOOKUP(B19,RESULTADOS_17!D:D,RESULTADOS_17!L:L,0,0,1)</f>
        <v>6</v>
      </c>
      <c r="E19">
        <f>_xlfn.XLOOKUP(B19,RESULTADOS_17!D:D,RESULTADOS_17!I:I,0,0,1)</f>
        <v>41</v>
      </c>
      <c r="F19">
        <f>_xlfn.XLOOKUP(B19,RESULTADOS_17!D:D,RESULTADOS_17!F:F,0,0,1)</f>
        <v>32.11</v>
      </c>
      <c r="G19">
        <f>_xlfn.XLOOKUP(B19,RESULTADOS_17!D:D,RESULTADOS_17!M:M,0,0,1)</f>
        <v>10</v>
      </c>
      <c r="I19">
        <v>1.7725440000000001</v>
      </c>
    </row>
    <row r="20" spans="1:9" x14ac:dyDescent="0.3">
      <c r="A20" t="s">
        <v>58</v>
      </c>
      <c r="B20">
        <v>2.7711999999999999</v>
      </c>
      <c r="C20">
        <f>_xlfn.XLOOKUP(B20,RESULTADOS_18!D:D,RESULTADOS_18!B:B,0,0,1)</f>
        <v>100</v>
      </c>
      <c r="D20">
        <f>_xlfn.XLOOKUP(B20,RESULTADOS_18!D:D,RESULTADOS_18!L:L,0,0,1)</f>
        <v>7</v>
      </c>
      <c r="E20">
        <f>_xlfn.XLOOKUP(B20,RESULTADOS_18!D:D,RESULTADOS_18!I:I,0,0,1)</f>
        <v>39</v>
      </c>
      <c r="F20">
        <f>_xlfn.XLOOKUP(B20,RESULTADOS_18!D:D,RESULTADOS_18!F:F,0,0,1)</f>
        <v>32.049999999999997</v>
      </c>
      <c r="G20">
        <f>_xlfn.XLOOKUP(B20,RESULTADOS_18!D:D,RESULTADOS_18!M:M,0,0,1)</f>
        <v>0</v>
      </c>
      <c r="I20">
        <v>1.773568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1.9065000000000001</v>
      </c>
      <c r="E2">
        <v>52.45</v>
      </c>
      <c r="F2">
        <v>42.47</v>
      </c>
      <c r="G2">
        <v>8.3000000000000007</v>
      </c>
      <c r="H2">
        <v>0.14000000000000001</v>
      </c>
      <c r="I2">
        <v>307</v>
      </c>
      <c r="J2">
        <v>124.63</v>
      </c>
      <c r="K2">
        <v>45</v>
      </c>
      <c r="L2">
        <v>1</v>
      </c>
      <c r="M2">
        <v>305</v>
      </c>
      <c r="N2">
        <v>18.64</v>
      </c>
      <c r="O2">
        <v>15605.44</v>
      </c>
      <c r="P2">
        <v>421.53</v>
      </c>
      <c r="Q2">
        <v>3754.55</v>
      </c>
      <c r="R2">
        <v>505.56</v>
      </c>
      <c r="S2">
        <v>107.88</v>
      </c>
      <c r="T2">
        <v>197649.43</v>
      </c>
      <c r="U2">
        <v>0.21</v>
      </c>
      <c r="V2">
        <v>0.72</v>
      </c>
      <c r="W2">
        <v>0.71</v>
      </c>
      <c r="X2">
        <v>11.87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2.5093000000000001</v>
      </c>
      <c r="E3">
        <v>39.85</v>
      </c>
      <c r="F3">
        <v>34.81</v>
      </c>
      <c r="G3">
        <v>18.32</v>
      </c>
      <c r="H3">
        <v>0.28000000000000003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313.43</v>
      </c>
      <c r="Q3">
        <v>3753.6</v>
      </c>
      <c r="R3">
        <v>248.34</v>
      </c>
      <c r="S3">
        <v>107.88</v>
      </c>
      <c r="T3">
        <v>70002.92</v>
      </c>
      <c r="U3">
        <v>0.43</v>
      </c>
      <c r="V3">
        <v>0.88</v>
      </c>
      <c r="W3">
        <v>0.41</v>
      </c>
      <c r="X3">
        <v>4.21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2.6943000000000001</v>
      </c>
      <c r="E4">
        <v>37.119999999999997</v>
      </c>
      <c r="F4">
        <v>33.299999999999997</v>
      </c>
      <c r="G4">
        <v>30.27</v>
      </c>
      <c r="H4">
        <v>0.42</v>
      </c>
      <c r="I4">
        <v>66</v>
      </c>
      <c r="J4">
        <v>127.27</v>
      </c>
      <c r="K4">
        <v>45</v>
      </c>
      <c r="L4">
        <v>3</v>
      </c>
      <c r="M4">
        <v>31</v>
      </c>
      <c r="N4">
        <v>19.27</v>
      </c>
      <c r="O4">
        <v>15930.42</v>
      </c>
      <c r="P4">
        <v>265.18</v>
      </c>
      <c r="Q4">
        <v>3753.86</v>
      </c>
      <c r="R4">
        <v>197.57</v>
      </c>
      <c r="S4">
        <v>107.88</v>
      </c>
      <c r="T4">
        <v>44858.62</v>
      </c>
      <c r="U4">
        <v>0.55000000000000004</v>
      </c>
      <c r="V4">
        <v>0.91</v>
      </c>
      <c r="W4">
        <v>0.36</v>
      </c>
      <c r="X4">
        <v>2.7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2.7176999999999998</v>
      </c>
      <c r="E5">
        <v>36.799999999999997</v>
      </c>
      <c r="F5">
        <v>33.03</v>
      </c>
      <c r="G5">
        <v>30.96</v>
      </c>
      <c r="H5">
        <v>0.55000000000000004</v>
      </c>
      <c r="I5">
        <v>64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262.81</v>
      </c>
      <c r="Q5">
        <v>3753.63</v>
      </c>
      <c r="R5">
        <v>186.5</v>
      </c>
      <c r="S5">
        <v>107.88</v>
      </c>
      <c r="T5">
        <v>39333.449999999997</v>
      </c>
      <c r="U5">
        <v>0.57999999999999996</v>
      </c>
      <c r="V5">
        <v>0.92</v>
      </c>
      <c r="W5">
        <v>0.4</v>
      </c>
      <c r="X5">
        <v>2.4300000000000002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1.6203000000000001</v>
      </c>
      <c r="E2">
        <v>61.72</v>
      </c>
      <c r="F2">
        <v>46.41</v>
      </c>
      <c r="G2">
        <v>6.91</v>
      </c>
      <c r="H2">
        <v>0.11</v>
      </c>
      <c r="I2">
        <v>403</v>
      </c>
      <c r="J2">
        <v>159.12</v>
      </c>
      <c r="K2">
        <v>50.28</v>
      </c>
      <c r="L2">
        <v>1</v>
      </c>
      <c r="M2">
        <v>401</v>
      </c>
      <c r="N2">
        <v>27.84</v>
      </c>
      <c r="O2">
        <v>19859.16</v>
      </c>
      <c r="P2">
        <v>551.77</v>
      </c>
      <c r="Q2">
        <v>3754.57</v>
      </c>
      <c r="R2">
        <v>637.72</v>
      </c>
      <c r="S2">
        <v>107.88</v>
      </c>
      <c r="T2">
        <v>263252</v>
      </c>
      <c r="U2">
        <v>0.17</v>
      </c>
      <c r="V2">
        <v>0.66</v>
      </c>
      <c r="W2">
        <v>0.86</v>
      </c>
      <c r="X2">
        <v>15.8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2.3184999999999998</v>
      </c>
      <c r="E3">
        <v>43.13</v>
      </c>
      <c r="F3">
        <v>36.07</v>
      </c>
      <c r="G3">
        <v>14.72</v>
      </c>
      <c r="H3">
        <v>0.22</v>
      </c>
      <c r="I3">
        <v>147</v>
      </c>
      <c r="J3">
        <v>160.54</v>
      </c>
      <c r="K3">
        <v>50.28</v>
      </c>
      <c r="L3">
        <v>2</v>
      </c>
      <c r="M3">
        <v>145</v>
      </c>
      <c r="N3">
        <v>28.26</v>
      </c>
      <c r="O3">
        <v>20034.400000000001</v>
      </c>
      <c r="P3">
        <v>405.05</v>
      </c>
      <c r="Q3">
        <v>3753.83</v>
      </c>
      <c r="R3">
        <v>290.72000000000003</v>
      </c>
      <c r="S3">
        <v>107.88</v>
      </c>
      <c r="T3">
        <v>91029.61</v>
      </c>
      <c r="U3">
        <v>0.37</v>
      </c>
      <c r="V3">
        <v>0.84</v>
      </c>
      <c r="W3">
        <v>0.46</v>
      </c>
      <c r="X3">
        <v>5.47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2.5785</v>
      </c>
      <c r="E4">
        <v>38.78</v>
      </c>
      <c r="F4">
        <v>33.69</v>
      </c>
      <c r="G4">
        <v>23.5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353.46</v>
      </c>
      <c r="Q4">
        <v>3753.5</v>
      </c>
      <c r="R4">
        <v>211.05</v>
      </c>
      <c r="S4">
        <v>107.88</v>
      </c>
      <c r="T4">
        <v>51498.33</v>
      </c>
      <c r="U4">
        <v>0.51</v>
      </c>
      <c r="V4">
        <v>0.9</v>
      </c>
      <c r="W4">
        <v>0.36</v>
      </c>
      <c r="X4">
        <v>3.09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2.7042000000000002</v>
      </c>
      <c r="E5">
        <v>36.979999999999997</v>
      </c>
      <c r="F5">
        <v>32.79</v>
      </c>
      <c r="G5">
        <v>33.92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56</v>
      </c>
      <c r="N5">
        <v>29.12</v>
      </c>
      <c r="O5">
        <v>20386.62</v>
      </c>
      <c r="P5">
        <v>316.47000000000003</v>
      </c>
      <c r="Q5">
        <v>3753.48</v>
      </c>
      <c r="R5">
        <v>181.2</v>
      </c>
      <c r="S5">
        <v>107.88</v>
      </c>
      <c r="T5">
        <v>36716.39</v>
      </c>
      <c r="U5">
        <v>0.6</v>
      </c>
      <c r="V5">
        <v>0.93</v>
      </c>
      <c r="W5">
        <v>0.31</v>
      </c>
      <c r="X5">
        <v>2.19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2.7572000000000001</v>
      </c>
      <c r="E6">
        <v>36.270000000000003</v>
      </c>
      <c r="F6">
        <v>32.4</v>
      </c>
      <c r="G6">
        <v>40.5</v>
      </c>
      <c r="H6">
        <v>0.54</v>
      </c>
      <c r="I6">
        <v>48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296.91000000000003</v>
      </c>
      <c r="Q6">
        <v>3753.57</v>
      </c>
      <c r="R6">
        <v>166.27</v>
      </c>
      <c r="S6">
        <v>107.88</v>
      </c>
      <c r="T6">
        <v>29300.03</v>
      </c>
      <c r="U6">
        <v>0.65</v>
      </c>
      <c r="V6">
        <v>0.94</v>
      </c>
      <c r="W6">
        <v>0.35</v>
      </c>
      <c r="X6">
        <v>1.8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2.3407</v>
      </c>
      <c r="E2">
        <v>42.72</v>
      </c>
      <c r="F2">
        <v>37.630000000000003</v>
      </c>
      <c r="G2">
        <v>12.14</v>
      </c>
      <c r="H2">
        <v>0.22</v>
      </c>
      <c r="I2">
        <v>186</v>
      </c>
      <c r="J2">
        <v>80.84</v>
      </c>
      <c r="K2">
        <v>35.1</v>
      </c>
      <c r="L2">
        <v>1</v>
      </c>
      <c r="M2">
        <v>184</v>
      </c>
      <c r="N2">
        <v>9.74</v>
      </c>
      <c r="O2">
        <v>10204.209999999999</v>
      </c>
      <c r="P2">
        <v>256.3</v>
      </c>
      <c r="Q2">
        <v>3753.86</v>
      </c>
      <c r="R2">
        <v>342.95</v>
      </c>
      <c r="S2">
        <v>107.88</v>
      </c>
      <c r="T2">
        <v>116949.31</v>
      </c>
      <c r="U2">
        <v>0.31</v>
      </c>
      <c r="V2">
        <v>0.81</v>
      </c>
      <c r="W2">
        <v>0.52</v>
      </c>
      <c r="X2">
        <v>7.03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2.5943999999999998</v>
      </c>
      <c r="E3">
        <v>38.54</v>
      </c>
      <c r="F3">
        <v>34.78</v>
      </c>
      <c r="G3">
        <v>19.14</v>
      </c>
      <c r="H3">
        <v>0.43</v>
      </c>
      <c r="I3">
        <v>109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213.56</v>
      </c>
      <c r="Q3">
        <v>3753.85</v>
      </c>
      <c r="R3">
        <v>242.85</v>
      </c>
      <c r="S3">
        <v>107.88</v>
      </c>
      <c r="T3">
        <v>67285.440000000002</v>
      </c>
      <c r="U3">
        <v>0.44</v>
      </c>
      <c r="V3">
        <v>0.88</v>
      </c>
      <c r="W3">
        <v>0.54</v>
      </c>
      <c r="X3">
        <v>4.18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2.0669</v>
      </c>
      <c r="E2">
        <v>48.38</v>
      </c>
      <c r="F2">
        <v>40.57</v>
      </c>
      <c r="G2">
        <v>9.36</v>
      </c>
      <c r="H2">
        <v>0.16</v>
      </c>
      <c r="I2">
        <v>260</v>
      </c>
      <c r="J2">
        <v>107.41</v>
      </c>
      <c r="K2">
        <v>41.65</v>
      </c>
      <c r="L2">
        <v>1</v>
      </c>
      <c r="M2">
        <v>258</v>
      </c>
      <c r="N2">
        <v>14.77</v>
      </c>
      <c r="O2">
        <v>13481.73</v>
      </c>
      <c r="P2">
        <v>357.61</v>
      </c>
      <c r="Q2">
        <v>3754.31</v>
      </c>
      <c r="R2">
        <v>441.75</v>
      </c>
      <c r="S2">
        <v>107.88</v>
      </c>
      <c r="T2">
        <v>165977.82</v>
      </c>
      <c r="U2">
        <v>0.24</v>
      </c>
      <c r="V2">
        <v>0.75</v>
      </c>
      <c r="W2">
        <v>0.63</v>
      </c>
      <c r="X2">
        <v>9.9600000000000009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2.6162999999999998</v>
      </c>
      <c r="E3">
        <v>38.22</v>
      </c>
      <c r="F3">
        <v>34.07</v>
      </c>
      <c r="G3">
        <v>21.52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92</v>
      </c>
      <c r="N3">
        <v>15.03</v>
      </c>
      <c r="O3">
        <v>13638.32</v>
      </c>
      <c r="P3">
        <v>260.08</v>
      </c>
      <c r="Q3">
        <v>3753.6</v>
      </c>
      <c r="R3">
        <v>223.7</v>
      </c>
      <c r="S3">
        <v>107.88</v>
      </c>
      <c r="T3">
        <v>57781.04</v>
      </c>
      <c r="U3">
        <v>0.48</v>
      </c>
      <c r="V3">
        <v>0.89</v>
      </c>
      <c r="W3">
        <v>0.38</v>
      </c>
      <c r="X3">
        <v>3.48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2.6827000000000001</v>
      </c>
      <c r="E4">
        <v>37.28</v>
      </c>
      <c r="F4">
        <v>33.53</v>
      </c>
      <c r="G4">
        <v>26.13</v>
      </c>
      <c r="H4">
        <v>0.48</v>
      </c>
      <c r="I4">
        <v>77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244.04</v>
      </c>
      <c r="Q4">
        <v>3753.79</v>
      </c>
      <c r="R4">
        <v>202.6</v>
      </c>
      <c r="S4">
        <v>107.88</v>
      </c>
      <c r="T4">
        <v>47319.56</v>
      </c>
      <c r="U4">
        <v>0.53</v>
      </c>
      <c r="V4">
        <v>0.91</v>
      </c>
      <c r="W4">
        <v>0.44</v>
      </c>
      <c r="X4">
        <v>2.93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2.4809999999999999</v>
      </c>
      <c r="E2">
        <v>40.31</v>
      </c>
      <c r="F2">
        <v>36.4</v>
      </c>
      <c r="G2">
        <v>14.37</v>
      </c>
      <c r="H2">
        <v>0.28000000000000003</v>
      </c>
      <c r="I2">
        <v>152</v>
      </c>
      <c r="J2">
        <v>61.76</v>
      </c>
      <c r="K2">
        <v>28.92</v>
      </c>
      <c r="L2">
        <v>1</v>
      </c>
      <c r="M2">
        <v>10</v>
      </c>
      <c r="N2">
        <v>6.84</v>
      </c>
      <c r="O2">
        <v>7851.41</v>
      </c>
      <c r="P2">
        <v>188.78</v>
      </c>
      <c r="Q2">
        <v>3753.91</v>
      </c>
      <c r="R2">
        <v>295.33999999999997</v>
      </c>
      <c r="S2">
        <v>107.88</v>
      </c>
      <c r="T2">
        <v>93316.59</v>
      </c>
      <c r="U2">
        <v>0.37</v>
      </c>
      <c r="V2">
        <v>0.84</v>
      </c>
      <c r="W2">
        <v>0.65</v>
      </c>
      <c r="X2">
        <v>5.8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2.48</v>
      </c>
      <c r="E3">
        <v>40.32</v>
      </c>
      <c r="F3">
        <v>36.42</v>
      </c>
      <c r="G3">
        <v>14.37</v>
      </c>
      <c r="H3">
        <v>0.55000000000000004</v>
      </c>
      <c r="I3">
        <v>152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192.03</v>
      </c>
      <c r="Q3">
        <v>3753.7</v>
      </c>
      <c r="R3">
        <v>295.52999999999997</v>
      </c>
      <c r="S3">
        <v>107.88</v>
      </c>
      <c r="T3">
        <v>93411.29</v>
      </c>
      <c r="U3">
        <v>0.37</v>
      </c>
      <c r="V3">
        <v>0.84</v>
      </c>
      <c r="W3">
        <v>0.66</v>
      </c>
      <c r="X3">
        <v>5.82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1.5541</v>
      </c>
      <c r="E2">
        <v>64.349999999999994</v>
      </c>
      <c r="F2">
        <v>47.47</v>
      </c>
      <c r="G2">
        <v>6.65</v>
      </c>
      <c r="H2">
        <v>0.11</v>
      </c>
      <c r="I2">
        <v>428</v>
      </c>
      <c r="J2">
        <v>167.88</v>
      </c>
      <c r="K2">
        <v>51.39</v>
      </c>
      <c r="L2">
        <v>1</v>
      </c>
      <c r="M2">
        <v>426</v>
      </c>
      <c r="N2">
        <v>30.49</v>
      </c>
      <c r="O2">
        <v>20939.59</v>
      </c>
      <c r="P2">
        <v>586.23</v>
      </c>
      <c r="Q2">
        <v>3755.09</v>
      </c>
      <c r="R2">
        <v>673.08</v>
      </c>
      <c r="S2">
        <v>107.88</v>
      </c>
      <c r="T2">
        <v>280803.09999999998</v>
      </c>
      <c r="U2">
        <v>0.16</v>
      </c>
      <c r="V2">
        <v>0.64</v>
      </c>
      <c r="W2">
        <v>0.91</v>
      </c>
      <c r="X2">
        <v>16.86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2.2713999999999999</v>
      </c>
      <c r="E3">
        <v>44.03</v>
      </c>
      <c r="F3">
        <v>36.4</v>
      </c>
      <c r="G3">
        <v>14.09</v>
      </c>
      <c r="H3">
        <v>0.21</v>
      </c>
      <c r="I3">
        <v>155</v>
      </c>
      <c r="J3">
        <v>169.33</v>
      </c>
      <c r="K3">
        <v>51.39</v>
      </c>
      <c r="L3">
        <v>2</v>
      </c>
      <c r="M3">
        <v>153</v>
      </c>
      <c r="N3">
        <v>30.94</v>
      </c>
      <c r="O3">
        <v>21118.46</v>
      </c>
      <c r="P3">
        <v>426.73</v>
      </c>
      <c r="Q3">
        <v>3753.9</v>
      </c>
      <c r="R3">
        <v>301.70999999999998</v>
      </c>
      <c r="S3">
        <v>107.88</v>
      </c>
      <c r="T3">
        <v>96487.12</v>
      </c>
      <c r="U3">
        <v>0.36</v>
      </c>
      <c r="V3">
        <v>0.84</v>
      </c>
      <c r="W3">
        <v>0.47</v>
      </c>
      <c r="X3">
        <v>5.8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2.5406</v>
      </c>
      <c r="E4">
        <v>39.36</v>
      </c>
      <c r="F4">
        <v>33.9</v>
      </c>
      <c r="G4">
        <v>22.35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374.79</v>
      </c>
      <c r="Q4">
        <v>3753.61</v>
      </c>
      <c r="R4">
        <v>218.15</v>
      </c>
      <c r="S4">
        <v>107.88</v>
      </c>
      <c r="T4">
        <v>55026.720000000001</v>
      </c>
      <c r="U4">
        <v>0.49</v>
      </c>
      <c r="V4">
        <v>0.9</v>
      </c>
      <c r="W4">
        <v>0.37</v>
      </c>
      <c r="X4">
        <v>3.31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2.6665999999999999</v>
      </c>
      <c r="E5">
        <v>37.5</v>
      </c>
      <c r="F5">
        <v>33.03</v>
      </c>
      <c r="G5">
        <v>31.96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339.58</v>
      </c>
      <c r="Q5">
        <v>3753.6</v>
      </c>
      <c r="R5">
        <v>189.39</v>
      </c>
      <c r="S5">
        <v>107.88</v>
      </c>
      <c r="T5">
        <v>40791.33</v>
      </c>
      <c r="U5">
        <v>0.56999999999999995</v>
      </c>
      <c r="V5">
        <v>0.92</v>
      </c>
      <c r="W5">
        <v>0.32</v>
      </c>
      <c r="X5">
        <v>2.4300000000000002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2.7623000000000002</v>
      </c>
      <c r="E6">
        <v>36.200000000000003</v>
      </c>
      <c r="F6">
        <v>32.270000000000003</v>
      </c>
      <c r="G6">
        <v>42.09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15</v>
      </c>
      <c r="N6">
        <v>32.32</v>
      </c>
      <c r="O6">
        <v>21658.78</v>
      </c>
      <c r="P6">
        <v>305.94</v>
      </c>
      <c r="Q6">
        <v>3753.55</v>
      </c>
      <c r="R6">
        <v>162.51</v>
      </c>
      <c r="S6">
        <v>107.88</v>
      </c>
      <c r="T6">
        <v>27430.82</v>
      </c>
      <c r="U6">
        <v>0.66</v>
      </c>
      <c r="V6">
        <v>0.94</v>
      </c>
      <c r="W6">
        <v>0.33</v>
      </c>
      <c r="X6">
        <v>1.67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2.7568000000000001</v>
      </c>
      <c r="E7">
        <v>36.270000000000003</v>
      </c>
      <c r="F7">
        <v>32.340000000000003</v>
      </c>
      <c r="G7">
        <v>42.19</v>
      </c>
      <c r="H7">
        <v>0.61</v>
      </c>
      <c r="I7">
        <v>46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307.2</v>
      </c>
      <c r="Q7">
        <v>3753.48</v>
      </c>
      <c r="R7">
        <v>164.32</v>
      </c>
      <c r="S7">
        <v>107.88</v>
      </c>
      <c r="T7">
        <v>28334.85</v>
      </c>
      <c r="U7">
        <v>0.66</v>
      </c>
      <c r="V7">
        <v>0.94</v>
      </c>
      <c r="W7">
        <v>0.35</v>
      </c>
      <c r="X7">
        <v>1.75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2.3856999999999999</v>
      </c>
      <c r="E2">
        <v>41.92</v>
      </c>
      <c r="F2">
        <v>37.86</v>
      </c>
      <c r="G2">
        <v>12.02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175.07</v>
      </c>
      <c r="Q2">
        <v>3754.14</v>
      </c>
      <c r="R2">
        <v>342.15</v>
      </c>
      <c r="S2">
        <v>107.88</v>
      </c>
      <c r="T2">
        <v>116535.21</v>
      </c>
      <c r="U2">
        <v>0.32</v>
      </c>
      <c r="V2">
        <v>0.8</v>
      </c>
      <c r="W2">
        <v>0.77</v>
      </c>
      <c r="X2">
        <v>7.26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1.8325</v>
      </c>
      <c r="E2">
        <v>54.57</v>
      </c>
      <c r="F2">
        <v>43.41</v>
      </c>
      <c r="G2">
        <v>7.89</v>
      </c>
      <c r="H2">
        <v>0.13</v>
      </c>
      <c r="I2">
        <v>330</v>
      </c>
      <c r="J2">
        <v>133.21</v>
      </c>
      <c r="K2">
        <v>46.47</v>
      </c>
      <c r="L2">
        <v>1</v>
      </c>
      <c r="M2">
        <v>328</v>
      </c>
      <c r="N2">
        <v>20.75</v>
      </c>
      <c r="O2">
        <v>16663.419999999998</v>
      </c>
      <c r="P2">
        <v>453.23</v>
      </c>
      <c r="Q2">
        <v>3754.26</v>
      </c>
      <c r="R2">
        <v>536.98</v>
      </c>
      <c r="S2">
        <v>107.88</v>
      </c>
      <c r="T2">
        <v>213244.64</v>
      </c>
      <c r="U2">
        <v>0.2</v>
      </c>
      <c r="V2">
        <v>0.7</v>
      </c>
      <c r="W2">
        <v>0.75</v>
      </c>
      <c r="X2">
        <v>12.8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2.4578000000000002</v>
      </c>
      <c r="E3">
        <v>40.69</v>
      </c>
      <c r="F3">
        <v>35.159999999999997</v>
      </c>
      <c r="G3">
        <v>17.149999999999999</v>
      </c>
      <c r="H3">
        <v>0.26</v>
      </c>
      <c r="I3">
        <v>123</v>
      </c>
      <c r="J3">
        <v>134.55000000000001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337.83</v>
      </c>
      <c r="Q3">
        <v>3753.82</v>
      </c>
      <c r="R3">
        <v>260.16000000000003</v>
      </c>
      <c r="S3">
        <v>107.88</v>
      </c>
      <c r="T3">
        <v>75871.710000000006</v>
      </c>
      <c r="U3">
        <v>0.41</v>
      </c>
      <c r="V3">
        <v>0.87</v>
      </c>
      <c r="W3">
        <v>0.42</v>
      </c>
      <c r="X3">
        <v>4.5599999999999996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2.6939000000000002</v>
      </c>
      <c r="E4">
        <v>37.119999999999997</v>
      </c>
      <c r="F4">
        <v>33.06</v>
      </c>
      <c r="G4">
        <v>28.75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67</v>
      </c>
      <c r="N4">
        <v>21.43</v>
      </c>
      <c r="O4">
        <v>16994.64</v>
      </c>
      <c r="P4">
        <v>282.48</v>
      </c>
      <c r="Q4">
        <v>3753.61</v>
      </c>
      <c r="R4">
        <v>191.3</v>
      </c>
      <c r="S4">
        <v>107.88</v>
      </c>
      <c r="T4">
        <v>41709.53</v>
      </c>
      <c r="U4">
        <v>0.56000000000000005</v>
      </c>
      <c r="V4">
        <v>0.92</v>
      </c>
      <c r="W4">
        <v>0.3</v>
      </c>
      <c r="X4">
        <v>2.46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2.7324999999999999</v>
      </c>
      <c r="E5">
        <v>36.6</v>
      </c>
      <c r="F5">
        <v>32.81</v>
      </c>
      <c r="G5">
        <v>33.369999999999997</v>
      </c>
      <c r="H5">
        <v>0.52</v>
      </c>
      <c r="I5">
        <v>59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270.04000000000002</v>
      </c>
      <c r="Q5">
        <v>3753.58</v>
      </c>
      <c r="R5">
        <v>179.42</v>
      </c>
      <c r="S5">
        <v>107.88</v>
      </c>
      <c r="T5">
        <v>35822.18</v>
      </c>
      <c r="U5">
        <v>0.6</v>
      </c>
      <c r="V5">
        <v>0.93</v>
      </c>
      <c r="W5">
        <v>0.39</v>
      </c>
      <c r="X5">
        <v>2.21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1.6889000000000001</v>
      </c>
      <c r="E2">
        <v>59.21</v>
      </c>
      <c r="F2">
        <v>45.38</v>
      </c>
      <c r="G2">
        <v>7.2</v>
      </c>
      <c r="H2">
        <v>0.12</v>
      </c>
      <c r="I2">
        <v>378</v>
      </c>
      <c r="J2">
        <v>150.44</v>
      </c>
      <c r="K2">
        <v>49.1</v>
      </c>
      <c r="L2">
        <v>1</v>
      </c>
      <c r="M2">
        <v>376</v>
      </c>
      <c r="N2">
        <v>25.34</v>
      </c>
      <c r="O2">
        <v>18787.759999999998</v>
      </c>
      <c r="P2">
        <v>518.37</v>
      </c>
      <c r="Q2">
        <v>3754.53</v>
      </c>
      <c r="R2">
        <v>603.5</v>
      </c>
      <c r="S2">
        <v>107.88</v>
      </c>
      <c r="T2">
        <v>246266.44</v>
      </c>
      <c r="U2">
        <v>0.18</v>
      </c>
      <c r="V2">
        <v>0.67</v>
      </c>
      <c r="W2">
        <v>0.82</v>
      </c>
      <c r="X2">
        <v>14.78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2.3618000000000001</v>
      </c>
      <c r="E3">
        <v>42.34</v>
      </c>
      <c r="F3">
        <v>35.82</v>
      </c>
      <c r="G3">
        <v>15.46</v>
      </c>
      <c r="H3">
        <v>0.23</v>
      </c>
      <c r="I3">
        <v>139</v>
      </c>
      <c r="J3">
        <v>151.83000000000001</v>
      </c>
      <c r="K3">
        <v>49.1</v>
      </c>
      <c r="L3">
        <v>2</v>
      </c>
      <c r="M3">
        <v>137</v>
      </c>
      <c r="N3">
        <v>25.73</v>
      </c>
      <c r="O3">
        <v>18959.54</v>
      </c>
      <c r="P3">
        <v>383.48</v>
      </c>
      <c r="Q3">
        <v>3753.82</v>
      </c>
      <c r="R3">
        <v>282.36</v>
      </c>
      <c r="S3">
        <v>107.88</v>
      </c>
      <c r="T3">
        <v>86891.66</v>
      </c>
      <c r="U3">
        <v>0.38</v>
      </c>
      <c r="V3">
        <v>0.85</v>
      </c>
      <c r="W3">
        <v>0.44</v>
      </c>
      <c r="X3">
        <v>5.22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2.6225000000000001</v>
      </c>
      <c r="E4">
        <v>38.130000000000003</v>
      </c>
      <c r="F4">
        <v>33.409999999999997</v>
      </c>
      <c r="G4">
        <v>25.06</v>
      </c>
      <c r="H4">
        <v>0.35</v>
      </c>
      <c r="I4">
        <v>80</v>
      </c>
      <c r="J4">
        <v>153.22999999999999</v>
      </c>
      <c r="K4">
        <v>49.1</v>
      </c>
      <c r="L4">
        <v>3</v>
      </c>
      <c r="M4">
        <v>78</v>
      </c>
      <c r="N4">
        <v>26.13</v>
      </c>
      <c r="O4">
        <v>19131.849999999999</v>
      </c>
      <c r="P4">
        <v>330.18</v>
      </c>
      <c r="Q4">
        <v>3753.63</v>
      </c>
      <c r="R4">
        <v>201.41</v>
      </c>
      <c r="S4">
        <v>107.88</v>
      </c>
      <c r="T4">
        <v>46711.16</v>
      </c>
      <c r="U4">
        <v>0.54</v>
      </c>
      <c r="V4">
        <v>0.91</v>
      </c>
      <c r="W4">
        <v>0.35</v>
      </c>
      <c r="X4">
        <v>2.81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2.7374999999999998</v>
      </c>
      <c r="E5">
        <v>36.53</v>
      </c>
      <c r="F5">
        <v>32.6</v>
      </c>
      <c r="G5">
        <v>36.229999999999997</v>
      </c>
      <c r="H5">
        <v>0.46</v>
      </c>
      <c r="I5">
        <v>54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291.85000000000002</v>
      </c>
      <c r="Q5">
        <v>3753.43</v>
      </c>
      <c r="R5">
        <v>174.4</v>
      </c>
      <c r="S5">
        <v>107.88</v>
      </c>
      <c r="T5">
        <v>33334.339999999997</v>
      </c>
      <c r="U5">
        <v>0.62</v>
      </c>
      <c r="V5">
        <v>0.93</v>
      </c>
      <c r="W5">
        <v>0.33</v>
      </c>
      <c r="X5">
        <v>2.0099999999999998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2.7452000000000001</v>
      </c>
      <c r="E6">
        <v>36.43</v>
      </c>
      <c r="F6">
        <v>32.56</v>
      </c>
      <c r="G6">
        <v>37.57</v>
      </c>
      <c r="H6">
        <v>0.56999999999999995</v>
      </c>
      <c r="I6">
        <v>52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19478.150000000001</v>
      </c>
      <c r="P6">
        <v>289.08999999999997</v>
      </c>
      <c r="Q6">
        <v>3753.56</v>
      </c>
      <c r="R6">
        <v>171.38</v>
      </c>
      <c r="S6">
        <v>107.88</v>
      </c>
      <c r="T6">
        <v>31832.97</v>
      </c>
      <c r="U6">
        <v>0.63</v>
      </c>
      <c r="V6">
        <v>0.94</v>
      </c>
      <c r="W6">
        <v>0.37</v>
      </c>
      <c r="X6">
        <v>1.97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1.4252</v>
      </c>
      <c r="E2">
        <v>70.17</v>
      </c>
      <c r="F2">
        <v>49.76</v>
      </c>
      <c r="G2">
        <v>6.19</v>
      </c>
      <c r="H2">
        <v>0.1</v>
      </c>
      <c r="I2">
        <v>482</v>
      </c>
      <c r="J2">
        <v>185.69</v>
      </c>
      <c r="K2">
        <v>53.44</v>
      </c>
      <c r="L2">
        <v>1</v>
      </c>
      <c r="M2">
        <v>480</v>
      </c>
      <c r="N2">
        <v>36.26</v>
      </c>
      <c r="O2">
        <v>23136.14</v>
      </c>
      <c r="P2">
        <v>659.22</v>
      </c>
      <c r="Q2">
        <v>3754.93</v>
      </c>
      <c r="R2">
        <v>750.53</v>
      </c>
      <c r="S2">
        <v>107.88</v>
      </c>
      <c r="T2">
        <v>319261.01</v>
      </c>
      <c r="U2">
        <v>0.14000000000000001</v>
      </c>
      <c r="V2">
        <v>0.61</v>
      </c>
      <c r="W2">
        <v>0.99</v>
      </c>
      <c r="X2">
        <v>19.149999999999999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2.1802000000000001</v>
      </c>
      <c r="E3">
        <v>45.87</v>
      </c>
      <c r="F3">
        <v>37.03</v>
      </c>
      <c r="G3">
        <v>12.99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36.770000000000003</v>
      </c>
      <c r="O3">
        <v>23322.880000000001</v>
      </c>
      <c r="P3">
        <v>470.24</v>
      </c>
      <c r="Q3">
        <v>3754.05</v>
      </c>
      <c r="R3">
        <v>323.19</v>
      </c>
      <c r="S3">
        <v>107.88</v>
      </c>
      <c r="T3">
        <v>107147.42</v>
      </c>
      <c r="U3">
        <v>0.33</v>
      </c>
      <c r="V3">
        <v>0.82</v>
      </c>
      <c r="W3">
        <v>0.49</v>
      </c>
      <c r="X3">
        <v>6.43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2.4672000000000001</v>
      </c>
      <c r="E4">
        <v>40.53</v>
      </c>
      <c r="F4">
        <v>34.299999999999997</v>
      </c>
      <c r="G4">
        <v>20.38</v>
      </c>
      <c r="H4">
        <v>0.28000000000000003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415.69</v>
      </c>
      <c r="Q4">
        <v>3753.79</v>
      </c>
      <c r="R4">
        <v>231.85</v>
      </c>
      <c r="S4">
        <v>107.88</v>
      </c>
      <c r="T4">
        <v>61822.58</v>
      </c>
      <c r="U4">
        <v>0.47</v>
      </c>
      <c r="V4">
        <v>0.89</v>
      </c>
      <c r="W4">
        <v>0.38</v>
      </c>
      <c r="X4">
        <v>3.7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2.6312000000000002</v>
      </c>
      <c r="E5">
        <v>38.01</v>
      </c>
      <c r="F5">
        <v>32.97</v>
      </c>
      <c r="G5">
        <v>28.67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377.24</v>
      </c>
      <c r="Q5">
        <v>3753.62</v>
      </c>
      <c r="R5">
        <v>187.82</v>
      </c>
      <c r="S5">
        <v>107.88</v>
      </c>
      <c r="T5">
        <v>39969.43</v>
      </c>
      <c r="U5">
        <v>0.56999999999999995</v>
      </c>
      <c r="V5">
        <v>0.92</v>
      </c>
      <c r="W5">
        <v>0.3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2.7136999999999998</v>
      </c>
      <c r="E6">
        <v>36.85</v>
      </c>
      <c r="F6">
        <v>32.479999999999997</v>
      </c>
      <c r="G6">
        <v>38.22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23887.360000000001</v>
      </c>
      <c r="P6">
        <v>348.72</v>
      </c>
      <c r="Q6">
        <v>3753.39</v>
      </c>
      <c r="R6">
        <v>171.07</v>
      </c>
      <c r="S6">
        <v>107.88</v>
      </c>
      <c r="T6">
        <v>31685.88</v>
      </c>
      <c r="U6">
        <v>0.63</v>
      </c>
      <c r="V6">
        <v>0.94</v>
      </c>
      <c r="W6">
        <v>0.3</v>
      </c>
      <c r="X6">
        <v>1.89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2.7696000000000001</v>
      </c>
      <c r="E7">
        <v>36.11</v>
      </c>
      <c r="F7">
        <v>32.11</v>
      </c>
      <c r="G7">
        <v>46.99</v>
      </c>
      <c r="H7">
        <v>0.55000000000000004</v>
      </c>
      <c r="I7">
        <v>41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323.89999999999998</v>
      </c>
      <c r="Q7">
        <v>3753.43</v>
      </c>
      <c r="R7">
        <v>157.19</v>
      </c>
      <c r="S7">
        <v>107.88</v>
      </c>
      <c r="T7">
        <v>24795.13</v>
      </c>
      <c r="U7">
        <v>0.69</v>
      </c>
      <c r="V7">
        <v>0.95</v>
      </c>
      <c r="W7">
        <v>0.33</v>
      </c>
      <c r="X7">
        <v>1.52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2.7694999999999999</v>
      </c>
      <c r="E8">
        <v>36.11</v>
      </c>
      <c r="F8">
        <v>32.11</v>
      </c>
      <c r="G8">
        <v>47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24267.279999999999</v>
      </c>
      <c r="P8">
        <v>325.45</v>
      </c>
      <c r="Q8">
        <v>3753.46</v>
      </c>
      <c r="R8">
        <v>156.78</v>
      </c>
      <c r="S8">
        <v>107.88</v>
      </c>
      <c r="T8">
        <v>24591.24</v>
      </c>
      <c r="U8">
        <v>0.69</v>
      </c>
      <c r="V8">
        <v>0.95</v>
      </c>
      <c r="W8">
        <v>0.34</v>
      </c>
      <c r="X8">
        <v>1.52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1.3628</v>
      </c>
      <c r="E2">
        <v>73.38</v>
      </c>
      <c r="F2">
        <v>50.99</v>
      </c>
      <c r="G2">
        <v>5.99</v>
      </c>
      <c r="H2">
        <v>0.09</v>
      </c>
      <c r="I2">
        <v>511</v>
      </c>
      <c r="J2">
        <v>194.77</v>
      </c>
      <c r="K2">
        <v>54.38</v>
      </c>
      <c r="L2">
        <v>1</v>
      </c>
      <c r="M2">
        <v>509</v>
      </c>
      <c r="N2">
        <v>39.4</v>
      </c>
      <c r="O2">
        <v>24256.19</v>
      </c>
      <c r="P2">
        <v>697.93</v>
      </c>
      <c r="Q2">
        <v>3754.96</v>
      </c>
      <c r="R2">
        <v>791.87</v>
      </c>
      <c r="S2">
        <v>107.88</v>
      </c>
      <c r="T2">
        <v>339784.78</v>
      </c>
      <c r="U2">
        <v>0.14000000000000001</v>
      </c>
      <c r="V2">
        <v>0.6</v>
      </c>
      <c r="W2">
        <v>1.04</v>
      </c>
      <c r="X2">
        <v>20.38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2.1352000000000002</v>
      </c>
      <c r="E3">
        <v>46.83</v>
      </c>
      <c r="F3">
        <v>37.36</v>
      </c>
      <c r="G3">
        <v>12.52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39.950000000000003</v>
      </c>
      <c r="O3">
        <v>24447.22</v>
      </c>
      <c r="P3">
        <v>492.09</v>
      </c>
      <c r="Q3">
        <v>3753.91</v>
      </c>
      <c r="R3">
        <v>333.68</v>
      </c>
      <c r="S3">
        <v>107.88</v>
      </c>
      <c r="T3">
        <v>112351.91</v>
      </c>
      <c r="U3">
        <v>0.32</v>
      </c>
      <c r="V3">
        <v>0.82</v>
      </c>
      <c r="W3">
        <v>0.51</v>
      </c>
      <c r="X3">
        <v>6.76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2.4316</v>
      </c>
      <c r="E4">
        <v>41.12</v>
      </c>
      <c r="F4">
        <v>34.49</v>
      </c>
      <c r="G4">
        <v>19.52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435.68</v>
      </c>
      <c r="Q4">
        <v>3753.62</v>
      </c>
      <c r="R4">
        <v>238.11</v>
      </c>
      <c r="S4">
        <v>107.88</v>
      </c>
      <c r="T4">
        <v>64929.06</v>
      </c>
      <c r="U4">
        <v>0.45</v>
      </c>
      <c r="V4">
        <v>0.88</v>
      </c>
      <c r="W4">
        <v>0.38</v>
      </c>
      <c r="X4">
        <v>3.89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2.6233</v>
      </c>
      <c r="E5">
        <v>38.119999999999997</v>
      </c>
      <c r="F5">
        <v>32.799999999999997</v>
      </c>
      <c r="G5">
        <v>27.34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393.49</v>
      </c>
      <c r="Q5">
        <v>3753.63</v>
      </c>
      <c r="R5">
        <v>180.85</v>
      </c>
      <c r="S5">
        <v>107.88</v>
      </c>
      <c r="T5">
        <v>36472.089999999997</v>
      </c>
      <c r="U5">
        <v>0.6</v>
      </c>
      <c r="V5">
        <v>0.93</v>
      </c>
      <c r="W5">
        <v>0.33</v>
      </c>
      <c r="X5">
        <v>2.21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2.6793999999999998</v>
      </c>
      <c r="E6">
        <v>37.32</v>
      </c>
      <c r="F6">
        <v>32.67</v>
      </c>
      <c r="G6">
        <v>35.64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371.82</v>
      </c>
      <c r="Q6">
        <v>3753.59</v>
      </c>
      <c r="R6">
        <v>177.19</v>
      </c>
      <c r="S6">
        <v>107.88</v>
      </c>
      <c r="T6">
        <v>34725.730000000003</v>
      </c>
      <c r="U6">
        <v>0.61</v>
      </c>
      <c r="V6">
        <v>0.93</v>
      </c>
      <c r="W6">
        <v>0.31</v>
      </c>
      <c r="X6">
        <v>2.0699999999999998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2.7581000000000002</v>
      </c>
      <c r="E7">
        <v>36.26</v>
      </c>
      <c r="F7">
        <v>32.11</v>
      </c>
      <c r="G7">
        <v>45.87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340.71</v>
      </c>
      <c r="Q7">
        <v>3753.43</v>
      </c>
      <c r="R7">
        <v>158.28</v>
      </c>
      <c r="S7">
        <v>107.88</v>
      </c>
      <c r="T7">
        <v>25334.18</v>
      </c>
      <c r="U7">
        <v>0.68</v>
      </c>
      <c r="V7">
        <v>0.95</v>
      </c>
      <c r="W7">
        <v>0.28999999999999998</v>
      </c>
      <c r="X7">
        <v>1.51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2.7711999999999999</v>
      </c>
      <c r="E8">
        <v>36.090000000000003</v>
      </c>
      <c r="F8">
        <v>32.049999999999997</v>
      </c>
      <c r="G8">
        <v>49.31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334.67</v>
      </c>
      <c r="Q8">
        <v>3753.32</v>
      </c>
      <c r="R8">
        <v>155.04</v>
      </c>
      <c r="S8">
        <v>107.88</v>
      </c>
      <c r="T8">
        <v>23729.21</v>
      </c>
      <c r="U8">
        <v>0.7</v>
      </c>
      <c r="V8">
        <v>0.95</v>
      </c>
      <c r="W8">
        <v>0.33</v>
      </c>
      <c r="X8">
        <v>1.46</v>
      </c>
      <c r="Y8">
        <v>1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1.9832000000000001</v>
      </c>
      <c r="E2">
        <v>50.42</v>
      </c>
      <c r="F2">
        <v>41.56</v>
      </c>
      <c r="G2">
        <v>8.7799999999999994</v>
      </c>
      <c r="H2">
        <v>0.15</v>
      </c>
      <c r="I2">
        <v>284</v>
      </c>
      <c r="J2">
        <v>116.05</v>
      </c>
      <c r="K2">
        <v>43.4</v>
      </c>
      <c r="L2">
        <v>1</v>
      </c>
      <c r="M2">
        <v>282</v>
      </c>
      <c r="N2">
        <v>16.649999999999999</v>
      </c>
      <c r="O2">
        <v>14546.17</v>
      </c>
      <c r="P2">
        <v>390.1</v>
      </c>
      <c r="Q2">
        <v>3754.4</v>
      </c>
      <c r="R2">
        <v>474.42</v>
      </c>
      <c r="S2">
        <v>107.88</v>
      </c>
      <c r="T2">
        <v>182194.37</v>
      </c>
      <c r="U2">
        <v>0.23</v>
      </c>
      <c r="V2">
        <v>0.73</v>
      </c>
      <c r="W2">
        <v>0.68</v>
      </c>
      <c r="X2">
        <v>10.95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2.5617000000000001</v>
      </c>
      <c r="E3">
        <v>39.04</v>
      </c>
      <c r="F3">
        <v>34.44</v>
      </c>
      <c r="G3">
        <v>19.68</v>
      </c>
      <c r="H3">
        <v>0.3</v>
      </c>
      <c r="I3">
        <v>105</v>
      </c>
      <c r="J3">
        <v>117.34</v>
      </c>
      <c r="K3">
        <v>43.4</v>
      </c>
      <c r="L3">
        <v>2</v>
      </c>
      <c r="M3">
        <v>103</v>
      </c>
      <c r="N3">
        <v>16.940000000000001</v>
      </c>
      <c r="O3">
        <v>14705.49</v>
      </c>
      <c r="P3">
        <v>287.92</v>
      </c>
      <c r="Q3">
        <v>3753.66</v>
      </c>
      <c r="R3">
        <v>236.28</v>
      </c>
      <c r="S3">
        <v>107.88</v>
      </c>
      <c r="T3">
        <v>64020.25</v>
      </c>
      <c r="U3">
        <v>0.46</v>
      </c>
      <c r="V3">
        <v>0.88</v>
      </c>
      <c r="W3">
        <v>0.39</v>
      </c>
      <c r="X3">
        <v>3.85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2.7193999999999998</v>
      </c>
      <c r="E4">
        <v>36.770000000000003</v>
      </c>
      <c r="F4">
        <v>33.020000000000003</v>
      </c>
      <c r="G4">
        <v>28.3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250.6</v>
      </c>
      <c r="Q4">
        <v>3753.6</v>
      </c>
      <c r="R4">
        <v>184.39</v>
      </c>
      <c r="S4">
        <v>107.88</v>
      </c>
      <c r="T4">
        <v>38252.26</v>
      </c>
      <c r="U4">
        <v>0.59</v>
      </c>
      <c r="V4">
        <v>0.92</v>
      </c>
      <c r="W4">
        <v>0.44</v>
      </c>
      <c r="X4">
        <v>2.42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6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1.3628</v>
      </c>
      <c r="E2">
        <v>73.38</v>
      </c>
      <c r="F2">
        <v>50.99</v>
      </c>
      <c r="G2">
        <v>5.99</v>
      </c>
      <c r="H2">
        <v>0.09</v>
      </c>
      <c r="I2">
        <v>511</v>
      </c>
      <c r="J2">
        <v>194.77</v>
      </c>
      <c r="K2">
        <v>54.38</v>
      </c>
      <c r="L2">
        <v>1</v>
      </c>
      <c r="M2">
        <v>509</v>
      </c>
      <c r="N2">
        <v>39.4</v>
      </c>
      <c r="O2">
        <v>24256.19</v>
      </c>
      <c r="P2">
        <v>697.93</v>
      </c>
      <c r="Q2">
        <v>3754.96</v>
      </c>
      <c r="R2">
        <v>791.87</v>
      </c>
      <c r="S2">
        <v>107.88</v>
      </c>
      <c r="T2">
        <v>339784.78</v>
      </c>
      <c r="U2">
        <v>0.14000000000000001</v>
      </c>
      <c r="V2">
        <v>0.6</v>
      </c>
      <c r="W2">
        <v>1.04</v>
      </c>
      <c r="X2">
        <v>20.38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2.1352000000000002</v>
      </c>
      <c r="E3">
        <v>46.83</v>
      </c>
      <c r="F3">
        <v>37.36</v>
      </c>
      <c r="G3">
        <v>12.52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39.950000000000003</v>
      </c>
      <c r="O3">
        <v>24447.22</v>
      </c>
      <c r="P3">
        <v>492.09</v>
      </c>
      <c r="Q3">
        <v>3753.91</v>
      </c>
      <c r="R3">
        <v>333.68</v>
      </c>
      <c r="S3">
        <v>107.88</v>
      </c>
      <c r="T3">
        <v>112351.91</v>
      </c>
      <c r="U3">
        <v>0.32</v>
      </c>
      <c r="V3">
        <v>0.82</v>
      </c>
      <c r="W3">
        <v>0.51</v>
      </c>
      <c r="X3">
        <v>6.76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2.4316</v>
      </c>
      <c r="E4">
        <v>41.12</v>
      </c>
      <c r="F4">
        <v>34.49</v>
      </c>
      <c r="G4">
        <v>19.52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435.68</v>
      </c>
      <c r="Q4">
        <v>3753.62</v>
      </c>
      <c r="R4">
        <v>238.11</v>
      </c>
      <c r="S4">
        <v>107.88</v>
      </c>
      <c r="T4">
        <v>64929.06</v>
      </c>
      <c r="U4">
        <v>0.45</v>
      </c>
      <c r="V4">
        <v>0.88</v>
      </c>
      <c r="W4">
        <v>0.38</v>
      </c>
      <c r="X4">
        <v>3.89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2.6233</v>
      </c>
      <c r="E5">
        <v>38.119999999999997</v>
      </c>
      <c r="F5">
        <v>32.799999999999997</v>
      </c>
      <c r="G5">
        <v>27.34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393.49</v>
      </c>
      <c r="Q5">
        <v>3753.63</v>
      </c>
      <c r="R5">
        <v>180.85</v>
      </c>
      <c r="S5">
        <v>107.88</v>
      </c>
      <c r="T5">
        <v>36472.089999999997</v>
      </c>
      <c r="U5">
        <v>0.6</v>
      </c>
      <c r="V5">
        <v>0.93</v>
      </c>
      <c r="W5">
        <v>0.33</v>
      </c>
      <c r="X5">
        <v>2.21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2.6793999999999998</v>
      </c>
      <c r="E6">
        <v>37.32</v>
      </c>
      <c r="F6">
        <v>32.67</v>
      </c>
      <c r="G6">
        <v>35.64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371.82</v>
      </c>
      <c r="Q6">
        <v>3753.59</v>
      </c>
      <c r="R6">
        <v>177.19</v>
      </c>
      <c r="S6">
        <v>107.88</v>
      </c>
      <c r="T6">
        <v>34725.730000000003</v>
      </c>
      <c r="U6">
        <v>0.61</v>
      </c>
      <c r="V6">
        <v>0.93</v>
      </c>
      <c r="W6">
        <v>0.31</v>
      </c>
      <c r="X6">
        <v>2.0699999999999998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2.7581000000000002</v>
      </c>
      <c r="E7">
        <v>36.26</v>
      </c>
      <c r="F7">
        <v>32.11</v>
      </c>
      <c r="G7">
        <v>45.87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340.71</v>
      </c>
      <c r="Q7">
        <v>3753.43</v>
      </c>
      <c r="R7">
        <v>158.28</v>
      </c>
      <c r="S7">
        <v>107.88</v>
      </c>
      <c r="T7">
        <v>25334.18</v>
      </c>
      <c r="U7">
        <v>0.68</v>
      </c>
      <c r="V7">
        <v>0.95</v>
      </c>
      <c r="W7">
        <v>0.28999999999999998</v>
      </c>
      <c r="X7">
        <v>1.51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2.7711999999999999</v>
      </c>
      <c r="E8">
        <v>36.090000000000003</v>
      </c>
      <c r="F8">
        <v>32.049999999999997</v>
      </c>
      <c r="G8">
        <v>49.31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334.67</v>
      </c>
      <c r="Q8">
        <v>3753.32</v>
      </c>
      <c r="R8">
        <v>155.04</v>
      </c>
      <c r="S8">
        <v>107.88</v>
      </c>
      <c r="T8">
        <v>23729.21</v>
      </c>
      <c r="U8">
        <v>0.7</v>
      </c>
      <c r="V8">
        <v>0.95</v>
      </c>
      <c r="W8">
        <v>0.33</v>
      </c>
      <c r="X8">
        <v>1.46</v>
      </c>
      <c r="Y8">
        <v>1</v>
      </c>
      <c r="Z8">
        <v>10</v>
      </c>
    </row>
    <row r="9" spans="1:26" x14ac:dyDescent="0.3">
      <c r="A9">
        <v>0</v>
      </c>
      <c r="B9">
        <v>40</v>
      </c>
      <c r="C9" t="s">
        <v>26</v>
      </c>
      <c r="D9">
        <v>2.2412000000000001</v>
      </c>
      <c r="E9">
        <v>44.62</v>
      </c>
      <c r="F9">
        <v>38.68</v>
      </c>
      <c r="G9">
        <v>10.95</v>
      </c>
      <c r="H9">
        <v>0.2</v>
      </c>
      <c r="I9">
        <v>212</v>
      </c>
      <c r="J9">
        <v>89.87</v>
      </c>
      <c r="K9">
        <v>37.549999999999997</v>
      </c>
      <c r="L9">
        <v>1</v>
      </c>
      <c r="M9">
        <v>210</v>
      </c>
      <c r="N9">
        <v>11.32</v>
      </c>
      <c r="O9">
        <v>11317.98</v>
      </c>
      <c r="P9">
        <v>292</v>
      </c>
      <c r="Q9">
        <v>3753.94</v>
      </c>
      <c r="R9">
        <v>378.18</v>
      </c>
      <c r="S9">
        <v>107.88</v>
      </c>
      <c r="T9">
        <v>134434.31</v>
      </c>
      <c r="U9">
        <v>0.28999999999999998</v>
      </c>
      <c r="V9">
        <v>0.79</v>
      </c>
      <c r="W9">
        <v>0.56000000000000005</v>
      </c>
      <c r="X9">
        <v>8.07</v>
      </c>
      <c r="Y9">
        <v>1</v>
      </c>
      <c r="Z9">
        <v>10</v>
      </c>
    </row>
    <row r="10" spans="1:26" x14ac:dyDescent="0.3">
      <c r="A10">
        <v>1</v>
      </c>
      <c r="B10">
        <v>40</v>
      </c>
      <c r="C10" t="s">
        <v>26</v>
      </c>
      <c r="D10">
        <v>2.6339000000000001</v>
      </c>
      <c r="E10">
        <v>37.97</v>
      </c>
      <c r="F10">
        <v>34.229999999999997</v>
      </c>
      <c r="G10">
        <v>21.62</v>
      </c>
      <c r="H10">
        <v>0.39</v>
      </c>
      <c r="I10">
        <v>95</v>
      </c>
      <c r="J10">
        <v>91.1</v>
      </c>
      <c r="K10">
        <v>37.549999999999997</v>
      </c>
      <c r="L10">
        <v>2</v>
      </c>
      <c r="M10">
        <v>0</v>
      </c>
      <c r="N10">
        <v>11.54</v>
      </c>
      <c r="O10">
        <v>11468.97</v>
      </c>
      <c r="P10">
        <v>223.36</v>
      </c>
      <c r="Q10">
        <v>3754.05</v>
      </c>
      <c r="R10">
        <v>225.39</v>
      </c>
      <c r="S10">
        <v>107.88</v>
      </c>
      <c r="T10">
        <v>58627.06</v>
      </c>
      <c r="U10">
        <v>0.48</v>
      </c>
      <c r="V10">
        <v>0.89</v>
      </c>
      <c r="W10">
        <v>0.49</v>
      </c>
      <c r="X10">
        <v>3.63</v>
      </c>
      <c r="Y10">
        <v>1</v>
      </c>
      <c r="Z10">
        <v>10</v>
      </c>
    </row>
    <row r="11" spans="1:26" x14ac:dyDescent="0.3">
      <c r="A11">
        <v>0</v>
      </c>
      <c r="B11">
        <v>30</v>
      </c>
      <c r="C11" t="s">
        <v>26</v>
      </c>
      <c r="D11">
        <v>2.4489000000000001</v>
      </c>
      <c r="E11">
        <v>40.83</v>
      </c>
      <c r="F11">
        <v>36.53</v>
      </c>
      <c r="G11">
        <v>13.87</v>
      </c>
      <c r="H11">
        <v>0.24</v>
      </c>
      <c r="I11">
        <v>158</v>
      </c>
      <c r="J11">
        <v>71.52</v>
      </c>
      <c r="K11">
        <v>32.270000000000003</v>
      </c>
      <c r="L11">
        <v>1</v>
      </c>
      <c r="M11">
        <v>154</v>
      </c>
      <c r="N11">
        <v>8.25</v>
      </c>
      <c r="O11">
        <v>9054.6</v>
      </c>
      <c r="P11">
        <v>217.79</v>
      </c>
      <c r="Q11">
        <v>3753.7</v>
      </c>
      <c r="R11">
        <v>306.12</v>
      </c>
      <c r="S11">
        <v>107.88</v>
      </c>
      <c r="T11">
        <v>98672.74</v>
      </c>
      <c r="U11">
        <v>0.35</v>
      </c>
      <c r="V11">
        <v>0.83</v>
      </c>
      <c r="W11">
        <v>0.48</v>
      </c>
      <c r="X11">
        <v>5.93</v>
      </c>
      <c r="Y11">
        <v>1</v>
      </c>
      <c r="Z11">
        <v>10</v>
      </c>
    </row>
    <row r="12" spans="1:26" x14ac:dyDescent="0.3">
      <c r="A12">
        <v>1</v>
      </c>
      <c r="B12">
        <v>30</v>
      </c>
      <c r="C12" t="s">
        <v>26</v>
      </c>
      <c r="D12">
        <v>2.5457999999999998</v>
      </c>
      <c r="E12">
        <v>39.28</v>
      </c>
      <c r="F12">
        <v>35.46</v>
      </c>
      <c r="G12">
        <v>16.75</v>
      </c>
      <c r="H12">
        <v>0.48</v>
      </c>
      <c r="I12">
        <v>127</v>
      </c>
      <c r="J12">
        <v>72.7</v>
      </c>
      <c r="K12">
        <v>32.270000000000003</v>
      </c>
      <c r="L12">
        <v>2</v>
      </c>
      <c r="M12">
        <v>0</v>
      </c>
      <c r="N12">
        <v>8.43</v>
      </c>
      <c r="O12">
        <v>9200.25</v>
      </c>
      <c r="P12">
        <v>203.44</v>
      </c>
      <c r="Q12">
        <v>3753.87</v>
      </c>
      <c r="R12">
        <v>264.82</v>
      </c>
      <c r="S12">
        <v>107.88</v>
      </c>
      <c r="T12">
        <v>78181.850000000006</v>
      </c>
      <c r="U12">
        <v>0.41</v>
      </c>
      <c r="V12">
        <v>0.86</v>
      </c>
      <c r="W12">
        <v>0.59</v>
      </c>
      <c r="X12">
        <v>4.8600000000000003</v>
      </c>
      <c r="Y12">
        <v>1</v>
      </c>
      <c r="Z12">
        <v>10</v>
      </c>
    </row>
    <row r="13" spans="1:26" x14ac:dyDescent="0.3">
      <c r="A13">
        <v>0</v>
      </c>
      <c r="B13">
        <v>15</v>
      </c>
      <c r="C13" t="s">
        <v>26</v>
      </c>
      <c r="D13">
        <v>2.2342</v>
      </c>
      <c r="E13">
        <v>44.76</v>
      </c>
      <c r="F13">
        <v>40.270000000000003</v>
      </c>
      <c r="G13">
        <v>9.6300000000000008</v>
      </c>
      <c r="H13">
        <v>0.43</v>
      </c>
      <c r="I13">
        <v>251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157.56</v>
      </c>
      <c r="Q13">
        <v>3754.49</v>
      </c>
      <c r="R13">
        <v>419.66</v>
      </c>
      <c r="S13">
        <v>107.88</v>
      </c>
      <c r="T13">
        <v>154980.82999999999</v>
      </c>
      <c r="U13">
        <v>0.26</v>
      </c>
      <c r="V13">
        <v>0.76</v>
      </c>
      <c r="W13">
        <v>0.96</v>
      </c>
      <c r="X13">
        <v>9.67</v>
      </c>
      <c r="Y13">
        <v>1</v>
      </c>
      <c r="Z13">
        <v>10</v>
      </c>
    </row>
    <row r="14" spans="1:26" x14ac:dyDescent="0.3">
      <c r="A14">
        <v>0</v>
      </c>
      <c r="B14">
        <v>70</v>
      </c>
      <c r="C14" t="s">
        <v>26</v>
      </c>
      <c r="D14">
        <v>1.7592000000000001</v>
      </c>
      <c r="E14">
        <v>56.84</v>
      </c>
      <c r="F14">
        <v>44.39</v>
      </c>
      <c r="G14">
        <v>7.52</v>
      </c>
      <c r="H14">
        <v>0.12</v>
      </c>
      <c r="I14">
        <v>354</v>
      </c>
      <c r="J14">
        <v>141.81</v>
      </c>
      <c r="K14">
        <v>47.83</v>
      </c>
      <c r="L14">
        <v>1</v>
      </c>
      <c r="M14">
        <v>352</v>
      </c>
      <c r="N14">
        <v>22.98</v>
      </c>
      <c r="O14">
        <v>17723.39</v>
      </c>
      <c r="P14">
        <v>485.48</v>
      </c>
      <c r="Q14">
        <v>3754.5</v>
      </c>
      <c r="R14">
        <v>569.83000000000004</v>
      </c>
      <c r="S14">
        <v>107.88</v>
      </c>
      <c r="T14">
        <v>229552.16</v>
      </c>
      <c r="U14">
        <v>0.19</v>
      </c>
      <c r="V14">
        <v>0.69</v>
      </c>
      <c r="W14">
        <v>0.79</v>
      </c>
      <c r="X14">
        <v>13.78</v>
      </c>
      <c r="Y14">
        <v>1</v>
      </c>
      <c r="Z14">
        <v>10</v>
      </c>
    </row>
    <row r="15" spans="1:26" x14ac:dyDescent="0.3">
      <c r="A15">
        <v>1</v>
      </c>
      <c r="B15">
        <v>70</v>
      </c>
      <c r="C15" t="s">
        <v>26</v>
      </c>
      <c r="D15">
        <v>2.4117999999999999</v>
      </c>
      <c r="E15">
        <v>41.46</v>
      </c>
      <c r="F15">
        <v>35.450000000000003</v>
      </c>
      <c r="G15">
        <v>16.239999999999998</v>
      </c>
      <c r="H15">
        <v>0.25</v>
      </c>
      <c r="I15">
        <v>131</v>
      </c>
      <c r="J15">
        <v>143.16999999999999</v>
      </c>
      <c r="K15">
        <v>47.83</v>
      </c>
      <c r="L15">
        <v>2</v>
      </c>
      <c r="M15">
        <v>129</v>
      </c>
      <c r="N15">
        <v>23.34</v>
      </c>
      <c r="O15">
        <v>17891.86</v>
      </c>
      <c r="P15">
        <v>360.64</v>
      </c>
      <c r="Q15">
        <v>3753.87</v>
      </c>
      <c r="R15">
        <v>269.77</v>
      </c>
      <c r="S15">
        <v>107.88</v>
      </c>
      <c r="T15">
        <v>80637.259999999995</v>
      </c>
      <c r="U15">
        <v>0.4</v>
      </c>
      <c r="V15">
        <v>0.86</v>
      </c>
      <c r="W15">
        <v>0.43</v>
      </c>
      <c r="X15">
        <v>4.8499999999999996</v>
      </c>
      <c r="Y15">
        <v>1</v>
      </c>
      <c r="Z15">
        <v>10</v>
      </c>
    </row>
    <row r="16" spans="1:26" x14ac:dyDescent="0.3">
      <c r="A16">
        <v>2</v>
      </c>
      <c r="B16">
        <v>70</v>
      </c>
      <c r="C16" t="s">
        <v>26</v>
      </c>
      <c r="D16">
        <v>2.6791999999999998</v>
      </c>
      <c r="E16">
        <v>37.32</v>
      </c>
      <c r="F16">
        <v>32.96</v>
      </c>
      <c r="G16">
        <v>26.72</v>
      </c>
      <c r="H16">
        <v>0.37</v>
      </c>
      <c r="I16">
        <v>74</v>
      </c>
      <c r="J16">
        <v>144.54</v>
      </c>
      <c r="K16">
        <v>47.83</v>
      </c>
      <c r="L16">
        <v>3</v>
      </c>
      <c r="M16">
        <v>72</v>
      </c>
      <c r="N16">
        <v>23.71</v>
      </c>
      <c r="O16">
        <v>18060.849999999999</v>
      </c>
      <c r="P16">
        <v>303.8</v>
      </c>
      <c r="Q16">
        <v>3753.5</v>
      </c>
      <c r="R16">
        <v>186.14</v>
      </c>
      <c r="S16">
        <v>107.88</v>
      </c>
      <c r="T16">
        <v>39106.58</v>
      </c>
      <c r="U16">
        <v>0.57999999999999996</v>
      </c>
      <c r="V16">
        <v>0.92</v>
      </c>
      <c r="W16">
        <v>0.33</v>
      </c>
      <c r="X16">
        <v>2.36</v>
      </c>
      <c r="Y16">
        <v>1</v>
      </c>
      <c r="Z16">
        <v>10</v>
      </c>
    </row>
    <row r="17" spans="1:26" x14ac:dyDescent="0.3">
      <c r="A17">
        <v>3</v>
      </c>
      <c r="B17">
        <v>70</v>
      </c>
      <c r="C17" t="s">
        <v>26</v>
      </c>
      <c r="D17">
        <v>2.7395999999999998</v>
      </c>
      <c r="E17">
        <v>36.5</v>
      </c>
      <c r="F17">
        <v>32.68</v>
      </c>
      <c r="G17">
        <v>35.659999999999997</v>
      </c>
      <c r="H17">
        <v>0.49</v>
      </c>
      <c r="I17">
        <v>55</v>
      </c>
      <c r="J17">
        <v>145.91999999999999</v>
      </c>
      <c r="K17">
        <v>47.83</v>
      </c>
      <c r="L17">
        <v>4</v>
      </c>
      <c r="M17">
        <v>0</v>
      </c>
      <c r="N17">
        <v>24.09</v>
      </c>
      <c r="O17">
        <v>18230.349999999999</v>
      </c>
      <c r="P17">
        <v>278.86</v>
      </c>
      <c r="Q17">
        <v>3753.52</v>
      </c>
      <c r="R17">
        <v>175.44</v>
      </c>
      <c r="S17">
        <v>107.88</v>
      </c>
      <c r="T17">
        <v>33848.629999999997</v>
      </c>
      <c r="U17">
        <v>0.61</v>
      </c>
      <c r="V17">
        <v>0.93</v>
      </c>
      <c r="W17">
        <v>0.38</v>
      </c>
      <c r="X17">
        <v>2.09</v>
      </c>
      <c r="Y17">
        <v>1</v>
      </c>
      <c r="Z17">
        <v>10</v>
      </c>
    </row>
    <row r="18" spans="1:26" x14ac:dyDescent="0.3">
      <c r="A18">
        <v>0</v>
      </c>
      <c r="B18">
        <v>90</v>
      </c>
      <c r="C18" t="s">
        <v>26</v>
      </c>
      <c r="D18">
        <v>1.4899</v>
      </c>
      <c r="E18">
        <v>67.12</v>
      </c>
      <c r="F18">
        <v>48.56</v>
      </c>
      <c r="G18">
        <v>6.42</v>
      </c>
      <c r="H18">
        <v>0.1</v>
      </c>
      <c r="I18">
        <v>454</v>
      </c>
      <c r="J18">
        <v>176.73</v>
      </c>
      <c r="K18">
        <v>52.44</v>
      </c>
      <c r="L18">
        <v>1</v>
      </c>
      <c r="M18">
        <v>452</v>
      </c>
      <c r="N18">
        <v>33.29</v>
      </c>
      <c r="O18">
        <v>22031.19</v>
      </c>
      <c r="P18">
        <v>621.62</v>
      </c>
      <c r="Q18">
        <v>3754.54</v>
      </c>
      <c r="R18">
        <v>709.82</v>
      </c>
      <c r="S18">
        <v>107.88</v>
      </c>
      <c r="T18">
        <v>299043.26</v>
      </c>
      <c r="U18">
        <v>0.15</v>
      </c>
      <c r="V18">
        <v>0.63</v>
      </c>
      <c r="W18">
        <v>0.95</v>
      </c>
      <c r="X18">
        <v>17.95</v>
      </c>
      <c r="Y18">
        <v>1</v>
      </c>
      <c r="Z18">
        <v>10</v>
      </c>
    </row>
    <row r="19" spans="1:26" x14ac:dyDescent="0.3">
      <c r="A19">
        <v>1</v>
      </c>
      <c r="B19">
        <v>90</v>
      </c>
      <c r="C19" t="s">
        <v>26</v>
      </c>
      <c r="D19">
        <v>2.2252999999999998</v>
      </c>
      <c r="E19">
        <v>44.94</v>
      </c>
      <c r="F19">
        <v>36.72</v>
      </c>
      <c r="G19">
        <v>13.52</v>
      </c>
      <c r="H19">
        <v>0.2</v>
      </c>
      <c r="I19">
        <v>163</v>
      </c>
      <c r="J19">
        <v>178.21</v>
      </c>
      <c r="K19">
        <v>52.44</v>
      </c>
      <c r="L19">
        <v>2</v>
      </c>
      <c r="M19">
        <v>161</v>
      </c>
      <c r="N19">
        <v>33.770000000000003</v>
      </c>
      <c r="O19">
        <v>22213.89</v>
      </c>
      <c r="P19">
        <v>448.67</v>
      </c>
      <c r="Q19">
        <v>3754.02</v>
      </c>
      <c r="R19">
        <v>312.66000000000003</v>
      </c>
      <c r="S19">
        <v>107.88</v>
      </c>
      <c r="T19">
        <v>101917.65</v>
      </c>
      <c r="U19">
        <v>0.35</v>
      </c>
      <c r="V19">
        <v>0.83</v>
      </c>
      <c r="W19">
        <v>0.48</v>
      </c>
      <c r="X19">
        <v>6.12</v>
      </c>
      <c r="Y19">
        <v>1</v>
      </c>
      <c r="Z19">
        <v>10</v>
      </c>
    </row>
    <row r="20" spans="1:26" x14ac:dyDescent="0.3">
      <c r="A20">
        <v>2</v>
      </c>
      <c r="B20">
        <v>90</v>
      </c>
      <c r="C20" t="s">
        <v>26</v>
      </c>
      <c r="D20">
        <v>2.5049000000000001</v>
      </c>
      <c r="E20">
        <v>39.92</v>
      </c>
      <c r="F20">
        <v>34.090000000000003</v>
      </c>
      <c r="G20">
        <v>21.31</v>
      </c>
      <c r="H20">
        <v>0.3</v>
      </c>
      <c r="I20">
        <v>96</v>
      </c>
      <c r="J20">
        <v>179.7</v>
      </c>
      <c r="K20">
        <v>52.44</v>
      </c>
      <c r="L20">
        <v>3</v>
      </c>
      <c r="M20">
        <v>94</v>
      </c>
      <c r="N20">
        <v>34.26</v>
      </c>
      <c r="O20">
        <v>22397.24</v>
      </c>
      <c r="P20">
        <v>395.07</v>
      </c>
      <c r="Q20">
        <v>3753.81</v>
      </c>
      <c r="R20">
        <v>224.53</v>
      </c>
      <c r="S20">
        <v>107.88</v>
      </c>
      <c r="T20">
        <v>58190.28</v>
      </c>
      <c r="U20">
        <v>0.48</v>
      </c>
      <c r="V20">
        <v>0.89</v>
      </c>
      <c r="W20">
        <v>0.37</v>
      </c>
      <c r="X20">
        <v>3.49</v>
      </c>
      <c r="Y20">
        <v>1</v>
      </c>
      <c r="Z20">
        <v>10</v>
      </c>
    </row>
    <row r="21" spans="1:26" x14ac:dyDescent="0.3">
      <c r="A21">
        <v>3</v>
      </c>
      <c r="B21">
        <v>90</v>
      </c>
      <c r="C21" t="s">
        <v>26</v>
      </c>
      <c r="D21">
        <v>2.5842000000000001</v>
      </c>
      <c r="E21">
        <v>38.700000000000003</v>
      </c>
      <c r="F21">
        <v>33.86</v>
      </c>
      <c r="G21">
        <v>29.88</v>
      </c>
      <c r="H21">
        <v>0.39</v>
      </c>
      <c r="I21">
        <v>68</v>
      </c>
      <c r="J21">
        <v>181.19</v>
      </c>
      <c r="K21">
        <v>52.44</v>
      </c>
      <c r="L21">
        <v>4</v>
      </c>
      <c r="M21">
        <v>66</v>
      </c>
      <c r="N21">
        <v>34.75</v>
      </c>
      <c r="O21">
        <v>22581.25</v>
      </c>
      <c r="P21">
        <v>372.04</v>
      </c>
      <c r="Q21">
        <v>3753.7</v>
      </c>
      <c r="R21">
        <v>219.9</v>
      </c>
      <c r="S21">
        <v>107.88</v>
      </c>
      <c r="T21">
        <v>56017.45</v>
      </c>
      <c r="U21">
        <v>0.49</v>
      </c>
      <c r="V21">
        <v>0.9</v>
      </c>
      <c r="W21">
        <v>0.3</v>
      </c>
      <c r="X21">
        <v>3.26</v>
      </c>
      <c r="Y21">
        <v>1</v>
      </c>
      <c r="Z21">
        <v>10</v>
      </c>
    </row>
    <row r="22" spans="1:26" x14ac:dyDescent="0.3">
      <c r="A22">
        <v>4</v>
      </c>
      <c r="B22">
        <v>90</v>
      </c>
      <c r="C22" t="s">
        <v>26</v>
      </c>
      <c r="D22">
        <v>2.742</v>
      </c>
      <c r="E22">
        <v>36.47</v>
      </c>
      <c r="F22">
        <v>32.340000000000003</v>
      </c>
      <c r="G22">
        <v>40.43</v>
      </c>
      <c r="H22">
        <v>0.49</v>
      </c>
      <c r="I22">
        <v>48</v>
      </c>
      <c r="J22">
        <v>182.69</v>
      </c>
      <c r="K22">
        <v>52.44</v>
      </c>
      <c r="L22">
        <v>5</v>
      </c>
      <c r="M22">
        <v>44</v>
      </c>
      <c r="N22">
        <v>35.25</v>
      </c>
      <c r="O22">
        <v>22766.06</v>
      </c>
      <c r="P22">
        <v>325.61</v>
      </c>
      <c r="Q22">
        <v>3753.56</v>
      </c>
      <c r="R22">
        <v>166.27</v>
      </c>
      <c r="S22">
        <v>107.88</v>
      </c>
      <c r="T22">
        <v>29299.97</v>
      </c>
      <c r="U22">
        <v>0.65</v>
      </c>
      <c r="V22">
        <v>0.94</v>
      </c>
      <c r="W22">
        <v>0.3</v>
      </c>
      <c r="X22">
        <v>1.75</v>
      </c>
      <c r="Y22">
        <v>1</v>
      </c>
      <c r="Z22">
        <v>10</v>
      </c>
    </row>
    <row r="23" spans="1:26" x14ac:dyDescent="0.3">
      <c r="A23">
        <v>5</v>
      </c>
      <c r="B23">
        <v>90</v>
      </c>
      <c r="C23" t="s">
        <v>26</v>
      </c>
      <c r="D23">
        <v>2.7656999999999998</v>
      </c>
      <c r="E23">
        <v>36.159999999999997</v>
      </c>
      <c r="F23">
        <v>32.21</v>
      </c>
      <c r="G23">
        <v>44.94</v>
      </c>
      <c r="H23">
        <v>0.57999999999999996</v>
      </c>
      <c r="I23">
        <v>43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315.23</v>
      </c>
      <c r="Q23">
        <v>3753.56</v>
      </c>
      <c r="R23">
        <v>159.88</v>
      </c>
      <c r="S23">
        <v>107.88</v>
      </c>
      <c r="T23">
        <v>26131.61</v>
      </c>
      <c r="U23">
        <v>0.67</v>
      </c>
      <c r="V23">
        <v>0.95</v>
      </c>
      <c r="W23">
        <v>0.34</v>
      </c>
      <c r="X23">
        <v>1.61</v>
      </c>
      <c r="Y23">
        <v>1</v>
      </c>
      <c r="Z23">
        <v>10</v>
      </c>
    </row>
    <row r="24" spans="1:26" x14ac:dyDescent="0.3">
      <c r="A24">
        <v>0</v>
      </c>
      <c r="B24">
        <v>10</v>
      </c>
      <c r="C24" t="s">
        <v>26</v>
      </c>
      <c r="D24">
        <v>1.9649000000000001</v>
      </c>
      <c r="E24">
        <v>50.89</v>
      </c>
      <c r="F24">
        <v>45.07</v>
      </c>
      <c r="G24">
        <v>7.19</v>
      </c>
      <c r="H24">
        <v>0.64</v>
      </c>
      <c r="I24">
        <v>376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130.80000000000001</v>
      </c>
      <c r="Q24">
        <v>3755.29</v>
      </c>
      <c r="R24">
        <v>574.36</v>
      </c>
      <c r="S24">
        <v>107.88</v>
      </c>
      <c r="T24">
        <v>231704.44</v>
      </c>
      <c r="U24">
        <v>0.19</v>
      </c>
      <c r="V24">
        <v>0.68</v>
      </c>
      <c r="W24">
        <v>1.31</v>
      </c>
      <c r="X24">
        <v>14.46</v>
      </c>
      <c r="Y24">
        <v>1</v>
      </c>
      <c r="Z24">
        <v>10</v>
      </c>
    </row>
    <row r="25" spans="1:26" x14ac:dyDescent="0.3">
      <c r="A25">
        <v>0</v>
      </c>
      <c r="B25">
        <v>45</v>
      </c>
      <c r="C25" t="s">
        <v>26</v>
      </c>
      <c r="D25">
        <v>2.1537000000000002</v>
      </c>
      <c r="E25">
        <v>46.43</v>
      </c>
      <c r="F25">
        <v>39.590000000000003</v>
      </c>
      <c r="G25">
        <v>10.07</v>
      </c>
      <c r="H25">
        <v>0.18</v>
      </c>
      <c r="I25">
        <v>236</v>
      </c>
      <c r="J25">
        <v>98.71</v>
      </c>
      <c r="K25">
        <v>39.72</v>
      </c>
      <c r="L25">
        <v>1</v>
      </c>
      <c r="M25">
        <v>234</v>
      </c>
      <c r="N25">
        <v>12.99</v>
      </c>
      <c r="O25">
        <v>12407.75</v>
      </c>
      <c r="P25">
        <v>325.08999999999997</v>
      </c>
      <c r="Q25">
        <v>3754.12</v>
      </c>
      <c r="R25">
        <v>408.77</v>
      </c>
      <c r="S25">
        <v>107.88</v>
      </c>
      <c r="T25">
        <v>149609.70000000001</v>
      </c>
      <c r="U25">
        <v>0.26</v>
      </c>
      <c r="V25">
        <v>0.77</v>
      </c>
      <c r="W25">
        <v>0.6</v>
      </c>
      <c r="X25">
        <v>8.99</v>
      </c>
      <c r="Y25">
        <v>1</v>
      </c>
      <c r="Z25">
        <v>10</v>
      </c>
    </row>
    <row r="26" spans="1:26" x14ac:dyDescent="0.3">
      <c r="A26">
        <v>1</v>
      </c>
      <c r="B26">
        <v>45</v>
      </c>
      <c r="C26" t="s">
        <v>26</v>
      </c>
      <c r="D26">
        <v>2.6543999999999999</v>
      </c>
      <c r="E26">
        <v>37.67</v>
      </c>
      <c r="F26">
        <v>33.880000000000003</v>
      </c>
      <c r="G26">
        <v>23.1</v>
      </c>
      <c r="H26">
        <v>0.35</v>
      </c>
      <c r="I26">
        <v>88</v>
      </c>
      <c r="J26">
        <v>99.95</v>
      </c>
      <c r="K26">
        <v>39.72</v>
      </c>
      <c r="L26">
        <v>2</v>
      </c>
      <c r="M26">
        <v>38</v>
      </c>
      <c r="N26">
        <v>13.24</v>
      </c>
      <c r="O26">
        <v>12561.45</v>
      </c>
      <c r="P26">
        <v>234.96</v>
      </c>
      <c r="Q26">
        <v>3753.54</v>
      </c>
      <c r="R26">
        <v>215.14</v>
      </c>
      <c r="S26">
        <v>107.88</v>
      </c>
      <c r="T26">
        <v>53535.19</v>
      </c>
      <c r="U26">
        <v>0.5</v>
      </c>
      <c r="V26">
        <v>0.9</v>
      </c>
      <c r="W26">
        <v>0.43</v>
      </c>
      <c r="X26">
        <v>3.28</v>
      </c>
      <c r="Y26">
        <v>1</v>
      </c>
      <c r="Z26">
        <v>10</v>
      </c>
    </row>
    <row r="27" spans="1:26" x14ac:dyDescent="0.3">
      <c r="A27">
        <v>2</v>
      </c>
      <c r="B27">
        <v>45</v>
      </c>
      <c r="C27" t="s">
        <v>26</v>
      </c>
      <c r="D27">
        <v>2.6604999999999999</v>
      </c>
      <c r="E27">
        <v>37.590000000000003</v>
      </c>
      <c r="F27">
        <v>33.85</v>
      </c>
      <c r="G27">
        <v>23.9</v>
      </c>
      <c r="H27">
        <v>0.52</v>
      </c>
      <c r="I27">
        <v>85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235.25</v>
      </c>
      <c r="Q27">
        <v>3753.56</v>
      </c>
      <c r="R27">
        <v>213.06</v>
      </c>
      <c r="S27">
        <v>107.88</v>
      </c>
      <c r="T27">
        <v>52512.43</v>
      </c>
      <c r="U27">
        <v>0.51</v>
      </c>
      <c r="V27">
        <v>0.9</v>
      </c>
      <c r="W27">
        <v>0.47</v>
      </c>
      <c r="X27">
        <v>3.26</v>
      </c>
      <c r="Y27">
        <v>1</v>
      </c>
      <c r="Z27">
        <v>10</v>
      </c>
    </row>
    <row r="28" spans="1:26" x14ac:dyDescent="0.3">
      <c r="A28">
        <v>0</v>
      </c>
      <c r="B28">
        <v>60</v>
      </c>
      <c r="C28" t="s">
        <v>26</v>
      </c>
      <c r="D28">
        <v>1.9065000000000001</v>
      </c>
      <c r="E28">
        <v>52.45</v>
      </c>
      <c r="F28">
        <v>42.47</v>
      </c>
      <c r="G28">
        <v>8.3000000000000007</v>
      </c>
      <c r="H28">
        <v>0.14000000000000001</v>
      </c>
      <c r="I28">
        <v>307</v>
      </c>
      <c r="J28">
        <v>124.63</v>
      </c>
      <c r="K28">
        <v>45</v>
      </c>
      <c r="L28">
        <v>1</v>
      </c>
      <c r="M28">
        <v>305</v>
      </c>
      <c r="N28">
        <v>18.64</v>
      </c>
      <c r="O28">
        <v>15605.44</v>
      </c>
      <c r="P28">
        <v>421.53</v>
      </c>
      <c r="Q28">
        <v>3754.55</v>
      </c>
      <c r="R28">
        <v>505.56</v>
      </c>
      <c r="S28">
        <v>107.88</v>
      </c>
      <c r="T28">
        <v>197649.43</v>
      </c>
      <c r="U28">
        <v>0.21</v>
      </c>
      <c r="V28">
        <v>0.72</v>
      </c>
      <c r="W28">
        <v>0.71</v>
      </c>
      <c r="X28">
        <v>11.87</v>
      </c>
      <c r="Y28">
        <v>1</v>
      </c>
      <c r="Z28">
        <v>10</v>
      </c>
    </row>
    <row r="29" spans="1:26" x14ac:dyDescent="0.3">
      <c r="A29">
        <v>1</v>
      </c>
      <c r="B29">
        <v>60</v>
      </c>
      <c r="C29" t="s">
        <v>26</v>
      </c>
      <c r="D29">
        <v>2.5093000000000001</v>
      </c>
      <c r="E29">
        <v>39.85</v>
      </c>
      <c r="F29">
        <v>34.81</v>
      </c>
      <c r="G29">
        <v>18.32</v>
      </c>
      <c r="H29">
        <v>0.28000000000000003</v>
      </c>
      <c r="I29">
        <v>114</v>
      </c>
      <c r="J29">
        <v>125.95</v>
      </c>
      <c r="K29">
        <v>45</v>
      </c>
      <c r="L29">
        <v>2</v>
      </c>
      <c r="M29">
        <v>112</v>
      </c>
      <c r="N29">
        <v>18.95</v>
      </c>
      <c r="O29">
        <v>15767.7</v>
      </c>
      <c r="P29">
        <v>313.43</v>
      </c>
      <c r="Q29">
        <v>3753.6</v>
      </c>
      <c r="R29">
        <v>248.34</v>
      </c>
      <c r="S29">
        <v>107.88</v>
      </c>
      <c r="T29">
        <v>70002.92</v>
      </c>
      <c r="U29">
        <v>0.43</v>
      </c>
      <c r="V29">
        <v>0.88</v>
      </c>
      <c r="W29">
        <v>0.41</v>
      </c>
      <c r="X29">
        <v>4.21</v>
      </c>
      <c r="Y29">
        <v>1</v>
      </c>
      <c r="Z29">
        <v>10</v>
      </c>
    </row>
    <row r="30" spans="1:26" x14ac:dyDescent="0.3">
      <c r="A30">
        <v>2</v>
      </c>
      <c r="B30">
        <v>60</v>
      </c>
      <c r="C30" t="s">
        <v>26</v>
      </c>
      <c r="D30">
        <v>2.6943000000000001</v>
      </c>
      <c r="E30">
        <v>37.119999999999997</v>
      </c>
      <c r="F30">
        <v>33.299999999999997</v>
      </c>
      <c r="G30">
        <v>30.27</v>
      </c>
      <c r="H30">
        <v>0.42</v>
      </c>
      <c r="I30">
        <v>66</v>
      </c>
      <c r="J30">
        <v>127.27</v>
      </c>
      <c r="K30">
        <v>45</v>
      </c>
      <c r="L30">
        <v>3</v>
      </c>
      <c r="M30">
        <v>31</v>
      </c>
      <c r="N30">
        <v>19.27</v>
      </c>
      <c r="O30">
        <v>15930.42</v>
      </c>
      <c r="P30">
        <v>265.18</v>
      </c>
      <c r="Q30">
        <v>3753.86</v>
      </c>
      <c r="R30">
        <v>197.57</v>
      </c>
      <c r="S30">
        <v>107.88</v>
      </c>
      <c r="T30">
        <v>44858.62</v>
      </c>
      <c r="U30">
        <v>0.55000000000000004</v>
      </c>
      <c r="V30">
        <v>0.91</v>
      </c>
      <c r="W30">
        <v>0.36</v>
      </c>
      <c r="X30">
        <v>2.7</v>
      </c>
      <c r="Y30">
        <v>1</v>
      </c>
      <c r="Z30">
        <v>10</v>
      </c>
    </row>
    <row r="31" spans="1:26" x14ac:dyDescent="0.3">
      <c r="A31">
        <v>3</v>
      </c>
      <c r="B31">
        <v>60</v>
      </c>
      <c r="C31" t="s">
        <v>26</v>
      </c>
      <c r="D31">
        <v>2.7176999999999998</v>
      </c>
      <c r="E31">
        <v>36.799999999999997</v>
      </c>
      <c r="F31">
        <v>33.03</v>
      </c>
      <c r="G31">
        <v>30.96</v>
      </c>
      <c r="H31">
        <v>0.55000000000000004</v>
      </c>
      <c r="I31">
        <v>64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262.81</v>
      </c>
      <c r="Q31">
        <v>3753.63</v>
      </c>
      <c r="R31">
        <v>186.5</v>
      </c>
      <c r="S31">
        <v>107.88</v>
      </c>
      <c r="T31">
        <v>39333.449999999997</v>
      </c>
      <c r="U31">
        <v>0.57999999999999996</v>
      </c>
      <c r="V31">
        <v>0.92</v>
      </c>
      <c r="W31">
        <v>0.4</v>
      </c>
      <c r="X31">
        <v>2.4300000000000002</v>
      </c>
      <c r="Y31">
        <v>1</v>
      </c>
      <c r="Z31">
        <v>10</v>
      </c>
    </row>
    <row r="32" spans="1:26" x14ac:dyDescent="0.3">
      <c r="A32">
        <v>0</v>
      </c>
      <c r="B32">
        <v>80</v>
      </c>
      <c r="C32" t="s">
        <v>26</v>
      </c>
      <c r="D32">
        <v>1.6203000000000001</v>
      </c>
      <c r="E32">
        <v>61.72</v>
      </c>
      <c r="F32">
        <v>46.41</v>
      </c>
      <c r="G32">
        <v>6.91</v>
      </c>
      <c r="H32">
        <v>0.11</v>
      </c>
      <c r="I32">
        <v>403</v>
      </c>
      <c r="J32">
        <v>159.12</v>
      </c>
      <c r="K32">
        <v>50.28</v>
      </c>
      <c r="L32">
        <v>1</v>
      </c>
      <c r="M32">
        <v>401</v>
      </c>
      <c r="N32">
        <v>27.84</v>
      </c>
      <c r="O32">
        <v>19859.16</v>
      </c>
      <c r="P32">
        <v>551.77</v>
      </c>
      <c r="Q32">
        <v>3754.57</v>
      </c>
      <c r="R32">
        <v>637.72</v>
      </c>
      <c r="S32">
        <v>107.88</v>
      </c>
      <c r="T32">
        <v>263252</v>
      </c>
      <c r="U32">
        <v>0.17</v>
      </c>
      <c r="V32">
        <v>0.66</v>
      </c>
      <c r="W32">
        <v>0.86</v>
      </c>
      <c r="X32">
        <v>15.8</v>
      </c>
      <c r="Y32">
        <v>1</v>
      </c>
      <c r="Z32">
        <v>10</v>
      </c>
    </row>
    <row r="33" spans="1:26" x14ac:dyDescent="0.3">
      <c r="A33">
        <v>1</v>
      </c>
      <c r="B33">
        <v>80</v>
      </c>
      <c r="C33" t="s">
        <v>26</v>
      </c>
      <c r="D33">
        <v>2.3184999999999998</v>
      </c>
      <c r="E33">
        <v>43.13</v>
      </c>
      <c r="F33">
        <v>36.07</v>
      </c>
      <c r="G33">
        <v>14.72</v>
      </c>
      <c r="H33">
        <v>0.22</v>
      </c>
      <c r="I33">
        <v>147</v>
      </c>
      <c r="J33">
        <v>160.54</v>
      </c>
      <c r="K33">
        <v>50.28</v>
      </c>
      <c r="L33">
        <v>2</v>
      </c>
      <c r="M33">
        <v>145</v>
      </c>
      <c r="N33">
        <v>28.26</v>
      </c>
      <c r="O33">
        <v>20034.400000000001</v>
      </c>
      <c r="P33">
        <v>405.05</v>
      </c>
      <c r="Q33">
        <v>3753.83</v>
      </c>
      <c r="R33">
        <v>290.72000000000003</v>
      </c>
      <c r="S33">
        <v>107.88</v>
      </c>
      <c r="T33">
        <v>91029.61</v>
      </c>
      <c r="U33">
        <v>0.37</v>
      </c>
      <c r="V33">
        <v>0.84</v>
      </c>
      <c r="W33">
        <v>0.46</v>
      </c>
      <c r="X33">
        <v>5.47</v>
      </c>
      <c r="Y33">
        <v>1</v>
      </c>
      <c r="Z33">
        <v>10</v>
      </c>
    </row>
    <row r="34" spans="1:26" x14ac:dyDescent="0.3">
      <c r="A34">
        <v>2</v>
      </c>
      <c r="B34">
        <v>80</v>
      </c>
      <c r="C34" t="s">
        <v>26</v>
      </c>
      <c r="D34">
        <v>2.5785</v>
      </c>
      <c r="E34">
        <v>38.78</v>
      </c>
      <c r="F34">
        <v>33.69</v>
      </c>
      <c r="G34">
        <v>23.5</v>
      </c>
      <c r="H34">
        <v>0.33</v>
      </c>
      <c r="I34">
        <v>86</v>
      </c>
      <c r="J34">
        <v>161.97</v>
      </c>
      <c r="K34">
        <v>50.28</v>
      </c>
      <c r="L34">
        <v>3</v>
      </c>
      <c r="M34">
        <v>84</v>
      </c>
      <c r="N34">
        <v>28.69</v>
      </c>
      <c r="O34">
        <v>20210.21</v>
      </c>
      <c r="P34">
        <v>353.46</v>
      </c>
      <c r="Q34">
        <v>3753.5</v>
      </c>
      <c r="R34">
        <v>211.05</v>
      </c>
      <c r="S34">
        <v>107.88</v>
      </c>
      <c r="T34">
        <v>51498.33</v>
      </c>
      <c r="U34">
        <v>0.51</v>
      </c>
      <c r="V34">
        <v>0.9</v>
      </c>
      <c r="W34">
        <v>0.36</v>
      </c>
      <c r="X34">
        <v>3.09</v>
      </c>
      <c r="Y34">
        <v>1</v>
      </c>
      <c r="Z34">
        <v>10</v>
      </c>
    </row>
    <row r="35" spans="1:26" x14ac:dyDescent="0.3">
      <c r="A35">
        <v>3</v>
      </c>
      <c r="B35">
        <v>80</v>
      </c>
      <c r="C35" t="s">
        <v>26</v>
      </c>
      <c r="D35">
        <v>2.7042000000000002</v>
      </c>
      <c r="E35">
        <v>36.979999999999997</v>
      </c>
      <c r="F35">
        <v>32.79</v>
      </c>
      <c r="G35">
        <v>33.92</v>
      </c>
      <c r="H35">
        <v>0.43</v>
      </c>
      <c r="I35">
        <v>58</v>
      </c>
      <c r="J35">
        <v>163.4</v>
      </c>
      <c r="K35">
        <v>50.28</v>
      </c>
      <c r="L35">
        <v>4</v>
      </c>
      <c r="M35">
        <v>56</v>
      </c>
      <c r="N35">
        <v>29.12</v>
      </c>
      <c r="O35">
        <v>20386.62</v>
      </c>
      <c r="P35">
        <v>316.47000000000003</v>
      </c>
      <c r="Q35">
        <v>3753.48</v>
      </c>
      <c r="R35">
        <v>181.2</v>
      </c>
      <c r="S35">
        <v>107.88</v>
      </c>
      <c r="T35">
        <v>36716.39</v>
      </c>
      <c r="U35">
        <v>0.6</v>
      </c>
      <c r="V35">
        <v>0.93</v>
      </c>
      <c r="W35">
        <v>0.31</v>
      </c>
      <c r="X35">
        <v>2.19</v>
      </c>
      <c r="Y35">
        <v>1</v>
      </c>
      <c r="Z35">
        <v>10</v>
      </c>
    </row>
    <row r="36" spans="1:26" x14ac:dyDescent="0.3">
      <c r="A36">
        <v>4</v>
      </c>
      <c r="B36">
        <v>80</v>
      </c>
      <c r="C36" t="s">
        <v>26</v>
      </c>
      <c r="D36">
        <v>2.7572000000000001</v>
      </c>
      <c r="E36">
        <v>36.270000000000003</v>
      </c>
      <c r="F36">
        <v>32.4</v>
      </c>
      <c r="G36">
        <v>40.5</v>
      </c>
      <c r="H36">
        <v>0.54</v>
      </c>
      <c r="I36">
        <v>48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296.91000000000003</v>
      </c>
      <c r="Q36">
        <v>3753.57</v>
      </c>
      <c r="R36">
        <v>166.27</v>
      </c>
      <c r="S36">
        <v>107.88</v>
      </c>
      <c r="T36">
        <v>29300.03</v>
      </c>
      <c r="U36">
        <v>0.65</v>
      </c>
      <c r="V36">
        <v>0.94</v>
      </c>
      <c r="W36">
        <v>0.35</v>
      </c>
      <c r="X36">
        <v>1.8</v>
      </c>
      <c r="Y36">
        <v>1</v>
      </c>
      <c r="Z36">
        <v>10</v>
      </c>
    </row>
    <row r="37" spans="1:26" x14ac:dyDescent="0.3">
      <c r="A37">
        <v>0</v>
      </c>
      <c r="B37">
        <v>35</v>
      </c>
      <c r="C37" t="s">
        <v>26</v>
      </c>
      <c r="D37">
        <v>2.3407</v>
      </c>
      <c r="E37">
        <v>42.72</v>
      </c>
      <c r="F37">
        <v>37.630000000000003</v>
      </c>
      <c r="G37">
        <v>12.14</v>
      </c>
      <c r="H37">
        <v>0.22</v>
      </c>
      <c r="I37">
        <v>186</v>
      </c>
      <c r="J37">
        <v>80.84</v>
      </c>
      <c r="K37">
        <v>35.1</v>
      </c>
      <c r="L37">
        <v>1</v>
      </c>
      <c r="M37">
        <v>184</v>
      </c>
      <c r="N37">
        <v>9.74</v>
      </c>
      <c r="O37">
        <v>10204.209999999999</v>
      </c>
      <c r="P37">
        <v>256.3</v>
      </c>
      <c r="Q37">
        <v>3753.86</v>
      </c>
      <c r="R37">
        <v>342.95</v>
      </c>
      <c r="S37">
        <v>107.88</v>
      </c>
      <c r="T37">
        <v>116949.31</v>
      </c>
      <c r="U37">
        <v>0.31</v>
      </c>
      <c r="V37">
        <v>0.81</v>
      </c>
      <c r="W37">
        <v>0.52</v>
      </c>
      <c r="X37">
        <v>7.03</v>
      </c>
      <c r="Y37">
        <v>1</v>
      </c>
      <c r="Z37">
        <v>10</v>
      </c>
    </row>
    <row r="38" spans="1:26" x14ac:dyDescent="0.3">
      <c r="A38">
        <v>1</v>
      </c>
      <c r="B38">
        <v>35</v>
      </c>
      <c r="C38" t="s">
        <v>26</v>
      </c>
      <c r="D38">
        <v>2.5943999999999998</v>
      </c>
      <c r="E38">
        <v>38.54</v>
      </c>
      <c r="F38">
        <v>34.78</v>
      </c>
      <c r="G38">
        <v>19.14</v>
      </c>
      <c r="H38">
        <v>0.43</v>
      </c>
      <c r="I38">
        <v>109</v>
      </c>
      <c r="J38">
        <v>82.04</v>
      </c>
      <c r="K38">
        <v>35.1</v>
      </c>
      <c r="L38">
        <v>2</v>
      </c>
      <c r="M38">
        <v>0</v>
      </c>
      <c r="N38">
        <v>9.94</v>
      </c>
      <c r="O38">
        <v>10352.530000000001</v>
      </c>
      <c r="P38">
        <v>213.56</v>
      </c>
      <c r="Q38">
        <v>3753.85</v>
      </c>
      <c r="R38">
        <v>242.85</v>
      </c>
      <c r="S38">
        <v>107.88</v>
      </c>
      <c r="T38">
        <v>67285.440000000002</v>
      </c>
      <c r="U38">
        <v>0.44</v>
      </c>
      <c r="V38">
        <v>0.88</v>
      </c>
      <c r="W38">
        <v>0.54</v>
      </c>
      <c r="X38">
        <v>4.18</v>
      </c>
      <c r="Y38">
        <v>1</v>
      </c>
      <c r="Z38">
        <v>10</v>
      </c>
    </row>
    <row r="39" spans="1:26" x14ac:dyDescent="0.3">
      <c r="A39">
        <v>0</v>
      </c>
      <c r="B39">
        <v>50</v>
      </c>
      <c r="C39" t="s">
        <v>26</v>
      </c>
      <c r="D39">
        <v>2.0669</v>
      </c>
      <c r="E39">
        <v>48.38</v>
      </c>
      <c r="F39">
        <v>40.57</v>
      </c>
      <c r="G39">
        <v>9.36</v>
      </c>
      <c r="H39">
        <v>0.16</v>
      </c>
      <c r="I39">
        <v>260</v>
      </c>
      <c r="J39">
        <v>107.41</v>
      </c>
      <c r="K39">
        <v>41.65</v>
      </c>
      <c r="L39">
        <v>1</v>
      </c>
      <c r="M39">
        <v>258</v>
      </c>
      <c r="N39">
        <v>14.77</v>
      </c>
      <c r="O39">
        <v>13481.73</v>
      </c>
      <c r="P39">
        <v>357.61</v>
      </c>
      <c r="Q39">
        <v>3754.31</v>
      </c>
      <c r="R39">
        <v>441.75</v>
      </c>
      <c r="S39">
        <v>107.88</v>
      </c>
      <c r="T39">
        <v>165977.82</v>
      </c>
      <c r="U39">
        <v>0.24</v>
      </c>
      <c r="V39">
        <v>0.75</v>
      </c>
      <c r="W39">
        <v>0.63</v>
      </c>
      <c r="X39">
        <v>9.9600000000000009</v>
      </c>
      <c r="Y39">
        <v>1</v>
      </c>
      <c r="Z39">
        <v>10</v>
      </c>
    </row>
    <row r="40" spans="1:26" x14ac:dyDescent="0.3">
      <c r="A40">
        <v>1</v>
      </c>
      <c r="B40">
        <v>50</v>
      </c>
      <c r="C40" t="s">
        <v>26</v>
      </c>
      <c r="D40">
        <v>2.6162999999999998</v>
      </c>
      <c r="E40">
        <v>38.22</v>
      </c>
      <c r="F40">
        <v>34.07</v>
      </c>
      <c r="G40">
        <v>21.52</v>
      </c>
      <c r="H40">
        <v>0.32</v>
      </c>
      <c r="I40">
        <v>95</v>
      </c>
      <c r="J40">
        <v>108.68</v>
      </c>
      <c r="K40">
        <v>41.65</v>
      </c>
      <c r="L40">
        <v>2</v>
      </c>
      <c r="M40">
        <v>92</v>
      </c>
      <c r="N40">
        <v>15.03</v>
      </c>
      <c r="O40">
        <v>13638.32</v>
      </c>
      <c r="P40">
        <v>260.08</v>
      </c>
      <c r="Q40">
        <v>3753.6</v>
      </c>
      <c r="R40">
        <v>223.7</v>
      </c>
      <c r="S40">
        <v>107.88</v>
      </c>
      <c r="T40">
        <v>57781.04</v>
      </c>
      <c r="U40">
        <v>0.48</v>
      </c>
      <c r="V40">
        <v>0.89</v>
      </c>
      <c r="W40">
        <v>0.38</v>
      </c>
      <c r="X40">
        <v>3.48</v>
      </c>
      <c r="Y40">
        <v>1</v>
      </c>
      <c r="Z40">
        <v>10</v>
      </c>
    </row>
    <row r="41" spans="1:26" x14ac:dyDescent="0.3">
      <c r="A41">
        <v>2</v>
      </c>
      <c r="B41">
        <v>50</v>
      </c>
      <c r="C41" t="s">
        <v>26</v>
      </c>
      <c r="D41">
        <v>2.6827000000000001</v>
      </c>
      <c r="E41">
        <v>37.28</v>
      </c>
      <c r="F41">
        <v>33.53</v>
      </c>
      <c r="G41">
        <v>26.13</v>
      </c>
      <c r="H41">
        <v>0.48</v>
      </c>
      <c r="I41">
        <v>77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244.04</v>
      </c>
      <c r="Q41">
        <v>3753.79</v>
      </c>
      <c r="R41">
        <v>202.6</v>
      </c>
      <c r="S41">
        <v>107.88</v>
      </c>
      <c r="T41">
        <v>47319.56</v>
      </c>
      <c r="U41">
        <v>0.53</v>
      </c>
      <c r="V41">
        <v>0.91</v>
      </c>
      <c r="W41">
        <v>0.44</v>
      </c>
      <c r="X41">
        <v>2.93</v>
      </c>
      <c r="Y41">
        <v>1</v>
      </c>
      <c r="Z41">
        <v>10</v>
      </c>
    </row>
    <row r="42" spans="1:26" x14ac:dyDescent="0.3">
      <c r="A42">
        <v>0</v>
      </c>
      <c r="B42">
        <v>25</v>
      </c>
      <c r="C42" t="s">
        <v>26</v>
      </c>
      <c r="D42">
        <v>2.4809999999999999</v>
      </c>
      <c r="E42">
        <v>40.31</v>
      </c>
      <c r="F42">
        <v>36.4</v>
      </c>
      <c r="G42">
        <v>14.37</v>
      </c>
      <c r="H42">
        <v>0.28000000000000003</v>
      </c>
      <c r="I42">
        <v>152</v>
      </c>
      <c r="J42">
        <v>61.76</v>
      </c>
      <c r="K42">
        <v>28.92</v>
      </c>
      <c r="L42">
        <v>1</v>
      </c>
      <c r="M42">
        <v>10</v>
      </c>
      <c r="N42">
        <v>6.84</v>
      </c>
      <c r="O42">
        <v>7851.41</v>
      </c>
      <c r="P42">
        <v>188.78</v>
      </c>
      <c r="Q42">
        <v>3753.91</v>
      </c>
      <c r="R42">
        <v>295.33999999999997</v>
      </c>
      <c r="S42">
        <v>107.88</v>
      </c>
      <c r="T42">
        <v>93316.59</v>
      </c>
      <c r="U42">
        <v>0.37</v>
      </c>
      <c r="V42">
        <v>0.84</v>
      </c>
      <c r="W42">
        <v>0.65</v>
      </c>
      <c r="X42">
        <v>5.8</v>
      </c>
      <c r="Y42">
        <v>1</v>
      </c>
      <c r="Z42">
        <v>10</v>
      </c>
    </row>
    <row r="43" spans="1:26" x14ac:dyDescent="0.3">
      <c r="A43">
        <v>1</v>
      </c>
      <c r="B43">
        <v>25</v>
      </c>
      <c r="C43" t="s">
        <v>26</v>
      </c>
      <c r="D43">
        <v>2.48</v>
      </c>
      <c r="E43">
        <v>40.32</v>
      </c>
      <c r="F43">
        <v>36.42</v>
      </c>
      <c r="G43">
        <v>14.37</v>
      </c>
      <c r="H43">
        <v>0.55000000000000004</v>
      </c>
      <c r="I43">
        <v>152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192.03</v>
      </c>
      <c r="Q43">
        <v>3753.7</v>
      </c>
      <c r="R43">
        <v>295.52999999999997</v>
      </c>
      <c r="S43">
        <v>107.88</v>
      </c>
      <c r="T43">
        <v>93411.29</v>
      </c>
      <c r="U43">
        <v>0.37</v>
      </c>
      <c r="V43">
        <v>0.84</v>
      </c>
      <c r="W43">
        <v>0.66</v>
      </c>
      <c r="X43">
        <v>5.82</v>
      </c>
      <c r="Y43">
        <v>1</v>
      </c>
      <c r="Z43">
        <v>10</v>
      </c>
    </row>
    <row r="44" spans="1:26" x14ac:dyDescent="0.3">
      <c r="A44">
        <v>0</v>
      </c>
      <c r="B44">
        <v>85</v>
      </c>
      <c r="C44" t="s">
        <v>26</v>
      </c>
      <c r="D44">
        <v>1.5541</v>
      </c>
      <c r="E44">
        <v>64.349999999999994</v>
      </c>
      <c r="F44">
        <v>47.47</v>
      </c>
      <c r="G44">
        <v>6.65</v>
      </c>
      <c r="H44">
        <v>0.11</v>
      </c>
      <c r="I44">
        <v>428</v>
      </c>
      <c r="J44">
        <v>167.88</v>
      </c>
      <c r="K44">
        <v>51.39</v>
      </c>
      <c r="L44">
        <v>1</v>
      </c>
      <c r="M44">
        <v>426</v>
      </c>
      <c r="N44">
        <v>30.49</v>
      </c>
      <c r="O44">
        <v>20939.59</v>
      </c>
      <c r="P44">
        <v>586.23</v>
      </c>
      <c r="Q44">
        <v>3755.09</v>
      </c>
      <c r="R44">
        <v>673.08</v>
      </c>
      <c r="S44">
        <v>107.88</v>
      </c>
      <c r="T44">
        <v>280803.09999999998</v>
      </c>
      <c r="U44">
        <v>0.16</v>
      </c>
      <c r="V44">
        <v>0.64</v>
      </c>
      <c r="W44">
        <v>0.91</v>
      </c>
      <c r="X44">
        <v>16.86</v>
      </c>
      <c r="Y44">
        <v>1</v>
      </c>
      <c r="Z44">
        <v>10</v>
      </c>
    </row>
    <row r="45" spans="1:26" x14ac:dyDescent="0.3">
      <c r="A45">
        <v>1</v>
      </c>
      <c r="B45">
        <v>85</v>
      </c>
      <c r="C45" t="s">
        <v>26</v>
      </c>
      <c r="D45">
        <v>2.2713999999999999</v>
      </c>
      <c r="E45">
        <v>44.03</v>
      </c>
      <c r="F45">
        <v>36.4</v>
      </c>
      <c r="G45">
        <v>14.09</v>
      </c>
      <c r="H45">
        <v>0.21</v>
      </c>
      <c r="I45">
        <v>155</v>
      </c>
      <c r="J45">
        <v>169.33</v>
      </c>
      <c r="K45">
        <v>51.39</v>
      </c>
      <c r="L45">
        <v>2</v>
      </c>
      <c r="M45">
        <v>153</v>
      </c>
      <c r="N45">
        <v>30.94</v>
      </c>
      <c r="O45">
        <v>21118.46</v>
      </c>
      <c r="P45">
        <v>426.73</v>
      </c>
      <c r="Q45">
        <v>3753.9</v>
      </c>
      <c r="R45">
        <v>301.70999999999998</v>
      </c>
      <c r="S45">
        <v>107.88</v>
      </c>
      <c r="T45">
        <v>96487.12</v>
      </c>
      <c r="U45">
        <v>0.36</v>
      </c>
      <c r="V45">
        <v>0.84</v>
      </c>
      <c r="W45">
        <v>0.47</v>
      </c>
      <c r="X45">
        <v>5.8</v>
      </c>
      <c r="Y45">
        <v>1</v>
      </c>
      <c r="Z45">
        <v>10</v>
      </c>
    </row>
    <row r="46" spans="1:26" x14ac:dyDescent="0.3">
      <c r="A46">
        <v>2</v>
      </c>
      <c r="B46">
        <v>85</v>
      </c>
      <c r="C46" t="s">
        <v>26</v>
      </c>
      <c r="D46">
        <v>2.5406</v>
      </c>
      <c r="E46">
        <v>39.36</v>
      </c>
      <c r="F46">
        <v>33.9</v>
      </c>
      <c r="G46">
        <v>22.35</v>
      </c>
      <c r="H46">
        <v>0.31</v>
      </c>
      <c r="I46">
        <v>91</v>
      </c>
      <c r="J46">
        <v>170.79</v>
      </c>
      <c r="K46">
        <v>51.39</v>
      </c>
      <c r="L46">
        <v>3</v>
      </c>
      <c r="M46">
        <v>89</v>
      </c>
      <c r="N46">
        <v>31.4</v>
      </c>
      <c r="O46">
        <v>21297.94</v>
      </c>
      <c r="P46">
        <v>374.79</v>
      </c>
      <c r="Q46">
        <v>3753.61</v>
      </c>
      <c r="R46">
        <v>218.15</v>
      </c>
      <c r="S46">
        <v>107.88</v>
      </c>
      <c r="T46">
        <v>55026.720000000001</v>
      </c>
      <c r="U46">
        <v>0.49</v>
      </c>
      <c r="V46">
        <v>0.9</v>
      </c>
      <c r="W46">
        <v>0.37</v>
      </c>
      <c r="X46">
        <v>3.31</v>
      </c>
      <c r="Y46">
        <v>1</v>
      </c>
      <c r="Z46">
        <v>10</v>
      </c>
    </row>
    <row r="47" spans="1:26" x14ac:dyDescent="0.3">
      <c r="A47">
        <v>3</v>
      </c>
      <c r="B47">
        <v>85</v>
      </c>
      <c r="C47" t="s">
        <v>26</v>
      </c>
      <c r="D47">
        <v>2.6665999999999999</v>
      </c>
      <c r="E47">
        <v>37.5</v>
      </c>
      <c r="F47">
        <v>33.03</v>
      </c>
      <c r="G47">
        <v>31.96</v>
      </c>
      <c r="H47">
        <v>0.41</v>
      </c>
      <c r="I47">
        <v>62</v>
      </c>
      <c r="J47">
        <v>172.25</v>
      </c>
      <c r="K47">
        <v>51.39</v>
      </c>
      <c r="L47">
        <v>4</v>
      </c>
      <c r="M47">
        <v>60</v>
      </c>
      <c r="N47">
        <v>31.86</v>
      </c>
      <c r="O47">
        <v>21478.05</v>
      </c>
      <c r="P47">
        <v>339.58</v>
      </c>
      <c r="Q47">
        <v>3753.6</v>
      </c>
      <c r="R47">
        <v>189.39</v>
      </c>
      <c r="S47">
        <v>107.88</v>
      </c>
      <c r="T47">
        <v>40791.33</v>
      </c>
      <c r="U47">
        <v>0.56999999999999995</v>
      </c>
      <c r="V47">
        <v>0.92</v>
      </c>
      <c r="W47">
        <v>0.32</v>
      </c>
      <c r="X47">
        <v>2.4300000000000002</v>
      </c>
      <c r="Y47">
        <v>1</v>
      </c>
      <c r="Z47">
        <v>10</v>
      </c>
    </row>
    <row r="48" spans="1:26" x14ac:dyDescent="0.3">
      <c r="A48">
        <v>4</v>
      </c>
      <c r="B48">
        <v>85</v>
      </c>
      <c r="C48" t="s">
        <v>26</v>
      </c>
      <c r="D48">
        <v>2.7623000000000002</v>
      </c>
      <c r="E48">
        <v>36.200000000000003</v>
      </c>
      <c r="F48">
        <v>32.270000000000003</v>
      </c>
      <c r="G48">
        <v>42.09</v>
      </c>
      <c r="H48">
        <v>0.51</v>
      </c>
      <c r="I48">
        <v>46</v>
      </c>
      <c r="J48">
        <v>173.71</v>
      </c>
      <c r="K48">
        <v>51.39</v>
      </c>
      <c r="L48">
        <v>5</v>
      </c>
      <c r="M48">
        <v>15</v>
      </c>
      <c r="N48">
        <v>32.32</v>
      </c>
      <c r="O48">
        <v>21658.78</v>
      </c>
      <c r="P48">
        <v>305.94</v>
      </c>
      <c r="Q48">
        <v>3753.55</v>
      </c>
      <c r="R48">
        <v>162.51</v>
      </c>
      <c r="S48">
        <v>107.88</v>
      </c>
      <c r="T48">
        <v>27430.82</v>
      </c>
      <c r="U48">
        <v>0.66</v>
      </c>
      <c r="V48">
        <v>0.94</v>
      </c>
      <c r="W48">
        <v>0.33</v>
      </c>
      <c r="X48">
        <v>1.67</v>
      </c>
      <c r="Y48">
        <v>1</v>
      </c>
      <c r="Z48">
        <v>10</v>
      </c>
    </row>
    <row r="49" spans="1:26" x14ac:dyDescent="0.3">
      <c r="A49">
        <v>5</v>
      </c>
      <c r="B49">
        <v>85</v>
      </c>
      <c r="C49" t="s">
        <v>26</v>
      </c>
      <c r="D49">
        <v>2.7568000000000001</v>
      </c>
      <c r="E49">
        <v>36.270000000000003</v>
      </c>
      <c r="F49">
        <v>32.340000000000003</v>
      </c>
      <c r="G49">
        <v>42.19</v>
      </c>
      <c r="H49">
        <v>0.61</v>
      </c>
      <c r="I49">
        <v>46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307.2</v>
      </c>
      <c r="Q49">
        <v>3753.48</v>
      </c>
      <c r="R49">
        <v>164.32</v>
      </c>
      <c r="S49">
        <v>107.88</v>
      </c>
      <c r="T49">
        <v>28334.85</v>
      </c>
      <c r="U49">
        <v>0.66</v>
      </c>
      <c r="V49">
        <v>0.94</v>
      </c>
      <c r="W49">
        <v>0.35</v>
      </c>
      <c r="X49">
        <v>1.75</v>
      </c>
      <c r="Y49">
        <v>1</v>
      </c>
      <c r="Z49">
        <v>10</v>
      </c>
    </row>
    <row r="50" spans="1:26" x14ac:dyDescent="0.3">
      <c r="A50">
        <v>0</v>
      </c>
      <c r="B50">
        <v>20</v>
      </c>
      <c r="C50" t="s">
        <v>26</v>
      </c>
      <c r="D50">
        <v>2.3856999999999999</v>
      </c>
      <c r="E50">
        <v>41.92</v>
      </c>
      <c r="F50">
        <v>37.86</v>
      </c>
      <c r="G50">
        <v>12.02</v>
      </c>
      <c r="H50">
        <v>0.34</v>
      </c>
      <c r="I50">
        <v>189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175.07</v>
      </c>
      <c r="Q50">
        <v>3754.14</v>
      </c>
      <c r="R50">
        <v>342.15</v>
      </c>
      <c r="S50">
        <v>107.88</v>
      </c>
      <c r="T50">
        <v>116535.21</v>
      </c>
      <c r="U50">
        <v>0.32</v>
      </c>
      <c r="V50">
        <v>0.8</v>
      </c>
      <c r="W50">
        <v>0.77</v>
      </c>
      <c r="X50">
        <v>7.26</v>
      </c>
      <c r="Y50">
        <v>1</v>
      </c>
      <c r="Z50">
        <v>10</v>
      </c>
    </row>
    <row r="51" spans="1:26" x14ac:dyDescent="0.3">
      <c r="A51">
        <v>0</v>
      </c>
      <c r="B51">
        <v>65</v>
      </c>
      <c r="C51" t="s">
        <v>26</v>
      </c>
      <c r="D51">
        <v>1.8325</v>
      </c>
      <c r="E51">
        <v>54.57</v>
      </c>
      <c r="F51">
        <v>43.41</v>
      </c>
      <c r="G51">
        <v>7.89</v>
      </c>
      <c r="H51">
        <v>0.13</v>
      </c>
      <c r="I51">
        <v>330</v>
      </c>
      <c r="J51">
        <v>133.21</v>
      </c>
      <c r="K51">
        <v>46.47</v>
      </c>
      <c r="L51">
        <v>1</v>
      </c>
      <c r="M51">
        <v>328</v>
      </c>
      <c r="N51">
        <v>20.75</v>
      </c>
      <c r="O51">
        <v>16663.419999999998</v>
      </c>
      <c r="P51">
        <v>453.23</v>
      </c>
      <c r="Q51">
        <v>3754.26</v>
      </c>
      <c r="R51">
        <v>536.98</v>
      </c>
      <c r="S51">
        <v>107.88</v>
      </c>
      <c r="T51">
        <v>213244.64</v>
      </c>
      <c r="U51">
        <v>0.2</v>
      </c>
      <c r="V51">
        <v>0.7</v>
      </c>
      <c r="W51">
        <v>0.75</v>
      </c>
      <c r="X51">
        <v>12.8</v>
      </c>
      <c r="Y51">
        <v>1</v>
      </c>
      <c r="Z51">
        <v>10</v>
      </c>
    </row>
    <row r="52" spans="1:26" x14ac:dyDescent="0.3">
      <c r="A52">
        <v>1</v>
      </c>
      <c r="B52">
        <v>65</v>
      </c>
      <c r="C52" t="s">
        <v>26</v>
      </c>
      <c r="D52">
        <v>2.4578000000000002</v>
      </c>
      <c r="E52">
        <v>40.69</v>
      </c>
      <c r="F52">
        <v>35.159999999999997</v>
      </c>
      <c r="G52">
        <v>17.149999999999999</v>
      </c>
      <c r="H52">
        <v>0.26</v>
      </c>
      <c r="I52">
        <v>123</v>
      </c>
      <c r="J52">
        <v>134.55000000000001</v>
      </c>
      <c r="K52">
        <v>46.47</v>
      </c>
      <c r="L52">
        <v>2</v>
      </c>
      <c r="M52">
        <v>121</v>
      </c>
      <c r="N52">
        <v>21.09</v>
      </c>
      <c r="O52">
        <v>16828.84</v>
      </c>
      <c r="P52">
        <v>337.83</v>
      </c>
      <c r="Q52">
        <v>3753.82</v>
      </c>
      <c r="R52">
        <v>260.16000000000003</v>
      </c>
      <c r="S52">
        <v>107.88</v>
      </c>
      <c r="T52">
        <v>75871.710000000006</v>
      </c>
      <c r="U52">
        <v>0.41</v>
      </c>
      <c r="V52">
        <v>0.87</v>
      </c>
      <c r="W52">
        <v>0.42</v>
      </c>
      <c r="X52">
        <v>4.5599999999999996</v>
      </c>
      <c r="Y52">
        <v>1</v>
      </c>
      <c r="Z52">
        <v>10</v>
      </c>
    </row>
    <row r="53" spans="1:26" x14ac:dyDescent="0.3">
      <c r="A53">
        <v>2</v>
      </c>
      <c r="B53">
        <v>65</v>
      </c>
      <c r="C53" t="s">
        <v>26</v>
      </c>
      <c r="D53">
        <v>2.6939000000000002</v>
      </c>
      <c r="E53">
        <v>37.119999999999997</v>
      </c>
      <c r="F53">
        <v>33.06</v>
      </c>
      <c r="G53">
        <v>28.75</v>
      </c>
      <c r="H53">
        <v>0.39</v>
      </c>
      <c r="I53">
        <v>69</v>
      </c>
      <c r="J53">
        <v>135.9</v>
      </c>
      <c r="K53">
        <v>46.47</v>
      </c>
      <c r="L53">
        <v>3</v>
      </c>
      <c r="M53">
        <v>67</v>
      </c>
      <c r="N53">
        <v>21.43</v>
      </c>
      <c r="O53">
        <v>16994.64</v>
      </c>
      <c r="P53">
        <v>282.48</v>
      </c>
      <c r="Q53">
        <v>3753.61</v>
      </c>
      <c r="R53">
        <v>191.3</v>
      </c>
      <c r="S53">
        <v>107.88</v>
      </c>
      <c r="T53">
        <v>41709.53</v>
      </c>
      <c r="U53">
        <v>0.56000000000000005</v>
      </c>
      <c r="V53">
        <v>0.92</v>
      </c>
      <c r="W53">
        <v>0.3</v>
      </c>
      <c r="X53">
        <v>2.46</v>
      </c>
      <c r="Y53">
        <v>1</v>
      </c>
      <c r="Z53">
        <v>10</v>
      </c>
    </row>
    <row r="54" spans="1:26" x14ac:dyDescent="0.3">
      <c r="A54">
        <v>3</v>
      </c>
      <c r="B54">
        <v>65</v>
      </c>
      <c r="C54" t="s">
        <v>26</v>
      </c>
      <c r="D54">
        <v>2.7324999999999999</v>
      </c>
      <c r="E54">
        <v>36.6</v>
      </c>
      <c r="F54">
        <v>32.81</v>
      </c>
      <c r="G54">
        <v>33.369999999999997</v>
      </c>
      <c r="H54">
        <v>0.52</v>
      </c>
      <c r="I54">
        <v>59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17160.919999999998</v>
      </c>
      <c r="P54">
        <v>270.04000000000002</v>
      </c>
      <c r="Q54">
        <v>3753.58</v>
      </c>
      <c r="R54">
        <v>179.42</v>
      </c>
      <c r="S54">
        <v>107.88</v>
      </c>
      <c r="T54">
        <v>35822.18</v>
      </c>
      <c r="U54">
        <v>0.6</v>
      </c>
      <c r="V54">
        <v>0.93</v>
      </c>
      <c r="W54">
        <v>0.39</v>
      </c>
      <c r="X54">
        <v>2.21</v>
      </c>
      <c r="Y54">
        <v>1</v>
      </c>
      <c r="Z54">
        <v>10</v>
      </c>
    </row>
    <row r="55" spans="1:26" x14ac:dyDescent="0.3">
      <c r="A55">
        <v>0</v>
      </c>
      <c r="B55">
        <v>75</v>
      </c>
      <c r="C55" t="s">
        <v>26</v>
      </c>
      <c r="D55">
        <v>1.6889000000000001</v>
      </c>
      <c r="E55">
        <v>59.21</v>
      </c>
      <c r="F55">
        <v>45.38</v>
      </c>
      <c r="G55">
        <v>7.2</v>
      </c>
      <c r="H55">
        <v>0.12</v>
      </c>
      <c r="I55">
        <v>378</v>
      </c>
      <c r="J55">
        <v>150.44</v>
      </c>
      <c r="K55">
        <v>49.1</v>
      </c>
      <c r="L55">
        <v>1</v>
      </c>
      <c r="M55">
        <v>376</v>
      </c>
      <c r="N55">
        <v>25.34</v>
      </c>
      <c r="O55">
        <v>18787.759999999998</v>
      </c>
      <c r="P55">
        <v>518.37</v>
      </c>
      <c r="Q55">
        <v>3754.53</v>
      </c>
      <c r="R55">
        <v>603.5</v>
      </c>
      <c r="S55">
        <v>107.88</v>
      </c>
      <c r="T55">
        <v>246266.44</v>
      </c>
      <c r="U55">
        <v>0.18</v>
      </c>
      <c r="V55">
        <v>0.67</v>
      </c>
      <c r="W55">
        <v>0.82</v>
      </c>
      <c r="X55">
        <v>14.78</v>
      </c>
      <c r="Y55">
        <v>1</v>
      </c>
      <c r="Z55">
        <v>10</v>
      </c>
    </row>
    <row r="56" spans="1:26" x14ac:dyDescent="0.3">
      <c r="A56">
        <v>1</v>
      </c>
      <c r="B56">
        <v>75</v>
      </c>
      <c r="C56" t="s">
        <v>26</v>
      </c>
      <c r="D56">
        <v>2.3618000000000001</v>
      </c>
      <c r="E56">
        <v>42.34</v>
      </c>
      <c r="F56">
        <v>35.82</v>
      </c>
      <c r="G56">
        <v>15.46</v>
      </c>
      <c r="H56">
        <v>0.23</v>
      </c>
      <c r="I56">
        <v>139</v>
      </c>
      <c r="J56">
        <v>151.83000000000001</v>
      </c>
      <c r="K56">
        <v>49.1</v>
      </c>
      <c r="L56">
        <v>2</v>
      </c>
      <c r="M56">
        <v>137</v>
      </c>
      <c r="N56">
        <v>25.73</v>
      </c>
      <c r="O56">
        <v>18959.54</v>
      </c>
      <c r="P56">
        <v>383.48</v>
      </c>
      <c r="Q56">
        <v>3753.82</v>
      </c>
      <c r="R56">
        <v>282.36</v>
      </c>
      <c r="S56">
        <v>107.88</v>
      </c>
      <c r="T56">
        <v>86891.66</v>
      </c>
      <c r="U56">
        <v>0.38</v>
      </c>
      <c r="V56">
        <v>0.85</v>
      </c>
      <c r="W56">
        <v>0.44</v>
      </c>
      <c r="X56">
        <v>5.22</v>
      </c>
      <c r="Y56">
        <v>1</v>
      </c>
      <c r="Z56">
        <v>10</v>
      </c>
    </row>
    <row r="57" spans="1:26" x14ac:dyDescent="0.3">
      <c r="A57">
        <v>2</v>
      </c>
      <c r="B57">
        <v>75</v>
      </c>
      <c r="C57" t="s">
        <v>26</v>
      </c>
      <c r="D57">
        <v>2.6225000000000001</v>
      </c>
      <c r="E57">
        <v>38.130000000000003</v>
      </c>
      <c r="F57">
        <v>33.409999999999997</v>
      </c>
      <c r="G57">
        <v>25.06</v>
      </c>
      <c r="H57">
        <v>0.35</v>
      </c>
      <c r="I57">
        <v>80</v>
      </c>
      <c r="J57">
        <v>153.22999999999999</v>
      </c>
      <c r="K57">
        <v>49.1</v>
      </c>
      <c r="L57">
        <v>3</v>
      </c>
      <c r="M57">
        <v>78</v>
      </c>
      <c r="N57">
        <v>26.13</v>
      </c>
      <c r="O57">
        <v>19131.849999999999</v>
      </c>
      <c r="P57">
        <v>330.18</v>
      </c>
      <c r="Q57">
        <v>3753.63</v>
      </c>
      <c r="R57">
        <v>201.41</v>
      </c>
      <c r="S57">
        <v>107.88</v>
      </c>
      <c r="T57">
        <v>46711.16</v>
      </c>
      <c r="U57">
        <v>0.54</v>
      </c>
      <c r="V57">
        <v>0.91</v>
      </c>
      <c r="W57">
        <v>0.35</v>
      </c>
      <c r="X57">
        <v>2.81</v>
      </c>
      <c r="Y57">
        <v>1</v>
      </c>
      <c r="Z57">
        <v>10</v>
      </c>
    </row>
    <row r="58" spans="1:26" x14ac:dyDescent="0.3">
      <c r="A58">
        <v>3</v>
      </c>
      <c r="B58">
        <v>75</v>
      </c>
      <c r="C58" t="s">
        <v>26</v>
      </c>
      <c r="D58">
        <v>2.7374999999999998</v>
      </c>
      <c r="E58">
        <v>36.53</v>
      </c>
      <c r="F58">
        <v>32.6</v>
      </c>
      <c r="G58">
        <v>36.229999999999997</v>
      </c>
      <c r="H58">
        <v>0.46</v>
      </c>
      <c r="I58">
        <v>54</v>
      </c>
      <c r="J58">
        <v>154.63</v>
      </c>
      <c r="K58">
        <v>49.1</v>
      </c>
      <c r="L58">
        <v>4</v>
      </c>
      <c r="M58">
        <v>37</v>
      </c>
      <c r="N58">
        <v>26.53</v>
      </c>
      <c r="O58">
        <v>19304.72</v>
      </c>
      <c r="P58">
        <v>291.85000000000002</v>
      </c>
      <c r="Q58">
        <v>3753.43</v>
      </c>
      <c r="R58">
        <v>174.4</v>
      </c>
      <c r="S58">
        <v>107.88</v>
      </c>
      <c r="T58">
        <v>33334.339999999997</v>
      </c>
      <c r="U58">
        <v>0.62</v>
      </c>
      <c r="V58">
        <v>0.93</v>
      </c>
      <c r="W58">
        <v>0.33</v>
      </c>
      <c r="X58">
        <v>2.0099999999999998</v>
      </c>
      <c r="Y58">
        <v>1</v>
      </c>
      <c r="Z58">
        <v>10</v>
      </c>
    </row>
    <row r="59" spans="1:26" x14ac:dyDescent="0.3">
      <c r="A59">
        <v>4</v>
      </c>
      <c r="B59">
        <v>75</v>
      </c>
      <c r="C59" t="s">
        <v>26</v>
      </c>
      <c r="D59">
        <v>2.7452000000000001</v>
      </c>
      <c r="E59">
        <v>36.43</v>
      </c>
      <c r="F59">
        <v>32.56</v>
      </c>
      <c r="G59">
        <v>37.57</v>
      </c>
      <c r="H59">
        <v>0.56999999999999995</v>
      </c>
      <c r="I59">
        <v>52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19478.150000000001</v>
      </c>
      <c r="P59">
        <v>289.08999999999997</v>
      </c>
      <c r="Q59">
        <v>3753.56</v>
      </c>
      <c r="R59">
        <v>171.38</v>
      </c>
      <c r="S59">
        <v>107.88</v>
      </c>
      <c r="T59">
        <v>31832.97</v>
      </c>
      <c r="U59">
        <v>0.63</v>
      </c>
      <c r="V59">
        <v>0.94</v>
      </c>
      <c r="W59">
        <v>0.37</v>
      </c>
      <c r="X59">
        <v>1.97</v>
      </c>
      <c r="Y59">
        <v>1</v>
      </c>
      <c r="Z59">
        <v>10</v>
      </c>
    </row>
    <row r="60" spans="1:26" x14ac:dyDescent="0.3">
      <c r="A60">
        <v>0</v>
      </c>
      <c r="B60">
        <v>95</v>
      </c>
      <c r="C60" t="s">
        <v>26</v>
      </c>
      <c r="D60">
        <v>1.4252</v>
      </c>
      <c r="E60">
        <v>70.17</v>
      </c>
      <c r="F60">
        <v>49.76</v>
      </c>
      <c r="G60">
        <v>6.19</v>
      </c>
      <c r="H60">
        <v>0.1</v>
      </c>
      <c r="I60">
        <v>482</v>
      </c>
      <c r="J60">
        <v>185.69</v>
      </c>
      <c r="K60">
        <v>53.44</v>
      </c>
      <c r="L60">
        <v>1</v>
      </c>
      <c r="M60">
        <v>480</v>
      </c>
      <c r="N60">
        <v>36.26</v>
      </c>
      <c r="O60">
        <v>23136.14</v>
      </c>
      <c r="P60">
        <v>659.22</v>
      </c>
      <c r="Q60">
        <v>3754.93</v>
      </c>
      <c r="R60">
        <v>750.53</v>
      </c>
      <c r="S60">
        <v>107.88</v>
      </c>
      <c r="T60">
        <v>319261.01</v>
      </c>
      <c r="U60">
        <v>0.14000000000000001</v>
      </c>
      <c r="V60">
        <v>0.61</v>
      </c>
      <c r="W60">
        <v>0.99</v>
      </c>
      <c r="X60">
        <v>19.149999999999999</v>
      </c>
      <c r="Y60">
        <v>1</v>
      </c>
      <c r="Z60">
        <v>10</v>
      </c>
    </row>
    <row r="61" spans="1:26" x14ac:dyDescent="0.3">
      <c r="A61">
        <v>1</v>
      </c>
      <c r="B61">
        <v>95</v>
      </c>
      <c r="C61" t="s">
        <v>26</v>
      </c>
      <c r="D61">
        <v>2.1802000000000001</v>
      </c>
      <c r="E61">
        <v>45.87</v>
      </c>
      <c r="F61">
        <v>37.03</v>
      </c>
      <c r="G61">
        <v>12.99</v>
      </c>
      <c r="H61">
        <v>0.19</v>
      </c>
      <c r="I61">
        <v>171</v>
      </c>
      <c r="J61">
        <v>187.21</v>
      </c>
      <c r="K61">
        <v>53.44</v>
      </c>
      <c r="L61">
        <v>2</v>
      </c>
      <c r="M61">
        <v>169</v>
      </c>
      <c r="N61">
        <v>36.770000000000003</v>
      </c>
      <c r="O61">
        <v>23322.880000000001</v>
      </c>
      <c r="P61">
        <v>470.24</v>
      </c>
      <c r="Q61">
        <v>3754.05</v>
      </c>
      <c r="R61">
        <v>323.19</v>
      </c>
      <c r="S61">
        <v>107.88</v>
      </c>
      <c r="T61">
        <v>107147.42</v>
      </c>
      <c r="U61">
        <v>0.33</v>
      </c>
      <c r="V61">
        <v>0.82</v>
      </c>
      <c r="W61">
        <v>0.49</v>
      </c>
      <c r="X61">
        <v>6.43</v>
      </c>
      <c r="Y61">
        <v>1</v>
      </c>
      <c r="Z61">
        <v>10</v>
      </c>
    </row>
    <row r="62" spans="1:26" x14ac:dyDescent="0.3">
      <c r="A62">
        <v>2</v>
      </c>
      <c r="B62">
        <v>95</v>
      </c>
      <c r="C62" t="s">
        <v>26</v>
      </c>
      <c r="D62">
        <v>2.4672000000000001</v>
      </c>
      <c r="E62">
        <v>40.53</v>
      </c>
      <c r="F62">
        <v>34.299999999999997</v>
      </c>
      <c r="G62">
        <v>20.38</v>
      </c>
      <c r="H62">
        <v>0.28000000000000003</v>
      </c>
      <c r="I62">
        <v>101</v>
      </c>
      <c r="J62">
        <v>188.73</v>
      </c>
      <c r="K62">
        <v>53.44</v>
      </c>
      <c r="L62">
        <v>3</v>
      </c>
      <c r="M62">
        <v>99</v>
      </c>
      <c r="N62">
        <v>37.29</v>
      </c>
      <c r="O62">
        <v>23510.33</v>
      </c>
      <c r="P62">
        <v>415.69</v>
      </c>
      <c r="Q62">
        <v>3753.79</v>
      </c>
      <c r="R62">
        <v>231.85</v>
      </c>
      <c r="S62">
        <v>107.88</v>
      </c>
      <c r="T62">
        <v>61822.58</v>
      </c>
      <c r="U62">
        <v>0.47</v>
      </c>
      <c r="V62">
        <v>0.89</v>
      </c>
      <c r="W62">
        <v>0.38</v>
      </c>
      <c r="X62">
        <v>3.7</v>
      </c>
      <c r="Y62">
        <v>1</v>
      </c>
      <c r="Z62">
        <v>10</v>
      </c>
    </row>
    <row r="63" spans="1:26" x14ac:dyDescent="0.3">
      <c r="A63">
        <v>3</v>
      </c>
      <c r="B63">
        <v>95</v>
      </c>
      <c r="C63" t="s">
        <v>26</v>
      </c>
      <c r="D63">
        <v>2.6312000000000002</v>
      </c>
      <c r="E63">
        <v>38.01</v>
      </c>
      <c r="F63">
        <v>32.97</v>
      </c>
      <c r="G63">
        <v>28.67</v>
      </c>
      <c r="H63">
        <v>0.37</v>
      </c>
      <c r="I63">
        <v>69</v>
      </c>
      <c r="J63">
        <v>190.25</v>
      </c>
      <c r="K63">
        <v>53.44</v>
      </c>
      <c r="L63">
        <v>4</v>
      </c>
      <c r="M63">
        <v>67</v>
      </c>
      <c r="N63">
        <v>37.82</v>
      </c>
      <c r="O63">
        <v>23698.48</v>
      </c>
      <c r="P63">
        <v>377.24</v>
      </c>
      <c r="Q63">
        <v>3753.62</v>
      </c>
      <c r="R63">
        <v>187.82</v>
      </c>
      <c r="S63">
        <v>107.88</v>
      </c>
      <c r="T63">
        <v>39969.43</v>
      </c>
      <c r="U63">
        <v>0.56999999999999995</v>
      </c>
      <c r="V63">
        <v>0.92</v>
      </c>
      <c r="W63">
        <v>0.3</v>
      </c>
      <c r="X63">
        <v>2.37</v>
      </c>
      <c r="Y63">
        <v>1</v>
      </c>
      <c r="Z63">
        <v>10</v>
      </c>
    </row>
    <row r="64" spans="1:26" x14ac:dyDescent="0.3">
      <c r="A64">
        <v>4</v>
      </c>
      <c r="B64">
        <v>95</v>
      </c>
      <c r="C64" t="s">
        <v>26</v>
      </c>
      <c r="D64">
        <v>2.7136999999999998</v>
      </c>
      <c r="E64">
        <v>36.85</v>
      </c>
      <c r="F64">
        <v>32.479999999999997</v>
      </c>
      <c r="G64">
        <v>38.22</v>
      </c>
      <c r="H64">
        <v>0.46</v>
      </c>
      <c r="I64">
        <v>51</v>
      </c>
      <c r="J64">
        <v>191.78</v>
      </c>
      <c r="K64">
        <v>53.44</v>
      </c>
      <c r="L64">
        <v>5</v>
      </c>
      <c r="M64">
        <v>49</v>
      </c>
      <c r="N64">
        <v>38.35</v>
      </c>
      <c r="O64">
        <v>23887.360000000001</v>
      </c>
      <c r="P64">
        <v>348.72</v>
      </c>
      <c r="Q64">
        <v>3753.39</v>
      </c>
      <c r="R64">
        <v>171.07</v>
      </c>
      <c r="S64">
        <v>107.88</v>
      </c>
      <c r="T64">
        <v>31685.88</v>
      </c>
      <c r="U64">
        <v>0.63</v>
      </c>
      <c r="V64">
        <v>0.94</v>
      </c>
      <c r="W64">
        <v>0.3</v>
      </c>
      <c r="X64">
        <v>1.89</v>
      </c>
      <c r="Y64">
        <v>1</v>
      </c>
      <c r="Z64">
        <v>10</v>
      </c>
    </row>
    <row r="65" spans="1:26" x14ac:dyDescent="0.3">
      <c r="A65">
        <v>5</v>
      </c>
      <c r="B65">
        <v>95</v>
      </c>
      <c r="C65" t="s">
        <v>26</v>
      </c>
      <c r="D65">
        <v>2.7696000000000001</v>
      </c>
      <c r="E65">
        <v>36.11</v>
      </c>
      <c r="F65">
        <v>32.11</v>
      </c>
      <c r="G65">
        <v>46.99</v>
      </c>
      <c r="H65">
        <v>0.55000000000000004</v>
      </c>
      <c r="I65">
        <v>41</v>
      </c>
      <c r="J65">
        <v>193.32</v>
      </c>
      <c r="K65">
        <v>53.44</v>
      </c>
      <c r="L65">
        <v>6</v>
      </c>
      <c r="M65">
        <v>10</v>
      </c>
      <c r="N65">
        <v>38.89</v>
      </c>
      <c r="O65">
        <v>24076.95</v>
      </c>
      <c r="P65">
        <v>323.89999999999998</v>
      </c>
      <c r="Q65">
        <v>3753.43</v>
      </c>
      <c r="R65">
        <v>157.19</v>
      </c>
      <c r="S65">
        <v>107.88</v>
      </c>
      <c r="T65">
        <v>24795.13</v>
      </c>
      <c r="U65">
        <v>0.69</v>
      </c>
      <c r="V65">
        <v>0.95</v>
      </c>
      <c r="W65">
        <v>0.33</v>
      </c>
      <c r="X65">
        <v>1.52</v>
      </c>
      <c r="Y65">
        <v>1</v>
      </c>
      <c r="Z65">
        <v>10</v>
      </c>
    </row>
    <row r="66" spans="1:26" x14ac:dyDescent="0.3">
      <c r="A66">
        <v>6</v>
      </c>
      <c r="B66">
        <v>95</v>
      </c>
      <c r="C66" t="s">
        <v>26</v>
      </c>
      <c r="D66">
        <v>2.7694999999999999</v>
      </c>
      <c r="E66">
        <v>36.11</v>
      </c>
      <c r="F66">
        <v>32.11</v>
      </c>
      <c r="G66">
        <v>47</v>
      </c>
      <c r="H66">
        <v>0.64</v>
      </c>
      <c r="I66">
        <v>41</v>
      </c>
      <c r="J66">
        <v>194.86</v>
      </c>
      <c r="K66">
        <v>53.44</v>
      </c>
      <c r="L66">
        <v>7</v>
      </c>
      <c r="M66">
        <v>0</v>
      </c>
      <c r="N66">
        <v>39.43</v>
      </c>
      <c r="O66">
        <v>24267.279999999999</v>
      </c>
      <c r="P66">
        <v>325.45</v>
      </c>
      <c r="Q66">
        <v>3753.46</v>
      </c>
      <c r="R66">
        <v>156.78</v>
      </c>
      <c r="S66">
        <v>107.88</v>
      </c>
      <c r="T66">
        <v>24591.24</v>
      </c>
      <c r="U66">
        <v>0.69</v>
      </c>
      <c r="V66">
        <v>0.95</v>
      </c>
      <c r="W66">
        <v>0.34</v>
      </c>
      <c r="X66">
        <v>1.52</v>
      </c>
      <c r="Y66">
        <v>1</v>
      </c>
      <c r="Z66">
        <v>10</v>
      </c>
    </row>
    <row r="67" spans="1:26" x14ac:dyDescent="0.3">
      <c r="A67">
        <v>0</v>
      </c>
      <c r="B67">
        <v>55</v>
      </c>
      <c r="C67" t="s">
        <v>26</v>
      </c>
      <c r="D67">
        <v>1.9832000000000001</v>
      </c>
      <c r="E67">
        <v>50.42</v>
      </c>
      <c r="F67">
        <v>41.56</v>
      </c>
      <c r="G67">
        <v>8.7799999999999994</v>
      </c>
      <c r="H67">
        <v>0.15</v>
      </c>
      <c r="I67">
        <v>284</v>
      </c>
      <c r="J67">
        <v>116.05</v>
      </c>
      <c r="K67">
        <v>43.4</v>
      </c>
      <c r="L67">
        <v>1</v>
      </c>
      <c r="M67">
        <v>282</v>
      </c>
      <c r="N67">
        <v>16.649999999999999</v>
      </c>
      <c r="O67">
        <v>14546.17</v>
      </c>
      <c r="P67">
        <v>390.1</v>
      </c>
      <c r="Q67">
        <v>3754.4</v>
      </c>
      <c r="R67">
        <v>474.42</v>
      </c>
      <c r="S67">
        <v>107.88</v>
      </c>
      <c r="T67">
        <v>182194.37</v>
      </c>
      <c r="U67">
        <v>0.23</v>
      </c>
      <c r="V67">
        <v>0.73</v>
      </c>
      <c r="W67">
        <v>0.68</v>
      </c>
      <c r="X67">
        <v>10.95</v>
      </c>
      <c r="Y67">
        <v>1</v>
      </c>
      <c r="Z67">
        <v>10</v>
      </c>
    </row>
    <row r="68" spans="1:26" x14ac:dyDescent="0.3">
      <c r="A68">
        <v>1</v>
      </c>
      <c r="B68">
        <v>55</v>
      </c>
      <c r="C68" t="s">
        <v>26</v>
      </c>
      <c r="D68">
        <v>2.5617000000000001</v>
      </c>
      <c r="E68">
        <v>39.04</v>
      </c>
      <c r="F68">
        <v>34.44</v>
      </c>
      <c r="G68">
        <v>19.68</v>
      </c>
      <c r="H68">
        <v>0.3</v>
      </c>
      <c r="I68">
        <v>105</v>
      </c>
      <c r="J68">
        <v>117.34</v>
      </c>
      <c r="K68">
        <v>43.4</v>
      </c>
      <c r="L68">
        <v>2</v>
      </c>
      <c r="M68">
        <v>103</v>
      </c>
      <c r="N68">
        <v>16.940000000000001</v>
      </c>
      <c r="O68">
        <v>14705.49</v>
      </c>
      <c r="P68">
        <v>287.92</v>
      </c>
      <c r="Q68">
        <v>3753.66</v>
      </c>
      <c r="R68">
        <v>236.28</v>
      </c>
      <c r="S68">
        <v>107.88</v>
      </c>
      <c r="T68">
        <v>64020.25</v>
      </c>
      <c r="U68">
        <v>0.46</v>
      </c>
      <c r="V68">
        <v>0.88</v>
      </c>
      <c r="W68">
        <v>0.39</v>
      </c>
      <c r="X68">
        <v>3.85</v>
      </c>
      <c r="Y68">
        <v>1</v>
      </c>
      <c r="Z68">
        <v>10</v>
      </c>
    </row>
    <row r="69" spans="1:26" x14ac:dyDescent="0.3">
      <c r="A69">
        <v>2</v>
      </c>
      <c r="B69">
        <v>55</v>
      </c>
      <c r="C69" t="s">
        <v>26</v>
      </c>
      <c r="D69">
        <v>2.7193999999999998</v>
      </c>
      <c r="E69">
        <v>36.770000000000003</v>
      </c>
      <c r="F69">
        <v>33.020000000000003</v>
      </c>
      <c r="G69">
        <v>28.3</v>
      </c>
      <c r="H69">
        <v>0.45</v>
      </c>
      <c r="I69">
        <v>70</v>
      </c>
      <c r="J69">
        <v>118.63</v>
      </c>
      <c r="K69">
        <v>43.4</v>
      </c>
      <c r="L69">
        <v>3</v>
      </c>
      <c r="M69">
        <v>0</v>
      </c>
      <c r="N69">
        <v>17.23</v>
      </c>
      <c r="O69">
        <v>14865.24</v>
      </c>
      <c r="P69">
        <v>250.6</v>
      </c>
      <c r="Q69">
        <v>3753.6</v>
      </c>
      <c r="R69">
        <v>184.39</v>
      </c>
      <c r="S69">
        <v>107.88</v>
      </c>
      <c r="T69">
        <v>38252.26</v>
      </c>
      <c r="U69">
        <v>0.59</v>
      </c>
      <c r="V69">
        <v>0.92</v>
      </c>
      <c r="W69">
        <v>0.44</v>
      </c>
      <c r="X69">
        <v>2.42</v>
      </c>
      <c r="Y69">
        <v>1</v>
      </c>
      <c r="Z6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7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INDEX(resultados!$A$2:$ZZ$69, 1, MATCH($B$1, resultados!$A$1:$ZZ$1, 0))</f>
        <v>#N/A</v>
      </c>
      <c r="B7" t="e">
        <f>INDEX(resultados!$A$2:$ZZ$69, 1, MATCH($B$2, resultados!$A$1:$ZZ$1, 0))</f>
        <v>#N/A</v>
      </c>
      <c r="C7" t="e">
        <f>INDEX(resultados!$A$2:$ZZ$69, 1, MATCH($B$3, resultados!$A$1:$ZZ$1, 0))</f>
        <v>#N/A</v>
      </c>
    </row>
    <row r="8" spans="1:3" x14ac:dyDescent="0.3">
      <c r="A8" t="e">
        <f>INDEX(resultados!$A$2:$ZZ$69, 2, MATCH($B$1, resultados!$A$1:$ZZ$1, 0))</f>
        <v>#N/A</v>
      </c>
      <c r="B8" t="e">
        <f>INDEX(resultados!$A$2:$ZZ$69, 2, MATCH($B$2, resultados!$A$1:$ZZ$1, 0))</f>
        <v>#N/A</v>
      </c>
      <c r="C8" t="e">
        <f>INDEX(resultados!$A$2:$ZZ$69, 2, MATCH($B$3, resultados!$A$1:$ZZ$1, 0))</f>
        <v>#N/A</v>
      </c>
    </row>
    <row r="9" spans="1:3" x14ac:dyDescent="0.3">
      <c r="A9" t="e">
        <f>INDEX(resultados!$A$2:$ZZ$69, 3, MATCH($B$1, resultados!$A$1:$ZZ$1, 0))</f>
        <v>#N/A</v>
      </c>
      <c r="B9" t="e">
        <f>INDEX(resultados!$A$2:$ZZ$69, 3, MATCH($B$2, resultados!$A$1:$ZZ$1, 0))</f>
        <v>#N/A</v>
      </c>
      <c r="C9" t="e">
        <f>INDEX(resultados!$A$2:$ZZ$69, 3, MATCH($B$3, resultados!$A$1:$ZZ$1, 0))</f>
        <v>#N/A</v>
      </c>
    </row>
    <row r="10" spans="1:3" x14ac:dyDescent="0.3">
      <c r="A10" t="e">
        <f>INDEX(resultados!$A$2:$ZZ$69, 4, MATCH($B$1, resultados!$A$1:$ZZ$1, 0))</f>
        <v>#N/A</v>
      </c>
      <c r="B10" t="e">
        <f>INDEX(resultados!$A$2:$ZZ$69, 4, MATCH($B$2, resultados!$A$1:$ZZ$1, 0))</f>
        <v>#N/A</v>
      </c>
      <c r="C10" t="e">
        <f>INDEX(resultados!$A$2:$ZZ$69, 4, MATCH($B$3, resultados!$A$1:$ZZ$1, 0))</f>
        <v>#N/A</v>
      </c>
    </row>
    <row r="11" spans="1:3" x14ac:dyDescent="0.3">
      <c r="A11" t="e">
        <f>INDEX(resultados!$A$2:$ZZ$69, 5, MATCH($B$1, resultados!$A$1:$ZZ$1, 0))</f>
        <v>#N/A</v>
      </c>
      <c r="B11" t="e">
        <f>INDEX(resultados!$A$2:$ZZ$69, 5, MATCH($B$2, resultados!$A$1:$ZZ$1, 0))</f>
        <v>#N/A</v>
      </c>
      <c r="C11" t="e">
        <f>INDEX(resultados!$A$2:$ZZ$69, 5, MATCH($B$3, resultados!$A$1:$ZZ$1, 0))</f>
        <v>#N/A</v>
      </c>
    </row>
    <row r="12" spans="1:3" x14ac:dyDescent="0.3">
      <c r="A12" t="e">
        <f>INDEX(resultados!$A$2:$ZZ$69, 6, MATCH($B$1, resultados!$A$1:$ZZ$1, 0))</f>
        <v>#N/A</v>
      </c>
      <c r="B12" t="e">
        <f>INDEX(resultados!$A$2:$ZZ$69, 6, MATCH($B$2, resultados!$A$1:$ZZ$1, 0))</f>
        <v>#N/A</v>
      </c>
      <c r="C12" t="e">
        <f>INDEX(resultados!$A$2:$ZZ$69, 6, MATCH($B$3, resultados!$A$1:$ZZ$1, 0))</f>
        <v>#N/A</v>
      </c>
    </row>
    <row r="13" spans="1:3" x14ac:dyDescent="0.3">
      <c r="A13" t="e">
        <f>INDEX(resultados!$A$2:$ZZ$69, 7, MATCH($B$1, resultados!$A$1:$ZZ$1, 0))</f>
        <v>#N/A</v>
      </c>
      <c r="B13" t="e">
        <f>INDEX(resultados!$A$2:$ZZ$69, 7, MATCH($B$2, resultados!$A$1:$ZZ$1, 0))</f>
        <v>#N/A</v>
      </c>
      <c r="C13" t="e">
        <f>INDEX(resultados!$A$2:$ZZ$69, 7, MATCH($B$3, resultados!$A$1:$ZZ$1, 0))</f>
        <v>#N/A</v>
      </c>
    </row>
    <row r="14" spans="1:3" x14ac:dyDescent="0.3">
      <c r="A14" t="e">
        <f>INDEX(resultados!$A$2:$ZZ$69, 8, MATCH($B$1, resultados!$A$1:$ZZ$1, 0))</f>
        <v>#N/A</v>
      </c>
      <c r="B14" t="e">
        <f>INDEX(resultados!$A$2:$ZZ$69, 8, MATCH($B$2, resultados!$A$1:$ZZ$1, 0))</f>
        <v>#N/A</v>
      </c>
      <c r="C14" t="e">
        <f>INDEX(resultados!$A$2:$ZZ$69, 8, MATCH($B$3, resultados!$A$1:$ZZ$1, 0))</f>
        <v>#N/A</v>
      </c>
    </row>
    <row r="15" spans="1:3" x14ac:dyDescent="0.3">
      <c r="A15" t="e">
        <f>INDEX(resultados!$A$2:$ZZ$69, 9, MATCH($B$1, resultados!$A$1:$ZZ$1, 0))</f>
        <v>#N/A</v>
      </c>
      <c r="B15" t="e">
        <f>INDEX(resultados!$A$2:$ZZ$69, 9, MATCH($B$2, resultados!$A$1:$ZZ$1, 0))</f>
        <v>#N/A</v>
      </c>
      <c r="C15" t="e">
        <f>INDEX(resultados!$A$2:$ZZ$69, 9, MATCH($B$3, resultados!$A$1:$ZZ$1, 0))</f>
        <v>#N/A</v>
      </c>
    </row>
    <row r="16" spans="1:3" x14ac:dyDescent="0.3">
      <c r="A16" t="e">
        <f>INDEX(resultados!$A$2:$ZZ$69, 10, MATCH($B$1, resultados!$A$1:$ZZ$1, 0))</f>
        <v>#N/A</v>
      </c>
      <c r="B16" t="e">
        <f>INDEX(resultados!$A$2:$ZZ$69, 10, MATCH($B$2, resultados!$A$1:$ZZ$1, 0))</f>
        <v>#N/A</v>
      </c>
      <c r="C16" t="e">
        <f>INDEX(resultados!$A$2:$ZZ$69, 10, MATCH($B$3, resultados!$A$1:$ZZ$1, 0))</f>
        <v>#N/A</v>
      </c>
    </row>
    <row r="17" spans="1:3" x14ac:dyDescent="0.3">
      <c r="A17" t="e">
        <f>INDEX(resultados!$A$2:$ZZ$69, 11, MATCH($B$1, resultados!$A$1:$ZZ$1, 0))</f>
        <v>#N/A</v>
      </c>
      <c r="B17" t="e">
        <f>INDEX(resultados!$A$2:$ZZ$69, 11, MATCH($B$2, resultados!$A$1:$ZZ$1, 0))</f>
        <v>#N/A</v>
      </c>
      <c r="C17" t="e">
        <f>INDEX(resultados!$A$2:$ZZ$69, 11, MATCH($B$3, resultados!$A$1:$ZZ$1, 0))</f>
        <v>#N/A</v>
      </c>
    </row>
    <row r="18" spans="1:3" x14ac:dyDescent="0.3">
      <c r="A18" t="e">
        <f>INDEX(resultados!$A$2:$ZZ$69, 12, MATCH($B$1, resultados!$A$1:$ZZ$1, 0))</f>
        <v>#N/A</v>
      </c>
      <c r="B18" t="e">
        <f>INDEX(resultados!$A$2:$ZZ$69, 12, MATCH($B$2, resultados!$A$1:$ZZ$1, 0))</f>
        <v>#N/A</v>
      </c>
      <c r="C18" t="e">
        <f>INDEX(resultados!$A$2:$ZZ$69, 12, MATCH($B$3, resultados!$A$1:$ZZ$1, 0))</f>
        <v>#N/A</v>
      </c>
    </row>
    <row r="19" spans="1:3" x14ac:dyDescent="0.3">
      <c r="A19" t="e">
        <f>INDEX(resultados!$A$2:$ZZ$69, 13, MATCH($B$1, resultados!$A$1:$ZZ$1, 0))</f>
        <v>#N/A</v>
      </c>
      <c r="B19" t="e">
        <f>INDEX(resultados!$A$2:$ZZ$69, 13, MATCH($B$2, resultados!$A$1:$ZZ$1, 0))</f>
        <v>#N/A</v>
      </c>
      <c r="C19" t="e">
        <f>INDEX(resultados!$A$2:$ZZ$69, 13, MATCH($B$3, resultados!$A$1:$ZZ$1, 0))</f>
        <v>#N/A</v>
      </c>
    </row>
    <row r="20" spans="1:3" x14ac:dyDescent="0.3">
      <c r="A20" t="e">
        <f>INDEX(resultados!$A$2:$ZZ$69, 14, MATCH($B$1, resultados!$A$1:$ZZ$1, 0))</f>
        <v>#N/A</v>
      </c>
      <c r="B20" t="e">
        <f>INDEX(resultados!$A$2:$ZZ$69, 14, MATCH($B$2, resultados!$A$1:$ZZ$1, 0))</f>
        <v>#N/A</v>
      </c>
      <c r="C20" t="e">
        <f>INDEX(resultados!$A$2:$ZZ$69, 14, MATCH($B$3, resultados!$A$1:$ZZ$1, 0))</f>
        <v>#N/A</v>
      </c>
    </row>
    <row r="21" spans="1:3" x14ac:dyDescent="0.3">
      <c r="A21" t="e">
        <f>INDEX(resultados!$A$2:$ZZ$69, 15, MATCH($B$1, resultados!$A$1:$ZZ$1, 0))</f>
        <v>#N/A</v>
      </c>
      <c r="B21" t="e">
        <f>INDEX(resultados!$A$2:$ZZ$69, 15, MATCH($B$2, resultados!$A$1:$ZZ$1, 0))</f>
        <v>#N/A</v>
      </c>
      <c r="C21" t="e">
        <f>INDEX(resultados!$A$2:$ZZ$69, 15, MATCH($B$3, resultados!$A$1:$ZZ$1, 0))</f>
        <v>#N/A</v>
      </c>
    </row>
    <row r="22" spans="1:3" x14ac:dyDescent="0.3">
      <c r="A22" t="e">
        <f>INDEX(resultados!$A$2:$ZZ$69, 16, MATCH($B$1, resultados!$A$1:$ZZ$1, 0))</f>
        <v>#N/A</v>
      </c>
      <c r="B22" t="e">
        <f>INDEX(resultados!$A$2:$ZZ$69, 16, MATCH($B$2, resultados!$A$1:$ZZ$1, 0))</f>
        <v>#N/A</v>
      </c>
      <c r="C22" t="e">
        <f>INDEX(resultados!$A$2:$ZZ$69, 16, MATCH($B$3, resultados!$A$1:$ZZ$1, 0))</f>
        <v>#N/A</v>
      </c>
    </row>
    <row r="23" spans="1:3" x14ac:dyDescent="0.3">
      <c r="A23" t="e">
        <f>INDEX(resultados!$A$2:$ZZ$69, 17, MATCH($B$1, resultados!$A$1:$ZZ$1, 0))</f>
        <v>#N/A</v>
      </c>
      <c r="B23" t="e">
        <f>INDEX(resultados!$A$2:$ZZ$69, 17, MATCH($B$2, resultados!$A$1:$ZZ$1, 0))</f>
        <v>#N/A</v>
      </c>
      <c r="C23" t="e">
        <f>INDEX(resultados!$A$2:$ZZ$69, 17, MATCH($B$3, resultados!$A$1:$ZZ$1, 0))</f>
        <v>#N/A</v>
      </c>
    </row>
    <row r="24" spans="1:3" x14ac:dyDescent="0.3">
      <c r="A24" t="e">
        <f>INDEX(resultados!$A$2:$ZZ$69, 18, MATCH($B$1, resultados!$A$1:$ZZ$1, 0))</f>
        <v>#N/A</v>
      </c>
      <c r="B24" t="e">
        <f>INDEX(resultados!$A$2:$ZZ$69, 18, MATCH($B$2, resultados!$A$1:$ZZ$1, 0))</f>
        <v>#N/A</v>
      </c>
      <c r="C24" t="e">
        <f>INDEX(resultados!$A$2:$ZZ$69, 18, MATCH($B$3, resultados!$A$1:$ZZ$1, 0))</f>
        <v>#N/A</v>
      </c>
    </row>
    <row r="25" spans="1:3" x14ac:dyDescent="0.3">
      <c r="A25" t="e">
        <f>INDEX(resultados!$A$2:$ZZ$69, 19, MATCH($B$1, resultados!$A$1:$ZZ$1, 0))</f>
        <v>#N/A</v>
      </c>
      <c r="B25" t="e">
        <f>INDEX(resultados!$A$2:$ZZ$69, 19, MATCH($B$2, resultados!$A$1:$ZZ$1, 0))</f>
        <v>#N/A</v>
      </c>
      <c r="C25" t="e">
        <f>INDEX(resultados!$A$2:$ZZ$69, 19, MATCH($B$3, resultados!$A$1:$ZZ$1, 0))</f>
        <v>#N/A</v>
      </c>
    </row>
    <row r="26" spans="1:3" x14ac:dyDescent="0.3">
      <c r="A26" t="e">
        <f>INDEX(resultados!$A$2:$ZZ$69, 20, MATCH($B$1, resultados!$A$1:$ZZ$1, 0))</f>
        <v>#N/A</v>
      </c>
      <c r="B26" t="e">
        <f>INDEX(resultados!$A$2:$ZZ$69, 20, MATCH($B$2, resultados!$A$1:$ZZ$1, 0))</f>
        <v>#N/A</v>
      </c>
      <c r="C26" t="e">
        <f>INDEX(resultados!$A$2:$ZZ$69, 20, MATCH($B$3, resultados!$A$1:$ZZ$1, 0))</f>
        <v>#N/A</v>
      </c>
    </row>
    <row r="27" spans="1:3" x14ac:dyDescent="0.3">
      <c r="A27" t="e">
        <f>INDEX(resultados!$A$2:$ZZ$69, 21, MATCH($B$1, resultados!$A$1:$ZZ$1, 0))</f>
        <v>#N/A</v>
      </c>
      <c r="B27" t="e">
        <f>INDEX(resultados!$A$2:$ZZ$69, 21, MATCH($B$2, resultados!$A$1:$ZZ$1, 0))</f>
        <v>#N/A</v>
      </c>
      <c r="C27" t="e">
        <f>INDEX(resultados!$A$2:$ZZ$69, 21, MATCH($B$3, resultados!$A$1:$ZZ$1, 0))</f>
        <v>#N/A</v>
      </c>
    </row>
    <row r="28" spans="1:3" x14ac:dyDescent="0.3">
      <c r="A28" t="e">
        <f>INDEX(resultados!$A$2:$ZZ$69, 22, MATCH($B$1, resultados!$A$1:$ZZ$1, 0))</f>
        <v>#N/A</v>
      </c>
      <c r="B28" t="e">
        <f>INDEX(resultados!$A$2:$ZZ$69, 22, MATCH($B$2, resultados!$A$1:$ZZ$1, 0))</f>
        <v>#N/A</v>
      </c>
      <c r="C28" t="e">
        <f>INDEX(resultados!$A$2:$ZZ$69, 22, MATCH($B$3, resultados!$A$1:$ZZ$1, 0))</f>
        <v>#N/A</v>
      </c>
    </row>
    <row r="29" spans="1:3" x14ac:dyDescent="0.3">
      <c r="A29" t="e">
        <f>INDEX(resultados!$A$2:$ZZ$69, 23, MATCH($B$1, resultados!$A$1:$ZZ$1, 0))</f>
        <v>#N/A</v>
      </c>
      <c r="B29" t="e">
        <f>INDEX(resultados!$A$2:$ZZ$69, 23, MATCH($B$2, resultados!$A$1:$ZZ$1, 0))</f>
        <v>#N/A</v>
      </c>
      <c r="C29" t="e">
        <f>INDEX(resultados!$A$2:$ZZ$69, 23, MATCH($B$3, resultados!$A$1:$ZZ$1, 0))</f>
        <v>#N/A</v>
      </c>
    </row>
    <row r="30" spans="1:3" x14ac:dyDescent="0.3">
      <c r="A30" t="e">
        <f>INDEX(resultados!$A$2:$ZZ$69, 24, MATCH($B$1, resultados!$A$1:$ZZ$1, 0))</f>
        <v>#N/A</v>
      </c>
      <c r="B30" t="e">
        <f>INDEX(resultados!$A$2:$ZZ$69, 24, MATCH($B$2, resultados!$A$1:$ZZ$1, 0))</f>
        <v>#N/A</v>
      </c>
      <c r="C30" t="e">
        <f>INDEX(resultados!$A$2:$ZZ$69, 24, MATCH($B$3, resultados!$A$1:$ZZ$1, 0))</f>
        <v>#N/A</v>
      </c>
    </row>
    <row r="31" spans="1:3" x14ac:dyDescent="0.3">
      <c r="A31" t="e">
        <f>INDEX(resultados!$A$2:$ZZ$69, 25, MATCH($B$1, resultados!$A$1:$ZZ$1, 0))</f>
        <v>#N/A</v>
      </c>
      <c r="B31" t="e">
        <f>INDEX(resultados!$A$2:$ZZ$69, 25, MATCH($B$2, resultados!$A$1:$ZZ$1, 0))</f>
        <v>#N/A</v>
      </c>
      <c r="C31" t="e">
        <f>INDEX(resultados!$A$2:$ZZ$69, 25, MATCH($B$3, resultados!$A$1:$ZZ$1, 0))</f>
        <v>#N/A</v>
      </c>
    </row>
    <row r="32" spans="1:3" x14ac:dyDescent="0.3">
      <c r="A32" t="e">
        <f>INDEX(resultados!$A$2:$ZZ$69, 26, MATCH($B$1, resultados!$A$1:$ZZ$1, 0))</f>
        <v>#N/A</v>
      </c>
      <c r="B32" t="e">
        <f>INDEX(resultados!$A$2:$ZZ$69, 26, MATCH($B$2, resultados!$A$1:$ZZ$1, 0))</f>
        <v>#N/A</v>
      </c>
      <c r="C32" t="e">
        <f>INDEX(resultados!$A$2:$ZZ$69, 26, MATCH($B$3, resultados!$A$1:$ZZ$1, 0))</f>
        <v>#N/A</v>
      </c>
    </row>
    <row r="33" spans="1:3" x14ac:dyDescent="0.3">
      <c r="A33" t="e">
        <f>INDEX(resultados!$A$2:$ZZ$69, 27, MATCH($B$1, resultados!$A$1:$ZZ$1, 0))</f>
        <v>#N/A</v>
      </c>
      <c r="B33" t="e">
        <f>INDEX(resultados!$A$2:$ZZ$69, 27, MATCH($B$2, resultados!$A$1:$ZZ$1, 0))</f>
        <v>#N/A</v>
      </c>
      <c r="C33" t="e">
        <f>INDEX(resultados!$A$2:$ZZ$69, 27, MATCH($B$3, resultados!$A$1:$ZZ$1, 0))</f>
        <v>#N/A</v>
      </c>
    </row>
    <row r="34" spans="1:3" x14ac:dyDescent="0.3">
      <c r="A34" t="e">
        <f>INDEX(resultados!$A$2:$ZZ$69, 28, MATCH($B$1, resultados!$A$1:$ZZ$1, 0))</f>
        <v>#N/A</v>
      </c>
      <c r="B34" t="e">
        <f>INDEX(resultados!$A$2:$ZZ$69, 28, MATCH($B$2, resultados!$A$1:$ZZ$1, 0))</f>
        <v>#N/A</v>
      </c>
      <c r="C34" t="e">
        <f>INDEX(resultados!$A$2:$ZZ$69, 28, MATCH($B$3, resultados!$A$1:$ZZ$1, 0))</f>
        <v>#N/A</v>
      </c>
    </row>
    <row r="35" spans="1:3" x14ac:dyDescent="0.3">
      <c r="A35" t="e">
        <f>INDEX(resultados!$A$2:$ZZ$69, 29, MATCH($B$1, resultados!$A$1:$ZZ$1, 0))</f>
        <v>#N/A</v>
      </c>
      <c r="B35" t="e">
        <f>INDEX(resultados!$A$2:$ZZ$69, 29, MATCH($B$2, resultados!$A$1:$ZZ$1, 0))</f>
        <v>#N/A</v>
      </c>
      <c r="C35" t="e">
        <f>INDEX(resultados!$A$2:$ZZ$69, 29, MATCH($B$3, resultados!$A$1:$ZZ$1, 0))</f>
        <v>#N/A</v>
      </c>
    </row>
    <row r="36" spans="1:3" x14ac:dyDescent="0.3">
      <c r="A36" t="e">
        <f>INDEX(resultados!$A$2:$ZZ$69, 30, MATCH($B$1, resultados!$A$1:$ZZ$1, 0))</f>
        <v>#N/A</v>
      </c>
      <c r="B36" t="e">
        <f>INDEX(resultados!$A$2:$ZZ$69, 30, MATCH($B$2, resultados!$A$1:$ZZ$1, 0))</f>
        <v>#N/A</v>
      </c>
      <c r="C36" t="e">
        <f>INDEX(resultados!$A$2:$ZZ$69, 30, MATCH($B$3, resultados!$A$1:$ZZ$1, 0))</f>
        <v>#N/A</v>
      </c>
    </row>
    <row r="37" spans="1:3" x14ac:dyDescent="0.3">
      <c r="A37" t="e">
        <f>INDEX(resultados!$A$2:$ZZ$69, 31, MATCH($B$1, resultados!$A$1:$ZZ$1, 0))</f>
        <v>#N/A</v>
      </c>
      <c r="B37" t="e">
        <f>INDEX(resultados!$A$2:$ZZ$69, 31, MATCH($B$2, resultados!$A$1:$ZZ$1, 0))</f>
        <v>#N/A</v>
      </c>
      <c r="C37" t="e">
        <f>INDEX(resultados!$A$2:$ZZ$69, 31, MATCH($B$3, resultados!$A$1:$ZZ$1, 0))</f>
        <v>#N/A</v>
      </c>
    </row>
    <row r="38" spans="1:3" x14ac:dyDescent="0.3">
      <c r="A38" t="e">
        <f>INDEX(resultados!$A$2:$ZZ$69, 32, MATCH($B$1, resultados!$A$1:$ZZ$1, 0))</f>
        <v>#N/A</v>
      </c>
      <c r="B38" t="e">
        <f>INDEX(resultados!$A$2:$ZZ$69, 32, MATCH($B$2, resultados!$A$1:$ZZ$1, 0))</f>
        <v>#N/A</v>
      </c>
      <c r="C38" t="e">
        <f>INDEX(resultados!$A$2:$ZZ$69, 32, MATCH($B$3, resultados!$A$1:$ZZ$1, 0))</f>
        <v>#N/A</v>
      </c>
    </row>
    <row r="39" spans="1:3" x14ac:dyDescent="0.3">
      <c r="A39" t="e">
        <f>INDEX(resultados!$A$2:$ZZ$69, 33, MATCH($B$1, resultados!$A$1:$ZZ$1, 0))</f>
        <v>#N/A</v>
      </c>
      <c r="B39" t="e">
        <f>INDEX(resultados!$A$2:$ZZ$69, 33, MATCH($B$2, resultados!$A$1:$ZZ$1, 0))</f>
        <v>#N/A</v>
      </c>
      <c r="C39" t="e">
        <f>INDEX(resultados!$A$2:$ZZ$69, 33, MATCH($B$3, resultados!$A$1:$ZZ$1, 0))</f>
        <v>#N/A</v>
      </c>
    </row>
    <row r="40" spans="1:3" x14ac:dyDescent="0.3">
      <c r="A40" t="e">
        <f>INDEX(resultados!$A$2:$ZZ$69, 34, MATCH($B$1, resultados!$A$1:$ZZ$1, 0))</f>
        <v>#N/A</v>
      </c>
      <c r="B40" t="e">
        <f>INDEX(resultados!$A$2:$ZZ$69, 34, MATCH($B$2, resultados!$A$1:$ZZ$1, 0))</f>
        <v>#N/A</v>
      </c>
      <c r="C40" t="e">
        <f>INDEX(resultados!$A$2:$ZZ$69, 34, MATCH($B$3, resultados!$A$1:$ZZ$1, 0))</f>
        <v>#N/A</v>
      </c>
    </row>
    <row r="41" spans="1:3" x14ac:dyDescent="0.3">
      <c r="A41" t="e">
        <f>INDEX(resultados!$A$2:$ZZ$69, 35, MATCH($B$1, resultados!$A$1:$ZZ$1, 0))</f>
        <v>#N/A</v>
      </c>
      <c r="B41" t="e">
        <f>INDEX(resultados!$A$2:$ZZ$69, 35, MATCH($B$2, resultados!$A$1:$ZZ$1, 0))</f>
        <v>#N/A</v>
      </c>
      <c r="C41" t="e">
        <f>INDEX(resultados!$A$2:$ZZ$69, 35, MATCH($B$3, resultados!$A$1:$ZZ$1, 0))</f>
        <v>#N/A</v>
      </c>
    </row>
    <row r="42" spans="1:3" x14ac:dyDescent="0.3">
      <c r="A42" t="e">
        <f>INDEX(resultados!$A$2:$ZZ$69, 36, MATCH($B$1, resultados!$A$1:$ZZ$1, 0))</f>
        <v>#N/A</v>
      </c>
      <c r="B42" t="e">
        <f>INDEX(resultados!$A$2:$ZZ$69, 36, MATCH($B$2, resultados!$A$1:$ZZ$1, 0))</f>
        <v>#N/A</v>
      </c>
      <c r="C42" t="e">
        <f>INDEX(resultados!$A$2:$ZZ$69, 36, MATCH($B$3, resultados!$A$1:$ZZ$1, 0))</f>
        <v>#N/A</v>
      </c>
    </row>
    <row r="43" spans="1:3" x14ac:dyDescent="0.3">
      <c r="A43" t="e">
        <f>INDEX(resultados!$A$2:$ZZ$69, 37, MATCH($B$1, resultados!$A$1:$ZZ$1, 0))</f>
        <v>#N/A</v>
      </c>
      <c r="B43" t="e">
        <f>INDEX(resultados!$A$2:$ZZ$69, 37, MATCH($B$2, resultados!$A$1:$ZZ$1, 0))</f>
        <v>#N/A</v>
      </c>
      <c r="C43" t="e">
        <f>INDEX(resultados!$A$2:$ZZ$69, 37, MATCH($B$3, resultados!$A$1:$ZZ$1, 0))</f>
        <v>#N/A</v>
      </c>
    </row>
    <row r="44" spans="1:3" x14ac:dyDescent="0.3">
      <c r="A44" t="e">
        <f>INDEX(resultados!$A$2:$ZZ$69, 38, MATCH($B$1, resultados!$A$1:$ZZ$1, 0))</f>
        <v>#N/A</v>
      </c>
      <c r="B44" t="e">
        <f>INDEX(resultados!$A$2:$ZZ$69, 38, MATCH($B$2, resultados!$A$1:$ZZ$1, 0))</f>
        <v>#N/A</v>
      </c>
      <c r="C44" t="e">
        <f>INDEX(resultados!$A$2:$ZZ$69, 38, MATCH($B$3, resultados!$A$1:$ZZ$1, 0))</f>
        <v>#N/A</v>
      </c>
    </row>
    <row r="45" spans="1:3" x14ac:dyDescent="0.3">
      <c r="A45" t="e">
        <f>INDEX(resultados!$A$2:$ZZ$69, 39, MATCH($B$1, resultados!$A$1:$ZZ$1, 0))</f>
        <v>#N/A</v>
      </c>
      <c r="B45" t="e">
        <f>INDEX(resultados!$A$2:$ZZ$69, 39, MATCH($B$2, resultados!$A$1:$ZZ$1, 0))</f>
        <v>#N/A</v>
      </c>
      <c r="C45" t="e">
        <f>INDEX(resultados!$A$2:$ZZ$69, 39, MATCH($B$3, resultados!$A$1:$ZZ$1, 0))</f>
        <v>#N/A</v>
      </c>
    </row>
    <row r="46" spans="1:3" x14ac:dyDescent="0.3">
      <c r="A46" t="e">
        <f>INDEX(resultados!$A$2:$ZZ$69, 40, MATCH($B$1, resultados!$A$1:$ZZ$1, 0))</f>
        <v>#N/A</v>
      </c>
      <c r="B46" t="e">
        <f>INDEX(resultados!$A$2:$ZZ$69, 40, MATCH($B$2, resultados!$A$1:$ZZ$1, 0))</f>
        <v>#N/A</v>
      </c>
      <c r="C46" t="e">
        <f>INDEX(resultados!$A$2:$ZZ$69, 40, MATCH($B$3, resultados!$A$1:$ZZ$1, 0))</f>
        <v>#N/A</v>
      </c>
    </row>
    <row r="47" spans="1:3" x14ac:dyDescent="0.3">
      <c r="A47" t="e">
        <f>INDEX(resultados!$A$2:$ZZ$69, 41, MATCH($B$1, resultados!$A$1:$ZZ$1, 0))</f>
        <v>#N/A</v>
      </c>
      <c r="B47" t="e">
        <f>INDEX(resultados!$A$2:$ZZ$69, 41, MATCH($B$2, resultados!$A$1:$ZZ$1, 0))</f>
        <v>#N/A</v>
      </c>
      <c r="C47" t="e">
        <f>INDEX(resultados!$A$2:$ZZ$69, 41, MATCH($B$3, resultados!$A$1:$ZZ$1, 0))</f>
        <v>#N/A</v>
      </c>
    </row>
    <row r="48" spans="1:3" x14ac:dyDescent="0.3">
      <c r="A48" t="e">
        <f>INDEX(resultados!$A$2:$ZZ$69, 42, MATCH($B$1, resultados!$A$1:$ZZ$1, 0))</f>
        <v>#N/A</v>
      </c>
      <c r="B48" t="e">
        <f>INDEX(resultados!$A$2:$ZZ$69, 42, MATCH($B$2, resultados!$A$1:$ZZ$1, 0))</f>
        <v>#N/A</v>
      </c>
      <c r="C48" t="e">
        <f>INDEX(resultados!$A$2:$ZZ$69, 42, MATCH($B$3, resultados!$A$1:$ZZ$1, 0))</f>
        <v>#N/A</v>
      </c>
    </row>
    <row r="49" spans="1:3" x14ac:dyDescent="0.3">
      <c r="A49" t="e">
        <f>INDEX(resultados!$A$2:$ZZ$69, 43, MATCH($B$1, resultados!$A$1:$ZZ$1, 0))</f>
        <v>#N/A</v>
      </c>
      <c r="B49" t="e">
        <f>INDEX(resultados!$A$2:$ZZ$69, 43, MATCH($B$2, resultados!$A$1:$ZZ$1, 0))</f>
        <v>#N/A</v>
      </c>
      <c r="C49" t="e">
        <f>INDEX(resultados!$A$2:$ZZ$69, 43, MATCH($B$3, resultados!$A$1:$ZZ$1, 0))</f>
        <v>#N/A</v>
      </c>
    </row>
    <row r="50" spans="1:3" x14ac:dyDescent="0.3">
      <c r="A50" t="e">
        <f>INDEX(resultados!$A$2:$ZZ$69, 44, MATCH($B$1, resultados!$A$1:$ZZ$1, 0))</f>
        <v>#N/A</v>
      </c>
      <c r="B50" t="e">
        <f>INDEX(resultados!$A$2:$ZZ$69, 44, MATCH($B$2, resultados!$A$1:$ZZ$1, 0))</f>
        <v>#N/A</v>
      </c>
      <c r="C50" t="e">
        <f>INDEX(resultados!$A$2:$ZZ$69, 44, MATCH($B$3, resultados!$A$1:$ZZ$1, 0))</f>
        <v>#N/A</v>
      </c>
    </row>
    <row r="51" spans="1:3" x14ac:dyDescent="0.3">
      <c r="A51" t="e">
        <f>INDEX(resultados!$A$2:$ZZ$69, 45, MATCH($B$1, resultados!$A$1:$ZZ$1, 0))</f>
        <v>#N/A</v>
      </c>
      <c r="B51" t="e">
        <f>INDEX(resultados!$A$2:$ZZ$69, 45, MATCH($B$2, resultados!$A$1:$ZZ$1, 0))</f>
        <v>#N/A</v>
      </c>
      <c r="C51" t="e">
        <f>INDEX(resultados!$A$2:$ZZ$69, 45, MATCH($B$3, resultados!$A$1:$ZZ$1, 0))</f>
        <v>#N/A</v>
      </c>
    </row>
    <row r="52" spans="1:3" x14ac:dyDescent="0.3">
      <c r="A52" t="e">
        <f>INDEX(resultados!$A$2:$ZZ$69, 46, MATCH($B$1, resultados!$A$1:$ZZ$1, 0))</f>
        <v>#N/A</v>
      </c>
      <c r="B52" t="e">
        <f>INDEX(resultados!$A$2:$ZZ$69, 46, MATCH($B$2, resultados!$A$1:$ZZ$1, 0))</f>
        <v>#N/A</v>
      </c>
      <c r="C52" t="e">
        <f>INDEX(resultados!$A$2:$ZZ$69, 46, MATCH($B$3, resultados!$A$1:$ZZ$1, 0))</f>
        <v>#N/A</v>
      </c>
    </row>
    <row r="53" spans="1:3" x14ac:dyDescent="0.3">
      <c r="A53" t="e">
        <f>INDEX(resultados!$A$2:$ZZ$69, 47, MATCH($B$1, resultados!$A$1:$ZZ$1, 0))</f>
        <v>#N/A</v>
      </c>
      <c r="B53" t="e">
        <f>INDEX(resultados!$A$2:$ZZ$69, 47, MATCH($B$2, resultados!$A$1:$ZZ$1, 0))</f>
        <v>#N/A</v>
      </c>
      <c r="C53" t="e">
        <f>INDEX(resultados!$A$2:$ZZ$69, 47, MATCH($B$3, resultados!$A$1:$ZZ$1, 0))</f>
        <v>#N/A</v>
      </c>
    </row>
    <row r="54" spans="1:3" x14ac:dyDescent="0.3">
      <c r="A54" t="e">
        <f>INDEX(resultados!$A$2:$ZZ$69, 48, MATCH($B$1, resultados!$A$1:$ZZ$1, 0))</f>
        <v>#N/A</v>
      </c>
      <c r="B54" t="e">
        <f>INDEX(resultados!$A$2:$ZZ$69, 48, MATCH($B$2, resultados!$A$1:$ZZ$1, 0))</f>
        <v>#N/A</v>
      </c>
      <c r="C54" t="e">
        <f>INDEX(resultados!$A$2:$ZZ$69, 48, MATCH($B$3, resultados!$A$1:$ZZ$1, 0))</f>
        <v>#N/A</v>
      </c>
    </row>
    <row r="55" spans="1:3" x14ac:dyDescent="0.3">
      <c r="A55" t="e">
        <f>INDEX(resultados!$A$2:$ZZ$69, 49, MATCH($B$1, resultados!$A$1:$ZZ$1, 0))</f>
        <v>#N/A</v>
      </c>
      <c r="B55" t="e">
        <f>INDEX(resultados!$A$2:$ZZ$69, 49, MATCH($B$2, resultados!$A$1:$ZZ$1, 0))</f>
        <v>#N/A</v>
      </c>
      <c r="C55" t="e">
        <f>INDEX(resultados!$A$2:$ZZ$69, 49, MATCH($B$3, resultados!$A$1:$ZZ$1, 0))</f>
        <v>#N/A</v>
      </c>
    </row>
    <row r="56" spans="1:3" x14ac:dyDescent="0.3">
      <c r="A56" t="e">
        <f>INDEX(resultados!$A$2:$ZZ$69, 50, MATCH($B$1, resultados!$A$1:$ZZ$1, 0))</f>
        <v>#N/A</v>
      </c>
      <c r="B56" t="e">
        <f>INDEX(resultados!$A$2:$ZZ$69, 50, MATCH($B$2, resultados!$A$1:$ZZ$1, 0))</f>
        <v>#N/A</v>
      </c>
      <c r="C56" t="e">
        <f>INDEX(resultados!$A$2:$ZZ$69, 50, MATCH($B$3, resultados!$A$1:$ZZ$1, 0))</f>
        <v>#N/A</v>
      </c>
    </row>
    <row r="57" spans="1:3" x14ac:dyDescent="0.3">
      <c r="A57" t="e">
        <f>INDEX(resultados!$A$2:$ZZ$69, 51, MATCH($B$1, resultados!$A$1:$ZZ$1, 0))</f>
        <v>#N/A</v>
      </c>
      <c r="B57" t="e">
        <f>INDEX(resultados!$A$2:$ZZ$69, 51, MATCH($B$2, resultados!$A$1:$ZZ$1, 0))</f>
        <v>#N/A</v>
      </c>
      <c r="C57" t="e">
        <f>INDEX(resultados!$A$2:$ZZ$69, 51, MATCH($B$3, resultados!$A$1:$ZZ$1, 0))</f>
        <v>#N/A</v>
      </c>
    </row>
    <row r="58" spans="1:3" x14ac:dyDescent="0.3">
      <c r="A58" t="e">
        <f>INDEX(resultados!$A$2:$ZZ$69, 52, MATCH($B$1, resultados!$A$1:$ZZ$1, 0))</f>
        <v>#N/A</v>
      </c>
      <c r="B58" t="e">
        <f>INDEX(resultados!$A$2:$ZZ$69, 52, MATCH($B$2, resultados!$A$1:$ZZ$1, 0))</f>
        <v>#N/A</v>
      </c>
      <c r="C58" t="e">
        <f>INDEX(resultados!$A$2:$ZZ$69, 52, MATCH($B$3, resultados!$A$1:$ZZ$1, 0))</f>
        <v>#N/A</v>
      </c>
    </row>
    <row r="59" spans="1:3" x14ac:dyDescent="0.3">
      <c r="A59" t="e">
        <f>INDEX(resultados!$A$2:$ZZ$69, 53, MATCH($B$1, resultados!$A$1:$ZZ$1, 0))</f>
        <v>#N/A</v>
      </c>
      <c r="B59" t="e">
        <f>INDEX(resultados!$A$2:$ZZ$69, 53, MATCH($B$2, resultados!$A$1:$ZZ$1, 0))</f>
        <v>#N/A</v>
      </c>
      <c r="C59" t="e">
        <f>INDEX(resultados!$A$2:$ZZ$69, 53, MATCH($B$3, resultados!$A$1:$ZZ$1, 0))</f>
        <v>#N/A</v>
      </c>
    </row>
    <row r="60" spans="1:3" x14ac:dyDescent="0.3">
      <c r="A60" t="e">
        <f>INDEX(resultados!$A$2:$ZZ$69, 54, MATCH($B$1, resultados!$A$1:$ZZ$1, 0))</f>
        <v>#N/A</v>
      </c>
      <c r="B60" t="e">
        <f>INDEX(resultados!$A$2:$ZZ$69, 54, MATCH($B$2, resultados!$A$1:$ZZ$1, 0))</f>
        <v>#N/A</v>
      </c>
      <c r="C60" t="e">
        <f>INDEX(resultados!$A$2:$ZZ$69, 54, MATCH($B$3, resultados!$A$1:$ZZ$1, 0))</f>
        <v>#N/A</v>
      </c>
    </row>
    <row r="61" spans="1:3" x14ac:dyDescent="0.3">
      <c r="A61" t="e">
        <f>INDEX(resultados!$A$2:$ZZ$69, 55, MATCH($B$1, resultados!$A$1:$ZZ$1, 0))</f>
        <v>#N/A</v>
      </c>
      <c r="B61" t="e">
        <f>INDEX(resultados!$A$2:$ZZ$69, 55, MATCH($B$2, resultados!$A$1:$ZZ$1, 0))</f>
        <v>#N/A</v>
      </c>
      <c r="C61" t="e">
        <f>INDEX(resultados!$A$2:$ZZ$69, 55, MATCH($B$3, resultados!$A$1:$ZZ$1, 0))</f>
        <v>#N/A</v>
      </c>
    </row>
    <row r="62" spans="1:3" x14ac:dyDescent="0.3">
      <c r="A62" t="e">
        <f>INDEX(resultados!$A$2:$ZZ$69, 56, MATCH($B$1, resultados!$A$1:$ZZ$1, 0))</f>
        <v>#N/A</v>
      </c>
      <c r="B62" t="e">
        <f>INDEX(resultados!$A$2:$ZZ$69, 56, MATCH($B$2, resultados!$A$1:$ZZ$1, 0))</f>
        <v>#N/A</v>
      </c>
      <c r="C62" t="e">
        <f>INDEX(resultados!$A$2:$ZZ$69, 56, MATCH($B$3, resultados!$A$1:$ZZ$1, 0))</f>
        <v>#N/A</v>
      </c>
    </row>
    <row r="63" spans="1:3" x14ac:dyDescent="0.3">
      <c r="A63" t="e">
        <f>INDEX(resultados!$A$2:$ZZ$69, 57, MATCH($B$1, resultados!$A$1:$ZZ$1, 0))</f>
        <v>#N/A</v>
      </c>
      <c r="B63" t="e">
        <f>INDEX(resultados!$A$2:$ZZ$69, 57, MATCH($B$2, resultados!$A$1:$ZZ$1, 0))</f>
        <v>#N/A</v>
      </c>
      <c r="C63" t="e">
        <f>INDEX(resultados!$A$2:$ZZ$69, 57, MATCH($B$3, resultados!$A$1:$ZZ$1, 0))</f>
        <v>#N/A</v>
      </c>
    </row>
    <row r="64" spans="1:3" x14ac:dyDescent="0.3">
      <c r="A64" t="e">
        <f>INDEX(resultados!$A$2:$ZZ$69, 58, MATCH($B$1, resultados!$A$1:$ZZ$1, 0))</f>
        <v>#N/A</v>
      </c>
      <c r="B64" t="e">
        <f>INDEX(resultados!$A$2:$ZZ$69, 58, MATCH($B$2, resultados!$A$1:$ZZ$1, 0))</f>
        <v>#N/A</v>
      </c>
      <c r="C64" t="e">
        <f>INDEX(resultados!$A$2:$ZZ$69, 58, MATCH($B$3, resultados!$A$1:$ZZ$1, 0))</f>
        <v>#N/A</v>
      </c>
    </row>
    <row r="65" spans="1:3" x14ac:dyDescent="0.3">
      <c r="A65" t="e">
        <f>INDEX(resultados!$A$2:$ZZ$69, 59, MATCH($B$1, resultados!$A$1:$ZZ$1, 0))</f>
        <v>#N/A</v>
      </c>
      <c r="B65" t="e">
        <f>INDEX(resultados!$A$2:$ZZ$69, 59, MATCH($B$2, resultados!$A$1:$ZZ$1, 0))</f>
        <v>#N/A</v>
      </c>
      <c r="C65" t="e">
        <f>INDEX(resultados!$A$2:$ZZ$69, 59, MATCH($B$3, resultados!$A$1:$ZZ$1, 0))</f>
        <v>#N/A</v>
      </c>
    </row>
    <row r="66" spans="1:3" x14ac:dyDescent="0.3">
      <c r="A66" t="e">
        <f>INDEX(resultados!$A$2:$ZZ$69, 60, MATCH($B$1, resultados!$A$1:$ZZ$1, 0))</f>
        <v>#N/A</v>
      </c>
      <c r="B66" t="e">
        <f>INDEX(resultados!$A$2:$ZZ$69, 60, MATCH($B$2, resultados!$A$1:$ZZ$1, 0))</f>
        <v>#N/A</v>
      </c>
      <c r="C66" t="e">
        <f>INDEX(resultados!$A$2:$ZZ$69, 60, MATCH($B$3, resultados!$A$1:$ZZ$1, 0))</f>
        <v>#N/A</v>
      </c>
    </row>
    <row r="67" spans="1:3" x14ac:dyDescent="0.3">
      <c r="A67" t="e">
        <f>INDEX(resultados!$A$2:$ZZ$69, 61, MATCH($B$1, resultados!$A$1:$ZZ$1, 0))</f>
        <v>#N/A</v>
      </c>
      <c r="B67" t="e">
        <f>INDEX(resultados!$A$2:$ZZ$69, 61, MATCH($B$2, resultados!$A$1:$ZZ$1, 0))</f>
        <v>#N/A</v>
      </c>
      <c r="C67" t="e">
        <f>INDEX(resultados!$A$2:$ZZ$69, 61, MATCH($B$3, resultados!$A$1:$ZZ$1, 0))</f>
        <v>#N/A</v>
      </c>
    </row>
    <row r="68" spans="1:3" x14ac:dyDescent="0.3">
      <c r="A68" t="e">
        <f>INDEX(resultados!$A$2:$ZZ$69, 62, MATCH($B$1, resultados!$A$1:$ZZ$1, 0))</f>
        <v>#N/A</v>
      </c>
      <c r="B68" t="e">
        <f>INDEX(resultados!$A$2:$ZZ$69, 62, MATCH($B$2, resultados!$A$1:$ZZ$1, 0))</f>
        <v>#N/A</v>
      </c>
      <c r="C68" t="e">
        <f>INDEX(resultados!$A$2:$ZZ$69, 62, MATCH($B$3, resultados!$A$1:$ZZ$1, 0))</f>
        <v>#N/A</v>
      </c>
    </row>
    <row r="69" spans="1:3" x14ac:dyDescent="0.3">
      <c r="A69" t="e">
        <f>INDEX(resultados!$A$2:$ZZ$69, 63, MATCH($B$1, resultados!$A$1:$ZZ$1, 0))</f>
        <v>#N/A</v>
      </c>
      <c r="B69" t="e">
        <f>INDEX(resultados!$A$2:$ZZ$69, 63, MATCH($B$2, resultados!$A$1:$ZZ$1, 0))</f>
        <v>#N/A</v>
      </c>
      <c r="C69" t="e">
        <f>INDEX(resultados!$A$2:$ZZ$69, 63, MATCH($B$3, resultados!$A$1:$ZZ$1, 0))</f>
        <v>#N/A</v>
      </c>
    </row>
    <row r="70" spans="1:3" x14ac:dyDescent="0.3">
      <c r="A70" t="e">
        <f>INDEX(resultados!$A$2:$ZZ$69, 64, MATCH($B$1, resultados!$A$1:$ZZ$1, 0))</f>
        <v>#N/A</v>
      </c>
      <c r="B70" t="e">
        <f>INDEX(resultados!$A$2:$ZZ$69, 64, MATCH($B$2, resultados!$A$1:$ZZ$1, 0))</f>
        <v>#N/A</v>
      </c>
      <c r="C70" t="e">
        <f>INDEX(resultados!$A$2:$ZZ$69, 64, MATCH($B$3, resultados!$A$1:$ZZ$1, 0))</f>
        <v>#N/A</v>
      </c>
    </row>
    <row r="71" spans="1:3" x14ac:dyDescent="0.3">
      <c r="A71" t="e">
        <f>INDEX(resultados!$A$2:$ZZ$69, 65, MATCH($B$1, resultados!$A$1:$ZZ$1, 0))</f>
        <v>#N/A</v>
      </c>
      <c r="B71" t="e">
        <f>INDEX(resultados!$A$2:$ZZ$69, 65, MATCH($B$2, resultados!$A$1:$ZZ$1, 0))</f>
        <v>#N/A</v>
      </c>
      <c r="C71" t="e">
        <f>INDEX(resultados!$A$2:$ZZ$69, 65, MATCH($B$3, resultados!$A$1:$ZZ$1, 0))</f>
        <v>#N/A</v>
      </c>
    </row>
    <row r="72" spans="1:3" x14ac:dyDescent="0.3">
      <c r="A72" t="e">
        <f>INDEX(resultados!$A$2:$ZZ$69, 66, MATCH($B$1, resultados!$A$1:$ZZ$1, 0))</f>
        <v>#N/A</v>
      </c>
      <c r="B72" t="e">
        <f>INDEX(resultados!$A$2:$ZZ$69, 66, MATCH($B$2, resultados!$A$1:$ZZ$1, 0))</f>
        <v>#N/A</v>
      </c>
      <c r="C72" t="e">
        <f>INDEX(resultados!$A$2:$ZZ$69, 66, MATCH($B$3, resultados!$A$1:$ZZ$1, 0))</f>
        <v>#N/A</v>
      </c>
    </row>
    <row r="73" spans="1:3" x14ac:dyDescent="0.3">
      <c r="A73" t="e">
        <f>INDEX(resultados!$A$2:$ZZ$69, 67, MATCH($B$1, resultados!$A$1:$ZZ$1, 0))</f>
        <v>#N/A</v>
      </c>
      <c r="B73" t="e">
        <f>INDEX(resultados!$A$2:$ZZ$69, 67, MATCH($B$2, resultados!$A$1:$ZZ$1, 0))</f>
        <v>#N/A</v>
      </c>
      <c r="C73" t="e">
        <f>INDEX(resultados!$A$2:$ZZ$69, 67, MATCH($B$3, resultados!$A$1:$ZZ$1, 0))</f>
        <v>#N/A</v>
      </c>
    </row>
    <row r="74" spans="1:3" x14ac:dyDescent="0.3">
      <c r="A74" t="e">
        <f>INDEX(resultados!$A$2:$ZZ$69, 68, MATCH($B$1, resultados!$A$1:$ZZ$1, 0))</f>
        <v>#N/A</v>
      </c>
      <c r="B74" t="e">
        <f>INDEX(resultados!$A$2:$ZZ$69, 68, MATCH($B$2, resultados!$A$1:$ZZ$1, 0))</f>
        <v>#N/A</v>
      </c>
      <c r="C74" t="e">
        <f>INDEX(resultados!$A$2:$ZZ$69, 68,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2.2412000000000001</v>
      </c>
      <c r="E2">
        <v>44.62</v>
      </c>
      <c r="F2">
        <v>38.68</v>
      </c>
      <c r="G2">
        <v>10.95</v>
      </c>
      <c r="H2">
        <v>0.2</v>
      </c>
      <c r="I2">
        <v>212</v>
      </c>
      <c r="J2">
        <v>89.87</v>
      </c>
      <c r="K2">
        <v>37.549999999999997</v>
      </c>
      <c r="L2">
        <v>1</v>
      </c>
      <c r="M2">
        <v>210</v>
      </c>
      <c r="N2">
        <v>11.32</v>
      </c>
      <c r="O2">
        <v>11317.98</v>
      </c>
      <c r="P2">
        <v>292</v>
      </c>
      <c r="Q2">
        <v>3753.94</v>
      </c>
      <c r="R2">
        <v>378.18</v>
      </c>
      <c r="S2">
        <v>107.88</v>
      </c>
      <c r="T2">
        <v>134434.31</v>
      </c>
      <c r="U2">
        <v>0.28999999999999998</v>
      </c>
      <c r="V2">
        <v>0.79</v>
      </c>
      <c r="W2">
        <v>0.56000000000000005</v>
      </c>
      <c r="X2">
        <v>8.07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2.6339000000000001</v>
      </c>
      <c r="E3">
        <v>37.97</v>
      </c>
      <c r="F3">
        <v>34.229999999999997</v>
      </c>
      <c r="G3">
        <v>21.62</v>
      </c>
      <c r="H3">
        <v>0.39</v>
      </c>
      <c r="I3">
        <v>95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223.36</v>
      </c>
      <c r="Q3">
        <v>3754.05</v>
      </c>
      <c r="R3">
        <v>225.39</v>
      </c>
      <c r="S3">
        <v>107.88</v>
      </c>
      <c r="T3">
        <v>58627.06</v>
      </c>
      <c r="U3">
        <v>0.48</v>
      </c>
      <c r="V3">
        <v>0.89</v>
      </c>
      <c r="W3">
        <v>0.49</v>
      </c>
      <c r="X3">
        <v>3.63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2.4489000000000001</v>
      </c>
      <c r="E2">
        <v>40.83</v>
      </c>
      <c r="F2">
        <v>36.53</v>
      </c>
      <c r="G2">
        <v>13.87</v>
      </c>
      <c r="H2">
        <v>0.24</v>
      </c>
      <c r="I2">
        <v>158</v>
      </c>
      <c r="J2">
        <v>71.52</v>
      </c>
      <c r="K2">
        <v>32.270000000000003</v>
      </c>
      <c r="L2">
        <v>1</v>
      </c>
      <c r="M2">
        <v>154</v>
      </c>
      <c r="N2">
        <v>8.25</v>
      </c>
      <c r="O2">
        <v>9054.6</v>
      </c>
      <c r="P2">
        <v>217.79</v>
      </c>
      <c r="Q2">
        <v>3753.7</v>
      </c>
      <c r="R2">
        <v>306.12</v>
      </c>
      <c r="S2">
        <v>107.88</v>
      </c>
      <c r="T2">
        <v>98672.74</v>
      </c>
      <c r="U2">
        <v>0.35</v>
      </c>
      <c r="V2">
        <v>0.83</v>
      </c>
      <c r="W2">
        <v>0.48</v>
      </c>
      <c r="X2">
        <v>5.93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2.5457999999999998</v>
      </c>
      <c r="E3">
        <v>39.28</v>
      </c>
      <c r="F3">
        <v>35.46</v>
      </c>
      <c r="G3">
        <v>16.75</v>
      </c>
      <c r="H3">
        <v>0.48</v>
      </c>
      <c r="I3">
        <v>127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203.44</v>
      </c>
      <c r="Q3">
        <v>3753.87</v>
      </c>
      <c r="R3">
        <v>264.82</v>
      </c>
      <c r="S3">
        <v>107.88</v>
      </c>
      <c r="T3">
        <v>78181.850000000006</v>
      </c>
      <c r="U3">
        <v>0.41</v>
      </c>
      <c r="V3">
        <v>0.86</v>
      </c>
      <c r="W3">
        <v>0.59</v>
      </c>
      <c r="X3">
        <v>4.8600000000000003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2.2342</v>
      </c>
      <c r="E2">
        <v>44.76</v>
      </c>
      <c r="F2">
        <v>40.270000000000003</v>
      </c>
      <c r="G2">
        <v>9.6300000000000008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157.56</v>
      </c>
      <c r="Q2">
        <v>3754.49</v>
      </c>
      <c r="R2">
        <v>419.66</v>
      </c>
      <c r="S2">
        <v>107.88</v>
      </c>
      <c r="T2">
        <v>154980.82999999999</v>
      </c>
      <c r="U2">
        <v>0.26</v>
      </c>
      <c r="V2">
        <v>0.76</v>
      </c>
      <c r="W2">
        <v>0.96</v>
      </c>
      <c r="X2">
        <v>9.67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1.7592000000000001</v>
      </c>
      <c r="E2">
        <v>56.84</v>
      </c>
      <c r="F2">
        <v>44.39</v>
      </c>
      <c r="G2">
        <v>7.52</v>
      </c>
      <c r="H2">
        <v>0.12</v>
      </c>
      <c r="I2">
        <v>354</v>
      </c>
      <c r="J2">
        <v>141.81</v>
      </c>
      <c r="K2">
        <v>47.83</v>
      </c>
      <c r="L2">
        <v>1</v>
      </c>
      <c r="M2">
        <v>352</v>
      </c>
      <c r="N2">
        <v>22.98</v>
      </c>
      <c r="O2">
        <v>17723.39</v>
      </c>
      <c r="P2">
        <v>485.48</v>
      </c>
      <c r="Q2">
        <v>3754.5</v>
      </c>
      <c r="R2">
        <v>569.83000000000004</v>
      </c>
      <c r="S2">
        <v>107.88</v>
      </c>
      <c r="T2">
        <v>229552.16</v>
      </c>
      <c r="U2">
        <v>0.19</v>
      </c>
      <c r="V2">
        <v>0.69</v>
      </c>
      <c r="W2">
        <v>0.79</v>
      </c>
      <c r="X2">
        <v>13.78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2.4117999999999999</v>
      </c>
      <c r="E3">
        <v>41.46</v>
      </c>
      <c r="F3">
        <v>35.450000000000003</v>
      </c>
      <c r="G3">
        <v>16.239999999999998</v>
      </c>
      <c r="H3">
        <v>0.25</v>
      </c>
      <c r="I3">
        <v>131</v>
      </c>
      <c r="J3">
        <v>143.16999999999999</v>
      </c>
      <c r="K3">
        <v>47.83</v>
      </c>
      <c r="L3">
        <v>2</v>
      </c>
      <c r="M3">
        <v>129</v>
      </c>
      <c r="N3">
        <v>23.34</v>
      </c>
      <c r="O3">
        <v>17891.86</v>
      </c>
      <c r="P3">
        <v>360.64</v>
      </c>
      <c r="Q3">
        <v>3753.87</v>
      </c>
      <c r="R3">
        <v>269.77</v>
      </c>
      <c r="S3">
        <v>107.88</v>
      </c>
      <c r="T3">
        <v>80637.259999999995</v>
      </c>
      <c r="U3">
        <v>0.4</v>
      </c>
      <c r="V3">
        <v>0.86</v>
      </c>
      <c r="W3">
        <v>0.43</v>
      </c>
      <c r="X3">
        <v>4.8499999999999996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2.6791999999999998</v>
      </c>
      <c r="E4">
        <v>37.32</v>
      </c>
      <c r="F4">
        <v>32.96</v>
      </c>
      <c r="G4">
        <v>26.72</v>
      </c>
      <c r="H4">
        <v>0.37</v>
      </c>
      <c r="I4">
        <v>74</v>
      </c>
      <c r="J4">
        <v>144.54</v>
      </c>
      <c r="K4">
        <v>47.83</v>
      </c>
      <c r="L4">
        <v>3</v>
      </c>
      <c r="M4">
        <v>72</v>
      </c>
      <c r="N4">
        <v>23.71</v>
      </c>
      <c r="O4">
        <v>18060.849999999999</v>
      </c>
      <c r="P4">
        <v>303.8</v>
      </c>
      <c r="Q4">
        <v>3753.5</v>
      </c>
      <c r="R4">
        <v>186.14</v>
      </c>
      <c r="S4">
        <v>107.88</v>
      </c>
      <c r="T4">
        <v>39106.58</v>
      </c>
      <c r="U4">
        <v>0.57999999999999996</v>
      </c>
      <c r="V4">
        <v>0.92</v>
      </c>
      <c r="W4">
        <v>0.33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2.7395999999999998</v>
      </c>
      <c r="E5">
        <v>36.5</v>
      </c>
      <c r="F5">
        <v>32.68</v>
      </c>
      <c r="G5">
        <v>35.659999999999997</v>
      </c>
      <c r="H5">
        <v>0.49</v>
      </c>
      <c r="I5">
        <v>55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278.86</v>
      </c>
      <c r="Q5">
        <v>3753.52</v>
      </c>
      <c r="R5">
        <v>175.44</v>
      </c>
      <c r="S5">
        <v>107.88</v>
      </c>
      <c r="T5">
        <v>33848.629999999997</v>
      </c>
      <c r="U5">
        <v>0.61</v>
      </c>
      <c r="V5">
        <v>0.93</v>
      </c>
      <c r="W5">
        <v>0.38</v>
      </c>
      <c r="X5">
        <v>2.09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1.4899</v>
      </c>
      <c r="E2">
        <v>67.12</v>
      </c>
      <c r="F2">
        <v>48.56</v>
      </c>
      <c r="G2">
        <v>6.42</v>
      </c>
      <c r="H2">
        <v>0.1</v>
      </c>
      <c r="I2">
        <v>454</v>
      </c>
      <c r="J2">
        <v>176.73</v>
      </c>
      <c r="K2">
        <v>52.44</v>
      </c>
      <c r="L2">
        <v>1</v>
      </c>
      <c r="M2">
        <v>452</v>
      </c>
      <c r="N2">
        <v>33.29</v>
      </c>
      <c r="O2">
        <v>22031.19</v>
      </c>
      <c r="P2">
        <v>621.62</v>
      </c>
      <c r="Q2">
        <v>3754.54</v>
      </c>
      <c r="R2">
        <v>709.82</v>
      </c>
      <c r="S2">
        <v>107.88</v>
      </c>
      <c r="T2">
        <v>299043.26</v>
      </c>
      <c r="U2">
        <v>0.15</v>
      </c>
      <c r="V2">
        <v>0.63</v>
      </c>
      <c r="W2">
        <v>0.95</v>
      </c>
      <c r="X2">
        <v>17.95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2.2252999999999998</v>
      </c>
      <c r="E3">
        <v>44.94</v>
      </c>
      <c r="F3">
        <v>36.72</v>
      </c>
      <c r="G3">
        <v>13.52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33.770000000000003</v>
      </c>
      <c r="O3">
        <v>22213.89</v>
      </c>
      <c r="P3">
        <v>448.67</v>
      </c>
      <c r="Q3">
        <v>3754.02</v>
      </c>
      <c r="R3">
        <v>312.66000000000003</v>
      </c>
      <c r="S3">
        <v>107.88</v>
      </c>
      <c r="T3">
        <v>101917.65</v>
      </c>
      <c r="U3">
        <v>0.35</v>
      </c>
      <c r="V3">
        <v>0.83</v>
      </c>
      <c r="W3">
        <v>0.48</v>
      </c>
      <c r="X3">
        <v>6.12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2.5049000000000001</v>
      </c>
      <c r="E4">
        <v>39.92</v>
      </c>
      <c r="F4">
        <v>34.090000000000003</v>
      </c>
      <c r="G4">
        <v>21.31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94</v>
      </c>
      <c r="N4">
        <v>34.26</v>
      </c>
      <c r="O4">
        <v>22397.24</v>
      </c>
      <c r="P4">
        <v>395.07</v>
      </c>
      <c r="Q4">
        <v>3753.81</v>
      </c>
      <c r="R4">
        <v>224.53</v>
      </c>
      <c r="S4">
        <v>107.88</v>
      </c>
      <c r="T4">
        <v>58190.28</v>
      </c>
      <c r="U4">
        <v>0.48</v>
      </c>
      <c r="V4">
        <v>0.89</v>
      </c>
      <c r="W4">
        <v>0.37</v>
      </c>
      <c r="X4">
        <v>3.49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2.5842000000000001</v>
      </c>
      <c r="E5">
        <v>38.700000000000003</v>
      </c>
      <c r="F5">
        <v>33.86</v>
      </c>
      <c r="G5">
        <v>29.88</v>
      </c>
      <c r="H5">
        <v>0.39</v>
      </c>
      <c r="I5">
        <v>68</v>
      </c>
      <c r="J5">
        <v>181.19</v>
      </c>
      <c r="K5">
        <v>52.44</v>
      </c>
      <c r="L5">
        <v>4</v>
      </c>
      <c r="M5">
        <v>66</v>
      </c>
      <c r="N5">
        <v>34.75</v>
      </c>
      <c r="O5">
        <v>22581.25</v>
      </c>
      <c r="P5">
        <v>372.04</v>
      </c>
      <c r="Q5">
        <v>3753.7</v>
      </c>
      <c r="R5">
        <v>219.9</v>
      </c>
      <c r="S5">
        <v>107.88</v>
      </c>
      <c r="T5">
        <v>56017.45</v>
      </c>
      <c r="U5">
        <v>0.49</v>
      </c>
      <c r="V5">
        <v>0.9</v>
      </c>
      <c r="W5">
        <v>0.3</v>
      </c>
      <c r="X5">
        <v>3.26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2.742</v>
      </c>
      <c r="E6">
        <v>36.47</v>
      </c>
      <c r="F6">
        <v>32.340000000000003</v>
      </c>
      <c r="G6">
        <v>40.43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325.61</v>
      </c>
      <c r="Q6">
        <v>3753.56</v>
      </c>
      <c r="R6">
        <v>166.27</v>
      </c>
      <c r="S6">
        <v>107.88</v>
      </c>
      <c r="T6">
        <v>29299.97</v>
      </c>
      <c r="U6">
        <v>0.65</v>
      </c>
      <c r="V6">
        <v>0.94</v>
      </c>
      <c r="W6">
        <v>0.3</v>
      </c>
      <c r="X6">
        <v>1.75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2.7656999999999998</v>
      </c>
      <c r="E7">
        <v>36.159999999999997</v>
      </c>
      <c r="F7">
        <v>32.21</v>
      </c>
      <c r="G7">
        <v>44.94</v>
      </c>
      <c r="H7">
        <v>0.57999999999999996</v>
      </c>
      <c r="I7">
        <v>43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315.23</v>
      </c>
      <c r="Q7">
        <v>3753.56</v>
      </c>
      <c r="R7">
        <v>159.88</v>
      </c>
      <c r="S7">
        <v>107.88</v>
      </c>
      <c r="T7">
        <v>26131.61</v>
      </c>
      <c r="U7">
        <v>0.67</v>
      </c>
      <c r="V7">
        <v>0.95</v>
      </c>
      <c r="W7">
        <v>0.34</v>
      </c>
      <c r="X7">
        <v>1.61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1.9649000000000001</v>
      </c>
      <c r="E2">
        <v>50.89</v>
      </c>
      <c r="F2">
        <v>45.07</v>
      </c>
      <c r="G2">
        <v>7.19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130.80000000000001</v>
      </c>
      <c r="Q2">
        <v>3755.29</v>
      </c>
      <c r="R2">
        <v>574.36</v>
      </c>
      <c r="S2">
        <v>107.88</v>
      </c>
      <c r="T2">
        <v>231704.44</v>
      </c>
      <c r="U2">
        <v>0.19</v>
      </c>
      <c r="V2">
        <v>0.68</v>
      </c>
      <c r="W2">
        <v>1.31</v>
      </c>
      <c r="X2">
        <v>14.46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2.1537000000000002</v>
      </c>
      <c r="E2">
        <v>46.43</v>
      </c>
      <c r="F2">
        <v>39.590000000000003</v>
      </c>
      <c r="G2">
        <v>10.07</v>
      </c>
      <c r="H2">
        <v>0.18</v>
      </c>
      <c r="I2">
        <v>236</v>
      </c>
      <c r="J2">
        <v>98.71</v>
      </c>
      <c r="K2">
        <v>39.72</v>
      </c>
      <c r="L2">
        <v>1</v>
      </c>
      <c r="M2">
        <v>234</v>
      </c>
      <c r="N2">
        <v>12.99</v>
      </c>
      <c r="O2">
        <v>12407.75</v>
      </c>
      <c r="P2">
        <v>325.08999999999997</v>
      </c>
      <c r="Q2">
        <v>3754.12</v>
      </c>
      <c r="R2">
        <v>408.77</v>
      </c>
      <c r="S2">
        <v>107.88</v>
      </c>
      <c r="T2">
        <v>149609.70000000001</v>
      </c>
      <c r="U2">
        <v>0.26</v>
      </c>
      <c r="V2">
        <v>0.77</v>
      </c>
      <c r="W2">
        <v>0.6</v>
      </c>
      <c r="X2">
        <v>8.99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2.6543999999999999</v>
      </c>
      <c r="E3">
        <v>37.67</v>
      </c>
      <c r="F3">
        <v>33.880000000000003</v>
      </c>
      <c r="G3">
        <v>23.1</v>
      </c>
      <c r="H3">
        <v>0.35</v>
      </c>
      <c r="I3">
        <v>88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234.96</v>
      </c>
      <c r="Q3">
        <v>3753.54</v>
      </c>
      <c r="R3">
        <v>215.14</v>
      </c>
      <c r="S3">
        <v>107.88</v>
      </c>
      <c r="T3">
        <v>53535.19</v>
      </c>
      <c r="U3">
        <v>0.5</v>
      </c>
      <c r="V3">
        <v>0.9</v>
      </c>
      <c r="W3">
        <v>0.43</v>
      </c>
      <c r="X3">
        <v>3.28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2.6604999999999999</v>
      </c>
      <c r="E4">
        <v>37.590000000000003</v>
      </c>
      <c r="F4">
        <v>33.85</v>
      </c>
      <c r="G4">
        <v>23.9</v>
      </c>
      <c r="H4">
        <v>0.52</v>
      </c>
      <c r="I4">
        <v>85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235.25</v>
      </c>
      <c r="Q4">
        <v>3753.56</v>
      </c>
      <c r="R4">
        <v>213.06</v>
      </c>
      <c r="S4">
        <v>107.88</v>
      </c>
      <c r="T4">
        <v>52512.43</v>
      </c>
      <c r="U4">
        <v>0.51</v>
      </c>
      <c r="V4">
        <v>0.9</v>
      </c>
      <c r="W4">
        <v>0.47</v>
      </c>
      <c r="X4">
        <v>3.26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2024-09-25T11:42:04Z</dcterms:created>
  <dcterms:modified xsi:type="dcterms:W3CDTF">2024-09-25T20:43:01Z</dcterms:modified>
</cp:coreProperties>
</file>