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4%_6m_0_LM/"/>
    </mc:Choice>
  </mc:AlternateContent>
  <xr:revisionPtr revIDLastSave="190" documentId="11_9DB35761374039A6C420D2ED19E45570ACE5328A" xr6:coauthVersionLast="47" xr6:coauthVersionMax="47" xr10:uidLastSave="{B66EAFC0-7E3A-4D73-B6DD-1BD16569B368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<sst xmlns="http://schemas.openxmlformats.org/spreadsheetml/2006/main" count="695" uniqueCount="60">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</sst>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1.1073919999999999</c:v>
                </c:pt>
                <c:pt idx="1">
                  <c:v>1.296448</c:v>
                </c:pt>
                <c:pt idx="2">
                  <c:v>1.409216</c:v>
                </c:pt>
                <c:pt idx="3">
                  <c:v>1.47936</c:v>
                </c:pt>
                <c:pt idx="4">
                  <c:v>1.5331839999999999</c:v>
                </c:pt>
                <c:pt idx="5">
                  <c:v>1.5709440000000001</c:v>
                </c:pt>
                <c:pt idx="6">
                  <c:v>1.6024959999999999</c:v>
                </c:pt>
                <c:pt idx="7">
                  <c:v>1.6249600000000002</c:v>
                </c:pt>
                <c:pt idx="8">
                  <c:v>1.6432</c:v>
                </c:pt>
                <c:pt idx="9">
                  <c:v>1.6590719999999999</c:v>
                </c:pt>
                <c:pt idx="10">
                  <c:v>1.6736000000000002</c:v>
                </c:pt>
                <c:pt idx="11">
                  <c:v>1.68</c:v>
                </c:pt>
                <c:pt idx="12">
                  <c:v>1.6879359999999999</c:v>
                </c:pt>
                <c:pt idx="13">
                  <c:v>1.6988159999999999</c:v>
                </c:pt>
                <c:pt idx="14">
                  <c:v>1.7056639999999998</c:v>
                </c:pt>
                <c:pt idx="15">
                  <c:v>1.708288</c:v>
                </c:pt>
                <c:pt idx="16">
                  <c:v>1.713152</c:v>
                </c:pt>
                <c:pt idx="17">
                  <c:v>1.7170560000000001</c:v>
                </c:pt>
                <c:pt idx="18">
                  <c:v>1.7211519999999998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36-4C24-A0C1-83FC6310AF6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C36-4C24-A0C1-83FC6310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55552"/>
        <c:axId val="1355369952"/>
      </c:scatterChart>
      <c:valAx>
        <c:axId val="13553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69952"/>
        <c:crosses val="autoZero"/>
        <c:crossBetween val="midCat"/>
      </c:valAx>
      <c:valAx>
        <c:axId val="135536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5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CB-495D-B2DE-0B219E4FA629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CB-495D-B2DE-0B219E4FA629}"/>
              </c:ext>
            </c:extLst>
          </c:dPt>
          <c:dPt>
            <c:idx val="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CB-495D-B2DE-0B219E4FA629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CB-495D-B2DE-0B219E4FA629}"/>
              </c:ext>
            </c:extLst>
          </c:dPt>
          <c:dPt>
            <c:idx val="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CB-495D-B2DE-0B219E4FA629}"/>
              </c:ext>
            </c:extLst>
          </c:dPt>
          <c:dPt>
            <c:idx val="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CB-495D-B2DE-0B219E4FA629}"/>
              </c:ext>
            </c:extLst>
          </c:dPt>
          <c:dPt>
            <c:idx val="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CB-495D-B2DE-0B219E4FA629}"/>
              </c:ext>
            </c:extLst>
          </c:dPt>
          <c:dPt>
            <c:idx val="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6CB-495D-B2DE-0B219E4FA629}"/>
              </c:ext>
            </c:extLst>
          </c:dPt>
          <c:dPt>
            <c:idx val="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6CB-495D-B2DE-0B219E4FA629}"/>
              </c:ext>
            </c:extLst>
          </c:dPt>
          <c:dPt>
            <c:idx val="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6CB-495D-B2DE-0B219E4FA629}"/>
              </c:ext>
            </c:extLst>
          </c:dPt>
          <c:dPt>
            <c:idx val="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6CB-495D-B2DE-0B219E4FA629}"/>
              </c:ext>
            </c:extLst>
          </c:dPt>
          <c:dPt>
            <c:idx val="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6CB-495D-B2DE-0B219E4FA629}"/>
              </c:ext>
            </c:extLst>
          </c:dPt>
          <c:dPt>
            <c:idx val="1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6CB-495D-B2DE-0B219E4FA629}"/>
              </c:ext>
            </c:extLst>
          </c:dPt>
          <c:dPt>
            <c:idx val="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6CB-495D-B2DE-0B219E4FA629}"/>
              </c:ext>
            </c:extLst>
          </c:dPt>
          <c:dPt>
            <c:idx val="1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6CB-495D-B2DE-0B219E4FA629}"/>
              </c:ext>
            </c:extLst>
          </c:dPt>
          <c:dPt>
            <c:idx val="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6CB-495D-B2DE-0B219E4FA629}"/>
              </c:ext>
            </c:extLst>
          </c:dPt>
          <c:dPt>
            <c:idx val="1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6CB-495D-B2DE-0B219E4FA629}"/>
              </c:ext>
            </c:extLst>
          </c:dPt>
          <c:dPt>
            <c:idx val="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6CB-495D-B2DE-0B219E4FA629}"/>
              </c:ext>
            </c:extLst>
          </c:dPt>
          <c:dPt>
            <c:idx val="1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6CB-495D-B2DE-0B219E4FA629}"/>
              </c:ext>
            </c:extLst>
          </c:dPt>
          <c:dPt>
            <c:idx val="1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6CB-495D-B2DE-0B219E4FA629}"/>
              </c:ext>
            </c:extLst>
          </c:dPt>
          <c:dPt>
            <c:idx val="2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6CB-495D-B2DE-0B219E4FA629}"/>
              </c:ext>
            </c:extLst>
          </c:dPt>
          <c:dPt>
            <c:idx val="2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6CB-495D-B2DE-0B219E4FA629}"/>
              </c:ext>
            </c:extLst>
          </c:dPt>
          <c:dPt>
            <c:idx val="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6CB-495D-B2DE-0B219E4FA629}"/>
              </c:ext>
            </c:extLst>
          </c:dPt>
          <c:dPt>
            <c:idx val="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6CB-495D-B2DE-0B219E4FA629}"/>
              </c:ext>
            </c:extLst>
          </c:dPt>
          <c:dPt>
            <c:idx val="2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6CB-495D-B2DE-0B219E4FA629}"/>
              </c:ext>
            </c:extLst>
          </c:dPt>
          <c:dPt>
            <c:idx val="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6CB-495D-B2DE-0B219E4FA629}"/>
              </c:ext>
            </c:extLst>
          </c:dPt>
          <c:dPt>
            <c:idx val="2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6CB-495D-B2DE-0B219E4FA629}"/>
              </c:ext>
            </c:extLst>
          </c:dPt>
          <c:dPt>
            <c:idx val="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6CB-495D-B2DE-0B219E4FA629}"/>
              </c:ext>
            </c:extLst>
          </c:dPt>
          <c:dPt>
            <c:idx val="2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6CB-495D-B2DE-0B219E4FA629}"/>
              </c:ext>
            </c:extLst>
          </c:dPt>
          <c:dPt>
            <c:idx val="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6CB-495D-B2DE-0B219E4FA629}"/>
              </c:ext>
            </c:extLst>
          </c:dPt>
          <c:dPt>
            <c:idx val="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6CB-495D-B2DE-0B219E4FA629}"/>
              </c:ext>
            </c:extLst>
          </c:dPt>
          <c:dPt>
            <c:idx val="3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6CB-495D-B2DE-0B219E4FA629}"/>
              </c:ext>
            </c:extLst>
          </c:dPt>
          <c:dPt>
            <c:idx val="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6CB-495D-B2DE-0B219E4FA629}"/>
              </c:ext>
            </c:extLst>
          </c:dPt>
          <c:dPt>
            <c:idx val="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6CB-495D-B2DE-0B219E4FA629}"/>
              </c:ext>
            </c:extLst>
          </c:dPt>
          <c:dPt>
            <c:idx val="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6CB-495D-B2DE-0B219E4FA629}"/>
              </c:ext>
            </c:extLst>
          </c:dPt>
          <c:dPt>
            <c:idx val="3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6CB-495D-B2DE-0B219E4FA629}"/>
              </c:ext>
            </c:extLst>
          </c:dPt>
          <c:dPt>
            <c:idx val="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6CB-495D-B2DE-0B219E4FA629}"/>
              </c:ext>
            </c:extLst>
          </c:dPt>
          <c:dPt>
            <c:idx val="3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6CB-495D-B2DE-0B219E4FA629}"/>
              </c:ext>
            </c:extLst>
          </c:dPt>
          <c:dPt>
            <c:idx val="3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6CB-495D-B2DE-0B219E4FA629}"/>
              </c:ext>
            </c:extLst>
          </c:dPt>
          <c:dPt>
            <c:idx val="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6CB-495D-B2DE-0B219E4FA629}"/>
              </c:ext>
            </c:extLst>
          </c:dPt>
          <c:dPt>
            <c:idx val="4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6CB-495D-B2DE-0B219E4FA629}"/>
              </c:ext>
            </c:extLst>
          </c:dPt>
          <c:dPt>
            <c:idx val="4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6CB-495D-B2DE-0B219E4FA629}"/>
              </c:ext>
            </c:extLst>
          </c:dPt>
          <c:dPt>
            <c:idx val="4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6CB-495D-B2DE-0B219E4FA629}"/>
              </c:ext>
            </c:extLst>
          </c:dPt>
          <c:dPt>
            <c:idx val="4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6CB-495D-B2DE-0B219E4FA629}"/>
              </c:ext>
            </c:extLst>
          </c:dPt>
          <c:dPt>
            <c:idx val="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6CB-495D-B2DE-0B219E4FA629}"/>
              </c:ext>
            </c:extLst>
          </c:dPt>
          <c:dPt>
            <c:idx val="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6CB-495D-B2DE-0B219E4FA629}"/>
              </c:ext>
            </c:extLst>
          </c:dPt>
          <c:dPt>
            <c:idx val="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6CB-495D-B2DE-0B219E4FA629}"/>
              </c:ext>
            </c:extLst>
          </c:dPt>
          <c:dPt>
            <c:idx val="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6CB-495D-B2DE-0B219E4FA629}"/>
              </c:ext>
            </c:extLst>
          </c:dPt>
          <c:dPt>
            <c:idx val="4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6CB-495D-B2DE-0B219E4FA629}"/>
              </c:ext>
            </c:extLst>
          </c:dPt>
          <c:dPt>
            <c:idx val="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6CB-495D-B2DE-0B219E4FA629}"/>
              </c:ext>
            </c:extLst>
          </c:dPt>
          <c:dPt>
            <c:idx val="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6CB-495D-B2DE-0B219E4FA629}"/>
              </c:ext>
            </c:extLst>
          </c:dPt>
          <c:dPt>
            <c:idx val="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6CB-495D-B2DE-0B219E4FA629}"/>
              </c:ext>
            </c:extLst>
          </c:dPt>
          <c:dPt>
            <c:idx val="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6CB-495D-B2DE-0B219E4FA629}"/>
              </c:ext>
            </c:extLst>
          </c:dPt>
          <c:dPt>
            <c:idx val="5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6CB-495D-B2DE-0B219E4FA629}"/>
              </c:ext>
            </c:extLst>
          </c:dPt>
          <c:dPt>
            <c:idx val="5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6CB-495D-B2DE-0B219E4FA629}"/>
              </c:ext>
            </c:extLst>
          </c:dPt>
          <c:dPt>
            <c:idx val="5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6CB-495D-B2DE-0B219E4FA629}"/>
              </c:ext>
            </c:extLst>
          </c:dPt>
          <c:dPt>
            <c:idx val="5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6CB-495D-B2DE-0B219E4FA629}"/>
              </c:ext>
            </c:extLst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6CB-495D-B2DE-0B219E4F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5B69B5-806F-7BF8-5564-12BDCA43D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1D76-2DF6-4C87-8C12-933959A29710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1.7302999999999999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516</v>
      </c>
      <c r="F2">
        <f>_xlfn.XLOOKUP(B2,RESULTADOS_0!D:D,RESULTADOS_0!F:F,0,0,1)</f>
        <v>50.41</v>
      </c>
      <c r="G2">
        <f>_xlfn.XLOOKUP(B2,RESULTADOS_0!D:D,RESULTADOS_0!M:M,0,0,1)</f>
        <v>0</v>
      </c>
      <c r="H2">
        <v>64</v>
      </c>
      <c r="I2">
        <v>1.1073919999999999</v>
      </c>
      <c r="J2">
        <v>14</v>
      </c>
      <c r="M2">
        <v>20</v>
      </c>
    </row>
    <row r="3" spans="1:16" x14ac:dyDescent="0.3">
      <c r="A3" t="s">
        <v>41</v>
      </c>
      <c r="B3">
        <v>2.0257000000000001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345</v>
      </c>
      <c r="F3">
        <f>_xlfn.XLOOKUP(B3,RESULTADOS_1!D:D,RESULTADOS_1!F:F,0,0,1)</f>
        <v>43.83</v>
      </c>
      <c r="G3">
        <f>_xlfn.XLOOKUP(B3,RESULTADOS_1!D:D,RESULTADOS_1!M:M,0,0,1)</f>
        <v>0</v>
      </c>
      <c r="I3">
        <v>1.296448</v>
      </c>
    </row>
    <row r="4" spans="1:16" x14ac:dyDescent="0.3">
      <c r="A4" t="s">
        <v>42</v>
      </c>
      <c r="B4">
        <v>2.2019000000000002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259</v>
      </c>
      <c r="F4">
        <f>_xlfn.XLOOKUP(B4,RESULTADOS_2!D:D,RESULTADOS_2!F:F,0,0,1)</f>
        <v>40.5</v>
      </c>
      <c r="G4">
        <f>_xlfn.XLOOKUP(B4,RESULTADOS_2!D:D,RESULTADOS_2!M:M,0,0,1)</f>
        <v>0</v>
      </c>
      <c r="I4">
        <v>1.409216</v>
      </c>
    </row>
    <row r="5" spans="1:16" x14ac:dyDescent="0.3">
      <c r="A5" t="s">
        <v>43</v>
      </c>
      <c r="B5">
        <v>2.3115000000000001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38.58</v>
      </c>
      <c r="G5">
        <f>_xlfn.XLOOKUP(B5,RESULTADOS_3!D:D,RESULTADOS_3!M:M,0,0,1)</f>
        <v>0</v>
      </c>
      <c r="I5">
        <v>1.47936</v>
      </c>
    </row>
    <row r="6" spans="1:16" x14ac:dyDescent="0.3">
      <c r="A6" t="s">
        <v>44</v>
      </c>
      <c r="B6">
        <v>2.3956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173</v>
      </c>
      <c r="F6">
        <f>_xlfn.XLOOKUP(B6,RESULTADOS_4!D:D,RESULTADOS_4!F:F,0,0,1)</f>
        <v>37.21</v>
      </c>
      <c r="G6">
        <f>_xlfn.XLOOKUP(B6,RESULTADOS_4!D:D,RESULTADOS_4!M:M,0,0,1)</f>
        <v>0</v>
      </c>
      <c r="I6">
        <v>1.5331839999999999</v>
      </c>
    </row>
    <row r="7" spans="1:16" x14ac:dyDescent="0.3">
      <c r="A7" t="s">
        <v>45</v>
      </c>
      <c r="B7">
        <v>2.4546000000000001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149</v>
      </c>
      <c r="F7">
        <f>_xlfn.XLOOKUP(B7,RESULTADOS_5!D:D,RESULTADOS_5!F:F,0,0,1)</f>
        <v>36.28</v>
      </c>
      <c r="G7">
        <f>_xlfn.XLOOKUP(B7,RESULTADOS_5!D:D,RESULTADOS_5!M:M,0,0,1)</f>
        <v>0</v>
      </c>
      <c r="I7">
        <v>1.5709440000000001</v>
      </c>
    </row>
    <row r="8" spans="1:16" x14ac:dyDescent="0.3">
      <c r="A8" t="s">
        <v>46</v>
      </c>
      <c r="B8">
        <v>2.5038999999999998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130</v>
      </c>
      <c r="F8">
        <f>_xlfn.XLOOKUP(B8,RESULTADOS_6!D:D,RESULTADOS_6!F:F,0,0,1)</f>
        <v>35.54</v>
      </c>
      <c r="G8">
        <f>_xlfn.XLOOKUP(B8,RESULTADOS_6!D:D,RESULTADOS_6!M:M,0,0,1)</f>
        <v>0</v>
      </c>
      <c r="I8">
        <v>1.6024959999999999</v>
      </c>
    </row>
    <row r="9" spans="1:16" x14ac:dyDescent="0.3">
      <c r="A9" t="s">
        <v>47</v>
      </c>
      <c r="B9">
        <v>2.5390000000000001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116</v>
      </c>
      <c r="F9">
        <f>_xlfn.XLOOKUP(B9,RESULTADOS_7!D:D,RESULTADOS_7!F:F,0,0,1)</f>
        <v>35.01</v>
      </c>
      <c r="G9">
        <f>_xlfn.XLOOKUP(B9,RESULTADOS_7!D:D,RESULTADOS_7!M:M,0,0,1)</f>
        <v>0</v>
      </c>
      <c r="I9">
        <v>1.6249600000000002</v>
      </c>
    </row>
    <row r="10" spans="1:16" x14ac:dyDescent="0.3">
      <c r="A10" t="s">
        <v>48</v>
      </c>
      <c r="B10">
        <v>2.5674999999999999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105</v>
      </c>
      <c r="F10">
        <f>_xlfn.XLOOKUP(B10,RESULTADOS_8!D:D,RESULTADOS_8!F:F,0,0,1)</f>
        <v>34.58</v>
      </c>
      <c r="G10">
        <f>_xlfn.XLOOKUP(B10,RESULTADOS_8!D:D,RESULTADOS_8!M:M,0,0,1)</f>
        <v>3</v>
      </c>
      <c r="I10">
        <v>1.6432</v>
      </c>
    </row>
    <row r="11" spans="1:16" x14ac:dyDescent="0.3">
      <c r="A11" t="s">
        <v>49</v>
      </c>
      <c r="B11">
        <v>2.5922999999999998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95</v>
      </c>
      <c r="F11">
        <f>_xlfn.XLOOKUP(B11,RESULTADOS_9!D:D,RESULTADOS_9!F:F,0,0,1)</f>
        <v>34.22</v>
      </c>
      <c r="G11">
        <f>_xlfn.XLOOKUP(B11,RESULTADOS_9!D:D,RESULTADOS_9!M:M,0,0,1)</f>
        <v>0</v>
      </c>
      <c r="I11">
        <v>1.6590719999999999</v>
      </c>
    </row>
    <row r="12" spans="1:16" x14ac:dyDescent="0.3">
      <c r="A12" t="s">
        <v>50</v>
      </c>
      <c r="B12">
        <v>2.6150000000000002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87</v>
      </c>
      <c r="F12">
        <f>_xlfn.XLOOKUP(B12,RESULTADOS_10!D:D,RESULTADOS_10!F:F,0,0,1)</f>
        <v>33.89</v>
      </c>
      <c r="G12">
        <f>_xlfn.XLOOKUP(B12,RESULTADOS_10!D:D,RESULTADOS_10!M:M,0,0,1)</f>
        <v>0</v>
      </c>
      <c r="I12">
        <v>1.6736000000000002</v>
      </c>
    </row>
    <row r="13" spans="1:16" x14ac:dyDescent="0.3">
      <c r="A13" t="s">
        <v>51</v>
      </c>
      <c r="B13">
        <v>2.625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81</v>
      </c>
      <c r="F13">
        <f>_xlfn.XLOOKUP(B13,RESULTADOS_11!D:D,RESULTADOS_11!F:F,0,0,1)</f>
        <v>33.71</v>
      </c>
      <c r="G13">
        <f>_xlfn.XLOOKUP(B13,RESULTADOS_11!D:D,RESULTADOS_11!M:M,0,0,1)</f>
        <v>0</v>
      </c>
      <c r="I13">
        <v>1.68</v>
      </c>
    </row>
    <row r="14" spans="1:16" x14ac:dyDescent="0.3">
      <c r="A14" t="s">
        <v>52</v>
      </c>
      <c r="B14">
        <v>2.6374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75</v>
      </c>
      <c r="F14">
        <f>_xlfn.XLOOKUP(B14,RESULTADOS_12!D:D,RESULTADOS_12!F:F,0,0,1)</f>
        <v>33.520000000000003</v>
      </c>
      <c r="G14">
        <f>_xlfn.XLOOKUP(B14,RESULTADOS_12!D:D,RESULTADOS_12!M:M,0,0,1)</f>
        <v>0</v>
      </c>
      <c r="I14">
        <v>1.6879359999999999</v>
      </c>
    </row>
    <row r="15" spans="1:16" x14ac:dyDescent="0.3">
      <c r="A15" t="s">
        <v>53</v>
      </c>
      <c r="B15">
        <v>2.6543999999999999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70</v>
      </c>
      <c r="F15">
        <f>_xlfn.XLOOKUP(B15,RESULTADOS_13!D:D,RESULTADOS_13!F:F,0,0,1)</f>
        <v>33.26</v>
      </c>
      <c r="G15">
        <f>_xlfn.XLOOKUP(B15,RESULTADOS_13!D:D,RESULTADOS_13!M:M,0,0,1)</f>
        <v>0</v>
      </c>
      <c r="I15">
        <v>1.6988159999999999</v>
      </c>
    </row>
    <row r="16" spans="1:16" x14ac:dyDescent="0.3">
      <c r="A16" t="s">
        <v>54</v>
      </c>
      <c r="B16">
        <v>2.6650999999999998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66</v>
      </c>
      <c r="F16">
        <f>_xlfn.XLOOKUP(B16,RESULTADOS_14!D:D,RESULTADOS_14!F:F,0,0,1)</f>
        <v>33.07</v>
      </c>
      <c r="G16">
        <f>_xlfn.XLOOKUP(B16,RESULTADOS_14!D:D,RESULTADOS_14!M:M,0,0,1)</f>
        <v>0</v>
      </c>
      <c r="I16">
        <v>1.7056639999999998</v>
      </c>
    </row>
    <row r="17" spans="1:9" x14ac:dyDescent="0.3">
      <c r="A17" t="s">
        <v>55</v>
      </c>
      <c r="B17">
        <v>2.6692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62</v>
      </c>
      <c r="F17">
        <f>_xlfn.XLOOKUP(B17,RESULTADOS_15!D:D,RESULTADOS_15!F:F,0,0,1)</f>
        <v>32.99</v>
      </c>
      <c r="G17">
        <f>_xlfn.XLOOKUP(B17,RESULTADOS_15!D:D,RESULTADOS_15!M:M,0,0,1)</f>
        <v>3</v>
      </c>
      <c r="I17">
        <v>1.708288</v>
      </c>
    </row>
    <row r="18" spans="1:9" x14ac:dyDescent="0.3">
      <c r="A18" t="s">
        <v>56</v>
      </c>
      <c r="B18">
        <v>2.6768000000000001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59</v>
      </c>
      <c r="F18">
        <f>_xlfn.XLOOKUP(B18,RESULTADOS_16!D:D,RESULTADOS_16!F:F,0,0,1)</f>
        <v>32.840000000000003</v>
      </c>
      <c r="G18">
        <f>_xlfn.XLOOKUP(B18,RESULTADOS_16!D:D,RESULTADOS_16!M:M,0,0,1)</f>
        <v>0</v>
      </c>
      <c r="I18">
        <v>1.713152</v>
      </c>
    </row>
    <row r="19" spans="1:9" x14ac:dyDescent="0.3">
      <c r="A19" t="s">
        <v>57</v>
      </c>
      <c r="B19">
        <v>2.6829000000000001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56</v>
      </c>
      <c r="F19">
        <f>_xlfn.XLOOKUP(B19,RESULTADOS_17!D:D,RESULTADOS_17!F:F,0,0,1)</f>
        <v>32.72</v>
      </c>
      <c r="G19">
        <f>_xlfn.XLOOKUP(B19,RESULTADOS_17!D:D,RESULTADOS_17!M:M,0,0,1)</f>
        <v>0</v>
      </c>
      <c r="I19">
        <v>1.7170560000000001</v>
      </c>
    </row>
    <row r="20" spans="1:9" x14ac:dyDescent="0.3">
      <c r="A20" t="s">
        <v>58</v>
      </c>
      <c r="B20">
        <v>2.6892999999999998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53</v>
      </c>
      <c r="F20">
        <f>_xlfn.XLOOKUP(B20,RESULTADOS_18!D:D,RESULTADOS_18!F:F,0,0,1)</f>
        <v>32.61</v>
      </c>
      <c r="G20">
        <f>_xlfn.XLOOKUP(B20,RESULTADOS_18!D:D,RESULTADOS_18!M:M,0,0,1)</f>
        <v>3</v>
      </c>
      <c r="I20">
        <v>1.7211519999999998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1.9305000000000001</v>
      </c>
      <c r="E2">
        <v>51.8</v>
      </c>
      <c r="F2">
        <v>42.08</v>
      </c>
      <c r="G2">
        <v>8.5</v>
      </c>
      <c r="H2">
        <v>0.14000000000000001</v>
      </c>
      <c r="I2">
        <v>297</v>
      </c>
      <c r="J2">
        <v>124.63</v>
      </c>
      <c r="K2">
        <v>45</v>
      </c>
      <c r="L2">
        <v>1</v>
      </c>
      <c r="M2">
        <v>295</v>
      </c>
      <c r="N2">
        <v>18.64</v>
      </c>
      <c r="O2">
        <v>15605.44</v>
      </c>
      <c r="P2">
        <v>407.78</v>
      </c>
      <c r="Q2">
        <v>5161.59</v>
      </c>
      <c r="R2">
        <v>492.22</v>
      </c>
      <c r="S2">
        <v>107.96</v>
      </c>
      <c r="T2">
        <v>191030.23</v>
      </c>
      <c r="U2">
        <v>0.22</v>
      </c>
      <c r="V2">
        <v>0.73</v>
      </c>
      <c r="W2">
        <v>0.69</v>
      </c>
      <c r="X2">
        <v>11.47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2.552</v>
      </c>
      <c r="E3">
        <v>39.19</v>
      </c>
      <c r="F3">
        <v>34.42</v>
      </c>
      <c r="G3">
        <v>20.05</v>
      </c>
      <c r="H3">
        <v>0.28000000000000003</v>
      </c>
      <c r="I3">
        <v>103</v>
      </c>
      <c r="J3">
        <v>125.95</v>
      </c>
      <c r="K3">
        <v>45</v>
      </c>
      <c r="L3">
        <v>2</v>
      </c>
      <c r="M3">
        <v>97</v>
      </c>
      <c r="N3">
        <v>18.95</v>
      </c>
      <c r="O3">
        <v>15767.7</v>
      </c>
      <c r="P3">
        <v>283.73</v>
      </c>
      <c r="Q3">
        <v>5160.7299999999996</v>
      </c>
      <c r="R3">
        <v>235.58</v>
      </c>
      <c r="S3">
        <v>107.96</v>
      </c>
      <c r="T3">
        <v>63678.79</v>
      </c>
      <c r="U3">
        <v>0.46</v>
      </c>
      <c r="V3">
        <v>0.89</v>
      </c>
      <c r="W3">
        <v>0.39</v>
      </c>
      <c r="X3">
        <v>3.82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2.6150000000000002</v>
      </c>
      <c r="E4">
        <v>38.24</v>
      </c>
      <c r="F4">
        <v>33.89</v>
      </c>
      <c r="G4">
        <v>23.37</v>
      </c>
      <c r="H4">
        <v>0.42</v>
      </c>
      <c r="I4">
        <v>87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267.89</v>
      </c>
      <c r="Q4">
        <v>5160.7</v>
      </c>
      <c r="R4">
        <v>213.91</v>
      </c>
      <c r="S4">
        <v>107.96</v>
      </c>
      <c r="T4">
        <v>52927.16</v>
      </c>
      <c r="U4">
        <v>0.5</v>
      </c>
      <c r="V4">
        <v>0.9</v>
      </c>
      <c r="W4">
        <v>0.47</v>
      </c>
      <c r="X4">
        <v>3.29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1.6372</v>
      </c>
      <c r="E2">
        <v>61.08</v>
      </c>
      <c r="F2">
        <v>46.06</v>
      </c>
      <c r="G2">
        <v>7.01</v>
      </c>
      <c r="H2">
        <v>0.11</v>
      </c>
      <c r="I2">
        <v>394</v>
      </c>
      <c r="J2">
        <v>159.12</v>
      </c>
      <c r="K2">
        <v>50.28</v>
      </c>
      <c r="L2">
        <v>1</v>
      </c>
      <c r="M2">
        <v>392</v>
      </c>
      <c r="N2">
        <v>27.84</v>
      </c>
      <c r="O2">
        <v>19859.16</v>
      </c>
      <c r="P2">
        <v>540.34</v>
      </c>
      <c r="Q2">
        <v>5161.93</v>
      </c>
      <c r="R2">
        <v>626.11</v>
      </c>
      <c r="S2">
        <v>107.96</v>
      </c>
      <c r="T2">
        <v>257491.97</v>
      </c>
      <c r="U2">
        <v>0.17</v>
      </c>
      <c r="V2">
        <v>0.66</v>
      </c>
      <c r="W2">
        <v>0.85</v>
      </c>
      <c r="X2">
        <v>15.45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2.3418999999999999</v>
      </c>
      <c r="E3">
        <v>42.7</v>
      </c>
      <c r="F3">
        <v>35.86</v>
      </c>
      <c r="G3">
        <v>15.37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20034.400000000001</v>
      </c>
      <c r="P3">
        <v>385.82</v>
      </c>
      <c r="Q3">
        <v>5160.76</v>
      </c>
      <c r="R3">
        <v>283.93</v>
      </c>
      <c r="S3">
        <v>107.96</v>
      </c>
      <c r="T3">
        <v>87672.31</v>
      </c>
      <c r="U3">
        <v>0.38</v>
      </c>
      <c r="V3">
        <v>0.85</v>
      </c>
      <c r="W3">
        <v>0.45</v>
      </c>
      <c r="X3">
        <v>5.26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2.6278999999999999</v>
      </c>
      <c r="E4">
        <v>38.049999999999997</v>
      </c>
      <c r="F4">
        <v>33.25</v>
      </c>
      <c r="G4">
        <v>25.91</v>
      </c>
      <c r="H4">
        <v>0.33</v>
      </c>
      <c r="I4">
        <v>77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316.69</v>
      </c>
      <c r="Q4">
        <v>5160.3500000000004</v>
      </c>
      <c r="R4">
        <v>195.48</v>
      </c>
      <c r="S4">
        <v>107.96</v>
      </c>
      <c r="T4">
        <v>43760.53</v>
      </c>
      <c r="U4">
        <v>0.55000000000000004</v>
      </c>
      <c r="V4">
        <v>0.92</v>
      </c>
      <c r="W4">
        <v>0.36</v>
      </c>
      <c r="X4">
        <v>2.65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2.6650999999999998</v>
      </c>
      <c r="E5">
        <v>37.520000000000003</v>
      </c>
      <c r="F5">
        <v>33.07</v>
      </c>
      <c r="G5">
        <v>30.06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301.95</v>
      </c>
      <c r="Q5">
        <v>5160.41</v>
      </c>
      <c r="R5">
        <v>187.7</v>
      </c>
      <c r="S5">
        <v>107.96</v>
      </c>
      <c r="T5">
        <v>39924.879999999997</v>
      </c>
      <c r="U5">
        <v>0.57999999999999996</v>
      </c>
      <c r="V5">
        <v>0.92</v>
      </c>
      <c r="W5">
        <v>0.41</v>
      </c>
      <c r="X5">
        <v>2.4700000000000002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2.3887</v>
      </c>
      <c r="E2">
        <v>41.86</v>
      </c>
      <c r="F2">
        <v>37.04</v>
      </c>
      <c r="G2">
        <v>13.07</v>
      </c>
      <c r="H2">
        <v>0.22</v>
      </c>
      <c r="I2">
        <v>170</v>
      </c>
      <c r="J2">
        <v>80.84</v>
      </c>
      <c r="K2">
        <v>35.1</v>
      </c>
      <c r="L2">
        <v>1</v>
      </c>
      <c r="M2">
        <v>140</v>
      </c>
      <c r="N2">
        <v>9.74</v>
      </c>
      <c r="O2">
        <v>10204.209999999999</v>
      </c>
      <c r="P2">
        <v>233.22</v>
      </c>
      <c r="Q2">
        <v>5160.7</v>
      </c>
      <c r="R2">
        <v>322.55</v>
      </c>
      <c r="S2">
        <v>107.96</v>
      </c>
      <c r="T2">
        <v>106829.57</v>
      </c>
      <c r="U2">
        <v>0.33</v>
      </c>
      <c r="V2">
        <v>0.82</v>
      </c>
      <c r="W2">
        <v>0.52</v>
      </c>
      <c r="X2">
        <v>6.45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2.4546000000000001</v>
      </c>
      <c r="E3">
        <v>40.74</v>
      </c>
      <c r="F3">
        <v>36.28</v>
      </c>
      <c r="G3">
        <v>14.61</v>
      </c>
      <c r="H3">
        <v>0.43</v>
      </c>
      <c r="I3">
        <v>149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223.63</v>
      </c>
      <c r="Q3">
        <v>5160.78</v>
      </c>
      <c r="R3">
        <v>290.83999999999997</v>
      </c>
      <c r="S3">
        <v>107.96</v>
      </c>
      <c r="T3">
        <v>91078</v>
      </c>
      <c r="U3">
        <v>0.37</v>
      </c>
      <c r="V3">
        <v>0.84</v>
      </c>
      <c r="W3">
        <v>0.66</v>
      </c>
      <c r="X3">
        <v>5.68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2.0948000000000002</v>
      </c>
      <c r="E2">
        <v>47.74</v>
      </c>
      <c r="F2">
        <v>40.17</v>
      </c>
      <c r="G2">
        <v>9.68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342.22</v>
      </c>
      <c r="Q2">
        <v>5161.33</v>
      </c>
      <c r="R2">
        <v>428</v>
      </c>
      <c r="S2">
        <v>107.96</v>
      </c>
      <c r="T2">
        <v>159158.72</v>
      </c>
      <c r="U2">
        <v>0.25</v>
      </c>
      <c r="V2">
        <v>0.76</v>
      </c>
      <c r="W2">
        <v>0.62</v>
      </c>
      <c r="X2">
        <v>9.56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2.5674999999999999</v>
      </c>
      <c r="E3">
        <v>38.950000000000003</v>
      </c>
      <c r="F3">
        <v>34.58</v>
      </c>
      <c r="G3">
        <v>19.760000000000002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250.08</v>
      </c>
      <c r="Q3">
        <v>5160.99</v>
      </c>
      <c r="R3">
        <v>236.5</v>
      </c>
      <c r="S3">
        <v>107.96</v>
      </c>
      <c r="T3">
        <v>64130.9</v>
      </c>
      <c r="U3">
        <v>0.46</v>
      </c>
      <c r="V3">
        <v>0.88</v>
      </c>
      <c r="W3">
        <v>0.52</v>
      </c>
      <c r="X3">
        <v>3.98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2.5670000000000002</v>
      </c>
      <c r="E4">
        <v>38.96</v>
      </c>
      <c r="F4">
        <v>34.590000000000003</v>
      </c>
      <c r="G4">
        <v>19.760000000000002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252.75</v>
      </c>
      <c r="Q4">
        <v>5160.99</v>
      </c>
      <c r="R4">
        <v>236.6</v>
      </c>
      <c r="S4">
        <v>107.96</v>
      </c>
      <c r="T4">
        <v>64181.87</v>
      </c>
      <c r="U4">
        <v>0.46</v>
      </c>
      <c r="V4">
        <v>0.88</v>
      </c>
      <c r="W4">
        <v>0.52</v>
      </c>
      <c r="X4">
        <v>3.99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2.3115000000000001</v>
      </c>
      <c r="E2">
        <v>43.26</v>
      </c>
      <c r="F2">
        <v>38.58</v>
      </c>
      <c r="G2">
        <v>11.13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200.41</v>
      </c>
      <c r="Q2">
        <v>5162.21</v>
      </c>
      <c r="R2">
        <v>365.03</v>
      </c>
      <c r="S2">
        <v>107.96</v>
      </c>
      <c r="T2">
        <v>127880.81</v>
      </c>
      <c r="U2">
        <v>0.3</v>
      </c>
      <c r="V2">
        <v>0.79</v>
      </c>
      <c r="W2">
        <v>0.82</v>
      </c>
      <c r="X2">
        <v>7.97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1.5686</v>
      </c>
      <c r="E2">
        <v>63.75</v>
      </c>
      <c r="F2">
        <v>47.14</v>
      </c>
      <c r="G2">
        <v>6.73</v>
      </c>
      <c r="H2">
        <v>0.11</v>
      </c>
      <c r="I2">
        <v>420</v>
      </c>
      <c r="J2">
        <v>167.88</v>
      </c>
      <c r="K2">
        <v>51.39</v>
      </c>
      <c r="L2">
        <v>1</v>
      </c>
      <c r="M2">
        <v>418</v>
      </c>
      <c r="N2">
        <v>30.49</v>
      </c>
      <c r="O2">
        <v>20939.59</v>
      </c>
      <c r="P2">
        <v>575.42999999999995</v>
      </c>
      <c r="Q2">
        <v>5162.28</v>
      </c>
      <c r="R2">
        <v>662.39</v>
      </c>
      <c r="S2">
        <v>107.96</v>
      </c>
      <c r="T2">
        <v>275498.46999999997</v>
      </c>
      <c r="U2">
        <v>0.16</v>
      </c>
      <c r="V2">
        <v>0.65</v>
      </c>
      <c r="W2">
        <v>0.89</v>
      </c>
      <c r="X2">
        <v>16.54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2.2984</v>
      </c>
      <c r="E3">
        <v>43.51</v>
      </c>
      <c r="F3">
        <v>36.119999999999997</v>
      </c>
      <c r="G3">
        <v>14.64</v>
      </c>
      <c r="H3">
        <v>0.21</v>
      </c>
      <c r="I3">
        <v>148</v>
      </c>
      <c r="J3">
        <v>169.33</v>
      </c>
      <c r="K3">
        <v>51.39</v>
      </c>
      <c r="L3">
        <v>2</v>
      </c>
      <c r="M3">
        <v>146</v>
      </c>
      <c r="N3">
        <v>30.94</v>
      </c>
      <c r="O3">
        <v>21118.46</v>
      </c>
      <c r="P3">
        <v>408.2</v>
      </c>
      <c r="Q3">
        <v>5160.57</v>
      </c>
      <c r="R3">
        <v>292.48</v>
      </c>
      <c r="S3">
        <v>107.96</v>
      </c>
      <c r="T3">
        <v>91907.15</v>
      </c>
      <c r="U3">
        <v>0.37</v>
      </c>
      <c r="V3">
        <v>0.84</v>
      </c>
      <c r="W3">
        <v>0.46</v>
      </c>
      <c r="X3">
        <v>5.52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2.5815999999999999</v>
      </c>
      <c r="E4">
        <v>38.74</v>
      </c>
      <c r="F4">
        <v>33.549999999999997</v>
      </c>
      <c r="G4">
        <v>24.25</v>
      </c>
      <c r="H4">
        <v>0.31</v>
      </c>
      <c r="I4">
        <v>83</v>
      </c>
      <c r="J4">
        <v>170.79</v>
      </c>
      <c r="K4">
        <v>51.39</v>
      </c>
      <c r="L4">
        <v>3</v>
      </c>
      <c r="M4">
        <v>81</v>
      </c>
      <c r="N4">
        <v>31.4</v>
      </c>
      <c r="O4">
        <v>21297.94</v>
      </c>
      <c r="P4">
        <v>342.42</v>
      </c>
      <c r="Q4">
        <v>5160.6400000000003</v>
      </c>
      <c r="R4">
        <v>206.22</v>
      </c>
      <c r="S4">
        <v>107.96</v>
      </c>
      <c r="T4">
        <v>49101.56</v>
      </c>
      <c r="U4">
        <v>0.52</v>
      </c>
      <c r="V4">
        <v>0.91</v>
      </c>
      <c r="W4">
        <v>0.36</v>
      </c>
      <c r="X4">
        <v>2.95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2.6692</v>
      </c>
      <c r="E5">
        <v>37.46</v>
      </c>
      <c r="F5">
        <v>32.99</v>
      </c>
      <c r="G5">
        <v>31.93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310.52999999999997</v>
      </c>
      <c r="Q5">
        <v>5160.5</v>
      </c>
      <c r="R5">
        <v>185.33</v>
      </c>
      <c r="S5">
        <v>107.96</v>
      </c>
      <c r="T5">
        <v>38760.699999999997</v>
      </c>
      <c r="U5">
        <v>0.57999999999999996</v>
      </c>
      <c r="V5">
        <v>0.92</v>
      </c>
      <c r="W5">
        <v>0.4</v>
      </c>
      <c r="X5">
        <v>2.39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2.6692</v>
      </c>
      <c r="E6">
        <v>37.46</v>
      </c>
      <c r="F6">
        <v>32.99</v>
      </c>
      <c r="G6">
        <v>31.93</v>
      </c>
      <c r="H6">
        <v>0.51</v>
      </c>
      <c r="I6">
        <v>62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313.01</v>
      </c>
      <c r="Q6">
        <v>5160.57</v>
      </c>
      <c r="R6">
        <v>185.22</v>
      </c>
      <c r="S6">
        <v>107.96</v>
      </c>
      <c r="T6">
        <v>38704.699999999997</v>
      </c>
      <c r="U6">
        <v>0.57999999999999996</v>
      </c>
      <c r="V6">
        <v>0.92</v>
      </c>
      <c r="W6">
        <v>0.4</v>
      </c>
      <c r="X6">
        <v>2.39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2.2019000000000002</v>
      </c>
      <c r="E2">
        <v>45.42</v>
      </c>
      <c r="F2">
        <v>40.5</v>
      </c>
      <c r="G2">
        <v>9.3800000000000008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187.52</v>
      </c>
      <c r="Q2">
        <v>5161.34</v>
      </c>
      <c r="R2">
        <v>426.99</v>
      </c>
      <c r="S2">
        <v>107.96</v>
      </c>
      <c r="T2">
        <v>158602.88</v>
      </c>
      <c r="U2">
        <v>0.25</v>
      </c>
      <c r="V2">
        <v>0.75</v>
      </c>
      <c r="W2">
        <v>0.98</v>
      </c>
      <c r="X2">
        <v>9.9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1.8525</v>
      </c>
      <c r="E2">
        <v>53.98</v>
      </c>
      <c r="F2">
        <v>43.06</v>
      </c>
      <c r="G2">
        <v>8.0500000000000007</v>
      </c>
      <c r="H2">
        <v>0.13</v>
      </c>
      <c r="I2">
        <v>321</v>
      </c>
      <c r="J2">
        <v>133.21</v>
      </c>
      <c r="K2">
        <v>46.47</v>
      </c>
      <c r="L2">
        <v>1</v>
      </c>
      <c r="M2">
        <v>319</v>
      </c>
      <c r="N2">
        <v>20.75</v>
      </c>
      <c r="O2">
        <v>16663.419999999998</v>
      </c>
      <c r="P2">
        <v>440.65</v>
      </c>
      <c r="Q2">
        <v>5161.99</v>
      </c>
      <c r="R2">
        <v>525.41</v>
      </c>
      <c r="S2">
        <v>107.96</v>
      </c>
      <c r="T2">
        <v>207503.59</v>
      </c>
      <c r="U2">
        <v>0.21</v>
      </c>
      <c r="V2">
        <v>0.71</v>
      </c>
      <c r="W2">
        <v>0.72</v>
      </c>
      <c r="X2">
        <v>12.46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2.4977999999999998</v>
      </c>
      <c r="E3">
        <v>40.04</v>
      </c>
      <c r="F3">
        <v>34.78</v>
      </c>
      <c r="G3">
        <v>18.47</v>
      </c>
      <c r="H3">
        <v>0.26</v>
      </c>
      <c r="I3">
        <v>113</v>
      </c>
      <c r="J3">
        <v>134.55000000000001</v>
      </c>
      <c r="K3">
        <v>46.47</v>
      </c>
      <c r="L3">
        <v>2</v>
      </c>
      <c r="M3">
        <v>111</v>
      </c>
      <c r="N3">
        <v>21.09</v>
      </c>
      <c r="O3">
        <v>16828.84</v>
      </c>
      <c r="P3">
        <v>310.67</v>
      </c>
      <c r="Q3">
        <v>5160.6000000000004</v>
      </c>
      <c r="R3">
        <v>247.54</v>
      </c>
      <c r="S3">
        <v>107.96</v>
      </c>
      <c r="T3">
        <v>69608.539999999994</v>
      </c>
      <c r="U3">
        <v>0.44</v>
      </c>
      <c r="V3">
        <v>0.88</v>
      </c>
      <c r="W3">
        <v>0.4</v>
      </c>
      <c r="X3">
        <v>4.18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2.625</v>
      </c>
      <c r="E4">
        <v>38.1</v>
      </c>
      <c r="F4">
        <v>33.71</v>
      </c>
      <c r="G4">
        <v>24.97</v>
      </c>
      <c r="H4">
        <v>0.39</v>
      </c>
      <c r="I4">
        <v>81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277.06</v>
      </c>
      <c r="Q4">
        <v>5160.66</v>
      </c>
      <c r="R4">
        <v>208.36</v>
      </c>
      <c r="S4">
        <v>107.96</v>
      </c>
      <c r="T4">
        <v>50178.38</v>
      </c>
      <c r="U4">
        <v>0.52</v>
      </c>
      <c r="V4">
        <v>0.9</v>
      </c>
      <c r="W4">
        <v>0.46</v>
      </c>
      <c r="X4">
        <v>3.11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1.7068000000000001</v>
      </c>
      <c r="E2">
        <v>58.59</v>
      </c>
      <c r="F2">
        <v>45.04</v>
      </c>
      <c r="G2">
        <v>7.32</v>
      </c>
      <c r="H2">
        <v>0.12</v>
      </c>
      <c r="I2">
        <v>369</v>
      </c>
      <c r="J2">
        <v>150.44</v>
      </c>
      <c r="K2">
        <v>49.1</v>
      </c>
      <c r="L2">
        <v>1</v>
      </c>
      <c r="M2">
        <v>367</v>
      </c>
      <c r="N2">
        <v>25.34</v>
      </c>
      <c r="O2">
        <v>18787.759999999998</v>
      </c>
      <c r="P2">
        <v>506.48</v>
      </c>
      <c r="Q2">
        <v>5161.7700000000004</v>
      </c>
      <c r="R2">
        <v>591.20000000000005</v>
      </c>
      <c r="S2">
        <v>107.96</v>
      </c>
      <c r="T2">
        <v>240159.32</v>
      </c>
      <c r="U2">
        <v>0.18</v>
      </c>
      <c r="V2">
        <v>0.68</v>
      </c>
      <c r="W2">
        <v>0.82</v>
      </c>
      <c r="X2">
        <v>14.43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2.3967999999999998</v>
      </c>
      <c r="E3">
        <v>41.72</v>
      </c>
      <c r="F3">
        <v>35.44</v>
      </c>
      <c r="G3">
        <v>16.23</v>
      </c>
      <c r="H3">
        <v>0.23</v>
      </c>
      <c r="I3">
        <v>131</v>
      </c>
      <c r="J3">
        <v>151.83000000000001</v>
      </c>
      <c r="K3">
        <v>49.1</v>
      </c>
      <c r="L3">
        <v>2</v>
      </c>
      <c r="M3">
        <v>129</v>
      </c>
      <c r="N3">
        <v>25.73</v>
      </c>
      <c r="O3">
        <v>18959.54</v>
      </c>
      <c r="P3">
        <v>360.74</v>
      </c>
      <c r="Q3">
        <v>5161.08</v>
      </c>
      <c r="R3">
        <v>269.58</v>
      </c>
      <c r="S3">
        <v>107.96</v>
      </c>
      <c r="T3">
        <v>80539.39</v>
      </c>
      <c r="U3">
        <v>0.4</v>
      </c>
      <c r="V3">
        <v>0.86</v>
      </c>
      <c r="W3">
        <v>0.43</v>
      </c>
      <c r="X3">
        <v>4.84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2.6539999999999999</v>
      </c>
      <c r="E4">
        <v>37.68</v>
      </c>
      <c r="F4">
        <v>33.17</v>
      </c>
      <c r="G4">
        <v>27.26</v>
      </c>
      <c r="H4">
        <v>0.35</v>
      </c>
      <c r="I4">
        <v>73</v>
      </c>
      <c r="J4">
        <v>153.22999999999999</v>
      </c>
      <c r="K4">
        <v>49.1</v>
      </c>
      <c r="L4">
        <v>3</v>
      </c>
      <c r="M4">
        <v>37</v>
      </c>
      <c r="N4">
        <v>26.13</v>
      </c>
      <c r="O4">
        <v>19131.849999999999</v>
      </c>
      <c r="P4">
        <v>296.08999999999997</v>
      </c>
      <c r="Q4">
        <v>5160.6099999999997</v>
      </c>
      <c r="R4">
        <v>191.89</v>
      </c>
      <c r="S4">
        <v>107.96</v>
      </c>
      <c r="T4">
        <v>41985.279999999999</v>
      </c>
      <c r="U4">
        <v>0.56000000000000005</v>
      </c>
      <c r="V4">
        <v>0.92</v>
      </c>
      <c r="W4">
        <v>0.39</v>
      </c>
      <c r="X4">
        <v>2.57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2.6543999999999999</v>
      </c>
      <c r="E5">
        <v>37.67</v>
      </c>
      <c r="F5">
        <v>33.26</v>
      </c>
      <c r="G5">
        <v>28.51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294.26</v>
      </c>
      <c r="Q5">
        <v>5160.45</v>
      </c>
      <c r="R5">
        <v>194.15</v>
      </c>
      <c r="S5">
        <v>107.96</v>
      </c>
      <c r="T5">
        <v>43132.160000000003</v>
      </c>
      <c r="U5">
        <v>0.56000000000000005</v>
      </c>
      <c r="V5">
        <v>0.92</v>
      </c>
      <c r="W5">
        <v>0.41</v>
      </c>
      <c r="X5">
        <v>2.66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1.4359999999999999</v>
      </c>
      <c r="E2">
        <v>69.64</v>
      </c>
      <c r="F2">
        <v>49.49</v>
      </c>
      <c r="G2">
        <v>6.25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649.54</v>
      </c>
      <c r="Q2">
        <v>5162.18</v>
      </c>
      <c r="R2">
        <v>740.97</v>
      </c>
      <c r="S2">
        <v>107.96</v>
      </c>
      <c r="T2">
        <v>314513.06</v>
      </c>
      <c r="U2">
        <v>0.15</v>
      </c>
      <c r="V2">
        <v>0.62</v>
      </c>
      <c r="W2">
        <v>0.99</v>
      </c>
      <c r="X2">
        <v>18.88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2.2014</v>
      </c>
      <c r="E3">
        <v>45.43</v>
      </c>
      <c r="F3">
        <v>36.81</v>
      </c>
      <c r="G3">
        <v>13.39</v>
      </c>
      <c r="H3">
        <v>0.19</v>
      </c>
      <c r="I3">
        <v>165</v>
      </c>
      <c r="J3">
        <v>187.21</v>
      </c>
      <c r="K3">
        <v>53.44</v>
      </c>
      <c r="L3">
        <v>2</v>
      </c>
      <c r="M3">
        <v>163</v>
      </c>
      <c r="N3">
        <v>36.770000000000003</v>
      </c>
      <c r="O3">
        <v>23322.880000000001</v>
      </c>
      <c r="P3">
        <v>453.81</v>
      </c>
      <c r="Q3">
        <v>5161.1899999999996</v>
      </c>
      <c r="R3">
        <v>315.5</v>
      </c>
      <c r="S3">
        <v>107.96</v>
      </c>
      <c r="T3">
        <v>103329.78</v>
      </c>
      <c r="U3">
        <v>0.34</v>
      </c>
      <c r="V3">
        <v>0.83</v>
      </c>
      <c r="W3">
        <v>0.49</v>
      </c>
      <c r="X3">
        <v>6.21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2.5017</v>
      </c>
      <c r="E4">
        <v>39.97</v>
      </c>
      <c r="F4">
        <v>34.01</v>
      </c>
      <c r="G4">
        <v>21.71</v>
      </c>
      <c r="H4">
        <v>0.28000000000000003</v>
      </c>
      <c r="I4">
        <v>94</v>
      </c>
      <c r="J4">
        <v>188.73</v>
      </c>
      <c r="K4">
        <v>53.44</v>
      </c>
      <c r="L4">
        <v>3</v>
      </c>
      <c r="M4">
        <v>92</v>
      </c>
      <c r="N4">
        <v>37.29</v>
      </c>
      <c r="O4">
        <v>23510.33</v>
      </c>
      <c r="P4">
        <v>388.47</v>
      </c>
      <c r="Q4">
        <v>5160.58</v>
      </c>
      <c r="R4">
        <v>221.79</v>
      </c>
      <c r="S4">
        <v>107.96</v>
      </c>
      <c r="T4">
        <v>56831.44</v>
      </c>
      <c r="U4">
        <v>0.49</v>
      </c>
      <c r="V4">
        <v>0.9</v>
      </c>
      <c r="W4">
        <v>0.37</v>
      </c>
      <c r="X4">
        <v>3.41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2.6398999999999999</v>
      </c>
      <c r="E5">
        <v>37.880000000000003</v>
      </c>
      <c r="F5">
        <v>33.07</v>
      </c>
      <c r="G5">
        <v>31.49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343.95</v>
      </c>
      <c r="Q5">
        <v>5160.45</v>
      </c>
      <c r="R5">
        <v>190.86</v>
      </c>
      <c r="S5">
        <v>107.96</v>
      </c>
      <c r="T5">
        <v>41518.78</v>
      </c>
      <c r="U5">
        <v>0.56999999999999995</v>
      </c>
      <c r="V5">
        <v>0.92</v>
      </c>
      <c r="W5">
        <v>0.32</v>
      </c>
      <c r="X5">
        <v>2.4700000000000002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2.6829000000000001</v>
      </c>
      <c r="E6">
        <v>37.270000000000003</v>
      </c>
      <c r="F6">
        <v>32.72</v>
      </c>
      <c r="G6">
        <v>35.06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329.08</v>
      </c>
      <c r="Q6">
        <v>5160.29</v>
      </c>
      <c r="R6">
        <v>176.53</v>
      </c>
      <c r="S6">
        <v>107.96</v>
      </c>
      <c r="T6">
        <v>34389.69</v>
      </c>
      <c r="U6">
        <v>0.61</v>
      </c>
      <c r="V6">
        <v>0.93</v>
      </c>
      <c r="W6">
        <v>0.38</v>
      </c>
      <c r="X6">
        <v>2.12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1.3748</v>
      </c>
      <c r="E2">
        <v>72.739999999999995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687.67</v>
      </c>
      <c r="Q2">
        <v>5162.09</v>
      </c>
      <c r="R2">
        <v>780.89</v>
      </c>
      <c r="S2">
        <v>107.96</v>
      </c>
      <c r="T2">
        <v>334334.42</v>
      </c>
      <c r="U2">
        <v>0.14000000000000001</v>
      </c>
      <c r="V2">
        <v>0.6</v>
      </c>
      <c r="W2">
        <v>1.03</v>
      </c>
      <c r="X2">
        <v>20.05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2.1570999999999998</v>
      </c>
      <c r="E3">
        <v>46.36</v>
      </c>
      <c r="F3">
        <v>37.11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39.950000000000003</v>
      </c>
      <c r="O3">
        <v>24447.22</v>
      </c>
      <c r="P3">
        <v>475.99</v>
      </c>
      <c r="Q3">
        <v>5160.99</v>
      </c>
      <c r="R3">
        <v>325.94</v>
      </c>
      <c r="S3">
        <v>107.96</v>
      </c>
      <c r="T3">
        <v>108509.21</v>
      </c>
      <c r="U3">
        <v>0.33</v>
      </c>
      <c r="V3">
        <v>0.82</v>
      </c>
      <c r="W3">
        <v>0.5</v>
      </c>
      <c r="X3">
        <v>6.51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2.4596</v>
      </c>
      <c r="E4">
        <v>40.659999999999997</v>
      </c>
      <c r="F4">
        <v>34.25</v>
      </c>
      <c r="G4">
        <v>20.55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410.66</v>
      </c>
      <c r="Q4">
        <v>5160.8100000000004</v>
      </c>
      <c r="R4">
        <v>230.1</v>
      </c>
      <c r="S4">
        <v>107.96</v>
      </c>
      <c r="T4">
        <v>60955.69</v>
      </c>
      <c r="U4">
        <v>0.47</v>
      </c>
      <c r="V4">
        <v>0.89</v>
      </c>
      <c r="W4">
        <v>0.38</v>
      </c>
      <c r="X4">
        <v>3.65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2.5794999999999999</v>
      </c>
      <c r="E5">
        <v>38.770000000000003</v>
      </c>
      <c r="F5">
        <v>33.61</v>
      </c>
      <c r="G5">
        <v>29.65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372.85</v>
      </c>
      <c r="Q5">
        <v>5160.5200000000004</v>
      </c>
      <c r="R5">
        <v>211.19</v>
      </c>
      <c r="S5">
        <v>107.96</v>
      </c>
      <c r="T5">
        <v>51662.19</v>
      </c>
      <c r="U5">
        <v>0.51</v>
      </c>
      <c r="V5">
        <v>0.91</v>
      </c>
      <c r="W5">
        <v>0.28999999999999998</v>
      </c>
      <c r="X5">
        <v>3.01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2.6892999999999998</v>
      </c>
      <c r="E6">
        <v>37.18</v>
      </c>
      <c r="F6">
        <v>32.61</v>
      </c>
      <c r="G6">
        <v>36.909999999999997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337.32</v>
      </c>
      <c r="Q6">
        <v>5160.5</v>
      </c>
      <c r="R6">
        <v>172.84</v>
      </c>
      <c r="S6">
        <v>107.96</v>
      </c>
      <c r="T6">
        <v>32561.56</v>
      </c>
      <c r="U6">
        <v>0.62</v>
      </c>
      <c r="V6">
        <v>0.94</v>
      </c>
      <c r="W6">
        <v>0.37</v>
      </c>
      <c r="X6">
        <v>2.0099999999999998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2.6890999999999998</v>
      </c>
      <c r="E7">
        <v>37.19</v>
      </c>
      <c r="F7">
        <v>32.61</v>
      </c>
      <c r="G7">
        <v>36.92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339.68</v>
      </c>
      <c r="Q7">
        <v>5160.5</v>
      </c>
      <c r="R7">
        <v>172.79</v>
      </c>
      <c r="S7">
        <v>107.96</v>
      </c>
      <c r="T7">
        <v>32534.11</v>
      </c>
      <c r="U7">
        <v>0.62</v>
      </c>
      <c r="V7">
        <v>0.94</v>
      </c>
      <c r="W7">
        <v>0.38</v>
      </c>
      <c r="X7">
        <v>2.0099999999999998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2.0108999999999999</v>
      </c>
      <c r="E2">
        <v>49.73</v>
      </c>
      <c r="F2">
        <v>41.12</v>
      </c>
      <c r="G2">
        <v>9.0399999999999991</v>
      </c>
      <c r="H2">
        <v>0.15</v>
      </c>
      <c r="I2">
        <v>273</v>
      </c>
      <c r="J2">
        <v>116.05</v>
      </c>
      <c r="K2">
        <v>43.4</v>
      </c>
      <c r="L2">
        <v>1</v>
      </c>
      <c r="M2">
        <v>271</v>
      </c>
      <c r="N2">
        <v>16.649999999999999</v>
      </c>
      <c r="O2">
        <v>14546.17</v>
      </c>
      <c r="P2">
        <v>375.37</v>
      </c>
      <c r="Q2">
        <v>5161.04</v>
      </c>
      <c r="R2">
        <v>460.43</v>
      </c>
      <c r="S2">
        <v>107.96</v>
      </c>
      <c r="T2">
        <v>175252.64</v>
      </c>
      <c r="U2">
        <v>0.23</v>
      </c>
      <c r="V2">
        <v>0.74</v>
      </c>
      <c r="W2">
        <v>0.66</v>
      </c>
      <c r="X2">
        <v>10.52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2.5825</v>
      </c>
      <c r="E3">
        <v>38.72</v>
      </c>
      <c r="F3">
        <v>34.299999999999997</v>
      </c>
      <c r="G3">
        <v>21</v>
      </c>
      <c r="H3">
        <v>0.3</v>
      </c>
      <c r="I3">
        <v>98</v>
      </c>
      <c r="J3">
        <v>117.34</v>
      </c>
      <c r="K3">
        <v>43.4</v>
      </c>
      <c r="L3">
        <v>2</v>
      </c>
      <c r="M3">
        <v>34</v>
      </c>
      <c r="N3">
        <v>16.940000000000001</v>
      </c>
      <c r="O3">
        <v>14705.49</v>
      </c>
      <c r="P3">
        <v>260.54000000000002</v>
      </c>
      <c r="Q3">
        <v>5160.93</v>
      </c>
      <c r="R3">
        <v>228.72</v>
      </c>
      <c r="S3">
        <v>107.96</v>
      </c>
      <c r="T3">
        <v>60276.88</v>
      </c>
      <c r="U3">
        <v>0.47</v>
      </c>
      <c r="V3">
        <v>0.89</v>
      </c>
      <c r="W3">
        <v>0.46</v>
      </c>
      <c r="X3">
        <v>3.7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2.5922999999999998</v>
      </c>
      <c r="E4">
        <v>38.58</v>
      </c>
      <c r="F4">
        <v>34.22</v>
      </c>
      <c r="G4">
        <v>21.61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260.88</v>
      </c>
      <c r="Q4">
        <v>5160.84</v>
      </c>
      <c r="R4">
        <v>224.88</v>
      </c>
      <c r="S4">
        <v>107.96</v>
      </c>
      <c r="T4">
        <v>58368.73</v>
      </c>
      <c r="U4">
        <v>0.48</v>
      </c>
      <c r="V4">
        <v>0.89</v>
      </c>
      <c r="W4">
        <v>0.5</v>
      </c>
      <c r="X4">
        <v>3.62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1.3748</v>
      </c>
      <c r="E2">
        <v>72.739999999999995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687.67</v>
      </c>
      <c r="Q2">
        <v>5162.09</v>
      </c>
      <c r="R2">
        <v>780.89</v>
      </c>
      <c r="S2">
        <v>107.96</v>
      </c>
      <c r="T2">
        <v>334334.42</v>
      </c>
      <c r="U2">
        <v>0.14000000000000001</v>
      </c>
      <c r="V2">
        <v>0.6</v>
      </c>
      <c r="W2">
        <v>1.03</v>
      </c>
      <c r="X2">
        <v>20.05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2.1570999999999998</v>
      </c>
      <c r="E3">
        <v>46.36</v>
      </c>
      <c r="F3">
        <v>37.11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39.950000000000003</v>
      </c>
      <c r="O3">
        <v>24447.22</v>
      </c>
      <c r="P3">
        <v>475.99</v>
      </c>
      <c r="Q3">
        <v>5160.99</v>
      </c>
      <c r="R3">
        <v>325.94</v>
      </c>
      <c r="S3">
        <v>107.96</v>
      </c>
      <c r="T3">
        <v>108509.21</v>
      </c>
      <c r="U3">
        <v>0.33</v>
      </c>
      <c r="V3">
        <v>0.82</v>
      </c>
      <c r="W3">
        <v>0.5</v>
      </c>
      <c r="X3">
        <v>6.51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2.4596</v>
      </c>
      <c r="E4">
        <v>40.659999999999997</v>
      </c>
      <c r="F4">
        <v>34.25</v>
      </c>
      <c r="G4">
        <v>20.55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410.66</v>
      </c>
      <c r="Q4">
        <v>5160.8100000000004</v>
      </c>
      <c r="R4">
        <v>230.1</v>
      </c>
      <c r="S4">
        <v>107.96</v>
      </c>
      <c r="T4">
        <v>60955.69</v>
      </c>
      <c r="U4">
        <v>0.47</v>
      </c>
      <c r="V4">
        <v>0.89</v>
      </c>
      <c r="W4">
        <v>0.38</v>
      </c>
      <c r="X4">
        <v>3.65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2.5794999999999999</v>
      </c>
      <c r="E5">
        <v>38.770000000000003</v>
      </c>
      <c r="F5">
        <v>33.61</v>
      </c>
      <c r="G5">
        <v>29.65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372.85</v>
      </c>
      <c r="Q5">
        <v>5160.5200000000004</v>
      </c>
      <c r="R5">
        <v>211.19</v>
      </c>
      <c r="S5">
        <v>107.96</v>
      </c>
      <c r="T5">
        <v>51662.19</v>
      </c>
      <c r="U5">
        <v>0.51</v>
      </c>
      <c r="V5">
        <v>0.91</v>
      </c>
      <c r="W5">
        <v>0.28999999999999998</v>
      </c>
      <c r="X5">
        <v>3.01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2.6892999999999998</v>
      </c>
      <c r="E6">
        <v>37.18</v>
      </c>
      <c r="F6">
        <v>32.61</v>
      </c>
      <c r="G6">
        <v>36.909999999999997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337.32</v>
      </c>
      <c r="Q6">
        <v>5160.5</v>
      </c>
      <c r="R6">
        <v>172.84</v>
      </c>
      <c r="S6">
        <v>107.96</v>
      </c>
      <c r="T6">
        <v>32561.56</v>
      </c>
      <c r="U6">
        <v>0.62</v>
      </c>
      <c r="V6">
        <v>0.94</v>
      </c>
      <c r="W6">
        <v>0.37</v>
      </c>
      <c r="X6">
        <v>2.0099999999999998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2.6890999999999998</v>
      </c>
      <c r="E7">
        <v>37.19</v>
      </c>
      <c r="F7">
        <v>32.61</v>
      </c>
      <c r="G7">
        <v>36.92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339.68</v>
      </c>
      <c r="Q7">
        <v>5160.5</v>
      </c>
      <c r="R7">
        <v>172.79</v>
      </c>
      <c r="S7">
        <v>107.96</v>
      </c>
      <c r="T7">
        <v>32534.11</v>
      </c>
      <c r="U7">
        <v>0.62</v>
      </c>
      <c r="V7">
        <v>0.94</v>
      </c>
      <c r="W7">
        <v>0.38</v>
      </c>
      <c r="X7">
        <v>2.0099999999999998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2.2863000000000002</v>
      </c>
      <c r="E8">
        <v>43.74</v>
      </c>
      <c r="F8">
        <v>38.08</v>
      </c>
      <c r="G8">
        <v>11.6</v>
      </c>
      <c r="H8">
        <v>0.2</v>
      </c>
      <c r="I8">
        <v>197</v>
      </c>
      <c r="J8">
        <v>89.87</v>
      </c>
      <c r="K8">
        <v>37.549999999999997</v>
      </c>
      <c r="L8">
        <v>1</v>
      </c>
      <c r="M8">
        <v>195</v>
      </c>
      <c r="N8">
        <v>11.32</v>
      </c>
      <c r="O8">
        <v>11317.98</v>
      </c>
      <c r="P8">
        <v>271.45999999999998</v>
      </c>
      <c r="Q8">
        <v>5161.22</v>
      </c>
      <c r="R8">
        <v>357.97</v>
      </c>
      <c r="S8">
        <v>107.96</v>
      </c>
      <c r="T8">
        <v>124403.64</v>
      </c>
      <c r="U8">
        <v>0.3</v>
      </c>
      <c r="V8">
        <v>0.8</v>
      </c>
      <c r="W8">
        <v>0.54</v>
      </c>
      <c r="X8">
        <v>7.48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2.5038999999999998</v>
      </c>
      <c r="E9">
        <v>39.94</v>
      </c>
      <c r="F9">
        <v>35.54</v>
      </c>
      <c r="G9">
        <v>16.399999999999999</v>
      </c>
      <c r="H9">
        <v>0.39</v>
      </c>
      <c r="I9">
        <v>130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232.31</v>
      </c>
      <c r="Q9">
        <v>5160.75</v>
      </c>
      <c r="R9">
        <v>267.12</v>
      </c>
      <c r="S9">
        <v>107.96</v>
      </c>
      <c r="T9">
        <v>79317.19</v>
      </c>
      <c r="U9">
        <v>0.4</v>
      </c>
      <c r="V9">
        <v>0.86</v>
      </c>
      <c r="W9">
        <v>0.6</v>
      </c>
      <c r="X9">
        <v>4.9400000000000004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2.3923000000000001</v>
      </c>
      <c r="E10">
        <v>41.8</v>
      </c>
      <c r="F10">
        <v>37.25</v>
      </c>
      <c r="G10">
        <v>12.85</v>
      </c>
      <c r="H10">
        <v>0.24</v>
      </c>
      <c r="I10">
        <v>174</v>
      </c>
      <c r="J10">
        <v>71.52</v>
      </c>
      <c r="K10">
        <v>32.270000000000003</v>
      </c>
      <c r="L10">
        <v>1</v>
      </c>
      <c r="M10">
        <v>9</v>
      </c>
      <c r="N10">
        <v>8.25</v>
      </c>
      <c r="O10">
        <v>9054.6</v>
      </c>
      <c r="P10">
        <v>211.22</v>
      </c>
      <c r="Q10">
        <v>5160.8900000000003</v>
      </c>
      <c r="R10">
        <v>322.62</v>
      </c>
      <c r="S10">
        <v>107.96</v>
      </c>
      <c r="T10">
        <v>106842.81</v>
      </c>
      <c r="U10">
        <v>0.33</v>
      </c>
      <c r="V10">
        <v>0.82</v>
      </c>
      <c r="W10">
        <v>0.72</v>
      </c>
      <c r="X10">
        <v>6.65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2.3956</v>
      </c>
      <c r="E11">
        <v>41.74</v>
      </c>
      <c r="F11">
        <v>37.21</v>
      </c>
      <c r="G11">
        <v>12.9</v>
      </c>
      <c r="H11">
        <v>0.48</v>
      </c>
      <c r="I11">
        <v>173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214.11</v>
      </c>
      <c r="Q11">
        <v>5161.43</v>
      </c>
      <c r="R11">
        <v>320.76</v>
      </c>
      <c r="S11">
        <v>107.96</v>
      </c>
      <c r="T11">
        <v>105920.5</v>
      </c>
      <c r="U11">
        <v>0.34</v>
      </c>
      <c r="V11">
        <v>0.82</v>
      </c>
      <c r="W11">
        <v>0.73</v>
      </c>
      <c r="X11">
        <v>6.61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2.0257000000000001</v>
      </c>
      <c r="E12">
        <v>49.37</v>
      </c>
      <c r="F12">
        <v>43.83</v>
      </c>
      <c r="G12">
        <v>7.62</v>
      </c>
      <c r="H12">
        <v>0.43</v>
      </c>
      <c r="I12">
        <v>345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171.74</v>
      </c>
      <c r="Q12">
        <v>5162.3100000000004</v>
      </c>
      <c r="R12">
        <v>533.74</v>
      </c>
      <c r="S12">
        <v>107.96</v>
      </c>
      <c r="T12">
        <v>211551.01</v>
      </c>
      <c r="U12">
        <v>0.2</v>
      </c>
      <c r="V12">
        <v>0.7</v>
      </c>
      <c r="W12">
        <v>1.24</v>
      </c>
      <c r="X12">
        <v>13.23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1.778</v>
      </c>
      <c r="E13">
        <v>56.24</v>
      </c>
      <c r="F13">
        <v>44.05</v>
      </c>
      <c r="G13">
        <v>7.66</v>
      </c>
      <c r="H13">
        <v>0.12</v>
      </c>
      <c r="I13">
        <v>345</v>
      </c>
      <c r="J13">
        <v>141.81</v>
      </c>
      <c r="K13">
        <v>47.83</v>
      </c>
      <c r="L13">
        <v>1</v>
      </c>
      <c r="M13">
        <v>343</v>
      </c>
      <c r="N13">
        <v>22.98</v>
      </c>
      <c r="O13">
        <v>17723.39</v>
      </c>
      <c r="P13">
        <v>473.31</v>
      </c>
      <c r="Q13">
        <v>5161.4399999999996</v>
      </c>
      <c r="R13">
        <v>558.70000000000005</v>
      </c>
      <c r="S13">
        <v>107.96</v>
      </c>
      <c r="T13">
        <v>224028.26</v>
      </c>
      <c r="U13">
        <v>0.19</v>
      </c>
      <c r="V13">
        <v>0.69</v>
      </c>
      <c r="W13">
        <v>0.77</v>
      </c>
      <c r="X13">
        <v>13.44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2.44</v>
      </c>
      <c r="E14">
        <v>40.98</v>
      </c>
      <c r="F14">
        <v>35.200000000000003</v>
      </c>
      <c r="G14">
        <v>17.170000000000002</v>
      </c>
      <c r="H14">
        <v>0.25</v>
      </c>
      <c r="I14">
        <v>123</v>
      </c>
      <c r="J14">
        <v>143.16999999999999</v>
      </c>
      <c r="K14">
        <v>47.83</v>
      </c>
      <c r="L14">
        <v>2</v>
      </c>
      <c r="M14">
        <v>121</v>
      </c>
      <c r="N14">
        <v>23.34</v>
      </c>
      <c r="O14">
        <v>17891.86</v>
      </c>
      <c r="P14">
        <v>337.55</v>
      </c>
      <c r="Q14">
        <v>5160.88</v>
      </c>
      <c r="R14">
        <v>261.56</v>
      </c>
      <c r="S14">
        <v>107.96</v>
      </c>
      <c r="T14">
        <v>76571.86</v>
      </c>
      <c r="U14">
        <v>0.41</v>
      </c>
      <c r="V14">
        <v>0.87</v>
      </c>
      <c r="W14">
        <v>0.42</v>
      </c>
      <c r="X14">
        <v>4.5999999999999996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2.6358000000000001</v>
      </c>
      <c r="E15">
        <v>37.94</v>
      </c>
      <c r="F15">
        <v>33.51</v>
      </c>
      <c r="G15">
        <v>26.46</v>
      </c>
      <c r="H15">
        <v>0.37</v>
      </c>
      <c r="I15">
        <v>76</v>
      </c>
      <c r="J15">
        <v>144.54</v>
      </c>
      <c r="K15">
        <v>47.83</v>
      </c>
      <c r="L15">
        <v>3</v>
      </c>
      <c r="M15">
        <v>6</v>
      </c>
      <c r="N15">
        <v>23.71</v>
      </c>
      <c r="O15">
        <v>18060.849999999999</v>
      </c>
      <c r="P15">
        <v>285.44</v>
      </c>
      <c r="Q15">
        <v>5160.5</v>
      </c>
      <c r="R15">
        <v>202.53</v>
      </c>
      <c r="S15">
        <v>107.96</v>
      </c>
      <c r="T15">
        <v>47287.97</v>
      </c>
      <c r="U15">
        <v>0.53</v>
      </c>
      <c r="V15">
        <v>0.91</v>
      </c>
      <c r="W15">
        <v>0.43</v>
      </c>
      <c r="X15">
        <v>2.92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2.6374</v>
      </c>
      <c r="E16">
        <v>37.92</v>
      </c>
      <c r="F16">
        <v>33.520000000000003</v>
      </c>
      <c r="G16">
        <v>26.82</v>
      </c>
      <c r="H16">
        <v>0.49</v>
      </c>
      <c r="I16">
        <v>75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287.55</v>
      </c>
      <c r="Q16">
        <v>5160.57</v>
      </c>
      <c r="R16">
        <v>202.28</v>
      </c>
      <c r="S16">
        <v>107.96</v>
      </c>
      <c r="T16">
        <v>47168.66</v>
      </c>
      <c r="U16">
        <v>0.53</v>
      </c>
      <c r="V16">
        <v>0.91</v>
      </c>
      <c r="W16">
        <v>0.44</v>
      </c>
      <c r="X16">
        <v>2.92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1.5012000000000001</v>
      </c>
      <c r="E17">
        <v>66.61</v>
      </c>
      <c r="F17">
        <v>48.3</v>
      </c>
      <c r="G17">
        <v>6.48</v>
      </c>
      <c r="H17">
        <v>0.1</v>
      </c>
      <c r="I17">
        <v>447</v>
      </c>
      <c r="J17">
        <v>176.73</v>
      </c>
      <c r="K17">
        <v>52.44</v>
      </c>
      <c r="L17">
        <v>1</v>
      </c>
      <c r="M17">
        <v>445</v>
      </c>
      <c r="N17">
        <v>33.29</v>
      </c>
      <c r="O17">
        <v>22031.19</v>
      </c>
      <c r="P17">
        <v>611.98</v>
      </c>
      <c r="Q17">
        <v>5161.83</v>
      </c>
      <c r="R17">
        <v>701.37</v>
      </c>
      <c r="S17">
        <v>107.96</v>
      </c>
      <c r="T17">
        <v>294854.01</v>
      </c>
      <c r="U17">
        <v>0.15</v>
      </c>
      <c r="V17">
        <v>0.63</v>
      </c>
      <c r="W17">
        <v>0.94</v>
      </c>
      <c r="X17">
        <v>17.690000000000001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2.2477</v>
      </c>
      <c r="E18">
        <v>44.49</v>
      </c>
      <c r="F18">
        <v>36.49</v>
      </c>
      <c r="G18">
        <v>13.94</v>
      </c>
      <c r="H18">
        <v>0.2</v>
      </c>
      <c r="I18">
        <v>157</v>
      </c>
      <c r="J18">
        <v>178.21</v>
      </c>
      <c r="K18">
        <v>52.44</v>
      </c>
      <c r="L18">
        <v>2</v>
      </c>
      <c r="M18">
        <v>155</v>
      </c>
      <c r="N18">
        <v>33.770000000000003</v>
      </c>
      <c r="O18">
        <v>22213.89</v>
      </c>
      <c r="P18">
        <v>431.2</v>
      </c>
      <c r="Q18">
        <v>5160.68</v>
      </c>
      <c r="R18">
        <v>304.79000000000002</v>
      </c>
      <c r="S18">
        <v>107.96</v>
      </c>
      <c r="T18">
        <v>98015.06</v>
      </c>
      <c r="U18">
        <v>0.35</v>
      </c>
      <c r="V18">
        <v>0.84</v>
      </c>
      <c r="W18">
        <v>0.47</v>
      </c>
      <c r="X18">
        <v>5.89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2.5384000000000002</v>
      </c>
      <c r="E19">
        <v>39.4</v>
      </c>
      <c r="F19">
        <v>33.81</v>
      </c>
      <c r="G19">
        <v>22.79</v>
      </c>
      <c r="H19">
        <v>0.3</v>
      </c>
      <c r="I19">
        <v>89</v>
      </c>
      <c r="J19">
        <v>179.7</v>
      </c>
      <c r="K19">
        <v>52.44</v>
      </c>
      <c r="L19">
        <v>3</v>
      </c>
      <c r="M19">
        <v>87</v>
      </c>
      <c r="N19">
        <v>34.26</v>
      </c>
      <c r="O19">
        <v>22397.24</v>
      </c>
      <c r="P19">
        <v>366.46</v>
      </c>
      <c r="Q19">
        <v>5160.34</v>
      </c>
      <c r="R19">
        <v>215.14</v>
      </c>
      <c r="S19">
        <v>107.96</v>
      </c>
      <c r="T19">
        <v>53531.46</v>
      </c>
      <c r="U19">
        <v>0.5</v>
      </c>
      <c r="V19">
        <v>0.9</v>
      </c>
      <c r="W19">
        <v>0.36</v>
      </c>
      <c r="X19">
        <v>3.21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2.6663999999999999</v>
      </c>
      <c r="E20">
        <v>37.5</v>
      </c>
      <c r="F20">
        <v>32.909999999999997</v>
      </c>
      <c r="G20">
        <v>32.369999999999997</v>
      </c>
      <c r="H20">
        <v>0.39</v>
      </c>
      <c r="I20">
        <v>61</v>
      </c>
      <c r="J20">
        <v>181.19</v>
      </c>
      <c r="K20">
        <v>52.44</v>
      </c>
      <c r="L20">
        <v>4</v>
      </c>
      <c r="M20">
        <v>25</v>
      </c>
      <c r="N20">
        <v>34.75</v>
      </c>
      <c r="O20">
        <v>22581.25</v>
      </c>
      <c r="P20">
        <v>322.70999999999998</v>
      </c>
      <c r="Q20">
        <v>5160.4399999999996</v>
      </c>
      <c r="R20">
        <v>183.87</v>
      </c>
      <c r="S20">
        <v>107.96</v>
      </c>
      <c r="T20">
        <v>38032.699999999997</v>
      </c>
      <c r="U20">
        <v>0.59</v>
      </c>
      <c r="V20">
        <v>0.93</v>
      </c>
      <c r="W20">
        <v>0.37</v>
      </c>
      <c r="X20">
        <v>2.3199999999999998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2.6768000000000001</v>
      </c>
      <c r="E21">
        <v>37.36</v>
      </c>
      <c r="F21">
        <v>32.840000000000003</v>
      </c>
      <c r="G21">
        <v>33.4</v>
      </c>
      <c r="H21">
        <v>0.49</v>
      </c>
      <c r="I21">
        <v>59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320.93</v>
      </c>
      <c r="Q21">
        <v>5160.71</v>
      </c>
      <c r="R21">
        <v>180.37</v>
      </c>
      <c r="S21">
        <v>107.96</v>
      </c>
      <c r="T21">
        <v>36293.24</v>
      </c>
      <c r="U21">
        <v>0.6</v>
      </c>
      <c r="V21">
        <v>0.93</v>
      </c>
      <c r="W21">
        <v>0.39</v>
      </c>
      <c r="X21">
        <v>2.2400000000000002</v>
      </c>
      <c r="Y21">
        <v>1</v>
      </c>
      <c r="Z21">
        <v>10</v>
      </c>
    </row>
    <row r="22" spans="1:26" x14ac:dyDescent="0.3">
      <c r="A22">
        <v>0</v>
      </c>
      <c r="B22">
        <v>10</v>
      </c>
      <c r="C22" t="s">
        <v>26</v>
      </c>
      <c r="D22">
        <v>1.7302999999999999</v>
      </c>
      <c r="E22">
        <v>57.79</v>
      </c>
      <c r="F22">
        <v>50.41</v>
      </c>
      <c r="G22">
        <v>5.86</v>
      </c>
      <c r="H22">
        <v>0.64</v>
      </c>
      <c r="I22">
        <v>516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146.35</v>
      </c>
      <c r="Q22">
        <v>5163.47</v>
      </c>
      <c r="R22">
        <v>745.63</v>
      </c>
      <c r="S22">
        <v>107.96</v>
      </c>
      <c r="T22">
        <v>316638.5</v>
      </c>
      <c r="U22">
        <v>0.14000000000000001</v>
      </c>
      <c r="V22">
        <v>0.61</v>
      </c>
      <c r="W22">
        <v>1.74</v>
      </c>
      <c r="X22">
        <v>19.8</v>
      </c>
      <c r="Y22">
        <v>1</v>
      </c>
      <c r="Z22">
        <v>10</v>
      </c>
    </row>
    <row r="23" spans="1:26" x14ac:dyDescent="0.3">
      <c r="A23">
        <v>0</v>
      </c>
      <c r="B23">
        <v>45</v>
      </c>
      <c r="C23" t="s">
        <v>26</v>
      </c>
      <c r="D23">
        <v>2.1890999999999998</v>
      </c>
      <c r="E23">
        <v>45.68</v>
      </c>
      <c r="F23">
        <v>39.11</v>
      </c>
      <c r="G23">
        <v>10.52</v>
      </c>
      <c r="H23">
        <v>0.18</v>
      </c>
      <c r="I23">
        <v>223</v>
      </c>
      <c r="J23">
        <v>98.71</v>
      </c>
      <c r="K23">
        <v>39.72</v>
      </c>
      <c r="L23">
        <v>1</v>
      </c>
      <c r="M23">
        <v>221</v>
      </c>
      <c r="N23">
        <v>12.99</v>
      </c>
      <c r="O23">
        <v>12407.75</v>
      </c>
      <c r="P23">
        <v>307.24</v>
      </c>
      <c r="Q23">
        <v>5160.78</v>
      </c>
      <c r="R23">
        <v>393.25</v>
      </c>
      <c r="S23">
        <v>107.96</v>
      </c>
      <c r="T23">
        <v>141913.76</v>
      </c>
      <c r="U23">
        <v>0.27</v>
      </c>
      <c r="V23">
        <v>0.78</v>
      </c>
      <c r="W23">
        <v>0.56000000000000005</v>
      </c>
      <c r="X23">
        <v>8.51</v>
      </c>
      <c r="Y23">
        <v>1</v>
      </c>
      <c r="Z23">
        <v>10</v>
      </c>
    </row>
    <row r="24" spans="1:26" x14ac:dyDescent="0.3">
      <c r="A24">
        <v>1</v>
      </c>
      <c r="B24">
        <v>45</v>
      </c>
      <c r="C24" t="s">
        <v>26</v>
      </c>
      <c r="D24">
        <v>2.5390000000000001</v>
      </c>
      <c r="E24">
        <v>39.39</v>
      </c>
      <c r="F24">
        <v>35.01</v>
      </c>
      <c r="G24">
        <v>18.11</v>
      </c>
      <c r="H24">
        <v>0.35</v>
      </c>
      <c r="I24">
        <v>116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241.66</v>
      </c>
      <c r="Q24">
        <v>5161.1000000000004</v>
      </c>
      <c r="R24">
        <v>250.09</v>
      </c>
      <c r="S24">
        <v>107.96</v>
      </c>
      <c r="T24">
        <v>70867.61</v>
      </c>
      <c r="U24">
        <v>0.43</v>
      </c>
      <c r="V24">
        <v>0.87</v>
      </c>
      <c r="W24">
        <v>0.56000000000000005</v>
      </c>
      <c r="X24">
        <v>4.41</v>
      </c>
      <c r="Y24">
        <v>1</v>
      </c>
      <c r="Z24">
        <v>10</v>
      </c>
    </row>
    <row r="25" spans="1:26" x14ac:dyDescent="0.3">
      <c r="A25">
        <v>0</v>
      </c>
      <c r="B25">
        <v>60</v>
      </c>
      <c r="C25" t="s">
        <v>26</v>
      </c>
      <c r="D25">
        <v>1.9305000000000001</v>
      </c>
      <c r="E25">
        <v>51.8</v>
      </c>
      <c r="F25">
        <v>42.08</v>
      </c>
      <c r="G25">
        <v>8.5</v>
      </c>
      <c r="H25">
        <v>0.14000000000000001</v>
      </c>
      <c r="I25">
        <v>297</v>
      </c>
      <c r="J25">
        <v>124.63</v>
      </c>
      <c r="K25">
        <v>45</v>
      </c>
      <c r="L25">
        <v>1</v>
      </c>
      <c r="M25">
        <v>295</v>
      </c>
      <c r="N25">
        <v>18.64</v>
      </c>
      <c r="O25">
        <v>15605.44</v>
      </c>
      <c r="P25">
        <v>407.78</v>
      </c>
      <c r="Q25">
        <v>5161.59</v>
      </c>
      <c r="R25">
        <v>492.22</v>
      </c>
      <c r="S25">
        <v>107.96</v>
      </c>
      <c r="T25">
        <v>191030.23</v>
      </c>
      <c r="U25">
        <v>0.22</v>
      </c>
      <c r="V25">
        <v>0.73</v>
      </c>
      <c r="W25">
        <v>0.69</v>
      </c>
      <c r="X25">
        <v>11.47</v>
      </c>
      <c r="Y25">
        <v>1</v>
      </c>
      <c r="Z25">
        <v>10</v>
      </c>
    </row>
    <row r="26" spans="1:26" x14ac:dyDescent="0.3">
      <c r="A26">
        <v>1</v>
      </c>
      <c r="B26">
        <v>60</v>
      </c>
      <c r="C26" t="s">
        <v>26</v>
      </c>
      <c r="D26">
        <v>2.552</v>
      </c>
      <c r="E26">
        <v>39.19</v>
      </c>
      <c r="F26">
        <v>34.42</v>
      </c>
      <c r="G26">
        <v>20.05</v>
      </c>
      <c r="H26">
        <v>0.28000000000000003</v>
      </c>
      <c r="I26">
        <v>103</v>
      </c>
      <c r="J26">
        <v>125.95</v>
      </c>
      <c r="K26">
        <v>45</v>
      </c>
      <c r="L26">
        <v>2</v>
      </c>
      <c r="M26">
        <v>97</v>
      </c>
      <c r="N26">
        <v>18.95</v>
      </c>
      <c r="O26">
        <v>15767.7</v>
      </c>
      <c r="P26">
        <v>283.73</v>
      </c>
      <c r="Q26">
        <v>5160.7299999999996</v>
      </c>
      <c r="R26">
        <v>235.58</v>
      </c>
      <c r="S26">
        <v>107.96</v>
      </c>
      <c r="T26">
        <v>63678.79</v>
      </c>
      <c r="U26">
        <v>0.46</v>
      </c>
      <c r="V26">
        <v>0.89</v>
      </c>
      <c r="W26">
        <v>0.39</v>
      </c>
      <c r="X26">
        <v>3.82</v>
      </c>
      <c r="Y26">
        <v>1</v>
      </c>
      <c r="Z26">
        <v>10</v>
      </c>
    </row>
    <row r="27" spans="1:26" x14ac:dyDescent="0.3">
      <c r="A27">
        <v>2</v>
      </c>
      <c r="B27">
        <v>60</v>
      </c>
      <c r="C27" t="s">
        <v>26</v>
      </c>
      <c r="D27">
        <v>2.6150000000000002</v>
      </c>
      <c r="E27">
        <v>38.24</v>
      </c>
      <c r="F27">
        <v>33.89</v>
      </c>
      <c r="G27">
        <v>23.37</v>
      </c>
      <c r="H27">
        <v>0.42</v>
      </c>
      <c r="I27">
        <v>87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267.89</v>
      </c>
      <c r="Q27">
        <v>5160.7</v>
      </c>
      <c r="R27">
        <v>213.91</v>
      </c>
      <c r="S27">
        <v>107.96</v>
      </c>
      <c r="T27">
        <v>52927.16</v>
      </c>
      <c r="U27">
        <v>0.5</v>
      </c>
      <c r="V27">
        <v>0.9</v>
      </c>
      <c r="W27">
        <v>0.47</v>
      </c>
      <c r="X27">
        <v>3.29</v>
      </c>
      <c r="Y27">
        <v>1</v>
      </c>
      <c r="Z27">
        <v>10</v>
      </c>
    </row>
    <row r="28" spans="1:26" x14ac:dyDescent="0.3">
      <c r="A28">
        <v>0</v>
      </c>
      <c r="B28">
        <v>80</v>
      </c>
      <c r="C28" t="s">
        <v>26</v>
      </c>
      <c r="D28">
        <v>1.6372</v>
      </c>
      <c r="E28">
        <v>61.08</v>
      </c>
      <c r="F28">
        <v>46.06</v>
      </c>
      <c r="G28">
        <v>7.01</v>
      </c>
      <c r="H28">
        <v>0.11</v>
      </c>
      <c r="I28">
        <v>394</v>
      </c>
      <c r="J28">
        <v>159.12</v>
      </c>
      <c r="K28">
        <v>50.28</v>
      </c>
      <c r="L28">
        <v>1</v>
      </c>
      <c r="M28">
        <v>392</v>
      </c>
      <c r="N28">
        <v>27.84</v>
      </c>
      <c r="O28">
        <v>19859.16</v>
      </c>
      <c r="P28">
        <v>540.34</v>
      </c>
      <c r="Q28">
        <v>5161.93</v>
      </c>
      <c r="R28">
        <v>626.11</v>
      </c>
      <c r="S28">
        <v>107.96</v>
      </c>
      <c r="T28">
        <v>257491.97</v>
      </c>
      <c r="U28">
        <v>0.17</v>
      </c>
      <c r="V28">
        <v>0.66</v>
      </c>
      <c r="W28">
        <v>0.85</v>
      </c>
      <c r="X28">
        <v>15.45</v>
      </c>
      <c r="Y28">
        <v>1</v>
      </c>
      <c r="Z28">
        <v>10</v>
      </c>
    </row>
    <row r="29" spans="1:26" x14ac:dyDescent="0.3">
      <c r="A29">
        <v>1</v>
      </c>
      <c r="B29">
        <v>80</v>
      </c>
      <c r="C29" t="s">
        <v>26</v>
      </c>
      <c r="D29">
        <v>2.3418999999999999</v>
      </c>
      <c r="E29">
        <v>42.7</v>
      </c>
      <c r="F29">
        <v>35.86</v>
      </c>
      <c r="G29">
        <v>15.37</v>
      </c>
      <c r="H29">
        <v>0.22</v>
      </c>
      <c r="I29">
        <v>140</v>
      </c>
      <c r="J29">
        <v>160.54</v>
      </c>
      <c r="K29">
        <v>50.28</v>
      </c>
      <c r="L29">
        <v>2</v>
      </c>
      <c r="M29">
        <v>138</v>
      </c>
      <c r="N29">
        <v>28.26</v>
      </c>
      <c r="O29">
        <v>20034.400000000001</v>
      </c>
      <c r="P29">
        <v>385.82</v>
      </c>
      <c r="Q29">
        <v>5160.76</v>
      </c>
      <c r="R29">
        <v>283.93</v>
      </c>
      <c r="S29">
        <v>107.96</v>
      </c>
      <c r="T29">
        <v>87672.31</v>
      </c>
      <c r="U29">
        <v>0.38</v>
      </c>
      <c r="V29">
        <v>0.85</v>
      </c>
      <c r="W29">
        <v>0.45</v>
      </c>
      <c r="X29">
        <v>5.26</v>
      </c>
      <c r="Y29">
        <v>1</v>
      </c>
      <c r="Z29">
        <v>10</v>
      </c>
    </row>
    <row r="30" spans="1:26" x14ac:dyDescent="0.3">
      <c r="A30">
        <v>2</v>
      </c>
      <c r="B30">
        <v>80</v>
      </c>
      <c r="C30" t="s">
        <v>26</v>
      </c>
      <c r="D30">
        <v>2.6278999999999999</v>
      </c>
      <c r="E30">
        <v>38.049999999999997</v>
      </c>
      <c r="F30">
        <v>33.25</v>
      </c>
      <c r="G30">
        <v>25.91</v>
      </c>
      <c r="H30">
        <v>0.33</v>
      </c>
      <c r="I30">
        <v>77</v>
      </c>
      <c r="J30">
        <v>161.97</v>
      </c>
      <c r="K30">
        <v>50.28</v>
      </c>
      <c r="L30">
        <v>3</v>
      </c>
      <c r="M30">
        <v>73</v>
      </c>
      <c r="N30">
        <v>28.69</v>
      </c>
      <c r="O30">
        <v>20210.21</v>
      </c>
      <c r="P30">
        <v>316.69</v>
      </c>
      <c r="Q30">
        <v>5160.3500000000004</v>
      </c>
      <c r="R30">
        <v>195.48</v>
      </c>
      <c r="S30">
        <v>107.96</v>
      </c>
      <c r="T30">
        <v>43760.53</v>
      </c>
      <c r="U30">
        <v>0.55000000000000004</v>
      </c>
      <c r="V30">
        <v>0.92</v>
      </c>
      <c r="W30">
        <v>0.36</v>
      </c>
      <c r="X30">
        <v>2.65</v>
      </c>
      <c r="Y30">
        <v>1</v>
      </c>
      <c r="Z30">
        <v>10</v>
      </c>
    </row>
    <row r="31" spans="1:26" x14ac:dyDescent="0.3">
      <c r="A31">
        <v>3</v>
      </c>
      <c r="B31">
        <v>80</v>
      </c>
      <c r="C31" t="s">
        <v>26</v>
      </c>
      <c r="D31">
        <v>2.6650999999999998</v>
      </c>
      <c r="E31">
        <v>37.520000000000003</v>
      </c>
      <c r="F31">
        <v>33.07</v>
      </c>
      <c r="G31">
        <v>30.06</v>
      </c>
      <c r="H31">
        <v>0.43</v>
      </c>
      <c r="I31">
        <v>66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301.95</v>
      </c>
      <c r="Q31">
        <v>5160.41</v>
      </c>
      <c r="R31">
        <v>187.7</v>
      </c>
      <c r="S31">
        <v>107.96</v>
      </c>
      <c r="T31">
        <v>39924.879999999997</v>
      </c>
      <c r="U31">
        <v>0.57999999999999996</v>
      </c>
      <c r="V31">
        <v>0.92</v>
      </c>
      <c r="W31">
        <v>0.41</v>
      </c>
      <c r="X31">
        <v>2.4700000000000002</v>
      </c>
      <c r="Y31">
        <v>1</v>
      </c>
      <c r="Z31">
        <v>10</v>
      </c>
    </row>
    <row r="32" spans="1:26" x14ac:dyDescent="0.3">
      <c r="A32">
        <v>0</v>
      </c>
      <c r="B32">
        <v>35</v>
      </c>
      <c r="C32" t="s">
        <v>26</v>
      </c>
      <c r="D32">
        <v>2.3887</v>
      </c>
      <c r="E32">
        <v>41.86</v>
      </c>
      <c r="F32">
        <v>37.04</v>
      </c>
      <c r="G32">
        <v>13.07</v>
      </c>
      <c r="H32">
        <v>0.22</v>
      </c>
      <c r="I32">
        <v>170</v>
      </c>
      <c r="J32">
        <v>80.84</v>
      </c>
      <c r="K32">
        <v>35.1</v>
      </c>
      <c r="L32">
        <v>1</v>
      </c>
      <c r="M32">
        <v>140</v>
      </c>
      <c r="N32">
        <v>9.74</v>
      </c>
      <c r="O32">
        <v>10204.209999999999</v>
      </c>
      <c r="P32">
        <v>233.22</v>
      </c>
      <c r="Q32">
        <v>5160.7</v>
      </c>
      <c r="R32">
        <v>322.55</v>
      </c>
      <c r="S32">
        <v>107.96</v>
      </c>
      <c r="T32">
        <v>106829.57</v>
      </c>
      <c r="U32">
        <v>0.33</v>
      </c>
      <c r="V32">
        <v>0.82</v>
      </c>
      <c r="W32">
        <v>0.52</v>
      </c>
      <c r="X32">
        <v>6.45</v>
      </c>
      <c r="Y32">
        <v>1</v>
      </c>
      <c r="Z32">
        <v>10</v>
      </c>
    </row>
    <row r="33" spans="1:26" x14ac:dyDescent="0.3">
      <c r="A33">
        <v>1</v>
      </c>
      <c r="B33">
        <v>35</v>
      </c>
      <c r="C33" t="s">
        <v>26</v>
      </c>
      <c r="D33">
        <v>2.4546000000000001</v>
      </c>
      <c r="E33">
        <v>40.74</v>
      </c>
      <c r="F33">
        <v>36.28</v>
      </c>
      <c r="G33">
        <v>14.61</v>
      </c>
      <c r="H33">
        <v>0.43</v>
      </c>
      <c r="I33">
        <v>149</v>
      </c>
      <c r="J33">
        <v>82.04</v>
      </c>
      <c r="K33">
        <v>35.1</v>
      </c>
      <c r="L33">
        <v>2</v>
      </c>
      <c r="M33">
        <v>0</v>
      </c>
      <c r="N33">
        <v>9.94</v>
      </c>
      <c r="O33">
        <v>10352.530000000001</v>
      </c>
      <c r="P33">
        <v>223.63</v>
      </c>
      <c r="Q33">
        <v>5160.78</v>
      </c>
      <c r="R33">
        <v>290.83999999999997</v>
      </c>
      <c r="S33">
        <v>107.96</v>
      </c>
      <c r="T33">
        <v>91078</v>
      </c>
      <c r="U33">
        <v>0.37</v>
      </c>
      <c r="V33">
        <v>0.84</v>
      </c>
      <c r="W33">
        <v>0.66</v>
      </c>
      <c r="X33">
        <v>5.68</v>
      </c>
      <c r="Y33">
        <v>1</v>
      </c>
      <c r="Z33">
        <v>10</v>
      </c>
    </row>
    <row r="34" spans="1:26" x14ac:dyDescent="0.3">
      <c r="A34">
        <v>0</v>
      </c>
      <c r="B34">
        <v>50</v>
      </c>
      <c r="C34" t="s">
        <v>26</v>
      </c>
      <c r="D34">
        <v>2.0948000000000002</v>
      </c>
      <c r="E34">
        <v>47.74</v>
      </c>
      <c r="F34">
        <v>40.17</v>
      </c>
      <c r="G34">
        <v>9.68</v>
      </c>
      <c r="H34">
        <v>0.16</v>
      </c>
      <c r="I34">
        <v>249</v>
      </c>
      <c r="J34">
        <v>107.41</v>
      </c>
      <c r="K34">
        <v>41.65</v>
      </c>
      <c r="L34">
        <v>1</v>
      </c>
      <c r="M34">
        <v>247</v>
      </c>
      <c r="N34">
        <v>14.77</v>
      </c>
      <c r="O34">
        <v>13481.73</v>
      </c>
      <c r="P34">
        <v>342.22</v>
      </c>
      <c r="Q34">
        <v>5161.33</v>
      </c>
      <c r="R34">
        <v>428</v>
      </c>
      <c r="S34">
        <v>107.96</v>
      </c>
      <c r="T34">
        <v>159158.72</v>
      </c>
      <c r="U34">
        <v>0.25</v>
      </c>
      <c r="V34">
        <v>0.76</v>
      </c>
      <c r="W34">
        <v>0.62</v>
      </c>
      <c r="X34">
        <v>9.56</v>
      </c>
      <c r="Y34">
        <v>1</v>
      </c>
      <c r="Z34">
        <v>10</v>
      </c>
    </row>
    <row r="35" spans="1:26" x14ac:dyDescent="0.3">
      <c r="A35">
        <v>1</v>
      </c>
      <c r="B35">
        <v>50</v>
      </c>
      <c r="C35" t="s">
        <v>26</v>
      </c>
      <c r="D35">
        <v>2.5674999999999999</v>
      </c>
      <c r="E35">
        <v>38.950000000000003</v>
      </c>
      <c r="F35">
        <v>34.58</v>
      </c>
      <c r="G35">
        <v>19.760000000000002</v>
      </c>
      <c r="H35">
        <v>0.32</v>
      </c>
      <c r="I35">
        <v>105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250.08</v>
      </c>
      <c r="Q35">
        <v>5160.99</v>
      </c>
      <c r="R35">
        <v>236.5</v>
      </c>
      <c r="S35">
        <v>107.96</v>
      </c>
      <c r="T35">
        <v>64130.9</v>
      </c>
      <c r="U35">
        <v>0.46</v>
      </c>
      <c r="V35">
        <v>0.88</v>
      </c>
      <c r="W35">
        <v>0.52</v>
      </c>
      <c r="X35">
        <v>3.98</v>
      </c>
      <c r="Y35">
        <v>1</v>
      </c>
      <c r="Z35">
        <v>10</v>
      </c>
    </row>
    <row r="36" spans="1:26" x14ac:dyDescent="0.3">
      <c r="A36">
        <v>2</v>
      </c>
      <c r="B36">
        <v>50</v>
      </c>
      <c r="C36" t="s">
        <v>26</v>
      </c>
      <c r="D36">
        <v>2.5670000000000002</v>
      </c>
      <c r="E36">
        <v>38.96</v>
      </c>
      <c r="F36">
        <v>34.590000000000003</v>
      </c>
      <c r="G36">
        <v>19.760000000000002</v>
      </c>
      <c r="H36">
        <v>0.48</v>
      </c>
      <c r="I36">
        <v>105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252.75</v>
      </c>
      <c r="Q36">
        <v>5160.99</v>
      </c>
      <c r="R36">
        <v>236.6</v>
      </c>
      <c r="S36">
        <v>107.96</v>
      </c>
      <c r="T36">
        <v>64181.87</v>
      </c>
      <c r="U36">
        <v>0.46</v>
      </c>
      <c r="V36">
        <v>0.88</v>
      </c>
      <c r="W36">
        <v>0.52</v>
      </c>
      <c r="X36">
        <v>3.99</v>
      </c>
      <c r="Y36">
        <v>1</v>
      </c>
      <c r="Z36">
        <v>10</v>
      </c>
    </row>
    <row r="37" spans="1:26" x14ac:dyDescent="0.3">
      <c r="A37">
        <v>0</v>
      </c>
      <c r="B37">
        <v>25</v>
      </c>
      <c r="C37" t="s">
        <v>26</v>
      </c>
      <c r="D37">
        <v>2.3115000000000001</v>
      </c>
      <c r="E37">
        <v>43.26</v>
      </c>
      <c r="F37">
        <v>38.58</v>
      </c>
      <c r="G37">
        <v>11.13</v>
      </c>
      <c r="H37">
        <v>0.28000000000000003</v>
      </c>
      <c r="I37">
        <v>208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200.41</v>
      </c>
      <c r="Q37">
        <v>5162.21</v>
      </c>
      <c r="R37">
        <v>365.03</v>
      </c>
      <c r="S37">
        <v>107.96</v>
      </c>
      <c r="T37">
        <v>127880.81</v>
      </c>
      <c r="U37">
        <v>0.3</v>
      </c>
      <c r="V37">
        <v>0.79</v>
      </c>
      <c r="W37">
        <v>0.82</v>
      </c>
      <c r="X37">
        <v>7.97</v>
      </c>
      <c r="Y37">
        <v>1</v>
      </c>
      <c r="Z37">
        <v>10</v>
      </c>
    </row>
    <row r="38" spans="1:26" x14ac:dyDescent="0.3">
      <c r="A38">
        <v>0</v>
      </c>
      <c r="B38">
        <v>85</v>
      </c>
      <c r="C38" t="s">
        <v>26</v>
      </c>
      <c r="D38">
        <v>1.5686</v>
      </c>
      <c r="E38">
        <v>63.75</v>
      </c>
      <c r="F38">
        <v>47.14</v>
      </c>
      <c r="G38">
        <v>6.73</v>
      </c>
      <c r="H38">
        <v>0.11</v>
      </c>
      <c r="I38">
        <v>420</v>
      </c>
      <c r="J38">
        <v>167.88</v>
      </c>
      <c r="K38">
        <v>51.39</v>
      </c>
      <c r="L38">
        <v>1</v>
      </c>
      <c r="M38">
        <v>418</v>
      </c>
      <c r="N38">
        <v>30.49</v>
      </c>
      <c r="O38">
        <v>20939.59</v>
      </c>
      <c r="P38">
        <v>575.42999999999995</v>
      </c>
      <c r="Q38">
        <v>5162.28</v>
      </c>
      <c r="R38">
        <v>662.39</v>
      </c>
      <c r="S38">
        <v>107.96</v>
      </c>
      <c r="T38">
        <v>275498.46999999997</v>
      </c>
      <c r="U38">
        <v>0.16</v>
      </c>
      <c r="V38">
        <v>0.65</v>
      </c>
      <c r="W38">
        <v>0.89</v>
      </c>
      <c r="X38">
        <v>16.54</v>
      </c>
      <c r="Y38">
        <v>1</v>
      </c>
      <c r="Z38">
        <v>10</v>
      </c>
    </row>
    <row r="39" spans="1:26" x14ac:dyDescent="0.3">
      <c r="A39">
        <v>1</v>
      </c>
      <c r="B39">
        <v>85</v>
      </c>
      <c r="C39" t="s">
        <v>26</v>
      </c>
      <c r="D39">
        <v>2.2984</v>
      </c>
      <c r="E39">
        <v>43.51</v>
      </c>
      <c r="F39">
        <v>36.119999999999997</v>
      </c>
      <c r="G39">
        <v>14.64</v>
      </c>
      <c r="H39">
        <v>0.21</v>
      </c>
      <c r="I39">
        <v>148</v>
      </c>
      <c r="J39">
        <v>169.33</v>
      </c>
      <c r="K39">
        <v>51.39</v>
      </c>
      <c r="L39">
        <v>2</v>
      </c>
      <c r="M39">
        <v>146</v>
      </c>
      <c r="N39">
        <v>30.94</v>
      </c>
      <c r="O39">
        <v>21118.46</v>
      </c>
      <c r="P39">
        <v>408.2</v>
      </c>
      <c r="Q39">
        <v>5160.57</v>
      </c>
      <c r="R39">
        <v>292.48</v>
      </c>
      <c r="S39">
        <v>107.96</v>
      </c>
      <c r="T39">
        <v>91907.15</v>
      </c>
      <c r="U39">
        <v>0.37</v>
      </c>
      <c r="V39">
        <v>0.84</v>
      </c>
      <c r="W39">
        <v>0.46</v>
      </c>
      <c r="X39">
        <v>5.52</v>
      </c>
      <c r="Y39">
        <v>1</v>
      </c>
      <c r="Z39">
        <v>10</v>
      </c>
    </row>
    <row r="40" spans="1:26" x14ac:dyDescent="0.3">
      <c r="A40">
        <v>2</v>
      </c>
      <c r="B40">
        <v>85</v>
      </c>
      <c r="C40" t="s">
        <v>26</v>
      </c>
      <c r="D40">
        <v>2.5815999999999999</v>
      </c>
      <c r="E40">
        <v>38.74</v>
      </c>
      <c r="F40">
        <v>33.549999999999997</v>
      </c>
      <c r="G40">
        <v>24.25</v>
      </c>
      <c r="H40">
        <v>0.31</v>
      </c>
      <c r="I40">
        <v>83</v>
      </c>
      <c r="J40">
        <v>170.79</v>
      </c>
      <c r="K40">
        <v>51.39</v>
      </c>
      <c r="L40">
        <v>3</v>
      </c>
      <c r="M40">
        <v>81</v>
      </c>
      <c r="N40">
        <v>31.4</v>
      </c>
      <c r="O40">
        <v>21297.94</v>
      </c>
      <c r="P40">
        <v>342.42</v>
      </c>
      <c r="Q40">
        <v>5160.6400000000003</v>
      </c>
      <c r="R40">
        <v>206.22</v>
      </c>
      <c r="S40">
        <v>107.96</v>
      </c>
      <c r="T40">
        <v>49101.56</v>
      </c>
      <c r="U40">
        <v>0.52</v>
      </c>
      <c r="V40">
        <v>0.91</v>
      </c>
      <c r="W40">
        <v>0.36</v>
      </c>
      <c r="X40">
        <v>2.95</v>
      </c>
      <c r="Y40">
        <v>1</v>
      </c>
      <c r="Z40">
        <v>10</v>
      </c>
    </row>
    <row r="41" spans="1:26" x14ac:dyDescent="0.3">
      <c r="A41">
        <v>3</v>
      </c>
      <c r="B41">
        <v>85</v>
      </c>
      <c r="C41" t="s">
        <v>26</v>
      </c>
      <c r="D41">
        <v>2.6692</v>
      </c>
      <c r="E41">
        <v>37.46</v>
      </c>
      <c r="F41">
        <v>32.99</v>
      </c>
      <c r="G41">
        <v>31.93</v>
      </c>
      <c r="H41">
        <v>0.41</v>
      </c>
      <c r="I41">
        <v>62</v>
      </c>
      <c r="J41">
        <v>172.25</v>
      </c>
      <c r="K41">
        <v>51.39</v>
      </c>
      <c r="L41">
        <v>4</v>
      </c>
      <c r="M41">
        <v>3</v>
      </c>
      <c r="N41">
        <v>31.86</v>
      </c>
      <c r="O41">
        <v>21478.05</v>
      </c>
      <c r="P41">
        <v>310.52999999999997</v>
      </c>
      <c r="Q41">
        <v>5160.5</v>
      </c>
      <c r="R41">
        <v>185.33</v>
      </c>
      <c r="S41">
        <v>107.96</v>
      </c>
      <c r="T41">
        <v>38760.699999999997</v>
      </c>
      <c r="U41">
        <v>0.57999999999999996</v>
      </c>
      <c r="V41">
        <v>0.92</v>
      </c>
      <c r="W41">
        <v>0.4</v>
      </c>
      <c r="X41">
        <v>2.39</v>
      </c>
      <c r="Y41">
        <v>1</v>
      </c>
      <c r="Z41">
        <v>10</v>
      </c>
    </row>
    <row r="42" spans="1:26" x14ac:dyDescent="0.3">
      <c r="A42">
        <v>4</v>
      </c>
      <c r="B42">
        <v>85</v>
      </c>
      <c r="C42" t="s">
        <v>26</v>
      </c>
      <c r="D42">
        <v>2.6692</v>
      </c>
      <c r="E42">
        <v>37.46</v>
      </c>
      <c r="F42">
        <v>32.99</v>
      </c>
      <c r="G42">
        <v>31.93</v>
      </c>
      <c r="H42">
        <v>0.51</v>
      </c>
      <c r="I42">
        <v>62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313.01</v>
      </c>
      <c r="Q42">
        <v>5160.57</v>
      </c>
      <c r="R42">
        <v>185.22</v>
      </c>
      <c r="S42">
        <v>107.96</v>
      </c>
      <c r="T42">
        <v>38704.699999999997</v>
      </c>
      <c r="U42">
        <v>0.57999999999999996</v>
      </c>
      <c r="V42">
        <v>0.92</v>
      </c>
      <c r="W42">
        <v>0.4</v>
      </c>
      <c r="X42">
        <v>2.39</v>
      </c>
      <c r="Y42">
        <v>1</v>
      </c>
      <c r="Z42">
        <v>10</v>
      </c>
    </row>
    <row r="43" spans="1:26" x14ac:dyDescent="0.3">
      <c r="A43">
        <v>0</v>
      </c>
      <c r="B43">
        <v>20</v>
      </c>
      <c r="C43" t="s">
        <v>26</v>
      </c>
      <c r="D43">
        <v>2.2019000000000002</v>
      </c>
      <c r="E43">
        <v>45.42</v>
      </c>
      <c r="F43">
        <v>40.5</v>
      </c>
      <c r="G43">
        <v>9.3800000000000008</v>
      </c>
      <c r="H43">
        <v>0.34</v>
      </c>
      <c r="I43">
        <v>259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187.52</v>
      </c>
      <c r="Q43">
        <v>5161.34</v>
      </c>
      <c r="R43">
        <v>426.99</v>
      </c>
      <c r="S43">
        <v>107.96</v>
      </c>
      <c r="T43">
        <v>158602.88</v>
      </c>
      <c r="U43">
        <v>0.25</v>
      </c>
      <c r="V43">
        <v>0.75</v>
      </c>
      <c r="W43">
        <v>0.98</v>
      </c>
      <c r="X43">
        <v>9.9</v>
      </c>
      <c r="Y43">
        <v>1</v>
      </c>
      <c r="Z43">
        <v>10</v>
      </c>
    </row>
    <row r="44" spans="1:26" x14ac:dyDescent="0.3">
      <c r="A44">
        <v>0</v>
      </c>
      <c r="B44">
        <v>65</v>
      </c>
      <c r="C44" t="s">
        <v>26</v>
      </c>
      <c r="D44">
        <v>1.8525</v>
      </c>
      <c r="E44">
        <v>53.98</v>
      </c>
      <c r="F44">
        <v>43.06</v>
      </c>
      <c r="G44">
        <v>8.0500000000000007</v>
      </c>
      <c r="H44">
        <v>0.13</v>
      </c>
      <c r="I44">
        <v>321</v>
      </c>
      <c r="J44">
        <v>133.21</v>
      </c>
      <c r="K44">
        <v>46.47</v>
      </c>
      <c r="L44">
        <v>1</v>
      </c>
      <c r="M44">
        <v>319</v>
      </c>
      <c r="N44">
        <v>20.75</v>
      </c>
      <c r="O44">
        <v>16663.419999999998</v>
      </c>
      <c r="P44">
        <v>440.65</v>
      </c>
      <c r="Q44">
        <v>5161.99</v>
      </c>
      <c r="R44">
        <v>525.41</v>
      </c>
      <c r="S44">
        <v>107.96</v>
      </c>
      <c r="T44">
        <v>207503.59</v>
      </c>
      <c r="U44">
        <v>0.21</v>
      </c>
      <c r="V44">
        <v>0.71</v>
      </c>
      <c r="W44">
        <v>0.72</v>
      </c>
      <c r="X44">
        <v>12.46</v>
      </c>
      <c r="Y44">
        <v>1</v>
      </c>
      <c r="Z44">
        <v>10</v>
      </c>
    </row>
    <row r="45" spans="1:26" x14ac:dyDescent="0.3">
      <c r="A45">
        <v>1</v>
      </c>
      <c r="B45">
        <v>65</v>
      </c>
      <c r="C45" t="s">
        <v>26</v>
      </c>
      <c r="D45">
        <v>2.4977999999999998</v>
      </c>
      <c r="E45">
        <v>40.04</v>
      </c>
      <c r="F45">
        <v>34.78</v>
      </c>
      <c r="G45">
        <v>18.47</v>
      </c>
      <c r="H45">
        <v>0.26</v>
      </c>
      <c r="I45">
        <v>113</v>
      </c>
      <c r="J45">
        <v>134.55000000000001</v>
      </c>
      <c r="K45">
        <v>46.47</v>
      </c>
      <c r="L45">
        <v>2</v>
      </c>
      <c r="M45">
        <v>111</v>
      </c>
      <c r="N45">
        <v>21.09</v>
      </c>
      <c r="O45">
        <v>16828.84</v>
      </c>
      <c r="P45">
        <v>310.67</v>
      </c>
      <c r="Q45">
        <v>5160.6000000000004</v>
      </c>
      <c r="R45">
        <v>247.54</v>
      </c>
      <c r="S45">
        <v>107.96</v>
      </c>
      <c r="T45">
        <v>69608.539999999994</v>
      </c>
      <c r="U45">
        <v>0.44</v>
      </c>
      <c r="V45">
        <v>0.88</v>
      </c>
      <c r="W45">
        <v>0.4</v>
      </c>
      <c r="X45">
        <v>4.18</v>
      </c>
      <c r="Y45">
        <v>1</v>
      </c>
      <c r="Z45">
        <v>10</v>
      </c>
    </row>
    <row r="46" spans="1:26" x14ac:dyDescent="0.3">
      <c r="A46">
        <v>2</v>
      </c>
      <c r="B46">
        <v>65</v>
      </c>
      <c r="C46" t="s">
        <v>26</v>
      </c>
      <c r="D46">
        <v>2.625</v>
      </c>
      <c r="E46">
        <v>38.1</v>
      </c>
      <c r="F46">
        <v>33.71</v>
      </c>
      <c r="G46">
        <v>24.97</v>
      </c>
      <c r="H46">
        <v>0.39</v>
      </c>
      <c r="I46">
        <v>81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277.06</v>
      </c>
      <c r="Q46">
        <v>5160.66</v>
      </c>
      <c r="R46">
        <v>208.36</v>
      </c>
      <c r="S46">
        <v>107.96</v>
      </c>
      <c r="T46">
        <v>50178.38</v>
      </c>
      <c r="U46">
        <v>0.52</v>
      </c>
      <c r="V46">
        <v>0.9</v>
      </c>
      <c r="W46">
        <v>0.46</v>
      </c>
      <c r="X46">
        <v>3.11</v>
      </c>
      <c r="Y46">
        <v>1</v>
      </c>
      <c r="Z46">
        <v>10</v>
      </c>
    </row>
    <row r="47" spans="1:26" x14ac:dyDescent="0.3">
      <c r="A47">
        <v>0</v>
      </c>
      <c r="B47">
        <v>75</v>
      </c>
      <c r="C47" t="s">
        <v>26</v>
      </c>
      <c r="D47">
        <v>1.7068000000000001</v>
      </c>
      <c r="E47">
        <v>58.59</v>
      </c>
      <c r="F47">
        <v>45.04</v>
      </c>
      <c r="G47">
        <v>7.32</v>
      </c>
      <c r="H47">
        <v>0.12</v>
      </c>
      <c r="I47">
        <v>369</v>
      </c>
      <c r="J47">
        <v>150.44</v>
      </c>
      <c r="K47">
        <v>49.1</v>
      </c>
      <c r="L47">
        <v>1</v>
      </c>
      <c r="M47">
        <v>367</v>
      </c>
      <c r="N47">
        <v>25.34</v>
      </c>
      <c r="O47">
        <v>18787.759999999998</v>
      </c>
      <c r="P47">
        <v>506.48</v>
      </c>
      <c r="Q47">
        <v>5161.7700000000004</v>
      </c>
      <c r="R47">
        <v>591.20000000000005</v>
      </c>
      <c r="S47">
        <v>107.96</v>
      </c>
      <c r="T47">
        <v>240159.32</v>
      </c>
      <c r="U47">
        <v>0.18</v>
      </c>
      <c r="V47">
        <v>0.68</v>
      </c>
      <c r="W47">
        <v>0.82</v>
      </c>
      <c r="X47">
        <v>14.43</v>
      </c>
      <c r="Y47">
        <v>1</v>
      </c>
      <c r="Z47">
        <v>10</v>
      </c>
    </row>
    <row r="48" spans="1:26" x14ac:dyDescent="0.3">
      <c r="A48">
        <v>1</v>
      </c>
      <c r="B48">
        <v>75</v>
      </c>
      <c r="C48" t="s">
        <v>26</v>
      </c>
      <c r="D48">
        <v>2.3967999999999998</v>
      </c>
      <c r="E48">
        <v>41.72</v>
      </c>
      <c r="F48">
        <v>35.44</v>
      </c>
      <c r="G48">
        <v>16.23</v>
      </c>
      <c r="H48">
        <v>0.23</v>
      </c>
      <c r="I48">
        <v>131</v>
      </c>
      <c r="J48">
        <v>151.83000000000001</v>
      </c>
      <c r="K48">
        <v>49.1</v>
      </c>
      <c r="L48">
        <v>2</v>
      </c>
      <c r="M48">
        <v>129</v>
      </c>
      <c r="N48">
        <v>25.73</v>
      </c>
      <c r="O48">
        <v>18959.54</v>
      </c>
      <c r="P48">
        <v>360.74</v>
      </c>
      <c r="Q48">
        <v>5161.08</v>
      </c>
      <c r="R48">
        <v>269.58</v>
      </c>
      <c r="S48">
        <v>107.96</v>
      </c>
      <c r="T48">
        <v>80539.39</v>
      </c>
      <c r="U48">
        <v>0.4</v>
      </c>
      <c r="V48">
        <v>0.86</v>
      </c>
      <c r="W48">
        <v>0.43</v>
      </c>
      <c r="X48">
        <v>4.84</v>
      </c>
      <c r="Y48">
        <v>1</v>
      </c>
      <c r="Z48">
        <v>10</v>
      </c>
    </row>
    <row r="49" spans="1:26" x14ac:dyDescent="0.3">
      <c r="A49">
        <v>2</v>
      </c>
      <c r="B49">
        <v>75</v>
      </c>
      <c r="C49" t="s">
        <v>26</v>
      </c>
      <c r="D49">
        <v>2.6539999999999999</v>
      </c>
      <c r="E49">
        <v>37.68</v>
      </c>
      <c r="F49">
        <v>33.17</v>
      </c>
      <c r="G49">
        <v>27.26</v>
      </c>
      <c r="H49">
        <v>0.35</v>
      </c>
      <c r="I49">
        <v>73</v>
      </c>
      <c r="J49">
        <v>153.22999999999999</v>
      </c>
      <c r="K49">
        <v>49.1</v>
      </c>
      <c r="L49">
        <v>3</v>
      </c>
      <c r="M49">
        <v>37</v>
      </c>
      <c r="N49">
        <v>26.13</v>
      </c>
      <c r="O49">
        <v>19131.849999999999</v>
      </c>
      <c r="P49">
        <v>296.08999999999997</v>
      </c>
      <c r="Q49">
        <v>5160.6099999999997</v>
      </c>
      <c r="R49">
        <v>191.89</v>
      </c>
      <c r="S49">
        <v>107.96</v>
      </c>
      <c r="T49">
        <v>41985.279999999999</v>
      </c>
      <c r="U49">
        <v>0.56000000000000005</v>
      </c>
      <c r="V49">
        <v>0.92</v>
      </c>
      <c r="W49">
        <v>0.39</v>
      </c>
      <c r="X49">
        <v>2.57</v>
      </c>
      <c r="Y49">
        <v>1</v>
      </c>
      <c r="Z49">
        <v>10</v>
      </c>
    </row>
    <row r="50" spans="1:26" x14ac:dyDescent="0.3">
      <c r="A50">
        <v>3</v>
      </c>
      <c r="B50">
        <v>75</v>
      </c>
      <c r="C50" t="s">
        <v>26</v>
      </c>
      <c r="D50">
        <v>2.6543999999999999</v>
      </c>
      <c r="E50">
        <v>37.67</v>
      </c>
      <c r="F50">
        <v>33.26</v>
      </c>
      <c r="G50">
        <v>28.51</v>
      </c>
      <c r="H50">
        <v>0.46</v>
      </c>
      <c r="I50">
        <v>70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294.26</v>
      </c>
      <c r="Q50">
        <v>5160.45</v>
      </c>
      <c r="R50">
        <v>194.15</v>
      </c>
      <c r="S50">
        <v>107.96</v>
      </c>
      <c r="T50">
        <v>43132.160000000003</v>
      </c>
      <c r="U50">
        <v>0.56000000000000005</v>
      </c>
      <c r="V50">
        <v>0.92</v>
      </c>
      <c r="W50">
        <v>0.41</v>
      </c>
      <c r="X50">
        <v>2.66</v>
      </c>
      <c r="Y50">
        <v>1</v>
      </c>
      <c r="Z50">
        <v>10</v>
      </c>
    </row>
    <row r="51" spans="1:26" x14ac:dyDescent="0.3">
      <c r="A51">
        <v>0</v>
      </c>
      <c r="B51">
        <v>95</v>
      </c>
      <c r="C51" t="s">
        <v>26</v>
      </c>
      <c r="D51">
        <v>1.4359999999999999</v>
      </c>
      <c r="E51">
        <v>69.64</v>
      </c>
      <c r="F51">
        <v>49.49</v>
      </c>
      <c r="G51">
        <v>6.25</v>
      </c>
      <c r="H51">
        <v>0.1</v>
      </c>
      <c r="I51">
        <v>475</v>
      </c>
      <c r="J51">
        <v>185.69</v>
      </c>
      <c r="K51">
        <v>53.44</v>
      </c>
      <c r="L51">
        <v>1</v>
      </c>
      <c r="M51">
        <v>473</v>
      </c>
      <c r="N51">
        <v>36.26</v>
      </c>
      <c r="O51">
        <v>23136.14</v>
      </c>
      <c r="P51">
        <v>649.54</v>
      </c>
      <c r="Q51">
        <v>5162.18</v>
      </c>
      <c r="R51">
        <v>740.97</v>
      </c>
      <c r="S51">
        <v>107.96</v>
      </c>
      <c r="T51">
        <v>314513.06</v>
      </c>
      <c r="U51">
        <v>0.15</v>
      </c>
      <c r="V51">
        <v>0.62</v>
      </c>
      <c r="W51">
        <v>0.99</v>
      </c>
      <c r="X51">
        <v>18.88</v>
      </c>
      <c r="Y51">
        <v>1</v>
      </c>
      <c r="Z51">
        <v>10</v>
      </c>
    </row>
    <row r="52" spans="1:26" x14ac:dyDescent="0.3">
      <c r="A52">
        <v>1</v>
      </c>
      <c r="B52">
        <v>95</v>
      </c>
      <c r="C52" t="s">
        <v>26</v>
      </c>
      <c r="D52">
        <v>2.2014</v>
      </c>
      <c r="E52">
        <v>45.43</v>
      </c>
      <c r="F52">
        <v>36.81</v>
      </c>
      <c r="G52">
        <v>13.39</v>
      </c>
      <c r="H52">
        <v>0.19</v>
      </c>
      <c r="I52">
        <v>165</v>
      </c>
      <c r="J52">
        <v>187.21</v>
      </c>
      <c r="K52">
        <v>53.44</v>
      </c>
      <c r="L52">
        <v>2</v>
      </c>
      <c r="M52">
        <v>163</v>
      </c>
      <c r="N52">
        <v>36.770000000000003</v>
      </c>
      <c r="O52">
        <v>23322.880000000001</v>
      </c>
      <c r="P52">
        <v>453.81</v>
      </c>
      <c r="Q52">
        <v>5161.1899999999996</v>
      </c>
      <c r="R52">
        <v>315.5</v>
      </c>
      <c r="S52">
        <v>107.96</v>
      </c>
      <c r="T52">
        <v>103329.78</v>
      </c>
      <c r="U52">
        <v>0.34</v>
      </c>
      <c r="V52">
        <v>0.83</v>
      </c>
      <c r="W52">
        <v>0.49</v>
      </c>
      <c r="X52">
        <v>6.21</v>
      </c>
      <c r="Y52">
        <v>1</v>
      </c>
      <c r="Z52">
        <v>10</v>
      </c>
    </row>
    <row r="53" spans="1:26" x14ac:dyDescent="0.3">
      <c r="A53">
        <v>2</v>
      </c>
      <c r="B53">
        <v>95</v>
      </c>
      <c r="C53" t="s">
        <v>26</v>
      </c>
      <c r="D53">
        <v>2.5017</v>
      </c>
      <c r="E53">
        <v>39.97</v>
      </c>
      <c r="F53">
        <v>34.01</v>
      </c>
      <c r="G53">
        <v>21.71</v>
      </c>
      <c r="H53">
        <v>0.28000000000000003</v>
      </c>
      <c r="I53">
        <v>94</v>
      </c>
      <c r="J53">
        <v>188.73</v>
      </c>
      <c r="K53">
        <v>53.44</v>
      </c>
      <c r="L53">
        <v>3</v>
      </c>
      <c r="M53">
        <v>92</v>
      </c>
      <c r="N53">
        <v>37.29</v>
      </c>
      <c r="O53">
        <v>23510.33</v>
      </c>
      <c r="P53">
        <v>388.47</v>
      </c>
      <c r="Q53">
        <v>5160.58</v>
      </c>
      <c r="R53">
        <v>221.79</v>
      </c>
      <c r="S53">
        <v>107.96</v>
      </c>
      <c r="T53">
        <v>56831.44</v>
      </c>
      <c r="U53">
        <v>0.49</v>
      </c>
      <c r="V53">
        <v>0.9</v>
      </c>
      <c r="W53">
        <v>0.37</v>
      </c>
      <c r="X53">
        <v>3.41</v>
      </c>
      <c r="Y53">
        <v>1</v>
      </c>
      <c r="Z53">
        <v>10</v>
      </c>
    </row>
    <row r="54" spans="1:26" x14ac:dyDescent="0.3">
      <c r="A54">
        <v>3</v>
      </c>
      <c r="B54">
        <v>95</v>
      </c>
      <c r="C54" t="s">
        <v>26</v>
      </c>
      <c r="D54">
        <v>2.6398999999999999</v>
      </c>
      <c r="E54">
        <v>37.880000000000003</v>
      </c>
      <c r="F54">
        <v>33.07</v>
      </c>
      <c r="G54">
        <v>31.49</v>
      </c>
      <c r="H54">
        <v>0.37</v>
      </c>
      <c r="I54">
        <v>63</v>
      </c>
      <c r="J54">
        <v>190.25</v>
      </c>
      <c r="K54">
        <v>53.44</v>
      </c>
      <c r="L54">
        <v>4</v>
      </c>
      <c r="M54">
        <v>59</v>
      </c>
      <c r="N54">
        <v>37.82</v>
      </c>
      <c r="O54">
        <v>23698.48</v>
      </c>
      <c r="P54">
        <v>343.95</v>
      </c>
      <c r="Q54">
        <v>5160.45</v>
      </c>
      <c r="R54">
        <v>190.86</v>
      </c>
      <c r="S54">
        <v>107.96</v>
      </c>
      <c r="T54">
        <v>41518.78</v>
      </c>
      <c r="U54">
        <v>0.56999999999999995</v>
      </c>
      <c r="V54">
        <v>0.92</v>
      </c>
      <c r="W54">
        <v>0.32</v>
      </c>
      <c r="X54">
        <v>2.4700000000000002</v>
      </c>
      <c r="Y54">
        <v>1</v>
      </c>
      <c r="Z54">
        <v>10</v>
      </c>
    </row>
    <row r="55" spans="1:26" x14ac:dyDescent="0.3">
      <c r="A55">
        <v>4</v>
      </c>
      <c r="B55">
        <v>95</v>
      </c>
      <c r="C55" t="s">
        <v>26</v>
      </c>
      <c r="D55">
        <v>2.6829000000000001</v>
      </c>
      <c r="E55">
        <v>37.270000000000003</v>
      </c>
      <c r="F55">
        <v>32.72</v>
      </c>
      <c r="G55">
        <v>35.06</v>
      </c>
      <c r="H55">
        <v>0.46</v>
      </c>
      <c r="I55">
        <v>56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23887.360000000001</v>
      </c>
      <c r="P55">
        <v>329.08</v>
      </c>
      <c r="Q55">
        <v>5160.29</v>
      </c>
      <c r="R55">
        <v>176.53</v>
      </c>
      <c r="S55">
        <v>107.96</v>
      </c>
      <c r="T55">
        <v>34389.69</v>
      </c>
      <c r="U55">
        <v>0.61</v>
      </c>
      <c r="V55">
        <v>0.93</v>
      </c>
      <c r="W55">
        <v>0.38</v>
      </c>
      <c r="X55">
        <v>2.12</v>
      </c>
      <c r="Y55">
        <v>1</v>
      </c>
      <c r="Z55">
        <v>10</v>
      </c>
    </row>
    <row r="56" spans="1:26" x14ac:dyDescent="0.3">
      <c r="A56">
        <v>0</v>
      </c>
      <c r="B56">
        <v>55</v>
      </c>
      <c r="C56" t="s">
        <v>26</v>
      </c>
      <c r="D56">
        <v>2.0108999999999999</v>
      </c>
      <c r="E56">
        <v>49.73</v>
      </c>
      <c r="F56">
        <v>41.12</v>
      </c>
      <c r="G56">
        <v>9.0399999999999991</v>
      </c>
      <c r="H56">
        <v>0.15</v>
      </c>
      <c r="I56">
        <v>273</v>
      </c>
      <c r="J56">
        <v>116.05</v>
      </c>
      <c r="K56">
        <v>43.4</v>
      </c>
      <c r="L56">
        <v>1</v>
      </c>
      <c r="M56">
        <v>271</v>
      </c>
      <c r="N56">
        <v>16.649999999999999</v>
      </c>
      <c r="O56">
        <v>14546.17</v>
      </c>
      <c r="P56">
        <v>375.37</v>
      </c>
      <c r="Q56">
        <v>5161.04</v>
      </c>
      <c r="R56">
        <v>460.43</v>
      </c>
      <c r="S56">
        <v>107.96</v>
      </c>
      <c r="T56">
        <v>175252.64</v>
      </c>
      <c r="U56">
        <v>0.23</v>
      </c>
      <c r="V56">
        <v>0.74</v>
      </c>
      <c r="W56">
        <v>0.66</v>
      </c>
      <c r="X56">
        <v>10.52</v>
      </c>
      <c r="Y56">
        <v>1</v>
      </c>
      <c r="Z56">
        <v>10</v>
      </c>
    </row>
    <row r="57" spans="1:26" x14ac:dyDescent="0.3">
      <c r="A57">
        <v>1</v>
      </c>
      <c r="B57">
        <v>55</v>
      </c>
      <c r="C57" t="s">
        <v>26</v>
      </c>
      <c r="D57">
        <v>2.5825</v>
      </c>
      <c r="E57">
        <v>38.72</v>
      </c>
      <c r="F57">
        <v>34.299999999999997</v>
      </c>
      <c r="G57">
        <v>21</v>
      </c>
      <c r="H57">
        <v>0.3</v>
      </c>
      <c r="I57">
        <v>98</v>
      </c>
      <c r="J57">
        <v>117.34</v>
      </c>
      <c r="K57">
        <v>43.4</v>
      </c>
      <c r="L57">
        <v>2</v>
      </c>
      <c r="M57">
        <v>34</v>
      </c>
      <c r="N57">
        <v>16.940000000000001</v>
      </c>
      <c r="O57">
        <v>14705.49</v>
      </c>
      <c r="P57">
        <v>260.54000000000002</v>
      </c>
      <c r="Q57">
        <v>5160.93</v>
      </c>
      <c r="R57">
        <v>228.72</v>
      </c>
      <c r="S57">
        <v>107.96</v>
      </c>
      <c r="T57">
        <v>60276.88</v>
      </c>
      <c r="U57">
        <v>0.47</v>
      </c>
      <c r="V57">
        <v>0.89</v>
      </c>
      <c r="W57">
        <v>0.46</v>
      </c>
      <c r="X57">
        <v>3.7</v>
      </c>
      <c r="Y57">
        <v>1</v>
      </c>
      <c r="Z57">
        <v>10</v>
      </c>
    </row>
    <row r="58" spans="1:26" x14ac:dyDescent="0.3">
      <c r="A58">
        <v>2</v>
      </c>
      <c r="B58">
        <v>55</v>
      </c>
      <c r="C58" t="s">
        <v>26</v>
      </c>
      <c r="D58">
        <v>2.5922999999999998</v>
      </c>
      <c r="E58">
        <v>38.58</v>
      </c>
      <c r="F58">
        <v>34.22</v>
      </c>
      <c r="G58">
        <v>21.61</v>
      </c>
      <c r="H58">
        <v>0.45</v>
      </c>
      <c r="I58">
        <v>95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260.88</v>
      </c>
      <c r="Q58">
        <v>5160.84</v>
      </c>
      <c r="R58">
        <v>224.88</v>
      </c>
      <c r="S58">
        <v>107.96</v>
      </c>
      <c r="T58">
        <v>58368.73</v>
      </c>
      <c r="U58">
        <v>0.48</v>
      </c>
      <c r="V58">
        <v>0.89</v>
      </c>
      <c r="W58">
        <v>0.5</v>
      </c>
      <c r="X58">
        <v>3.62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INDEX(resultados!$A$2:$ZZ$58, 1, MATCH($B$1, resultados!$A$1:$ZZ$1, 0))</f>
        <v>#N/A</v>
      </c>
      <c r="B7" t="e">
        <f>INDEX(resultados!$A$2:$ZZ$58, 1, MATCH($B$2, resultados!$A$1:$ZZ$1, 0))</f>
        <v>#N/A</v>
      </c>
      <c r="C7" t="e">
        <f>INDEX(resultados!$A$2:$ZZ$58, 1, MATCH($B$3, resultados!$A$1:$ZZ$1, 0))</f>
        <v>#N/A</v>
      </c>
    </row>
    <row r="8" spans="1:3" x14ac:dyDescent="0.3">
      <c r="A8" t="e">
        <f>INDEX(resultados!$A$2:$ZZ$58, 2, MATCH($B$1, resultados!$A$1:$ZZ$1, 0))</f>
        <v>#N/A</v>
      </c>
      <c r="B8" t="e">
        <f>INDEX(resultados!$A$2:$ZZ$58, 2, MATCH($B$2, resultados!$A$1:$ZZ$1, 0))</f>
        <v>#N/A</v>
      </c>
      <c r="C8" t="e">
        <f>INDEX(resultados!$A$2:$ZZ$58, 2, MATCH($B$3, resultados!$A$1:$ZZ$1, 0))</f>
        <v>#N/A</v>
      </c>
    </row>
    <row r="9" spans="1:3" x14ac:dyDescent="0.3">
      <c r="A9" t="e">
        <f>INDEX(resultados!$A$2:$ZZ$58, 3, MATCH($B$1, resultados!$A$1:$ZZ$1, 0))</f>
        <v>#N/A</v>
      </c>
      <c r="B9" t="e">
        <f>INDEX(resultados!$A$2:$ZZ$58, 3, MATCH($B$2, resultados!$A$1:$ZZ$1, 0))</f>
        <v>#N/A</v>
      </c>
      <c r="C9" t="e">
        <f>INDEX(resultados!$A$2:$ZZ$58, 3, MATCH($B$3, resultados!$A$1:$ZZ$1, 0))</f>
        <v>#N/A</v>
      </c>
    </row>
    <row r="10" spans="1:3" x14ac:dyDescent="0.3">
      <c r="A10" t="e">
        <f>INDEX(resultados!$A$2:$ZZ$58, 4, MATCH($B$1, resultados!$A$1:$ZZ$1, 0))</f>
        <v>#N/A</v>
      </c>
      <c r="B10" t="e">
        <f>INDEX(resultados!$A$2:$ZZ$58, 4, MATCH($B$2, resultados!$A$1:$ZZ$1, 0))</f>
        <v>#N/A</v>
      </c>
      <c r="C10" t="e">
        <f>INDEX(resultados!$A$2:$ZZ$58, 4, MATCH($B$3, resultados!$A$1:$ZZ$1, 0))</f>
        <v>#N/A</v>
      </c>
    </row>
    <row r="11" spans="1:3" x14ac:dyDescent="0.3">
      <c r="A11" t="e">
        <f>INDEX(resultados!$A$2:$ZZ$58, 5, MATCH($B$1, resultados!$A$1:$ZZ$1, 0))</f>
        <v>#N/A</v>
      </c>
      <c r="B11" t="e">
        <f>INDEX(resultados!$A$2:$ZZ$58, 5, MATCH($B$2, resultados!$A$1:$ZZ$1, 0))</f>
        <v>#N/A</v>
      </c>
      <c r="C11" t="e">
        <f>INDEX(resultados!$A$2:$ZZ$58, 5, MATCH($B$3, resultados!$A$1:$ZZ$1, 0))</f>
        <v>#N/A</v>
      </c>
    </row>
    <row r="12" spans="1:3" x14ac:dyDescent="0.3">
      <c r="A12" t="e">
        <f>INDEX(resultados!$A$2:$ZZ$58, 6, MATCH($B$1, resultados!$A$1:$ZZ$1, 0))</f>
        <v>#N/A</v>
      </c>
      <c r="B12" t="e">
        <f>INDEX(resultados!$A$2:$ZZ$58, 6, MATCH($B$2, resultados!$A$1:$ZZ$1, 0))</f>
        <v>#N/A</v>
      </c>
      <c r="C12" t="e">
        <f>INDEX(resultados!$A$2:$ZZ$58, 6, MATCH($B$3, resultados!$A$1:$ZZ$1, 0))</f>
        <v>#N/A</v>
      </c>
    </row>
    <row r="13" spans="1:3" x14ac:dyDescent="0.3">
      <c r="A13" t="e">
        <f>INDEX(resultados!$A$2:$ZZ$58, 7, MATCH($B$1, resultados!$A$1:$ZZ$1, 0))</f>
        <v>#N/A</v>
      </c>
      <c r="B13" t="e">
        <f>INDEX(resultados!$A$2:$ZZ$58, 7, MATCH($B$2, resultados!$A$1:$ZZ$1, 0))</f>
        <v>#N/A</v>
      </c>
      <c r="C13" t="e">
        <f>INDEX(resultados!$A$2:$ZZ$58, 7, MATCH($B$3, resultados!$A$1:$ZZ$1, 0))</f>
        <v>#N/A</v>
      </c>
    </row>
    <row r="14" spans="1:3" x14ac:dyDescent="0.3">
      <c r="A14" t="e">
        <f>INDEX(resultados!$A$2:$ZZ$58, 8, MATCH($B$1, resultados!$A$1:$ZZ$1, 0))</f>
        <v>#N/A</v>
      </c>
      <c r="B14" t="e">
        <f>INDEX(resultados!$A$2:$ZZ$58, 8, MATCH($B$2, resultados!$A$1:$ZZ$1, 0))</f>
        <v>#N/A</v>
      </c>
      <c r="C14" t="e">
        <f>INDEX(resultados!$A$2:$ZZ$58, 8, MATCH($B$3, resultados!$A$1:$ZZ$1, 0))</f>
        <v>#N/A</v>
      </c>
    </row>
    <row r="15" spans="1:3" x14ac:dyDescent="0.3">
      <c r="A15" t="e">
        <f>INDEX(resultados!$A$2:$ZZ$58, 9, MATCH($B$1, resultados!$A$1:$ZZ$1, 0))</f>
        <v>#N/A</v>
      </c>
      <c r="B15" t="e">
        <f>INDEX(resultados!$A$2:$ZZ$58, 9, MATCH($B$2, resultados!$A$1:$ZZ$1, 0))</f>
        <v>#N/A</v>
      </c>
      <c r="C15" t="e">
        <f>INDEX(resultados!$A$2:$ZZ$58, 9, MATCH($B$3, resultados!$A$1:$ZZ$1, 0))</f>
        <v>#N/A</v>
      </c>
    </row>
    <row r="16" spans="1:3" x14ac:dyDescent="0.3">
      <c r="A16" t="e">
        <f>INDEX(resultados!$A$2:$ZZ$58, 10, MATCH($B$1, resultados!$A$1:$ZZ$1, 0))</f>
        <v>#N/A</v>
      </c>
      <c r="B16" t="e">
        <f>INDEX(resultados!$A$2:$ZZ$58, 10, MATCH($B$2, resultados!$A$1:$ZZ$1, 0))</f>
        <v>#N/A</v>
      </c>
      <c r="C16" t="e">
        <f>INDEX(resultados!$A$2:$ZZ$58, 10, MATCH($B$3, resultados!$A$1:$ZZ$1, 0))</f>
        <v>#N/A</v>
      </c>
    </row>
    <row r="17" spans="1:3" x14ac:dyDescent="0.3">
      <c r="A17" t="e">
        <f>INDEX(resultados!$A$2:$ZZ$58, 11, MATCH($B$1, resultados!$A$1:$ZZ$1, 0))</f>
        <v>#N/A</v>
      </c>
      <c r="B17" t="e">
        <f>INDEX(resultados!$A$2:$ZZ$58, 11, MATCH($B$2, resultados!$A$1:$ZZ$1, 0))</f>
        <v>#N/A</v>
      </c>
      <c r="C17" t="e">
        <f>INDEX(resultados!$A$2:$ZZ$58, 11, MATCH($B$3, resultados!$A$1:$ZZ$1, 0))</f>
        <v>#N/A</v>
      </c>
    </row>
    <row r="18" spans="1:3" x14ac:dyDescent="0.3">
      <c r="A18" t="e">
        <f>INDEX(resultados!$A$2:$ZZ$58, 12, MATCH($B$1, resultados!$A$1:$ZZ$1, 0))</f>
        <v>#N/A</v>
      </c>
      <c r="B18" t="e">
        <f>INDEX(resultados!$A$2:$ZZ$58, 12, MATCH($B$2, resultados!$A$1:$ZZ$1, 0))</f>
        <v>#N/A</v>
      </c>
      <c r="C18" t="e">
        <f>INDEX(resultados!$A$2:$ZZ$58, 12, MATCH($B$3, resultados!$A$1:$ZZ$1, 0))</f>
        <v>#N/A</v>
      </c>
    </row>
    <row r="19" spans="1:3" x14ac:dyDescent="0.3">
      <c r="A19" t="e">
        <f>INDEX(resultados!$A$2:$ZZ$58, 13, MATCH($B$1, resultados!$A$1:$ZZ$1, 0))</f>
        <v>#N/A</v>
      </c>
      <c r="B19" t="e">
        <f>INDEX(resultados!$A$2:$ZZ$58, 13, MATCH($B$2, resultados!$A$1:$ZZ$1, 0))</f>
        <v>#N/A</v>
      </c>
      <c r="C19" t="e">
        <f>INDEX(resultados!$A$2:$ZZ$58, 13, MATCH($B$3, resultados!$A$1:$ZZ$1, 0))</f>
        <v>#N/A</v>
      </c>
    </row>
    <row r="20" spans="1:3" x14ac:dyDescent="0.3">
      <c r="A20" t="e">
        <f>INDEX(resultados!$A$2:$ZZ$58, 14, MATCH($B$1, resultados!$A$1:$ZZ$1, 0))</f>
        <v>#N/A</v>
      </c>
      <c r="B20" t="e">
        <f>INDEX(resultados!$A$2:$ZZ$58, 14, MATCH($B$2, resultados!$A$1:$ZZ$1, 0))</f>
        <v>#N/A</v>
      </c>
      <c r="C20" t="e">
        <f>INDEX(resultados!$A$2:$ZZ$58, 14, MATCH($B$3, resultados!$A$1:$ZZ$1, 0))</f>
        <v>#N/A</v>
      </c>
    </row>
    <row r="21" spans="1:3" x14ac:dyDescent="0.3">
      <c r="A21" t="e">
        <f>INDEX(resultados!$A$2:$ZZ$58, 15, MATCH($B$1, resultados!$A$1:$ZZ$1, 0))</f>
        <v>#N/A</v>
      </c>
      <c r="B21" t="e">
        <f>INDEX(resultados!$A$2:$ZZ$58, 15, MATCH($B$2, resultados!$A$1:$ZZ$1, 0))</f>
        <v>#N/A</v>
      </c>
      <c r="C21" t="e">
        <f>INDEX(resultados!$A$2:$ZZ$58, 15, MATCH($B$3, resultados!$A$1:$ZZ$1, 0))</f>
        <v>#N/A</v>
      </c>
    </row>
    <row r="22" spans="1:3" x14ac:dyDescent="0.3">
      <c r="A22" t="e">
        <f>INDEX(resultados!$A$2:$ZZ$58, 16, MATCH($B$1, resultados!$A$1:$ZZ$1, 0))</f>
        <v>#N/A</v>
      </c>
      <c r="B22" t="e">
        <f>INDEX(resultados!$A$2:$ZZ$58, 16, MATCH($B$2, resultados!$A$1:$ZZ$1, 0))</f>
        <v>#N/A</v>
      </c>
      <c r="C22" t="e">
        <f>INDEX(resultados!$A$2:$ZZ$58, 16, MATCH($B$3, resultados!$A$1:$ZZ$1, 0))</f>
        <v>#N/A</v>
      </c>
    </row>
    <row r="23" spans="1:3" x14ac:dyDescent="0.3">
      <c r="A23" t="e">
        <f>INDEX(resultados!$A$2:$ZZ$58, 17, MATCH($B$1, resultados!$A$1:$ZZ$1, 0))</f>
        <v>#N/A</v>
      </c>
      <c r="B23" t="e">
        <f>INDEX(resultados!$A$2:$ZZ$58, 17, MATCH($B$2, resultados!$A$1:$ZZ$1, 0))</f>
        <v>#N/A</v>
      </c>
      <c r="C23" t="e">
        <f>INDEX(resultados!$A$2:$ZZ$58, 17, MATCH($B$3, resultados!$A$1:$ZZ$1, 0))</f>
        <v>#N/A</v>
      </c>
    </row>
    <row r="24" spans="1:3" x14ac:dyDescent="0.3">
      <c r="A24" t="e">
        <f>INDEX(resultados!$A$2:$ZZ$58, 18, MATCH($B$1, resultados!$A$1:$ZZ$1, 0))</f>
        <v>#N/A</v>
      </c>
      <c r="B24" t="e">
        <f>INDEX(resultados!$A$2:$ZZ$58, 18, MATCH($B$2, resultados!$A$1:$ZZ$1, 0))</f>
        <v>#N/A</v>
      </c>
      <c r="C24" t="e">
        <f>INDEX(resultados!$A$2:$ZZ$58, 18, MATCH($B$3, resultados!$A$1:$ZZ$1, 0))</f>
        <v>#N/A</v>
      </c>
    </row>
    <row r="25" spans="1:3" x14ac:dyDescent="0.3">
      <c r="A25" t="e">
        <f>INDEX(resultados!$A$2:$ZZ$58, 19, MATCH($B$1, resultados!$A$1:$ZZ$1, 0))</f>
        <v>#N/A</v>
      </c>
      <c r="B25" t="e">
        <f>INDEX(resultados!$A$2:$ZZ$58, 19, MATCH($B$2, resultados!$A$1:$ZZ$1, 0))</f>
        <v>#N/A</v>
      </c>
      <c r="C25" t="e">
        <f>INDEX(resultados!$A$2:$ZZ$58, 19, MATCH($B$3, resultados!$A$1:$ZZ$1, 0))</f>
        <v>#N/A</v>
      </c>
    </row>
    <row r="26" spans="1:3" x14ac:dyDescent="0.3">
      <c r="A26" t="e">
        <f>INDEX(resultados!$A$2:$ZZ$58, 20, MATCH($B$1, resultados!$A$1:$ZZ$1, 0))</f>
        <v>#N/A</v>
      </c>
      <c r="B26" t="e">
        <f>INDEX(resultados!$A$2:$ZZ$58, 20, MATCH($B$2, resultados!$A$1:$ZZ$1, 0))</f>
        <v>#N/A</v>
      </c>
      <c r="C26" t="e">
        <f>INDEX(resultados!$A$2:$ZZ$58, 20, MATCH($B$3, resultados!$A$1:$ZZ$1, 0))</f>
        <v>#N/A</v>
      </c>
    </row>
    <row r="27" spans="1:3" x14ac:dyDescent="0.3">
      <c r="A27" t="e">
        <f>INDEX(resultados!$A$2:$ZZ$58, 21, MATCH($B$1, resultados!$A$1:$ZZ$1, 0))</f>
        <v>#N/A</v>
      </c>
      <c r="B27" t="e">
        <f>INDEX(resultados!$A$2:$ZZ$58, 21, MATCH($B$2, resultados!$A$1:$ZZ$1, 0))</f>
        <v>#N/A</v>
      </c>
      <c r="C27" t="e">
        <f>INDEX(resultados!$A$2:$ZZ$58, 21, MATCH($B$3, resultados!$A$1:$ZZ$1, 0))</f>
        <v>#N/A</v>
      </c>
    </row>
    <row r="28" spans="1:3" x14ac:dyDescent="0.3">
      <c r="A28" t="e">
        <f>INDEX(resultados!$A$2:$ZZ$58, 22, MATCH($B$1, resultados!$A$1:$ZZ$1, 0))</f>
        <v>#N/A</v>
      </c>
      <c r="B28" t="e">
        <f>INDEX(resultados!$A$2:$ZZ$58, 22, MATCH($B$2, resultados!$A$1:$ZZ$1, 0))</f>
        <v>#N/A</v>
      </c>
      <c r="C28" t="e">
        <f>INDEX(resultados!$A$2:$ZZ$58, 22, MATCH($B$3, resultados!$A$1:$ZZ$1, 0))</f>
        <v>#N/A</v>
      </c>
    </row>
    <row r="29" spans="1:3" x14ac:dyDescent="0.3">
      <c r="A29" t="e">
        <f>INDEX(resultados!$A$2:$ZZ$58, 23, MATCH($B$1, resultados!$A$1:$ZZ$1, 0))</f>
        <v>#N/A</v>
      </c>
      <c r="B29" t="e">
        <f>INDEX(resultados!$A$2:$ZZ$58, 23, MATCH($B$2, resultados!$A$1:$ZZ$1, 0))</f>
        <v>#N/A</v>
      </c>
      <c r="C29" t="e">
        <f>INDEX(resultados!$A$2:$ZZ$58, 23, MATCH($B$3, resultados!$A$1:$ZZ$1, 0))</f>
        <v>#N/A</v>
      </c>
    </row>
    <row r="30" spans="1:3" x14ac:dyDescent="0.3">
      <c r="A30" t="e">
        <f>INDEX(resultados!$A$2:$ZZ$58, 24, MATCH($B$1, resultados!$A$1:$ZZ$1, 0))</f>
        <v>#N/A</v>
      </c>
      <c r="B30" t="e">
        <f>INDEX(resultados!$A$2:$ZZ$58, 24, MATCH($B$2, resultados!$A$1:$ZZ$1, 0))</f>
        <v>#N/A</v>
      </c>
      <c r="C30" t="e">
        <f>INDEX(resultados!$A$2:$ZZ$58, 24, MATCH($B$3, resultados!$A$1:$ZZ$1, 0))</f>
        <v>#N/A</v>
      </c>
    </row>
    <row r="31" spans="1:3" x14ac:dyDescent="0.3">
      <c r="A31" t="e">
        <f>INDEX(resultados!$A$2:$ZZ$58, 25, MATCH($B$1, resultados!$A$1:$ZZ$1, 0))</f>
        <v>#N/A</v>
      </c>
      <c r="B31" t="e">
        <f>INDEX(resultados!$A$2:$ZZ$58, 25, MATCH($B$2, resultados!$A$1:$ZZ$1, 0))</f>
        <v>#N/A</v>
      </c>
      <c r="C31" t="e">
        <f>INDEX(resultados!$A$2:$ZZ$58, 25, MATCH($B$3, resultados!$A$1:$ZZ$1, 0))</f>
        <v>#N/A</v>
      </c>
    </row>
    <row r="32" spans="1:3" x14ac:dyDescent="0.3">
      <c r="A32" t="e">
        <f>INDEX(resultados!$A$2:$ZZ$58, 26, MATCH($B$1, resultados!$A$1:$ZZ$1, 0))</f>
        <v>#N/A</v>
      </c>
      <c r="B32" t="e">
        <f>INDEX(resultados!$A$2:$ZZ$58, 26, MATCH($B$2, resultados!$A$1:$ZZ$1, 0))</f>
        <v>#N/A</v>
      </c>
      <c r="C32" t="e">
        <f>INDEX(resultados!$A$2:$ZZ$58, 26, MATCH($B$3, resultados!$A$1:$ZZ$1, 0))</f>
        <v>#N/A</v>
      </c>
    </row>
    <row r="33" spans="1:3" x14ac:dyDescent="0.3">
      <c r="A33" t="e">
        <f>INDEX(resultados!$A$2:$ZZ$58, 27, MATCH($B$1, resultados!$A$1:$ZZ$1, 0))</f>
        <v>#N/A</v>
      </c>
      <c r="B33" t="e">
        <f>INDEX(resultados!$A$2:$ZZ$58, 27, MATCH($B$2, resultados!$A$1:$ZZ$1, 0))</f>
        <v>#N/A</v>
      </c>
      <c r="C33" t="e">
        <f>INDEX(resultados!$A$2:$ZZ$58, 27, MATCH($B$3, resultados!$A$1:$ZZ$1, 0))</f>
        <v>#N/A</v>
      </c>
    </row>
    <row r="34" spans="1:3" x14ac:dyDescent="0.3">
      <c r="A34" t="e">
        <f>INDEX(resultados!$A$2:$ZZ$58, 28, MATCH($B$1, resultados!$A$1:$ZZ$1, 0))</f>
        <v>#N/A</v>
      </c>
      <c r="B34" t="e">
        <f>INDEX(resultados!$A$2:$ZZ$58, 28, MATCH($B$2, resultados!$A$1:$ZZ$1, 0))</f>
        <v>#N/A</v>
      </c>
      <c r="C34" t="e">
        <f>INDEX(resultados!$A$2:$ZZ$58, 28, MATCH($B$3, resultados!$A$1:$ZZ$1, 0))</f>
        <v>#N/A</v>
      </c>
    </row>
    <row r="35" spans="1:3" x14ac:dyDescent="0.3">
      <c r="A35" t="e">
        <f>INDEX(resultados!$A$2:$ZZ$58, 29, MATCH($B$1, resultados!$A$1:$ZZ$1, 0))</f>
        <v>#N/A</v>
      </c>
      <c r="B35" t="e">
        <f>INDEX(resultados!$A$2:$ZZ$58, 29, MATCH($B$2, resultados!$A$1:$ZZ$1, 0))</f>
        <v>#N/A</v>
      </c>
      <c r="C35" t="e">
        <f>INDEX(resultados!$A$2:$ZZ$58, 29, MATCH($B$3, resultados!$A$1:$ZZ$1, 0))</f>
        <v>#N/A</v>
      </c>
    </row>
    <row r="36" spans="1:3" x14ac:dyDescent="0.3">
      <c r="A36" t="e">
        <f>INDEX(resultados!$A$2:$ZZ$58, 30, MATCH($B$1, resultados!$A$1:$ZZ$1, 0))</f>
        <v>#N/A</v>
      </c>
      <c r="B36" t="e">
        <f>INDEX(resultados!$A$2:$ZZ$58, 30, MATCH($B$2, resultados!$A$1:$ZZ$1, 0))</f>
        <v>#N/A</v>
      </c>
      <c r="C36" t="e">
        <f>INDEX(resultados!$A$2:$ZZ$58, 30, MATCH($B$3, resultados!$A$1:$ZZ$1, 0))</f>
        <v>#N/A</v>
      </c>
    </row>
    <row r="37" spans="1:3" x14ac:dyDescent="0.3">
      <c r="A37" t="e">
        <f>INDEX(resultados!$A$2:$ZZ$58, 31, MATCH($B$1, resultados!$A$1:$ZZ$1, 0))</f>
        <v>#N/A</v>
      </c>
      <c r="B37" t="e">
        <f>INDEX(resultados!$A$2:$ZZ$58, 31, MATCH($B$2, resultados!$A$1:$ZZ$1, 0))</f>
        <v>#N/A</v>
      </c>
      <c r="C37" t="e">
        <f>INDEX(resultados!$A$2:$ZZ$58, 31, MATCH($B$3, resultados!$A$1:$ZZ$1, 0))</f>
        <v>#N/A</v>
      </c>
    </row>
    <row r="38" spans="1:3" x14ac:dyDescent="0.3">
      <c r="A38" t="e">
        <f>INDEX(resultados!$A$2:$ZZ$58, 32, MATCH($B$1, resultados!$A$1:$ZZ$1, 0))</f>
        <v>#N/A</v>
      </c>
      <c r="B38" t="e">
        <f>INDEX(resultados!$A$2:$ZZ$58, 32, MATCH($B$2, resultados!$A$1:$ZZ$1, 0))</f>
        <v>#N/A</v>
      </c>
      <c r="C38" t="e">
        <f>INDEX(resultados!$A$2:$ZZ$58, 32, MATCH($B$3, resultados!$A$1:$ZZ$1, 0))</f>
        <v>#N/A</v>
      </c>
    </row>
    <row r="39" spans="1:3" x14ac:dyDescent="0.3">
      <c r="A39" t="e">
        <f>INDEX(resultados!$A$2:$ZZ$58, 33, MATCH($B$1, resultados!$A$1:$ZZ$1, 0))</f>
        <v>#N/A</v>
      </c>
      <c r="B39" t="e">
        <f>INDEX(resultados!$A$2:$ZZ$58, 33, MATCH($B$2, resultados!$A$1:$ZZ$1, 0))</f>
        <v>#N/A</v>
      </c>
      <c r="C39" t="e">
        <f>INDEX(resultados!$A$2:$ZZ$58, 33, MATCH($B$3, resultados!$A$1:$ZZ$1, 0))</f>
        <v>#N/A</v>
      </c>
    </row>
    <row r="40" spans="1:3" x14ac:dyDescent="0.3">
      <c r="A40" t="e">
        <f>INDEX(resultados!$A$2:$ZZ$58, 34, MATCH($B$1, resultados!$A$1:$ZZ$1, 0))</f>
        <v>#N/A</v>
      </c>
      <c r="B40" t="e">
        <f>INDEX(resultados!$A$2:$ZZ$58, 34, MATCH($B$2, resultados!$A$1:$ZZ$1, 0))</f>
        <v>#N/A</v>
      </c>
      <c r="C40" t="e">
        <f>INDEX(resultados!$A$2:$ZZ$58, 34, MATCH($B$3, resultados!$A$1:$ZZ$1, 0))</f>
        <v>#N/A</v>
      </c>
    </row>
    <row r="41" spans="1:3" x14ac:dyDescent="0.3">
      <c r="A41" t="e">
        <f>INDEX(resultados!$A$2:$ZZ$58, 35, MATCH($B$1, resultados!$A$1:$ZZ$1, 0))</f>
        <v>#N/A</v>
      </c>
      <c r="B41" t="e">
        <f>INDEX(resultados!$A$2:$ZZ$58, 35, MATCH($B$2, resultados!$A$1:$ZZ$1, 0))</f>
        <v>#N/A</v>
      </c>
      <c r="C41" t="e">
        <f>INDEX(resultados!$A$2:$ZZ$58, 35, MATCH($B$3, resultados!$A$1:$ZZ$1, 0))</f>
        <v>#N/A</v>
      </c>
    </row>
    <row r="42" spans="1:3" x14ac:dyDescent="0.3">
      <c r="A42" t="e">
        <f>INDEX(resultados!$A$2:$ZZ$58, 36, MATCH($B$1, resultados!$A$1:$ZZ$1, 0))</f>
        <v>#N/A</v>
      </c>
      <c r="B42" t="e">
        <f>INDEX(resultados!$A$2:$ZZ$58, 36, MATCH($B$2, resultados!$A$1:$ZZ$1, 0))</f>
        <v>#N/A</v>
      </c>
      <c r="C42" t="e">
        <f>INDEX(resultados!$A$2:$ZZ$58, 36, MATCH($B$3, resultados!$A$1:$ZZ$1, 0))</f>
        <v>#N/A</v>
      </c>
    </row>
    <row r="43" spans="1:3" x14ac:dyDescent="0.3">
      <c r="A43" t="e">
        <f>INDEX(resultados!$A$2:$ZZ$58, 37, MATCH($B$1, resultados!$A$1:$ZZ$1, 0))</f>
        <v>#N/A</v>
      </c>
      <c r="B43" t="e">
        <f>INDEX(resultados!$A$2:$ZZ$58, 37, MATCH($B$2, resultados!$A$1:$ZZ$1, 0))</f>
        <v>#N/A</v>
      </c>
      <c r="C43" t="e">
        <f>INDEX(resultados!$A$2:$ZZ$58, 37, MATCH($B$3, resultados!$A$1:$ZZ$1, 0))</f>
        <v>#N/A</v>
      </c>
    </row>
    <row r="44" spans="1:3" x14ac:dyDescent="0.3">
      <c r="A44" t="e">
        <f>INDEX(resultados!$A$2:$ZZ$58, 38, MATCH($B$1, resultados!$A$1:$ZZ$1, 0))</f>
        <v>#N/A</v>
      </c>
      <c r="B44" t="e">
        <f>INDEX(resultados!$A$2:$ZZ$58, 38, MATCH($B$2, resultados!$A$1:$ZZ$1, 0))</f>
        <v>#N/A</v>
      </c>
      <c r="C44" t="e">
        <f>INDEX(resultados!$A$2:$ZZ$58, 38, MATCH($B$3, resultados!$A$1:$ZZ$1, 0))</f>
        <v>#N/A</v>
      </c>
    </row>
    <row r="45" spans="1:3" x14ac:dyDescent="0.3">
      <c r="A45" t="e">
        <f>INDEX(resultados!$A$2:$ZZ$58, 39, MATCH($B$1, resultados!$A$1:$ZZ$1, 0))</f>
        <v>#N/A</v>
      </c>
      <c r="B45" t="e">
        <f>INDEX(resultados!$A$2:$ZZ$58, 39, MATCH($B$2, resultados!$A$1:$ZZ$1, 0))</f>
        <v>#N/A</v>
      </c>
      <c r="C45" t="e">
        <f>INDEX(resultados!$A$2:$ZZ$58, 39, MATCH($B$3, resultados!$A$1:$ZZ$1, 0))</f>
        <v>#N/A</v>
      </c>
    </row>
    <row r="46" spans="1:3" x14ac:dyDescent="0.3">
      <c r="A46" t="e">
        <f>INDEX(resultados!$A$2:$ZZ$58, 40, MATCH($B$1, resultados!$A$1:$ZZ$1, 0))</f>
        <v>#N/A</v>
      </c>
      <c r="B46" t="e">
        <f>INDEX(resultados!$A$2:$ZZ$58, 40, MATCH($B$2, resultados!$A$1:$ZZ$1, 0))</f>
        <v>#N/A</v>
      </c>
      <c r="C46" t="e">
        <f>INDEX(resultados!$A$2:$ZZ$58, 40, MATCH($B$3, resultados!$A$1:$ZZ$1, 0))</f>
        <v>#N/A</v>
      </c>
    </row>
    <row r="47" spans="1:3" x14ac:dyDescent="0.3">
      <c r="A47" t="e">
        <f>INDEX(resultados!$A$2:$ZZ$58, 41, MATCH($B$1, resultados!$A$1:$ZZ$1, 0))</f>
        <v>#N/A</v>
      </c>
      <c r="B47" t="e">
        <f>INDEX(resultados!$A$2:$ZZ$58, 41, MATCH($B$2, resultados!$A$1:$ZZ$1, 0))</f>
        <v>#N/A</v>
      </c>
      <c r="C47" t="e">
        <f>INDEX(resultados!$A$2:$ZZ$58, 41, MATCH($B$3, resultados!$A$1:$ZZ$1, 0))</f>
        <v>#N/A</v>
      </c>
    </row>
    <row r="48" spans="1:3" x14ac:dyDescent="0.3">
      <c r="A48" t="e">
        <f>INDEX(resultados!$A$2:$ZZ$58, 42, MATCH($B$1, resultados!$A$1:$ZZ$1, 0))</f>
        <v>#N/A</v>
      </c>
      <c r="B48" t="e">
        <f>INDEX(resultados!$A$2:$ZZ$58, 42, MATCH($B$2, resultados!$A$1:$ZZ$1, 0))</f>
        <v>#N/A</v>
      </c>
      <c r="C48" t="e">
        <f>INDEX(resultados!$A$2:$ZZ$58, 42, MATCH($B$3, resultados!$A$1:$ZZ$1, 0))</f>
        <v>#N/A</v>
      </c>
    </row>
    <row r="49" spans="1:3" x14ac:dyDescent="0.3">
      <c r="A49" t="e">
        <f>INDEX(resultados!$A$2:$ZZ$58, 43, MATCH($B$1, resultados!$A$1:$ZZ$1, 0))</f>
        <v>#N/A</v>
      </c>
      <c r="B49" t="e">
        <f>INDEX(resultados!$A$2:$ZZ$58, 43, MATCH($B$2, resultados!$A$1:$ZZ$1, 0))</f>
        <v>#N/A</v>
      </c>
      <c r="C49" t="e">
        <f>INDEX(resultados!$A$2:$ZZ$58, 43, MATCH($B$3, resultados!$A$1:$ZZ$1, 0))</f>
        <v>#N/A</v>
      </c>
    </row>
    <row r="50" spans="1:3" x14ac:dyDescent="0.3">
      <c r="A50" t="e">
        <f>INDEX(resultados!$A$2:$ZZ$58, 44, MATCH($B$1, resultados!$A$1:$ZZ$1, 0))</f>
        <v>#N/A</v>
      </c>
      <c r="B50" t="e">
        <f>INDEX(resultados!$A$2:$ZZ$58, 44, MATCH($B$2, resultados!$A$1:$ZZ$1, 0))</f>
        <v>#N/A</v>
      </c>
      <c r="C50" t="e">
        <f>INDEX(resultados!$A$2:$ZZ$58, 44, MATCH($B$3, resultados!$A$1:$ZZ$1, 0))</f>
        <v>#N/A</v>
      </c>
    </row>
    <row r="51" spans="1:3" x14ac:dyDescent="0.3">
      <c r="A51" t="e">
        <f>INDEX(resultados!$A$2:$ZZ$58, 45, MATCH($B$1, resultados!$A$1:$ZZ$1, 0))</f>
        <v>#N/A</v>
      </c>
      <c r="B51" t="e">
        <f>INDEX(resultados!$A$2:$ZZ$58, 45, MATCH($B$2, resultados!$A$1:$ZZ$1, 0))</f>
        <v>#N/A</v>
      </c>
      <c r="C51" t="e">
        <f>INDEX(resultados!$A$2:$ZZ$58, 45, MATCH($B$3, resultados!$A$1:$ZZ$1, 0))</f>
        <v>#N/A</v>
      </c>
    </row>
    <row r="52" spans="1:3" x14ac:dyDescent="0.3">
      <c r="A52" t="e">
        <f>INDEX(resultados!$A$2:$ZZ$58, 46, MATCH($B$1, resultados!$A$1:$ZZ$1, 0))</f>
        <v>#N/A</v>
      </c>
      <c r="B52" t="e">
        <f>INDEX(resultados!$A$2:$ZZ$58, 46, MATCH($B$2, resultados!$A$1:$ZZ$1, 0))</f>
        <v>#N/A</v>
      </c>
      <c r="C52" t="e">
        <f>INDEX(resultados!$A$2:$ZZ$58, 46, MATCH($B$3, resultados!$A$1:$ZZ$1, 0))</f>
        <v>#N/A</v>
      </c>
    </row>
    <row r="53" spans="1:3" x14ac:dyDescent="0.3">
      <c r="A53" t="e">
        <f>INDEX(resultados!$A$2:$ZZ$58, 47, MATCH($B$1, resultados!$A$1:$ZZ$1, 0))</f>
        <v>#N/A</v>
      </c>
      <c r="B53" t="e">
        <f>INDEX(resultados!$A$2:$ZZ$58, 47, MATCH($B$2, resultados!$A$1:$ZZ$1, 0))</f>
        <v>#N/A</v>
      </c>
      <c r="C53" t="e">
        <f>INDEX(resultados!$A$2:$ZZ$58, 47, MATCH($B$3, resultados!$A$1:$ZZ$1, 0))</f>
        <v>#N/A</v>
      </c>
    </row>
    <row r="54" spans="1:3" x14ac:dyDescent="0.3">
      <c r="A54" t="e">
        <f>INDEX(resultados!$A$2:$ZZ$58, 48, MATCH($B$1, resultados!$A$1:$ZZ$1, 0))</f>
        <v>#N/A</v>
      </c>
      <c r="B54" t="e">
        <f>INDEX(resultados!$A$2:$ZZ$58, 48, MATCH($B$2, resultados!$A$1:$ZZ$1, 0))</f>
        <v>#N/A</v>
      </c>
      <c r="C54" t="e">
        <f>INDEX(resultados!$A$2:$ZZ$58, 48, MATCH($B$3, resultados!$A$1:$ZZ$1, 0))</f>
        <v>#N/A</v>
      </c>
    </row>
    <row r="55" spans="1:3" x14ac:dyDescent="0.3">
      <c r="A55" t="e">
        <f>INDEX(resultados!$A$2:$ZZ$58, 49, MATCH($B$1, resultados!$A$1:$ZZ$1, 0))</f>
        <v>#N/A</v>
      </c>
      <c r="B55" t="e">
        <f>INDEX(resultados!$A$2:$ZZ$58, 49, MATCH($B$2, resultados!$A$1:$ZZ$1, 0))</f>
        <v>#N/A</v>
      </c>
      <c r="C55" t="e">
        <f>INDEX(resultados!$A$2:$ZZ$58, 49, MATCH($B$3, resultados!$A$1:$ZZ$1, 0))</f>
        <v>#N/A</v>
      </c>
    </row>
    <row r="56" spans="1:3" x14ac:dyDescent="0.3">
      <c r="A56" t="e">
        <f>INDEX(resultados!$A$2:$ZZ$58, 50, MATCH($B$1, resultados!$A$1:$ZZ$1, 0))</f>
        <v>#N/A</v>
      </c>
      <c r="B56" t="e">
        <f>INDEX(resultados!$A$2:$ZZ$58, 50, MATCH($B$2, resultados!$A$1:$ZZ$1, 0))</f>
        <v>#N/A</v>
      </c>
      <c r="C56" t="e">
        <f>INDEX(resultados!$A$2:$ZZ$58, 50, MATCH($B$3, resultados!$A$1:$ZZ$1, 0))</f>
        <v>#N/A</v>
      </c>
    </row>
    <row r="57" spans="1:3" x14ac:dyDescent="0.3">
      <c r="A57" t="e">
        <f>INDEX(resultados!$A$2:$ZZ$58, 51, MATCH($B$1, resultados!$A$1:$ZZ$1, 0))</f>
        <v>#N/A</v>
      </c>
      <c r="B57" t="e">
        <f>INDEX(resultados!$A$2:$ZZ$58, 51, MATCH($B$2, resultados!$A$1:$ZZ$1, 0))</f>
        <v>#N/A</v>
      </c>
      <c r="C57" t="e">
        <f>INDEX(resultados!$A$2:$ZZ$58, 51, MATCH($B$3, resultados!$A$1:$ZZ$1, 0))</f>
        <v>#N/A</v>
      </c>
    </row>
    <row r="58" spans="1:3" x14ac:dyDescent="0.3">
      <c r="A58" t="e">
        <f>INDEX(resultados!$A$2:$ZZ$58, 52, MATCH($B$1, resultados!$A$1:$ZZ$1, 0))</f>
        <v>#N/A</v>
      </c>
      <c r="B58" t="e">
        <f>INDEX(resultados!$A$2:$ZZ$58, 52, MATCH($B$2, resultados!$A$1:$ZZ$1, 0))</f>
        <v>#N/A</v>
      </c>
      <c r="C58" t="e">
        <f>INDEX(resultados!$A$2:$ZZ$58, 52, MATCH($B$3, resultados!$A$1:$ZZ$1, 0))</f>
        <v>#N/A</v>
      </c>
    </row>
    <row r="59" spans="1:3" x14ac:dyDescent="0.3">
      <c r="A59" t="e">
        <f>INDEX(resultados!$A$2:$ZZ$58, 53, MATCH($B$1, resultados!$A$1:$ZZ$1, 0))</f>
        <v>#N/A</v>
      </c>
      <c r="B59" t="e">
        <f>INDEX(resultados!$A$2:$ZZ$58, 53, MATCH($B$2, resultados!$A$1:$ZZ$1, 0))</f>
        <v>#N/A</v>
      </c>
      <c r="C59" t="e">
        <f>INDEX(resultados!$A$2:$ZZ$58, 53, MATCH($B$3, resultados!$A$1:$ZZ$1, 0))</f>
        <v>#N/A</v>
      </c>
    </row>
    <row r="60" spans="1:3" x14ac:dyDescent="0.3">
      <c r="A60" t="e">
        <f>INDEX(resultados!$A$2:$ZZ$58, 54, MATCH($B$1, resultados!$A$1:$ZZ$1, 0))</f>
        <v>#N/A</v>
      </c>
      <c r="B60" t="e">
        <f>INDEX(resultados!$A$2:$ZZ$58, 54, MATCH($B$2, resultados!$A$1:$ZZ$1, 0))</f>
        <v>#N/A</v>
      </c>
      <c r="C60" t="e">
        <f>INDEX(resultados!$A$2:$ZZ$58, 54, MATCH($B$3, resultados!$A$1:$ZZ$1, 0))</f>
        <v>#N/A</v>
      </c>
    </row>
    <row r="61" spans="1:3" x14ac:dyDescent="0.3">
      <c r="A61" t="e">
        <f>INDEX(resultados!$A$2:$ZZ$58, 55, MATCH($B$1, resultados!$A$1:$ZZ$1, 0))</f>
        <v>#N/A</v>
      </c>
      <c r="B61" t="e">
        <f>INDEX(resultados!$A$2:$ZZ$58, 55, MATCH($B$2, resultados!$A$1:$ZZ$1, 0))</f>
        <v>#N/A</v>
      </c>
      <c r="C61" t="e">
        <f>INDEX(resultados!$A$2:$ZZ$58, 55, MATCH($B$3, resultados!$A$1:$ZZ$1, 0))</f>
        <v>#N/A</v>
      </c>
    </row>
    <row r="62" spans="1:3" x14ac:dyDescent="0.3">
      <c r="A62" t="e">
        <f>INDEX(resultados!$A$2:$ZZ$58, 56, MATCH($B$1, resultados!$A$1:$ZZ$1, 0))</f>
        <v>#N/A</v>
      </c>
      <c r="B62" t="e">
        <f>INDEX(resultados!$A$2:$ZZ$58, 56, MATCH($B$2, resultados!$A$1:$ZZ$1, 0))</f>
        <v>#N/A</v>
      </c>
      <c r="C62" t="e">
        <f>INDEX(resultados!$A$2:$ZZ$58, 56, MATCH($B$3, resultados!$A$1:$ZZ$1, 0))</f>
        <v>#N/A</v>
      </c>
    </row>
    <row r="63" spans="1:3" x14ac:dyDescent="0.3">
      <c r="A63" t="e">
        <f>INDEX(resultados!$A$2:$ZZ$58, 57, MATCH($B$1, resultados!$A$1:$ZZ$1, 0))</f>
        <v>#N/A</v>
      </c>
      <c r="B63" t="e">
        <f>INDEX(resultados!$A$2:$ZZ$58, 57, MATCH($B$2, resultados!$A$1:$ZZ$1, 0))</f>
        <v>#N/A</v>
      </c>
      <c r="C63" t="e">
        <f>INDEX(resultados!$A$2:$ZZ$58, 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2.2863000000000002</v>
      </c>
      <c r="E2">
        <v>43.74</v>
      </c>
      <c r="F2">
        <v>38.08</v>
      </c>
      <c r="G2">
        <v>11.6</v>
      </c>
      <c r="H2">
        <v>0.2</v>
      </c>
      <c r="I2">
        <v>197</v>
      </c>
      <c r="J2">
        <v>89.87</v>
      </c>
      <c r="K2">
        <v>37.549999999999997</v>
      </c>
      <c r="L2">
        <v>1</v>
      </c>
      <c r="M2">
        <v>195</v>
      </c>
      <c r="N2">
        <v>11.32</v>
      </c>
      <c r="O2">
        <v>11317.98</v>
      </c>
      <c r="P2">
        <v>271.45999999999998</v>
      </c>
      <c r="Q2">
        <v>5161.22</v>
      </c>
      <c r="R2">
        <v>357.97</v>
      </c>
      <c r="S2">
        <v>107.96</v>
      </c>
      <c r="T2">
        <v>124403.64</v>
      </c>
      <c r="U2">
        <v>0.3</v>
      </c>
      <c r="V2">
        <v>0.8</v>
      </c>
      <c r="W2">
        <v>0.54</v>
      </c>
      <c r="X2">
        <v>7.48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2.5038999999999998</v>
      </c>
      <c r="E3">
        <v>39.94</v>
      </c>
      <c r="F3">
        <v>35.54</v>
      </c>
      <c r="G3">
        <v>16.399999999999999</v>
      </c>
      <c r="H3">
        <v>0.39</v>
      </c>
      <c r="I3">
        <v>130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232.31</v>
      </c>
      <c r="Q3">
        <v>5160.75</v>
      </c>
      <c r="R3">
        <v>267.12</v>
      </c>
      <c r="S3">
        <v>107.96</v>
      </c>
      <c r="T3">
        <v>79317.19</v>
      </c>
      <c r="U3">
        <v>0.4</v>
      </c>
      <c r="V3">
        <v>0.86</v>
      </c>
      <c r="W3">
        <v>0.6</v>
      </c>
      <c r="X3">
        <v>4.9400000000000004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2.3923000000000001</v>
      </c>
      <c r="E2">
        <v>41.8</v>
      </c>
      <c r="F2">
        <v>37.25</v>
      </c>
      <c r="G2">
        <v>12.85</v>
      </c>
      <c r="H2">
        <v>0.24</v>
      </c>
      <c r="I2">
        <v>174</v>
      </c>
      <c r="J2">
        <v>71.52</v>
      </c>
      <c r="K2">
        <v>32.270000000000003</v>
      </c>
      <c r="L2">
        <v>1</v>
      </c>
      <c r="M2">
        <v>9</v>
      </c>
      <c r="N2">
        <v>8.25</v>
      </c>
      <c r="O2">
        <v>9054.6</v>
      </c>
      <c r="P2">
        <v>211.22</v>
      </c>
      <c r="Q2">
        <v>5160.8900000000003</v>
      </c>
      <c r="R2">
        <v>322.62</v>
      </c>
      <c r="S2">
        <v>107.96</v>
      </c>
      <c r="T2">
        <v>106842.81</v>
      </c>
      <c r="U2">
        <v>0.33</v>
      </c>
      <c r="V2">
        <v>0.82</v>
      </c>
      <c r="W2">
        <v>0.72</v>
      </c>
      <c r="X2">
        <v>6.65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2.3956</v>
      </c>
      <c r="E3">
        <v>41.74</v>
      </c>
      <c r="F3">
        <v>37.21</v>
      </c>
      <c r="G3">
        <v>12.9</v>
      </c>
      <c r="H3">
        <v>0.48</v>
      </c>
      <c r="I3">
        <v>173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214.11</v>
      </c>
      <c r="Q3">
        <v>5161.43</v>
      </c>
      <c r="R3">
        <v>320.76</v>
      </c>
      <c r="S3">
        <v>107.96</v>
      </c>
      <c r="T3">
        <v>105920.5</v>
      </c>
      <c r="U3">
        <v>0.34</v>
      </c>
      <c r="V3">
        <v>0.82</v>
      </c>
      <c r="W3">
        <v>0.73</v>
      </c>
      <c r="X3">
        <v>6.61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2.0257000000000001</v>
      </c>
      <c r="E2">
        <v>49.37</v>
      </c>
      <c r="F2">
        <v>43.83</v>
      </c>
      <c r="G2">
        <v>7.62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171.74</v>
      </c>
      <c r="Q2">
        <v>5162.3100000000004</v>
      </c>
      <c r="R2">
        <v>533.74</v>
      </c>
      <c r="S2">
        <v>107.96</v>
      </c>
      <c r="T2">
        <v>211551.01</v>
      </c>
      <c r="U2">
        <v>0.2</v>
      </c>
      <c r="V2">
        <v>0.7</v>
      </c>
      <c r="W2">
        <v>1.24</v>
      </c>
      <c r="X2">
        <v>13.23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1.778</v>
      </c>
      <c r="E2">
        <v>56.24</v>
      </c>
      <c r="F2">
        <v>44.05</v>
      </c>
      <c r="G2">
        <v>7.66</v>
      </c>
      <c r="H2">
        <v>0.12</v>
      </c>
      <c r="I2">
        <v>345</v>
      </c>
      <c r="J2">
        <v>141.81</v>
      </c>
      <c r="K2">
        <v>47.83</v>
      </c>
      <c r="L2">
        <v>1</v>
      </c>
      <c r="M2">
        <v>343</v>
      </c>
      <c r="N2">
        <v>22.98</v>
      </c>
      <c r="O2">
        <v>17723.39</v>
      </c>
      <c r="P2">
        <v>473.31</v>
      </c>
      <c r="Q2">
        <v>5161.4399999999996</v>
      </c>
      <c r="R2">
        <v>558.70000000000005</v>
      </c>
      <c r="S2">
        <v>107.96</v>
      </c>
      <c r="T2">
        <v>224028.26</v>
      </c>
      <c r="U2">
        <v>0.19</v>
      </c>
      <c r="V2">
        <v>0.69</v>
      </c>
      <c r="W2">
        <v>0.77</v>
      </c>
      <c r="X2">
        <v>13.44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2.44</v>
      </c>
      <c r="E3">
        <v>40.98</v>
      </c>
      <c r="F3">
        <v>35.200000000000003</v>
      </c>
      <c r="G3">
        <v>17.170000000000002</v>
      </c>
      <c r="H3">
        <v>0.25</v>
      </c>
      <c r="I3">
        <v>123</v>
      </c>
      <c r="J3">
        <v>143.16999999999999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337.55</v>
      </c>
      <c r="Q3">
        <v>5160.88</v>
      </c>
      <c r="R3">
        <v>261.56</v>
      </c>
      <c r="S3">
        <v>107.96</v>
      </c>
      <c r="T3">
        <v>76571.86</v>
      </c>
      <c r="U3">
        <v>0.41</v>
      </c>
      <c r="V3">
        <v>0.87</v>
      </c>
      <c r="W3">
        <v>0.42</v>
      </c>
      <c r="X3">
        <v>4.5999999999999996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2.6358000000000001</v>
      </c>
      <c r="E4">
        <v>37.94</v>
      </c>
      <c r="F4">
        <v>33.51</v>
      </c>
      <c r="G4">
        <v>26.46</v>
      </c>
      <c r="H4">
        <v>0.37</v>
      </c>
      <c r="I4">
        <v>76</v>
      </c>
      <c r="J4">
        <v>144.54</v>
      </c>
      <c r="K4">
        <v>47.83</v>
      </c>
      <c r="L4">
        <v>3</v>
      </c>
      <c r="M4">
        <v>6</v>
      </c>
      <c r="N4">
        <v>23.71</v>
      </c>
      <c r="O4">
        <v>18060.849999999999</v>
      </c>
      <c r="P4">
        <v>285.44</v>
      </c>
      <c r="Q4">
        <v>5160.5</v>
      </c>
      <c r="R4">
        <v>202.53</v>
      </c>
      <c r="S4">
        <v>107.96</v>
      </c>
      <c r="T4">
        <v>47287.97</v>
      </c>
      <c r="U4">
        <v>0.53</v>
      </c>
      <c r="V4">
        <v>0.91</v>
      </c>
      <c r="W4">
        <v>0.43</v>
      </c>
      <c r="X4">
        <v>2.92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2.6374</v>
      </c>
      <c r="E5">
        <v>37.92</v>
      </c>
      <c r="F5">
        <v>33.520000000000003</v>
      </c>
      <c r="G5">
        <v>26.82</v>
      </c>
      <c r="H5">
        <v>0.49</v>
      </c>
      <c r="I5">
        <v>75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287.55</v>
      </c>
      <c r="Q5">
        <v>5160.57</v>
      </c>
      <c r="R5">
        <v>202.28</v>
      </c>
      <c r="S5">
        <v>107.96</v>
      </c>
      <c r="T5">
        <v>47168.66</v>
      </c>
      <c r="U5">
        <v>0.53</v>
      </c>
      <c r="V5">
        <v>0.91</v>
      </c>
      <c r="W5">
        <v>0.44</v>
      </c>
      <c r="X5">
        <v>2.92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1.5012000000000001</v>
      </c>
      <c r="E2">
        <v>66.61</v>
      </c>
      <c r="F2">
        <v>48.3</v>
      </c>
      <c r="G2">
        <v>6.48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611.98</v>
      </c>
      <c r="Q2">
        <v>5161.83</v>
      </c>
      <c r="R2">
        <v>701.37</v>
      </c>
      <c r="S2">
        <v>107.96</v>
      </c>
      <c r="T2">
        <v>294854.01</v>
      </c>
      <c r="U2">
        <v>0.15</v>
      </c>
      <c r="V2">
        <v>0.63</v>
      </c>
      <c r="W2">
        <v>0.94</v>
      </c>
      <c r="X2">
        <v>17.690000000000001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2.2477</v>
      </c>
      <c r="E3">
        <v>44.49</v>
      </c>
      <c r="F3">
        <v>36.49</v>
      </c>
      <c r="G3">
        <v>13.94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33.770000000000003</v>
      </c>
      <c r="O3">
        <v>22213.89</v>
      </c>
      <c r="P3">
        <v>431.2</v>
      </c>
      <c r="Q3">
        <v>5160.68</v>
      </c>
      <c r="R3">
        <v>304.79000000000002</v>
      </c>
      <c r="S3">
        <v>107.96</v>
      </c>
      <c r="T3">
        <v>98015.06</v>
      </c>
      <c r="U3">
        <v>0.35</v>
      </c>
      <c r="V3">
        <v>0.84</v>
      </c>
      <c r="W3">
        <v>0.47</v>
      </c>
      <c r="X3">
        <v>5.89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2.5384000000000002</v>
      </c>
      <c r="E4">
        <v>39.4</v>
      </c>
      <c r="F4">
        <v>33.81</v>
      </c>
      <c r="G4">
        <v>22.79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87</v>
      </c>
      <c r="N4">
        <v>34.26</v>
      </c>
      <c r="O4">
        <v>22397.24</v>
      </c>
      <c r="P4">
        <v>366.46</v>
      </c>
      <c r="Q4">
        <v>5160.34</v>
      </c>
      <c r="R4">
        <v>215.14</v>
      </c>
      <c r="S4">
        <v>107.96</v>
      </c>
      <c r="T4">
        <v>53531.46</v>
      </c>
      <c r="U4">
        <v>0.5</v>
      </c>
      <c r="V4">
        <v>0.9</v>
      </c>
      <c r="W4">
        <v>0.36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2.6663999999999999</v>
      </c>
      <c r="E5">
        <v>37.5</v>
      </c>
      <c r="F5">
        <v>32.909999999999997</v>
      </c>
      <c r="G5">
        <v>32.369999999999997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25</v>
      </c>
      <c r="N5">
        <v>34.75</v>
      </c>
      <c r="O5">
        <v>22581.25</v>
      </c>
      <c r="P5">
        <v>322.70999999999998</v>
      </c>
      <c r="Q5">
        <v>5160.4399999999996</v>
      </c>
      <c r="R5">
        <v>183.87</v>
      </c>
      <c r="S5">
        <v>107.96</v>
      </c>
      <c r="T5">
        <v>38032.699999999997</v>
      </c>
      <c r="U5">
        <v>0.59</v>
      </c>
      <c r="V5">
        <v>0.93</v>
      </c>
      <c r="W5">
        <v>0.37</v>
      </c>
      <c r="X5">
        <v>2.3199999999999998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2.6768000000000001</v>
      </c>
      <c r="E6">
        <v>37.36</v>
      </c>
      <c r="F6">
        <v>32.840000000000003</v>
      </c>
      <c r="G6">
        <v>33.4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320.93</v>
      </c>
      <c r="Q6">
        <v>5160.71</v>
      </c>
      <c r="R6">
        <v>180.37</v>
      </c>
      <c r="S6">
        <v>107.96</v>
      </c>
      <c r="T6">
        <v>36293.24</v>
      </c>
      <c r="U6">
        <v>0.6</v>
      </c>
      <c r="V6">
        <v>0.93</v>
      </c>
      <c r="W6">
        <v>0.39</v>
      </c>
      <c r="X6">
        <v>2.2400000000000002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1.7302999999999999</v>
      </c>
      <c r="E2">
        <v>57.79</v>
      </c>
      <c r="F2">
        <v>50.41</v>
      </c>
      <c r="G2">
        <v>5.86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146.35</v>
      </c>
      <c r="Q2">
        <v>5163.47</v>
      </c>
      <c r="R2">
        <v>745.63</v>
      </c>
      <c r="S2">
        <v>107.96</v>
      </c>
      <c r="T2">
        <v>316638.5</v>
      </c>
      <c r="U2">
        <v>0.14000000000000001</v>
      </c>
      <c r="V2">
        <v>0.61</v>
      </c>
      <c r="W2">
        <v>1.74</v>
      </c>
      <c r="X2">
        <v>19.8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2.1890999999999998</v>
      </c>
      <c r="E2">
        <v>45.68</v>
      </c>
      <c r="F2">
        <v>39.11</v>
      </c>
      <c r="G2">
        <v>10.52</v>
      </c>
      <c r="H2">
        <v>0.18</v>
      </c>
      <c r="I2">
        <v>223</v>
      </c>
      <c r="J2">
        <v>98.71</v>
      </c>
      <c r="K2">
        <v>39.72</v>
      </c>
      <c r="L2">
        <v>1</v>
      </c>
      <c r="M2">
        <v>221</v>
      </c>
      <c r="N2">
        <v>12.99</v>
      </c>
      <c r="O2">
        <v>12407.75</v>
      </c>
      <c r="P2">
        <v>307.24</v>
      </c>
      <c r="Q2">
        <v>5160.78</v>
      </c>
      <c r="R2">
        <v>393.25</v>
      </c>
      <c r="S2">
        <v>107.96</v>
      </c>
      <c r="T2">
        <v>141913.76</v>
      </c>
      <c r="U2">
        <v>0.27</v>
      </c>
      <c r="V2">
        <v>0.78</v>
      </c>
      <c r="W2">
        <v>0.56000000000000005</v>
      </c>
      <c r="X2">
        <v>8.51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2.5390000000000001</v>
      </c>
      <c r="E3">
        <v>39.39</v>
      </c>
      <c r="F3">
        <v>35.01</v>
      </c>
      <c r="G3">
        <v>18.11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241.66</v>
      </c>
      <c r="Q3">
        <v>5161.1000000000004</v>
      </c>
      <c r="R3">
        <v>250.09</v>
      </c>
      <c r="S3">
        <v>107.96</v>
      </c>
      <c r="T3">
        <v>70867.61</v>
      </c>
      <c r="U3">
        <v>0.43</v>
      </c>
      <c r="V3">
        <v>0.87</v>
      </c>
      <c r="W3">
        <v>0.56000000000000005</v>
      </c>
      <c r="X3">
        <v>4.41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2024-09-25T11:41:44Z</dcterms:created>
  <dcterms:modified xsi:type="dcterms:W3CDTF">2024-09-25T20:43:06Z</dcterms:modified>
</cp:coreProperties>
</file>