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00ha_100ha_18%_12m_0_TSP/"/>
    </mc:Choice>
  </mc:AlternateContent>
  <xr:revisionPtr revIDLastSave="473" documentId="11_5DA11E9E795875C13380DE001D8DCB09B61B9D81" xr6:coauthVersionLast="47" xr6:coauthVersionMax="47" xr10:uidLastSave="{3A98034A-01A8-45CE-8FB4-E8AE8D277FF6}"/>
  <bookViews>
    <workbookView xWindow="-108" yWindow="-108" windowWidth="23256" windowHeight="12576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<sst xmlns="http://schemas.openxmlformats.org/spreadsheetml/2006/main" count="695" uniqueCount="60">
  <si>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</si>
  <si>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</si>
  <si>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</si>
  <si>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</si>
  <si>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</si>
  <si>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</si>
  <si>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</si>
  <si>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</si>
  <si>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</si>
  <si>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</si>
  <si>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</si>
  <si>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</si>
  <si>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</si>
  <si>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</si>
  <si>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</si>
  <si>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</si>
  <si>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</si>
  <si>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</si>
  <si>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</si>
  <si>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</si>
  <si>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</si>
  <si>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</si>
  <si>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</si>
  <si>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</si>
  <si>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</si>
  <si>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</si>
  <si>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</si>
  <si>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</si>
  <si>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</si>
  <si>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</si>
  <si>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</si>
  <si>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</si>
  <si>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</si>
  <si>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</si>
  <si>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</si>
  <si>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</si>
  <si>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</si>
  <si>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</si>
  <si>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</si>
  <si>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</si>
  <si>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</si>
  <si>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</si>
  <si>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</si>
  <si>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</si>
  <si>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</si>
  <si>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</si>
  <si>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</si>
  <si>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</si>
  <si>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</si>
  <si>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</si>
  <si>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</si>
  <si>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</si>
  <si>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</si>
  <si>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</si>
  <si>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</si>
  <si>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</si>
  <si>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</si>
  <si>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</si>
  <si>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</si>
  <si>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ld_100ha_100ha_18%_12m_0_TSP\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</si>
</sst>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0.89680000000000004</c:v>
                </c:pt>
                <c:pt idx="1">
                  <c:v>1.0911</c:v>
                </c:pt>
                <c:pt idx="2">
                  <c:v>1.2142999999999999</c:v>
                </c:pt>
                <c:pt idx="3">
                  <c:v>1.3</c:v>
                </c:pt>
                <c:pt idx="4">
                  <c:v>1.3608000000000002</c:v>
                </c:pt>
                <c:pt idx="5">
                  <c:v>1.4106999999999998</c:v>
                </c:pt>
                <c:pt idx="6">
                  <c:v>1.4489000000000001</c:v>
                </c:pt>
                <c:pt idx="7">
                  <c:v>1.4810000000000003</c:v>
                </c:pt>
                <c:pt idx="8">
                  <c:v>1.5074000000000001</c:v>
                </c:pt>
                <c:pt idx="9">
                  <c:v>1.5284</c:v>
                </c:pt>
                <c:pt idx="10">
                  <c:v>1.5459000000000001</c:v>
                </c:pt>
                <c:pt idx="11">
                  <c:v>1.5626</c:v>
                </c:pt>
                <c:pt idx="12">
                  <c:v>1.5739000000000001</c:v>
                </c:pt>
                <c:pt idx="13">
                  <c:v>1.5861000000000001</c:v>
                </c:pt>
                <c:pt idx="14">
                  <c:v>1.5981999999999998</c:v>
                </c:pt>
                <c:pt idx="15">
                  <c:v>1.6054999999999999</c:v>
                </c:pt>
                <c:pt idx="16">
                  <c:v>1.6145000000000003</c:v>
                </c:pt>
                <c:pt idx="17">
                  <c:v>1.621</c:v>
                </c:pt>
                <c:pt idx="18">
                  <c:v>1.6287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22-44C2-A5E2-797EF9F4A7BF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2-6622-44C2-A5E2-797EF9F4A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924048"/>
        <c:axId val="682901488"/>
      </c:scatterChart>
      <c:valAx>
        <c:axId val="68292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2901488"/>
        <c:crosses val="autoZero"/>
        <c:crossBetween val="midCat"/>
      </c:valAx>
      <c:valAx>
        <c:axId val="682901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29240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432-4E05-9781-D13680AA3427}"/>
              </c:ext>
            </c:extLst>
          </c:dPt>
          <c:dPt>
            <c:idx val="1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432-4E05-9781-D13680AA3427}"/>
              </c:ext>
            </c:extLst>
          </c:dPt>
          <c:dPt>
            <c:idx val="2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432-4E05-9781-D13680AA3427}"/>
              </c:ext>
            </c:extLst>
          </c:dPt>
          <c:dPt>
            <c:idx val="3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432-4E05-9781-D13680AA3427}"/>
              </c:ext>
            </c:extLst>
          </c:dPt>
          <c:dPt>
            <c:idx val="4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432-4E05-9781-D13680AA3427}"/>
              </c:ext>
            </c:extLst>
          </c:dPt>
          <c:dPt>
            <c:idx val="5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432-4E05-9781-D13680AA3427}"/>
              </c:ext>
            </c:extLst>
          </c:dPt>
          <c:dPt>
            <c:idx val="6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432-4E05-9781-D13680AA3427}"/>
              </c:ext>
            </c:extLst>
          </c:dPt>
          <c:dPt>
            <c:idx val="7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432-4E05-9781-D13680AA3427}"/>
              </c:ext>
            </c:extLst>
          </c:dPt>
          <c:dPt>
            <c:idx val="8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432-4E05-9781-D13680AA3427}"/>
              </c:ext>
            </c:extLst>
          </c:dPt>
          <c:dPt>
            <c:idx val="9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432-4E05-9781-D13680AA3427}"/>
              </c:ext>
            </c:extLst>
          </c:dPt>
          <c:dPt>
            <c:idx val="10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B432-4E05-9781-D13680AA3427}"/>
              </c:ext>
            </c:extLst>
          </c:dPt>
          <c:dPt>
            <c:idx val="11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B432-4E05-9781-D13680AA3427}"/>
              </c:ext>
            </c:extLst>
          </c:dPt>
          <c:dPt>
            <c:idx val="12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B432-4E05-9781-D13680AA3427}"/>
              </c:ext>
            </c:extLst>
          </c:dPt>
          <c:dPt>
            <c:idx val="13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B432-4E05-9781-D13680AA3427}"/>
              </c:ext>
            </c:extLst>
          </c:dPt>
          <c:dPt>
            <c:idx val="14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B432-4E05-9781-D13680AA3427}"/>
              </c:ext>
            </c:extLst>
          </c:dPt>
          <c:dPt>
            <c:idx val="15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B432-4E05-9781-D13680AA3427}"/>
              </c:ext>
            </c:extLst>
          </c:dPt>
          <c:dPt>
            <c:idx val="16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B432-4E05-9781-D13680AA3427}"/>
              </c:ext>
            </c:extLst>
          </c:dPt>
          <c:dPt>
            <c:idx val="17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B432-4E05-9781-D13680AA3427}"/>
              </c:ext>
            </c:extLst>
          </c:dPt>
          <c:dPt>
            <c:idx val="18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B432-4E05-9781-D13680AA3427}"/>
              </c:ext>
            </c:extLst>
          </c:dPt>
          <c:dPt>
            <c:idx val="19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B432-4E05-9781-D13680AA3427}"/>
              </c:ext>
            </c:extLst>
          </c:dPt>
          <c:dPt>
            <c:idx val="20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B432-4E05-9781-D13680AA3427}"/>
              </c:ext>
            </c:extLst>
          </c:dPt>
          <c:dPt>
            <c:idx val="21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B432-4E05-9781-D13680AA3427}"/>
              </c:ext>
            </c:extLst>
          </c:dPt>
          <c:dPt>
            <c:idx val="22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B432-4E05-9781-D13680AA3427}"/>
              </c:ext>
            </c:extLst>
          </c:dPt>
          <c:dPt>
            <c:idx val="23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B432-4E05-9781-D13680AA3427}"/>
              </c:ext>
            </c:extLst>
          </c:dPt>
          <c:dPt>
            <c:idx val="24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B432-4E05-9781-D13680AA3427}"/>
              </c:ext>
            </c:extLst>
          </c:dPt>
          <c:dPt>
            <c:idx val="25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B432-4E05-9781-D13680AA3427}"/>
              </c:ext>
            </c:extLst>
          </c:dPt>
          <c:dPt>
            <c:idx val="26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B432-4E05-9781-D13680AA3427}"/>
              </c:ext>
            </c:extLst>
          </c:dPt>
          <c:dPt>
            <c:idx val="27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B432-4E05-9781-D13680AA3427}"/>
              </c:ext>
            </c:extLst>
          </c:dPt>
          <c:dPt>
            <c:idx val="28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B432-4E05-9781-D13680AA3427}"/>
              </c:ext>
            </c:extLst>
          </c:dPt>
          <c:dPt>
            <c:idx val="29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B432-4E05-9781-D13680AA3427}"/>
              </c:ext>
            </c:extLst>
          </c:dPt>
          <c:dPt>
            <c:idx val="30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B432-4E05-9781-D13680AA3427}"/>
              </c:ext>
            </c:extLst>
          </c:dPt>
          <c:dPt>
            <c:idx val="31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B432-4E05-9781-D13680AA3427}"/>
              </c:ext>
            </c:extLst>
          </c:dPt>
          <c:dPt>
            <c:idx val="32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B432-4E05-9781-D13680AA3427}"/>
              </c:ext>
            </c:extLst>
          </c:dPt>
          <c:dPt>
            <c:idx val="33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B432-4E05-9781-D13680AA3427}"/>
              </c:ext>
            </c:extLst>
          </c:dPt>
          <c:dPt>
            <c:idx val="34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B432-4E05-9781-D13680AA3427}"/>
              </c:ext>
            </c:extLst>
          </c:dPt>
          <c:dPt>
            <c:idx val="35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B432-4E05-9781-D13680AA3427}"/>
              </c:ext>
            </c:extLst>
          </c:dPt>
          <c:dPt>
            <c:idx val="36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B432-4E05-9781-D13680AA3427}"/>
              </c:ext>
            </c:extLst>
          </c:dPt>
          <c:dPt>
            <c:idx val="37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B432-4E05-9781-D13680AA3427}"/>
              </c:ext>
            </c:extLst>
          </c:dPt>
          <c:dPt>
            <c:idx val="38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B432-4E05-9781-D13680AA3427}"/>
              </c:ext>
            </c:extLst>
          </c:dPt>
          <c:dPt>
            <c:idx val="39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B432-4E05-9781-D13680AA3427}"/>
              </c:ext>
            </c:extLst>
          </c:dPt>
          <c:dPt>
            <c:idx val="40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B432-4E05-9781-D13680AA3427}"/>
              </c:ext>
            </c:extLst>
          </c:dPt>
          <c:dPt>
            <c:idx val="41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B432-4E05-9781-D13680AA3427}"/>
              </c:ext>
            </c:extLst>
          </c:dPt>
          <c:dPt>
            <c:idx val="42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B432-4E05-9781-D13680AA3427}"/>
              </c:ext>
            </c:extLst>
          </c:dPt>
          <c:dPt>
            <c:idx val="43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B432-4E05-9781-D13680AA3427}"/>
              </c:ext>
            </c:extLst>
          </c:dPt>
          <c:dPt>
            <c:idx val="44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B432-4E05-9781-D13680AA3427}"/>
              </c:ext>
            </c:extLst>
          </c:dPt>
          <c:dPt>
            <c:idx val="45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B432-4E05-9781-D13680AA3427}"/>
              </c:ext>
            </c:extLst>
          </c:dPt>
          <c:dPt>
            <c:idx val="46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B432-4E05-9781-D13680AA3427}"/>
              </c:ext>
            </c:extLst>
          </c:dPt>
          <c:dPt>
            <c:idx val="47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B432-4E05-9781-D13680AA3427}"/>
              </c:ext>
            </c:extLst>
          </c:dPt>
          <c:dPt>
            <c:idx val="48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B432-4E05-9781-D13680AA3427}"/>
              </c:ext>
            </c:extLst>
          </c:dPt>
          <c:dPt>
            <c:idx val="49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B432-4E05-9781-D13680AA3427}"/>
              </c:ext>
            </c:extLst>
          </c:dPt>
          <c:dPt>
            <c:idx val="50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B432-4E05-9781-D13680AA3427}"/>
              </c:ext>
            </c:extLst>
          </c:dPt>
          <c:dPt>
            <c:idx val="51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B432-4E05-9781-D13680AA3427}"/>
              </c:ext>
            </c:extLst>
          </c:dPt>
          <c:dPt>
            <c:idx val="52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B432-4E05-9781-D13680AA3427}"/>
              </c:ext>
            </c:extLst>
          </c:dPt>
          <c:dPt>
            <c:idx val="53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B432-4E05-9781-D13680AA3427}"/>
              </c:ext>
            </c:extLst>
          </c:dPt>
          <c:dPt>
            <c:idx val="54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B432-4E05-9781-D13680AA3427}"/>
              </c:ext>
            </c:extLst>
          </c:dPt>
          <c:dPt>
            <c:idx val="55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B432-4E05-9781-D13680AA3427}"/>
              </c:ext>
            </c:extLst>
          </c:dPt>
          <c:dPt>
            <c:idx val="56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B432-4E05-9781-D13680AA3427}"/>
              </c:ext>
            </c:extLst>
          </c:dPt>
          <c:xVal>
            <c:numRef>
              <c:f>gráficos!$A$7:$A$63</c:f>
              <c:numCache>
                <c:formatCode>General</c:formatCode>
                <c:ptCount val="5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</c:numCache>
            </c:numRef>
          </c:xVal>
          <c:yVal>
            <c:numRef>
              <c:f>gráficos!$B$7:$B$63</c:f>
              <c:numCache>
                <c:formatCode>General</c:formatCode>
                <c:ptCount val="5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B432-4E05-9781-D13680AA3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218440</xdr:colOff>
      <xdr:row>2</xdr:row>
      <xdr:rowOff>63500</xdr:rowOff>
    </xdr:from>
    <xdr:to>
      <xdr:col>17</xdr:col>
      <xdr:colOff>421640</xdr:colOff>
      <xdr:row>23</xdr:row>
      <xdr:rowOff>33020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1D1EA2A-AE40-0B9D-A8FA-8A163C7BA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52A3D-10F1-439A-BAC8-58EF9E1192A7}">
  <sheetPr codeName="Planilha23"/>
  <dimension ref="A1:P20"/>
  <sheetViews>
    <sheetView tabSelected="1" workbookViewId="0">
      <selection activeCell="U12" sqref="U12"/>
    </sheetView>
  </sheetViews>
  <sheetFormatPr defaultRowHeight="14.4" x14ac:dyDescent="0.3"/>
  <cols>
    <col min="1" max="1" width="11.5546875" bestFit="1" customWidth="1"/>
  </cols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59</v>
      </c>
    </row>
    <row r="2" spans="1:16" x14ac:dyDescent="0.3">
      <c r="A2" t="s">
        <v>40</v>
      </c>
      <c r="B2">
        <v>0.89680000000000004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1035</v>
      </c>
      <c r="F2">
        <f>_xlfn.XLOOKUP(B2,RESULTADOS_0!D:D,RESULTADOS_0!F:F,0,0,1)</f>
        <v>98.36</v>
      </c>
      <c r="G2">
        <f>_xlfn.XLOOKUP(B2,RESULTADOS_0!D:D,RESULTADOS_0!M:M,0,0,1)</f>
        <v>0</v>
      </c>
      <c r="H2">
        <v>100</v>
      </c>
      <c r="I2">
        <v>0.89680000000000004</v>
      </c>
      <c r="J2">
        <v>18</v>
      </c>
      <c r="M2">
        <v>20</v>
      </c>
    </row>
    <row r="3" spans="1:16" x14ac:dyDescent="0.3">
      <c r="A3" t="s">
        <v>41</v>
      </c>
      <c r="B3">
        <v>1.0911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692</v>
      </c>
      <c r="F3">
        <f>_xlfn.XLOOKUP(B3,RESULTADOS_1!D:D,RESULTADOS_1!F:F,0,0,1)</f>
        <v>82.26</v>
      </c>
      <c r="G3">
        <f>_xlfn.XLOOKUP(B3,RESULTADOS_1!D:D,RESULTADOS_1!M:M,0,0,1)</f>
        <v>0</v>
      </c>
      <c r="I3">
        <v>1.0911</v>
      </c>
    </row>
    <row r="4" spans="1:16" x14ac:dyDescent="0.3">
      <c r="A4" t="s">
        <v>42</v>
      </c>
      <c r="B4">
        <v>1.2142999999999999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520</v>
      </c>
      <c r="F4">
        <f>_xlfn.XLOOKUP(B4,RESULTADOS_2!D:D,RESULTADOS_2!F:F,0,0,1)</f>
        <v>74.25</v>
      </c>
      <c r="G4">
        <f>_xlfn.XLOOKUP(B4,RESULTADOS_2!D:D,RESULTADOS_2!M:M,0,0,1)</f>
        <v>0</v>
      </c>
      <c r="I4">
        <v>1.2142999999999999</v>
      </c>
    </row>
    <row r="5" spans="1:16" x14ac:dyDescent="0.3">
      <c r="A5" t="s">
        <v>43</v>
      </c>
      <c r="B5">
        <v>1.3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416</v>
      </c>
      <c r="F5">
        <f>_xlfn.XLOOKUP(B5,RESULTADOS_3!D:D,RESULTADOS_3!F:F,0,0,1)</f>
        <v>69.349999999999994</v>
      </c>
      <c r="G5">
        <f>_xlfn.XLOOKUP(B5,RESULTADOS_3!D:D,RESULTADOS_3!M:M,0,0,1)</f>
        <v>1</v>
      </c>
      <c r="I5">
        <v>1.3</v>
      </c>
    </row>
    <row r="6" spans="1:16" x14ac:dyDescent="0.3">
      <c r="A6" t="s">
        <v>44</v>
      </c>
      <c r="B6">
        <v>1.3608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348</v>
      </c>
      <c r="F6">
        <f>_xlfn.XLOOKUP(B6,RESULTADOS_4!D:D,RESULTADOS_4!F:F,0,0,1)</f>
        <v>66.23</v>
      </c>
      <c r="G6">
        <f>_xlfn.XLOOKUP(B6,RESULTADOS_4!D:D,RESULTADOS_4!M:M,0,0,1)</f>
        <v>0</v>
      </c>
      <c r="I6">
        <v>1.3608000000000002</v>
      </c>
    </row>
    <row r="7" spans="1:16" x14ac:dyDescent="0.3">
      <c r="A7" t="s">
        <v>45</v>
      </c>
      <c r="B7">
        <v>1.4107000000000001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298</v>
      </c>
      <c r="F7">
        <f>_xlfn.XLOOKUP(B7,RESULTADOS_5!D:D,RESULTADOS_5!F:F,0,0,1)</f>
        <v>63.86</v>
      </c>
      <c r="G7">
        <f>_xlfn.XLOOKUP(B7,RESULTADOS_5!D:D,RESULTADOS_5!M:M,0,0,1)</f>
        <v>0</v>
      </c>
      <c r="I7">
        <v>1.4106999999999998</v>
      </c>
    </row>
    <row r="8" spans="1:16" x14ac:dyDescent="0.3">
      <c r="A8" t="s">
        <v>46</v>
      </c>
      <c r="B8">
        <v>1.4489000000000001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261</v>
      </c>
      <c r="F8">
        <f>_xlfn.XLOOKUP(B8,RESULTADOS_6!D:D,RESULTADOS_6!F:F,0,0,1)</f>
        <v>62.15</v>
      </c>
      <c r="G8">
        <f>_xlfn.XLOOKUP(B8,RESULTADOS_6!D:D,RESULTADOS_6!M:M,0,0,1)</f>
        <v>0</v>
      </c>
      <c r="I8">
        <v>1.4489000000000001</v>
      </c>
    </row>
    <row r="9" spans="1:16" x14ac:dyDescent="0.3">
      <c r="A9" t="s">
        <v>47</v>
      </c>
      <c r="B9">
        <v>1.4810000000000001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232</v>
      </c>
      <c r="F9">
        <f>_xlfn.XLOOKUP(B9,RESULTADOS_7!D:D,RESULTADOS_7!F:F,0,0,1)</f>
        <v>60.77</v>
      </c>
      <c r="G9">
        <f>_xlfn.XLOOKUP(B9,RESULTADOS_7!D:D,RESULTADOS_7!M:M,0,0,1)</f>
        <v>0</v>
      </c>
      <c r="I9">
        <v>1.4810000000000003</v>
      </c>
    </row>
    <row r="10" spans="1:16" x14ac:dyDescent="0.3">
      <c r="A10" t="s">
        <v>48</v>
      </c>
      <c r="B10">
        <v>1.5074000000000001</v>
      </c>
      <c r="C10">
        <f>_xlfn.XLOOKUP(B10,RESULTADOS_8!D:D,RESULTADOS_8!B:B,0,0,1)</f>
        <v>50</v>
      </c>
      <c r="D10">
        <f>_xlfn.XLOOKUP(B10,RESULTADOS_8!D:D,RESULTADOS_8!L:L,0,0,1)</f>
        <v>3</v>
      </c>
      <c r="E10">
        <f>_xlfn.XLOOKUP(B10,RESULTADOS_8!D:D,RESULTADOS_8!I:I,0,0,1)</f>
        <v>209</v>
      </c>
      <c r="F10">
        <f>_xlfn.XLOOKUP(B10,RESULTADOS_8!D:D,RESULTADOS_8!F:F,0,0,1)</f>
        <v>59.66</v>
      </c>
      <c r="G10">
        <f>_xlfn.XLOOKUP(B10,RESULTADOS_8!D:D,RESULTADOS_8!M:M,0,0,1)</f>
        <v>0</v>
      </c>
      <c r="I10">
        <v>1.5074000000000001</v>
      </c>
    </row>
    <row r="11" spans="1:16" x14ac:dyDescent="0.3">
      <c r="A11" t="s">
        <v>49</v>
      </c>
      <c r="B11">
        <v>1.5284</v>
      </c>
      <c r="C11">
        <f>_xlfn.XLOOKUP(B11,RESULTADOS_9!D:D,RESULTADOS_9!B:B,0,0,1)</f>
        <v>55</v>
      </c>
      <c r="D11">
        <f>_xlfn.XLOOKUP(B11,RESULTADOS_9!D:D,RESULTADOS_9!L:L,0,0,1)</f>
        <v>3</v>
      </c>
      <c r="E11">
        <f>_xlfn.XLOOKUP(B11,RESULTADOS_9!D:D,RESULTADOS_9!I:I,0,0,1)</f>
        <v>190</v>
      </c>
      <c r="F11">
        <f>_xlfn.XLOOKUP(B11,RESULTADOS_9!D:D,RESULTADOS_9!F:F,0,0,1)</f>
        <v>58.81</v>
      </c>
      <c r="G11">
        <f>_xlfn.XLOOKUP(B11,RESULTADOS_9!D:D,RESULTADOS_9!M:M,0,0,1)</f>
        <v>0</v>
      </c>
      <c r="I11">
        <v>1.5284</v>
      </c>
    </row>
    <row r="12" spans="1:16" x14ac:dyDescent="0.3">
      <c r="A12" t="s">
        <v>50</v>
      </c>
      <c r="B12">
        <v>1.5459000000000001</v>
      </c>
      <c r="C12">
        <f>_xlfn.XLOOKUP(B12,RESULTADOS_10!D:D,RESULTADOS_10!B:B,0,0,1)</f>
        <v>60</v>
      </c>
      <c r="D12">
        <f>_xlfn.XLOOKUP(B12,RESULTADOS_10!D:D,RESULTADOS_10!L:L,0,0,1)</f>
        <v>3</v>
      </c>
      <c r="E12">
        <f>_xlfn.XLOOKUP(B12,RESULTADOS_10!D:D,RESULTADOS_10!I:I,0,0,1)</f>
        <v>175</v>
      </c>
      <c r="F12">
        <f>_xlfn.XLOOKUP(B12,RESULTADOS_10!D:D,RESULTADOS_10!F:F,0,0,1)</f>
        <v>58.08</v>
      </c>
      <c r="G12">
        <f>_xlfn.XLOOKUP(B12,RESULTADOS_10!D:D,RESULTADOS_10!M:M,0,0,1)</f>
        <v>0</v>
      </c>
      <c r="I12">
        <v>1.5459000000000001</v>
      </c>
    </row>
    <row r="13" spans="1:16" x14ac:dyDescent="0.3">
      <c r="A13" t="s">
        <v>51</v>
      </c>
      <c r="B13">
        <v>1.5626</v>
      </c>
      <c r="C13">
        <f>_xlfn.XLOOKUP(B13,RESULTADOS_11!D:D,RESULTADOS_11!B:B,0,0,1)</f>
        <v>65</v>
      </c>
      <c r="D13">
        <f>_xlfn.XLOOKUP(B13,RESULTADOS_11!D:D,RESULTADOS_11!L:L,0,0,1)</f>
        <v>3</v>
      </c>
      <c r="E13">
        <f>_xlfn.XLOOKUP(B13,RESULTADOS_11!D:D,RESULTADOS_11!I:I,0,0,1)</f>
        <v>161</v>
      </c>
      <c r="F13">
        <f>_xlfn.XLOOKUP(B13,RESULTADOS_11!D:D,RESULTADOS_11!F:F,0,0,1)</f>
        <v>57.43</v>
      </c>
      <c r="G13">
        <f>_xlfn.XLOOKUP(B13,RESULTADOS_11!D:D,RESULTADOS_11!M:M,0,0,1)</f>
        <v>0</v>
      </c>
      <c r="I13">
        <v>1.5626</v>
      </c>
    </row>
    <row r="14" spans="1:16" x14ac:dyDescent="0.3">
      <c r="A14" t="s">
        <v>52</v>
      </c>
      <c r="B14">
        <v>1.5739000000000001</v>
      </c>
      <c r="C14">
        <f>_xlfn.XLOOKUP(B14,RESULTADOS_12!D:D,RESULTADOS_12!B:B,0,0,1)</f>
        <v>70</v>
      </c>
      <c r="D14">
        <f>_xlfn.XLOOKUP(B14,RESULTADOS_12!D:D,RESULTADOS_12!L:L,0,0,1)</f>
        <v>4</v>
      </c>
      <c r="E14">
        <f>_xlfn.XLOOKUP(B14,RESULTADOS_12!D:D,RESULTADOS_12!I:I,0,0,1)</f>
        <v>150</v>
      </c>
      <c r="F14">
        <f>_xlfn.XLOOKUP(B14,RESULTADOS_12!D:D,RESULTADOS_12!F:F,0,0,1)</f>
        <v>56.97</v>
      </c>
      <c r="G14">
        <f>_xlfn.XLOOKUP(B14,RESULTADOS_12!D:D,RESULTADOS_12!M:M,0,0,1)</f>
        <v>0</v>
      </c>
      <c r="I14">
        <v>1.5739000000000001</v>
      </c>
    </row>
    <row r="15" spans="1:16" x14ac:dyDescent="0.3">
      <c r="A15" t="s">
        <v>53</v>
      </c>
      <c r="B15">
        <v>1.5861000000000001</v>
      </c>
      <c r="C15">
        <f>_xlfn.XLOOKUP(B15,RESULTADOS_13!D:D,RESULTADOS_13!B:B,0,0,1)</f>
        <v>75</v>
      </c>
      <c r="D15">
        <f>_xlfn.XLOOKUP(B15,RESULTADOS_13!D:D,RESULTADOS_13!L:L,0,0,1)</f>
        <v>4</v>
      </c>
      <c r="E15">
        <f>_xlfn.XLOOKUP(B15,RESULTADOS_13!D:D,RESULTADOS_13!I:I,0,0,1)</f>
        <v>140</v>
      </c>
      <c r="F15">
        <f>_xlfn.XLOOKUP(B15,RESULTADOS_13!D:D,RESULTADOS_13!F:F,0,0,1)</f>
        <v>56.49</v>
      </c>
      <c r="G15">
        <f>_xlfn.XLOOKUP(B15,RESULTADOS_13!D:D,RESULTADOS_13!M:M,0,0,1)</f>
        <v>0</v>
      </c>
      <c r="I15">
        <v>1.5861000000000001</v>
      </c>
    </row>
    <row r="16" spans="1:16" x14ac:dyDescent="0.3">
      <c r="A16" t="s">
        <v>54</v>
      </c>
      <c r="B16">
        <v>1.5982000000000001</v>
      </c>
      <c r="C16">
        <f>_xlfn.XLOOKUP(B16,RESULTADOS_14!D:D,RESULTADOS_14!B:B,0,0,1)</f>
        <v>80</v>
      </c>
      <c r="D16">
        <f>_xlfn.XLOOKUP(B16,RESULTADOS_14!D:D,RESULTADOS_14!L:L,0,0,1)</f>
        <v>4</v>
      </c>
      <c r="E16">
        <f>_xlfn.XLOOKUP(B16,RESULTADOS_14!D:D,RESULTADOS_14!I:I,0,0,1)</f>
        <v>131</v>
      </c>
      <c r="F16">
        <f>_xlfn.XLOOKUP(B16,RESULTADOS_14!D:D,RESULTADOS_14!F:F,0,0,1)</f>
        <v>56.03</v>
      </c>
      <c r="G16">
        <f>_xlfn.XLOOKUP(B16,RESULTADOS_14!D:D,RESULTADOS_14!M:M,0,0,1)</f>
        <v>0</v>
      </c>
      <c r="I16">
        <v>1.5981999999999998</v>
      </c>
    </row>
    <row r="17" spans="1:9" x14ac:dyDescent="0.3">
      <c r="A17" t="s">
        <v>55</v>
      </c>
      <c r="B17">
        <v>1.6054999999999999</v>
      </c>
      <c r="C17">
        <f>_xlfn.XLOOKUP(B17,RESULTADOS_15!D:D,RESULTADOS_15!B:B,0,0,1)</f>
        <v>85</v>
      </c>
      <c r="D17">
        <f>_xlfn.XLOOKUP(B17,RESULTADOS_15!D:D,RESULTADOS_15!L:L,0,0,1)</f>
        <v>4</v>
      </c>
      <c r="E17">
        <f>_xlfn.XLOOKUP(B17,RESULTADOS_15!D:D,RESULTADOS_15!I:I,0,0,1)</f>
        <v>124</v>
      </c>
      <c r="F17">
        <f>_xlfn.XLOOKUP(B17,RESULTADOS_15!D:D,RESULTADOS_15!F:F,0,0,1)</f>
        <v>55.71</v>
      </c>
      <c r="G17">
        <f>_xlfn.XLOOKUP(B17,RESULTADOS_15!D:D,RESULTADOS_15!M:M,0,0,1)</f>
        <v>0</v>
      </c>
      <c r="I17">
        <v>1.6054999999999999</v>
      </c>
    </row>
    <row r="18" spans="1:9" x14ac:dyDescent="0.3">
      <c r="A18" t="s">
        <v>56</v>
      </c>
      <c r="B18">
        <v>1.6145</v>
      </c>
      <c r="C18">
        <f>_xlfn.XLOOKUP(B18,RESULTADOS_16!D:D,RESULTADOS_16!B:B,0,0,1)</f>
        <v>90</v>
      </c>
      <c r="D18">
        <f>_xlfn.XLOOKUP(B18,RESULTADOS_16!D:D,RESULTADOS_16!L:L,0,0,1)</f>
        <v>4</v>
      </c>
      <c r="E18">
        <f>_xlfn.XLOOKUP(B18,RESULTADOS_16!D:D,RESULTADOS_16!I:I,0,0,1)</f>
        <v>117</v>
      </c>
      <c r="F18">
        <f>_xlfn.XLOOKUP(B18,RESULTADOS_16!D:D,RESULTADOS_16!F:F,0,0,1)</f>
        <v>55.36</v>
      </c>
      <c r="G18">
        <f>_xlfn.XLOOKUP(B18,RESULTADOS_16!D:D,RESULTADOS_16!M:M,0,0,1)</f>
        <v>2</v>
      </c>
      <c r="I18">
        <v>1.6145000000000003</v>
      </c>
    </row>
    <row r="19" spans="1:9" x14ac:dyDescent="0.3">
      <c r="A19" t="s">
        <v>57</v>
      </c>
      <c r="B19">
        <v>1.621</v>
      </c>
      <c r="C19">
        <f>_xlfn.XLOOKUP(B19,RESULTADOS_17!D:D,RESULTADOS_17!B:B,0,0,1)</f>
        <v>95</v>
      </c>
      <c r="D19">
        <f>_xlfn.XLOOKUP(B19,RESULTADOS_17!D:D,RESULTADOS_17!L:L,0,0,1)</f>
        <v>5</v>
      </c>
      <c r="E19">
        <f>_xlfn.XLOOKUP(B19,RESULTADOS_17!D:D,RESULTADOS_17!I:I,0,0,1)</f>
        <v>111</v>
      </c>
      <c r="F19">
        <f>_xlfn.XLOOKUP(B19,RESULTADOS_17!D:D,RESULTADOS_17!F:F,0,0,1)</f>
        <v>55.09</v>
      </c>
      <c r="G19">
        <f>_xlfn.XLOOKUP(B19,RESULTADOS_17!D:D,RESULTADOS_17!M:M,0,0,1)</f>
        <v>0</v>
      </c>
      <c r="I19">
        <v>1.621</v>
      </c>
    </row>
    <row r="20" spans="1:9" x14ac:dyDescent="0.3">
      <c r="A20" t="s">
        <v>58</v>
      </c>
      <c r="B20">
        <v>1.6287</v>
      </c>
      <c r="C20">
        <f>_xlfn.XLOOKUP(B20,RESULTADOS_18!D:D,RESULTADOS_18!B:B,0,0,1)</f>
        <v>100</v>
      </c>
      <c r="D20">
        <f>_xlfn.XLOOKUP(B20,RESULTADOS_18!D:D,RESULTADOS_18!L:L,0,0,1)</f>
        <v>6</v>
      </c>
      <c r="E20">
        <f>_xlfn.XLOOKUP(B20,RESULTADOS_18!D:D,RESULTADOS_18!I:I,0,0,1)</f>
        <v>105</v>
      </c>
      <c r="F20">
        <f>_xlfn.XLOOKUP(B20,RESULTADOS_18!D:D,RESULTADOS_18!F:F,0,0,1)</f>
        <v>54.8</v>
      </c>
      <c r="G20">
        <f>_xlfn.XLOOKUP(B20,RESULTADOS_18!D:D,RESULTADOS_18!M:M,0,0,1)</f>
        <v>0</v>
      </c>
      <c r="I20">
        <v>1.6287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1.0866</v>
      </c>
      <c r="E2">
        <v>92.03</v>
      </c>
      <c r="F2">
        <v>76.150000000000006</v>
      </c>
      <c r="G2">
        <v>8.49</v>
      </c>
      <c r="H2">
        <v>0.14000000000000001</v>
      </c>
      <c r="I2">
        <v>538</v>
      </c>
      <c r="J2">
        <v>124.63</v>
      </c>
      <c r="K2">
        <v>45</v>
      </c>
      <c r="L2">
        <v>1</v>
      </c>
      <c r="M2">
        <v>536</v>
      </c>
      <c r="N2">
        <v>18.64</v>
      </c>
      <c r="O2">
        <v>15605.44</v>
      </c>
      <c r="P2">
        <v>736.51</v>
      </c>
      <c r="Q2">
        <v>10401.4</v>
      </c>
      <c r="R2">
        <v>1060.33</v>
      </c>
      <c r="S2">
        <v>160.68</v>
      </c>
      <c r="T2">
        <v>442221.84</v>
      </c>
      <c r="U2">
        <v>0.15</v>
      </c>
      <c r="V2">
        <v>0.6</v>
      </c>
      <c r="W2">
        <v>8.3699999999999992</v>
      </c>
      <c r="X2">
        <v>26.17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1.5308999999999999</v>
      </c>
      <c r="E3">
        <v>65.319999999999993</v>
      </c>
      <c r="F3">
        <v>58.51</v>
      </c>
      <c r="G3">
        <v>19.18</v>
      </c>
      <c r="H3">
        <v>0.28000000000000003</v>
      </c>
      <c r="I3">
        <v>183</v>
      </c>
      <c r="J3">
        <v>125.95</v>
      </c>
      <c r="K3">
        <v>45</v>
      </c>
      <c r="L3">
        <v>2</v>
      </c>
      <c r="M3">
        <v>55</v>
      </c>
      <c r="N3">
        <v>18.95</v>
      </c>
      <c r="O3">
        <v>15767.7</v>
      </c>
      <c r="P3">
        <v>472.75</v>
      </c>
      <c r="Q3">
        <v>10400.049999999999</v>
      </c>
      <c r="R3">
        <v>455.3</v>
      </c>
      <c r="S3">
        <v>160.68</v>
      </c>
      <c r="T3">
        <v>141485</v>
      </c>
      <c r="U3">
        <v>0.35</v>
      </c>
      <c r="V3">
        <v>0.78</v>
      </c>
      <c r="W3">
        <v>7.95</v>
      </c>
      <c r="X3">
        <v>8.5500000000000007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1.5459000000000001</v>
      </c>
      <c r="E4">
        <v>64.69</v>
      </c>
      <c r="F4">
        <v>58.08</v>
      </c>
      <c r="G4">
        <v>19.91</v>
      </c>
      <c r="H4">
        <v>0.42</v>
      </c>
      <c r="I4">
        <v>175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468.3</v>
      </c>
      <c r="Q4">
        <v>10400.25</v>
      </c>
      <c r="R4">
        <v>438.42</v>
      </c>
      <c r="S4">
        <v>160.68</v>
      </c>
      <c r="T4">
        <v>133084.18</v>
      </c>
      <c r="U4">
        <v>0.37</v>
      </c>
      <c r="V4">
        <v>0.78</v>
      </c>
      <c r="W4">
        <v>7.99</v>
      </c>
      <c r="X4">
        <v>8.1199999999999992</v>
      </c>
      <c r="Y4">
        <v>1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0.87360000000000004</v>
      </c>
      <c r="E2">
        <v>114.47</v>
      </c>
      <c r="F2">
        <v>87.72</v>
      </c>
      <c r="G2">
        <v>6.94</v>
      </c>
      <c r="H2">
        <v>0.11</v>
      </c>
      <c r="I2">
        <v>758</v>
      </c>
      <c r="J2">
        <v>159.12</v>
      </c>
      <c r="K2">
        <v>50.28</v>
      </c>
      <c r="L2">
        <v>1</v>
      </c>
      <c r="M2">
        <v>756</v>
      </c>
      <c r="N2">
        <v>27.84</v>
      </c>
      <c r="O2">
        <v>19859.16</v>
      </c>
      <c r="P2">
        <v>1032.95</v>
      </c>
      <c r="Q2">
        <v>10403.25</v>
      </c>
      <c r="R2">
        <v>1454.45</v>
      </c>
      <c r="S2">
        <v>160.68</v>
      </c>
      <c r="T2">
        <v>638184.23</v>
      </c>
      <c r="U2">
        <v>0.11</v>
      </c>
      <c r="V2">
        <v>0.52</v>
      </c>
      <c r="W2">
        <v>8.73</v>
      </c>
      <c r="X2">
        <v>37.729999999999997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1.4159999999999999</v>
      </c>
      <c r="E3">
        <v>70.62</v>
      </c>
      <c r="F3">
        <v>60.82</v>
      </c>
      <c r="G3">
        <v>15.73</v>
      </c>
      <c r="H3">
        <v>0.22</v>
      </c>
      <c r="I3">
        <v>232</v>
      </c>
      <c r="J3">
        <v>160.54</v>
      </c>
      <c r="K3">
        <v>50.28</v>
      </c>
      <c r="L3">
        <v>2</v>
      </c>
      <c r="M3">
        <v>230</v>
      </c>
      <c r="N3">
        <v>28.26</v>
      </c>
      <c r="O3">
        <v>20034.400000000001</v>
      </c>
      <c r="P3">
        <v>640.4</v>
      </c>
      <c r="Q3">
        <v>10399.83</v>
      </c>
      <c r="R3">
        <v>539.51</v>
      </c>
      <c r="S3">
        <v>160.68</v>
      </c>
      <c r="T3">
        <v>183342.53</v>
      </c>
      <c r="U3">
        <v>0.3</v>
      </c>
      <c r="V3">
        <v>0.75</v>
      </c>
      <c r="W3">
        <v>7.87</v>
      </c>
      <c r="X3">
        <v>10.86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1.5881000000000001</v>
      </c>
      <c r="E4">
        <v>62.97</v>
      </c>
      <c r="F4">
        <v>56.26</v>
      </c>
      <c r="G4">
        <v>24.82</v>
      </c>
      <c r="H4">
        <v>0.33</v>
      </c>
      <c r="I4">
        <v>136</v>
      </c>
      <c r="J4">
        <v>161.97</v>
      </c>
      <c r="K4">
        <v>50.28</v>
      </c>
      <c r="L4">
        <v>3</v>
      </c>
      <c r="M4">
        <v>37</v>
      </c>
      <c r="N4">
        <v>28.69</v>
      </c>
      <c r="O4">
        <v>20210.21</v>
      </c>
      <c r="P4">
        <v>522.91</v>
      </c>
      <c r="Q4">
        <v>10400.370000000001</v>
      </c>
      <c r="R4">
        <v>380.93</v>
      </c>
      <c r="S4">
        <v>160.68</v>
      </c>
      <c r="T4">
        <v>104532.82</v>
      </c>
      <c r="U4">
        <v>0.42</v>
      </c>
      <c r="V4">
        <v>0.81</v>
      </c>
      <c r="W4">
        <v>7.82</v>
      </c>
      <c r="X4">
        <v>6.3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1.5982000000000001</v>
      </c>
      <c r="E5">
        <v>62.57</v>
      </c>
      <c r="F5">
        <v>56.03</v>
      </c>
      <c r="G5">
        <v>25.66</v>
      </c>
      <c r="H5">
        <v>0.43</v>
      </c>
      <c r="I5">
        <v>131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520.01</v>
      </c>
      <c r="Q5">
        <v>10399.82</v>
      </c>
      <c r="R5">
        <v>371.14</v>
      </c>
      <c r="S5">
        <v>160.68</v>
      </c>
      <c r="T5">
        <v>99662.69</v>
      </c>
      <c r="U5">
        <v>0.43</v>
      </c>
      <c r="V5">
        <v>0.81</v>
      </c>
      <c r="W5">
        <v>7.86</v>
      </c>
      <c r="X5">
        <v>6.06</v>
      </c>
      <c r="Y5">
        <v>1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1.3788</v>
      </c>
      <c r="E2">
        <v>72.53</v>
      </c>
      <c r="F2">
        <v>65.09</v>
      </c>
      <c r="G2">
        <v>12.13</v>
      </c>
      <c r="H2">
        <v>0.22</v>
      </c>
      <c r="I2">
        <v>322</v>
      </c>
      <c r="J2">
        <v>80.84</v>
      </c>
      <c r="K2">
        <v>35.1</v>
      </c>
      <c r="L2">
        <v>1</v>
      </c>
      <c r="M2">
        <v>124</v>
      </c>
      <c r="N2">
        <v>9.74</v>
      </c>
      <c r="O2">
        <v>10204.209999999999</v>
      </c>
      <c r="P2">
        <v>409.21</v>
      </c>
      <c r="Q2">
        <v>10402.120000000001</v>
      </c>
      <c r="R2">
        <v>675.35</v>
      </c>
      <c r="S2">
        <v>160.68</v>
      </c>
      <c r="T2">
        <v>250812.41</v>
      </c>
      <c r="U2">
        <v>0.24</v>
      </c>
      <c r="V2">
        <v>0.7</v>
      </c>
      <c r="W2">
        <v>8.25</v>
      </c>
      <c r="X2">
        <v>15.12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1.4107000000000001</v>
      </c>
      <c r="E3">
        <v>70.89</v>
      </c>
      <c r="F3">
        <v>63.86</v>
      </c>
      <c r="G3">
        <v>12.86</v>
      </c>
      <c r="H3">
        <v>0.43</v>
      </c>
      <c r="I3">
        <v>298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399.26</v>
      </c>
      <c r="Q3">
        <v>10402.34</v>
      </c>
      <c r="R3">
        <v>628.5</v>
      </c>
      <c r="S3">
        <v>160.68</v>
      </c>
      <c r="T3">
        <v>227506.49</v>
      </c>
      <c r="U3">
        <v>0.26</v>
      </c>
      <c r="V3">
        <v>0.71</v>
      </c>
      <c r="W3">
        <v>8.35</v>
      </c>
      <c r="X3">
        <v>13.89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1.2094</v>
      </c>
      <c r="E2">
        <v>82.69</v>
      </c>
      <c r="F2">
        <v>70.959999999999994</v>
      </c>
      <c r="G2">
        <v>9.77</v>
      </c>
      <c r="H2">
        <v>0.16</v>
      </c>
      <c r="I2">
        <v>436</v>
      </c>
      <c r="J2">
        <v>107.41</v>
      </c>
      <c r="K2">
        <v>41.65</v>
      </c>
      <c r="L2">
        <v>1</v>
      </c>
      <c r="M2">
        <v>434</v>
      </c>
      <c r="N2">
        <v>14.77</v>
      </c>
      <c r="O2">
        <v>13481.73</v>
      </c>
      <c r="P2">
        <v>598.52</v>
      </c>
      <c r="Q2">
        <v>10401.459999999999</v>
      </c>
      <c r="R2">
        <v>883.54</v>
      </c>
      <c r="S2">
        <v>160.68</v>
      </c>
      <c r="T2">
        <v>354339.94</v>
      </c>
      <c r="U2">
        <v>0.18</v>
      </c>
      <c r="V2">
        <v>0.64</v>
      </c>
      <c r="W2">
        <v>8.2100000000000009</v>
      </c>
      <c r="X2">
        <v>20.99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1.5061</v>
      </c>
      <c r="E3">
        <v>66.400000000000006</v>
      </c>
      <c r="F3">
        <v>59.7</v>
      </c>
      <c r="G3">
        <v>17.059999999999999</v>
      </c>
      <c r="H3">
        <v>0.32</v>
      </c>
      <c r="I3">
        <v>210</v>
      </c>
      <c r="J3">
        <v>108.68</v>
      </c>
      <c r="K3">
        <v>41.65</v>
      </c>
      <c r="L3">
        <v>2</v>
      </c>
      <c r="M3">
        <v>3</v>
      </c>
      <c r="N3">
        <v>15.03</v>
      </c>
      <c r="O3">
        <v>13638.32</v>
      </c>
      <c r="P3">
        <v>439.71</v>
      </c>
      <c r="Q3">
        <v>10401.11</v>
      </c>
      <c r="R3">
        <v>491.16</v>
      </c>
      <c r="S3">
        <v>160.68</v>
      </c>
      <c r="T3">
        <v>159276.56</v>
      </c>
      <c r="U3">
        <v>0.33</v>
      </c>
      <c r="V3">
        <v>0.76</v>
      </c>
      <c r="W3">
        <v>8.1</v>
      </c>
      <c r="X3">
        <v>9.73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1.5074000000000001</v>
      </c>
      <c r="E4">
        <v>66.34</v>
      </c>
      <c r="F4">
        <v>59.66</v>
      </c>
      <c r="G4">
        <v>17.13</v>
      </c>
      <c r="H4">
        <v>0.48</v>
      </c>
      <c r="I4">
        <v>209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444.24</v>
      </c>
      <c r="Q4">
        <v>10400.799999999999</v>
      </c>
      <c r="R4">
        <v>490.05</v>
      </c>
      <c r="S4">
        <v>160.68</v>
      </c>
      <c r="T4">
        <v>158727.31</v>
      </c>
      <c r="U4">
        <v>0.33</v>
      </c>
      <c r="V4">
        <v>0.76</v>
      </c>
      <c r="W4">
        <v>8.1</v>
      </c>
      <c r="X4">
        <v>9.69</v>
      </c>
      <c r="Y4">
        <v>1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1.3</v>
      </c>
      <c r="E2">
        <v>76.92</v>
      </c>
      <c r="F2">
        <v>69.349999999999994</v>
      </c>
      <c r="G2">
        <v>10</v>
      </c>
      <c r="H2">
        <v>0.28000000000000003</v>
      </c>
      <c r="I2">
        <v>416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363.97</v>
      </c>
      <c r="Q2">
        <v>10403.19</v>
      </c>
      <c r="R2">
        <v>808.17</v>
      </c>
      <c r="S2">
        <v>160.68</v>
      </c>
      <c r="T2">
        <v>316751</v>
      </c>
      <c r="U2">
        <v>0.2</v>
      </c>
      <c r="V2">
        <v>0.66</v>
      </c>
      <c r="W2">
        <v>8.7100000000000009</v>
      </c>
      <c r="X2">
        <v>19.38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1.3</v>
      </c>
      <c r="E3">
        <v>76.92</v>
      </c>
      <c r="F3">
        <v>69.349999999999994</v>
      </c>
      <c r="G3">
        <v>10</v>
      </c>
      <c r="H3">
        <v>0.55000000000000004</v>
      </c>
      <c r="I3">
        <v>416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370.3</v>
      </c>
      <c r="Q3">
        <v>10403.19</v>
      </c>
      <c r="R3">
        <v>808.15</v>
      </c>
      <c r="S3">
        <v>160.68</v>
      </c>
      <c r="T3">
        <v>316743.90999999997</v>
      </c>
      <c r="U3">
        <v>0.2</v>
      </c>
      <c r="V3">
        <v>0.66</v>
      </c>
      <c r="W3">
        <v>8.7100000000000009</v>
      </c>
      <c r="X3">
        <v>19.38</v>
      </c>
      <c r="Y3">
        <v>1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0.82609999999999995</v>
      </c>
      <c r="E2">
        <v>121.05</v>
      </c>
      <c r="F2">
        <v>90.93</v>
      </c>
      <c r="G2">
        <v>6.66</v>
      </c>
      <c r="H2">
        <v>0.11</v>
      </c>
      <c r="I2">
        <v>819</v>
      </c>
      <c r="J2">
        <v>167.88</v>
      </c>
      <c r="K2">
        <v>51.39</v>
      </c>
      <c r="L2">
        <v>1</v>
      </c>
      <c r="M2">
        <v>817</v>
      </c>
      <c r="N2">
        <v>30.49</v>
      </c>
      <c r="O2">
        <v>20939.59</v>
      </c>
      <c r="P2">
        <v>1114.52</v>
      </c>
      <c r="Q2">
        <v>10403.870000000001</v>
      </c>
      <c r="R2">
        <v>1564.67</v>
      </c>
      <c r="S2">
        <v>160.68</v>
      </c>
      <c r="T2">
        <v>692989.95</v>
      </c>
      <c r="U2">
        <v>0.1</v>
      </c>
      <c r="V2">
        <v>0.5</v>
      </c>
      <c r="W2">
        <v>8.82</v>
      </c>
      <c r="X2">
        <v>40.94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1.3818999999999999</v>
      </c>
      <c r="E3">
        <v>72.36</v>
      </c>
      <c r="F3">
        <v>61.59</v>
      </c>
      <c r="G3">
        <v>14.9</v>
      </c>
      <c r="H3">
        <v>0.21</v>
      </c>
      <c r="I3">
        <v>248</v>
      </c>
      <c r="J3">
        <v>169.33</v>
      </c>
      <c r="K3">
        <v>51.39</v>
      </c>
      <c r="L3">
        <v>2</v>
      </c>
      <c r="M3">
        <v>246</v>
      </c>
      <c r="N3">
        <v>30.94</v>
      </c>
      <c r="O3">
        <v>21118.46</v>
      </c>
      <c r="P3">
        <v>683.93</v>
      </c>
      <c r="Q3">
        <v>10400.09</v>
      </c>
      <c r="R3">
        <v>564.57000000000005</v>
      </c>
      <c r="S3">
        <v>160.68</v>
      </c>
      <c r="T3">
        <v>195791.79</v>
      </c>
      <c r="U3">
        <v>0.28000000000000003</v>
      </c>
      <c r="V3">
        <v>0.74</v>
      </c>
      <c r="W3">
        <v>7.91</v>
      </c>
      <c r="X3">
        <v>11.62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1.5809</v>
      </c>
      <c r="E4">
        <v>63.25</v>
      </c>
      <c r="F4">
        <v>56.27</v>
      </c>
      <c r="G4">
        <v>24.83</v>
      </c>
      <c r="H4">
        <v>0.31</v>
      </c>
      <c r="I4">
        <v>136</v>
      </c>
      <c r="J4">
        <v>170.79</v>
      </c>
      <c r="K4">
        <v>51.39</v>
      </c>
      <c r="L4">
        <v>3</v>
      </c>
      <c r="M4">
        <v>86</v>
      </c>
      <c r="N4">
        <v>31.4</v>
      </c>
      <c r="O4">
        <v>21297.94</v>
      </c>
      <c r="P4">
        <v>549.66999999999996</v>
      </c>
      <c r="Q4">
        <v>10399.41</v>
      </c>
      <c r="R4">
        <v>382.59</v>
      </c>
      <c r="S4">
        <v>160.68</v>
      </c>
      <c r="T4">
        <v>105364.99</v>
      </c>
      <c r="U4">
        <v>0.42</v>
      </c>
      <c r="V4">
        <v>0.81</v>
      </c>
      <c r="W4">
        <v>7.78</v>
      </c>
      <c r="X4">
        <v>6.31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1.6054999999999999</v>
      </c>
      <c r="E5">
        <v>62.29</v>
      </c>
      <c r="F5">
        <v>55.71</v>
      </c>
      <c r="G5">
        <v>26.96</v>
      </c>
      <c r="H5">
        <v>0.41</v>
      </c>
      <c r="I5">
        <v>124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534.48</v>
      </c>
      <c r="Q5">
        <v>10400.24</v>
      </c>
      <c r="R5">
        <v>360.15</v>
      </c>
      <c r="S5">
        <v>160.68</v>
      </c>
      <c r="T5">
        <v>94202.68</v>
      </c>
      <c r="U5">
        <v>0.45</v>
      </c>
      <c r="V5">
        <v>0.82</v>
      </c>
      <c r="W5">
        <v>7.85</v>
      </c>
      <c r="X5">
        <v>5.75</v>
      </c>
      <c r="Y5">
        <v>1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1.2142999999999999</v>
      </c>
      <c r="E2">
        <v>82.35</v>
      </c>
      <c r="F2">
        <v>74.25</v>
      </c>
      <c r="G2">
        <v>8.57</v>
      </c>
      <c r="H2">
        <v>0.34</v>
      </c>
      <c r="I2">
        <v>520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346.8</v>
      </c>
      <c r="Q2">
        <v>10403.049999999999</v>
      </c>
      <c r="R2">
        <v>969.4</v>
      </c>
      <c r="S2">
        <v>160.68</v>
      </c>
      <c r="T2">
        <v>396850.35</v>
      </c>
      <c r="U2">
        <v>0.17</v>
      </c>
      <c r="V2">
        <v>0.61</v>
      </c>
      <c r="W2">
        <v>9.02</v>
      </c>
      <c r="X2">
        <v>24.27</v>
      </c>
      <c r="Y2">
        <v>1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1.0297000000000001</v>
      </c>
      <c r="E2">
        <v>97.12</v>
      </c>
      <c r="F2">
        <v>78.88</v>
      </c>
      <c r="G2">
        <v>8.02</v>
      </c>
      <c r="H2">
        <v>0.13</v>
      </c>
      <c r="I2">
        <v>590</v>
      </c>
      <c r="J2">
        <v>133.21</v>
      </c>
      <c r="K2">
        <v>46.47</v>
      </c>
      <c r="L2">
        <v>1</v>
      </c>
      <c r="M2">
        <v>588</v>
      </c>
      <c r="N2">
        <v>20.75</v>
      </c>
      <c r="O2">
        <v>16663.419999999998</v>
      </c>
      <c r="P2">
        <v>807.01</v>
      </c>
      <c r="Q2">
        <v>10401.86</v>
      </c>
      <c r="R2">
        <v>1152.5</v>
      </c>
      <c r="S2">
        <v>160.68</v>
      </c>
      <c r="T2">
        <v>488046.24</v>
      </c>
      <c r="U2">
        <v>0.14000000000000001</v>
      </c>
      <c r="V2">
        <v>0.57999999999999996</v>
      </c>
      <c r="W2">
        <v>8.48</v>
      </c>
      <c r="X2">
        <v>28.9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1.5164</v>
      </c>
      <c r="E3">
        <v>65.94</v>
      </c>
      <c r="F3">
        <v>58.67</v>
      </c>
      <c r="G3">
        <v>18.829999999999998</v>
      </c>
      <c r="H3">
        <v>0.26</v>
      </c>
      <c r="I3">
        <v>187</v>
      </c>
      <c r="J3">
        <v>134.55000000000001</v>
      </c>
      <c r="K3">
        <v>46.47</v>
      </c>
      <c r="L3">
        <v>2</v>
      </c>
      <c r="M3">
        <v>132</v>
      </c>
      <c r="N3">
        <v>21.09</v>
      </c>
      <c r="O3">
        <v>16828.84</v>
      </c>
      <c r="P3">
        <v>507.17</v>
      </c>
      <c r="Q3">
        <v>10399.76</v>
      </c>
      <c r="R3">
        <v>463.58</v>
      </c>
      <c r="S3">
        <v>160.68</v>
      </c>
      <c r="T3">
        <v>145602.03</v>
      </c>
      <c r="U3">
        <v>0.35</v>
      </c>
      <c r="V3">
        <v>0.78</v>
      </c>
      <c r="W3">
        <v>7.87</v>
      </c>
      <c r="X3">
        <v>8.7100000000000009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1.5626</v>
      </c>
      <c r="E4">
        <v>64</v>
      </c>
      <c r="F4">
        <v>57.43</v>
      </c>
      <c r="G4">
        <v>21.4</v>
      </c>
      <c r="H4">
        <v>0.39</v>
      </c>
      <c r="I4">
        <v>161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478.9</v>
      </c>
      <c r="Q4">
        <v>10399.83</v>
      </c>
      <c r="R4">
        <v>417.33</v>
      </c>
      <c r="S4">
        <v>160.68</v>
      </c>
      <c r="T4">
        <v>122607.76</v>
      </c>
      <c r="U4">
        <v>0.39</v>
      </c>
      <c r="V4">
        <v>0.79</v>
      </c>
      <c r="W4">
        <v>7.95</v>
      </c>
      <c r="X4">
        <v>7.47</v>
      </c>
      <c r="Y4">
        <v>1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0.9254</v>
      </c>
      <c r="E2">
        <v>108.07</v>
      </c>
      <c r="F2">
        <v>84.46</v>
      </c>
      <c r="G2">
        <v>7.26</v>
      </c>
      <c r="H2">
        <v>0.12</v>
      </c>
      <c r="I2">
        <v>698</v>
      </c>
      <c r="J2">
        <v>150.44</v>
      </c>
      <c r="K2">
        <v>49.1</v>
      </c>
      <c r="L2">
        <v>1</v>
      </c>
      <c r="M2">
        <v>696</v>
      </c>
      <c r="N2">
        <v>25.34</v>
      </c>
      <c r="O2">
        <v>18787.759999999998</v>
      </c>
      <c r="P2">
        <v>952.42</v>
      </c>
      <c r="Q2">
        <v>10402.6</v>
      </c>
      <c r="R2">
        <v>1344.06</v>
      </c>
      <c r="S2">
        <v>160.68</v>
      </c>
      <c r="T2">
        <v>583286.82999999996</v>
      </c>
      <c r="U2">
        <v>0.12</v>
      </c>
      <c r="V2">
        <v>0.54</v>
      </c>
      <c r="W2">
        <v>8.6199999999999992</v>
      </c>
      <c r="X2">
        <v>34.479999999999997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1.4498</v>
      </c>
      <c r="E3">
        <v>68.98</v>
      </c>
      <c r="F3">
        <v>60.1</v>
      </c>
      <c r="G3">
        <v>16.690000000000001</v>
      </c>
      <c r="H3">
        <v>0.23</v>
      </c>
      <c r="I3">
        <v>216</v>
      </c>
      <c r="J3">
        <v>151.83000000000001</v>
      </c>
      <c r="K3">
        <v>49.1</v>
      </c>
      <c r="L3">
        <v>2</v>
      </c>
      <c r="M3">
        <v>213</v>
      </c>
      <c r="N3">
        <v>25.73</v>
      </c>
      <c r="O3">
        <v>18959.54</v>
      </c>
      <c r="P3">
        <v>595.70000000000005</v>
      </c>
      <c r="Q3">
        <v>10399.84</v>
      </c>
      <c r="R3">
        <v>514.38</v>
      </c>
      <c r="S3">
        <v>160.68</v>
      </c>
      <c r="T3">
        <v>170856.83</v>
      </c>
      <c r="U3">
        <v>0.31</v>
      </c>
      <c r="V3">
        <v>0.76</v>
      </c>
      <c r="W3">
        <v>7.86</v>
      </c>
      <c r="X3">
        <v>10.14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1.5841000000000001</v>
      </c>
      <c r="E4">
        <v>63.13</v>
      </c>
      <c r="F4">
        <v>56.54</v>
      </c>
      <c r="G4">
        <v>24.06</v>
      </c>
      <c r="H4">
        <v>0.35</v>
      </c>
      <c r="I4">
        <v>141</v>
      </c>
      <c r="J4">
        <v>153.22999999999999</v>
      </c>
      <c r="K4">
        <v>49.1</v>
      </c>
      <c r="L4">
        <v>3</v>
      </c>
      <c r="M4">
        <v>12</v>
      </c>
      <c r="N4">
        <v>26.13</v>
      </c>
      <c r="O4">
        <v>19131.849999999999</v>
      </c>
      <c r="P4">
        <v>507.72</v>
      </c>
      <c r="Q4">
        <v>10400</v>
      </c>
      <c r="R4">
        <v>388.08</v>
      </c>
      <c r="S4">
        <v>160.68</v>
      </c>
      <c r="T4">
        <v>108082.11</v>
      </c>
      <c r="U4">
        <v>0.41</v>
      </c>
      <c r="V4">
        <v>0.8</v>
      </c>
      <c r="W4">
        <v>7.89</v>
      </c>
      <c r="X4">
        <v>6.58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1.5861000000000001</v>
      </c>
      <c r="E5">
        <v>63.05</v>
      </c>
      <c r="F5">
        <v>56.49</v>
      </c>
      <c r="G5">
        <v>24.21</v>
      </c>
      <c r="H5">
        <v>0.46</v>
      </c>
      <c r="I5">
        <v>140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510.49</v>
      </c>
      <c r="Q5">
        <v>10400.23</v>
      </c>
      <c r="R5">
        <v>386.08</v>
      </c>
      <c r="S5">
        <v>160.68</v>
      </c>
      <c r="T5">
        <v>107086.56</v>
      </c>
      <c r="U5">
        <v>0.42</v>
      </c>
      <c r="V5">
        <v>0.81</v>
      </c>
      <c r="W5">
        <v>7.9</v>
      </c>
      <c r="X5">
        <v>6.53</v>
      </c>
      <c r="Y5">
        <v>1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0.73089999999999999</v>
      </c>
      <c r="E2">
        <v>136.82</v>
      </c>
      <c r="F2">
        <v>98.65</v>
      </c>
      <c r="G2">
        <v>6.17</v>
      </c>
      <c r="H2">
        <v>0.1</v>
      </c>
      <c r="I2">
        <v>959</v>
      </c>
      <c r="J2">
        <v>185.69</v>
      </c>
      <c r="K2">
        <v>53.44</v>
      </c>
      <c r="L2">
        <v>1</v>
      </c>
      <c r="M2">
        <v>957</v>
      </c>
      <c r="N2">
        <v>36.26</v>
      </c>
      <c r="O2">
        <v>23136.14</v>
      </c>
      <c r="P2">
        <v>1301.58</v>
      </c>
      <c r="Q2">
        <v>10404.43</v>
      </c>
      <c r="R2">
        <v>1829.53</v>
      </c>
      <c r="S2">
        <v>160.68</v>
      </c>
      <c r="T2">
        <v>824719.42</v>
      </c>
      <c r="U2">
        <v>0.09</v>
      </c>
      <c r="V2">
        <v>0.46</v>
      </c>
      <c r="W2">
        <v>9.0299999999999994</v>
      </c>
      <c r="X2">
        <v>48.67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1.3166</v>
      </c>
      <c r="E3">
        <v>75.959999999999994</v>
      </c>
      <c r="F3">
        <v>63.1</v>
      </c>
      <c r="G3">
        <v>13.57</v>
      </c>
      <c r="H3">
        <v>0.19</v>
      </c>
      <c r="I3">
        <v>279</v>
      </c>
      <c r="J3">
        <v>187.21</v>
      </c>
      <c r="K3">
        <v>53.44</v>
      </c>
      <c r="L3">
        <v>2</v>
      </c>
      <c r="M3">
        <v>277</v>
      </c>
      <c r="N3">
        <v>36.770000000000003</v>
      </c>
      <c r="O3">
        <v>23322.880000000001</v>
      </c>
      <c r="P3">
        <v>769.3</v>
      </c>
      <c r="Q3">
        <v>10401.5</v>
      </c>
      <c r="R3">
        <v>616.75</v>
      </c>
      <c r="S3">
        <v>160.68</v>
      </c>
      <c r="T3">
        <v>221729.95</v>
      </c>
      <c r="U3">
        <v>0.26</v>
      </c>
      <c r="V3">
        <v>0.72</v>
      </c>
      <c r="W3">
        <v>7.94</v>
      </c>
      <c r="X3">
        <v>13.13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1.5361</v>
      </c>
      <c r="E4">
        <v>65.099999999999994</v>
      </c>
      <c r="F4">
        <v>56.97</v>
      </c>
      <c r="G4">
        <v>22.49</v>
      </c>
      <c r="H4">
        <v>0.28000000000000003</v>
      </c>
      <c r="I4">
        <v>152</v>
      </c>
      <c r="J4">
        <v>188.73</v>
      </c>
      <c r="K4">
        <v>53.44</v>
      </c>
      <c r="L4">
        <v>3</v>
      </c>
      <c r="M4">
        <v>148</v>
      </c>
      <c r="N4">
        <v>37.29</v>
      </c>
      <c r="O4">
        <v>23510.33</v>
      </c>
      <c r="P4">
        <v>627.91999999999996</v>
      </c>
      <c r="Q4">
        <v>10400.370000000001</v>
      </c>
      <c r="R4">
        <v>408.99</v>
      </c>
      <c r="S4">
        <v>160.68</v>
      </c>
      <c r="T4">
        <v>118484.6</v>
      </c>
      <c r="U4">
        <v>0.39</v>
      </c>
      <c r="V4">
        <v>0.8</v>
      </c>
      <c r="W4">
        <v>7.73</v>
      </c>
      <c r="X4">
        <v>7.01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1.6188</v>
      </c>
      <c r="E5">
        <v>61.77</v>
      </c>
      <c r="F5">
        <v>55.14</v>
      </c>
      <c r="G5">
        <v>29.54</v>
      </c>
      <c r="H5">
        <v>0.37</v>
      </c>
      <c r="I5">
        <v>112</v>
      </c>
      <c r="J5">
        <v>190.25</v>
      </c>
      <c r="K5">
        <v>53.44</v>
      </c>
      <c r="L5">
        <v>4</v>
      </c>
      <c r="M5">
        <v>15</v>
      </c>
      <c r="N5">
        <v>37.82</v>
      </c>
      <c r="O5">
        <v>23698.48</v>
      </c>
      <c r="P5">
        <v>561.47</v>
      </c>
      <c r="Q5">
        <v>10399.61</v>
      </c>
      <c r="R5">
        <v>341.93</v>
      </c>
      <c r="S5">
        <v>160.68</v>
      </c>
      <c r="T5">
        <v>85151.05</v>
      </c>
      <c r="U5">
        <v>0.47</v>
      </c>
      <c r="V5">
        <v>0.83</v>
      </c>
      <c r="W5">
        <v>7.8</v>
      </c>
      <c r="X5">
        <v>5.17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1.621</v>
      </c>
      <c r="E6">
        <v>61.69</v>
      </c>
      <c r="F6">
        <v>55.09</v>
      </c>
      <c r="G6">
        <v>29.78</v>
      </c>
      <c r="H6">
        <v>0.46</v>
      </c>
      <c r="I6">
        <v>111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23887.360000000001</v>
      </c>
      <c r="P6">
        <v>564.79</v>
      </c>
      <c r="Q6">
        <v>10399.6</v>
      </c>
      <c r="R6">
        <v>339.91</v>
      </c>
      <c r="S6">
        <v>160.68</v>
      </c>
      <c r="T6">
        <v>84149.34</v>
      </c>
      <c r="U6">
        <v>0.47</v>
      </c>
      <c r="V6">
        <v>0.83</v>
      </c>
      <c r="W6">
        <v>7.81</v>
      </c>
      <c r="X6">
        <v>5.13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7"/>
  <sheetViews>
    <sheetView workbookViewId="0">
      <selection activeCell="B10" sqref="B10"/>
    </sheetView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0.68400000000000005</v>
      </c>
      <c r="E2">
        <v>146.19</v>
      </c>
      <c r="F2">
        <v>103.23</v>
      </c>
      <c r="G2">
        <v>5.96</v>
      </c>
      <c r="H2">
        <v>0.09</v>
      </c>
      <c r="I2">
        <v>1040</v>
      </c>
      <c r="J2">
        <v>194.77</v>
      </c>
      <c r="K2">
        <v>54.38</v>
      </c>
      <c r="L2">
        <v>1</v>
      </c>
      <c r="M2">
        <v>1038</v>
      </c>
      <c r="N2">
        <v>39.4</v>
      </c>
      <c r="O2">
        <v>24256.19</v>
      </c>
      <c r="P2">
        <v>1409.09</v>
      </c>
      <c r="Q2">
        <v>10404.08</v>
      </c>
      <c r="R2">
        <v>1985.65</v>
      </c>
      <c r="S2">
        <v>160.68</v>
      </c>
      <c r="T2">
        <v>902371.56</v>
      </c>
      <c r="U2">
        <v>0.08</v>
      </c>
      <c r="V2">
        <v>0.44</v>
      </c>
      <c r="W2">
        <v>9.19</v>
      </c>
      <c r="X2">
        <v>53.24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1.2822</v>
      </c>
      <c r="E3">
        <v>77.989999999999995</v>
      </c>
      <c r="F3">
        <v>63.96</v>
      </c>
      <c r="G3">
        <v>12.97</v>
      </c>
      <c r="H3">
        <v>0.18</v>
      </c>
      <c r="I3">
        <v>296</v>
      </c>
      <c r="J3">
        <v>196.32</v>
      </c>
      <c r="K3">
        <v>54.38</v>
      </c>
      <c r="L3">
        <v>2</v>
      </c>
      <c r="M3">
        <v>294</v>
      </c>
      <c r="N3">
        <v>39.950000000000003</v>
      </c>
      <c r="O3">
        <v>24447.22</v>
      </c>
      <c r="P3">
        <v>814.67</v>
      </c>
      <c r="Q3">
        <v>10401.030000000001</v>
      </c>
      <c r="R3">
        <v>645.76</v>
      </c>
      <c r="S3">
        <v>160.68</v>
      </c>
      <c r="T3">
        <v>236150.17</v>
      </c>
      <c r="U3">
        <v>0.25</v>
      </c>
      <c r="V3">
        <v>0.71</v>
      </c>
      <c r="W3">
        <v>7.97</v>
      </c>
      <c r="X3">
        <v>13.99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1.51</v>
      </c>
      <c r="E4">
        <v>66.22</v>
      </c>
      <c r="F4">
        <v>57.45</v>
      </c>
      <c r="G4">
        <v>21.41</v>
      </c>
      <c r="H4">
        <v>0.27</v>
      </c>
      <c r="I4">
        <v>161</v>
      </c>
      <c r="J4">
        <v>197.88</v>
      </c>
      <c r="K4">
        <v>54.38</v>
      </c>
      <c r="L4">
        <v>3</v>
      </c>
      <c r="M4">
        <v>159</v>
      </c>
      <c r="N4">
        <v>40.5</v>
      </c>
      <c r="O4">
        <v>24639</v>
      </c>
      <c r="P4">
        <v>667.43</v>
      </c>
      <c r="Q4">
        <v>10399.74</v>
      </c>
      <c r="R4">
        <v>424.56</v>
      </c>
      <c r="S4">
        <v>160.68</v>
      </c>
      <c r="T4">
        <v>126222.54</v>
      </c>
      <c r="U4">
        <v>0.38</v>
      </c>
      <c r="V4">
        <v>0.79</v>
      </c>
      <c r="W4">
        <v>7.76</v>
      </c>
      <c r="X4">
        <v>7.48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1.6145</v>
      </c>
      <c r="E5">
        <v>61.94</v>
      </c>
      <c r="F5">
        <v>55.1</v>
      </c>
      <c r="G5">
        <v>29.79</v>
      </c>
      <c r="H5">
        <v>0.36</v>
      </c>
      <c r="I5">
        <v>111</v>
      </c>
      <c r="J5">
        <v>199.44</v>
      </c>
      <c r="K5">
        <v>54.38</v>
      </c>
      <c r="L5">
        <v>4</v>
      </c>
      <c r="M5">
        <v>41</v>
      </c>
      <c r="N5">
        <v>41.06</v>
      </c>
      <c r="O5">
        <v>24831.54</v>
      </c>
      <c r="P5">
        <v>583.61</v>
      </c>
      <c r="Q5">
        <v>10399.75</v>
      </c>
      <c r="R5">
        <v>342.6</v>
      </c>
      <c r="S5">
        <v>160.68</v>
      </c>
      <c r="T5">
        <v>85491.89</v>
      </c>
      <c r="U5">
        <v>0.47</v>
      </c>
      <c r="V5">
        <v>0.83</v>
      </c>
      <c r="W5">
        <v>7.75</v>
      </c>
      <c r="X5">
        <v>5.14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1.6286</v>
      </c>
      <c r="E6">
        <v>61.4</v>
      </c>
      <c r="F6">
        <v>54.8</v>
      </c>
      <c r="G6">
        <v>31.32</v>
      </c>
      <c r="H6">
        <v>0.44</v>
      </c>
      <c r="I6">
        <v>105</v>
      </c>
      <c r="J6">
        <v>201.01</v>
      </c>
      <c r="K6">
        <v>54.38</v>
      </c>
      <c r="L6">
        <v>5</v>
      </c>
      <c r="M6">
        <v>2</v>
      </c>
      <c r="N6">
        <v>41.63</v>
      </c>
      <c r="O6">
        <v>25024.84</v>
      </c>
      <c r="P6">
        <v>574.01</v>
      </c>
      <c r="Q6">
        <v>10400.07</v>
      </c>
      <c r="R6">
        <v>331.28</v>
      </c>
      <c r="S6">
        <v>160.68</v>
      </c>
      <c r="T6">
        <v>79863.94</v>
      </c>
      <c r="U6">
        <v>0.49</v>
      </c>
      <c r="V6">
        <v>0.83</v>
      </c>
      <c r="W6">
        <v>7.77</v>
      </c>
      <c r="X6">
        <v>4.84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1.6287</v>
      </c>
      <c r="E7">
        <v>61.4</v>
      </c>
      <c r="F7">
        <v>54.8</v>
      </c>
      <c r="G7">
        <v>31.31</v>
      </c>
      <c r="H7">
        <v>0.53</v>
      </c>
      <c r="I7">
        <v>105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578.26</v>
      </c>
      <c r="Q7">
        <v>10400.07</v>
      </c>
      <c r="R7">
        <v>331.28</v>
      </c>
      <c r="S7">
        <v>160.68</v>
      </c>
      <c r="T7">
        <v>79865.61</v>
      </c>
      <c r="U7">
        <v>0.49</v>
      </c>
      <c r="V7">
        <v>0.83</v>
      </c>
      <c r="W7">
        <v>7.77</v>
      </c>
      <c r="X7">
        <v>4.84</v>
      </c>
      <c r="Y7">
        <v>1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1.1455</v>
      </c>
      <c r="E2">
        <v>87.3</v>
      </c>
      <c r="F2">
        <v>73.58</v>
      </c>
      <c r="G2">
        <v>9.07</v>
      </c>
      <c r="H2">
        <v>0.15</v>
      </c>
      <c r="I2">
        <v>487</v>
      </c>
      <c r="J2">
        <v>116.05</v>
      </c>
      <c r="K2">
        <v>43.4</v>
      </c>
      <c r="L2">
        <v>1</v>
      </c>
      <c r="M2">
        <v>485</v>
      </c>
      <c r="N2">
        <v>16.649999999999999</v>
      </c>
      <c r="O2">
        <v>14546.17</v>
      </c>
      <c r="P2">
        <v>668.33</v>
      </c>
      <c r="Q2">
        <v>10400.969999999999</v>
      </c>
      <c r="R2">
        <v>972.27</v>
      </c>
      <c r="S2">
        <v>160.68</v>
      </c>
      <c r="T2">
        <v>398447.12</v>
      </c>
      <c r="U2">
        <v>0.17</v>
      </c>
      <c r="V2">
        <v>0.62</v>
      </c>
      <c r="W2">
        <v>8.31</v>
      </c>
      <c r="X2">
        <v>23.61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1.5250999999999999</v>
      </c>
      <c r="E3">
        <v>65.569999999999993</v>
      </c>
      <c r="F3">
        <v>58.9</v>
      </c>
      <c r="G3">
        <v>18.41</v>
      </c>
      <c r="H3">
        <v>0.3</v>
      </c>
      <c r="I3">
        <v>192</v>
      </c>
      <c r="J3">
        <v>117.34</v>
      </c>
      <c r="K3">
        <v>43.4</v>
      </c>
      <c r="L3">
        <v>2</v>
      </c>
      <c r="M3">
        <v>15</v>
      </c>
      <c r="N3">
        <v>16.940000000000001</v>
      </c>
      <c r="O3">
        <v>14705.49</v>
      </c>
      <c r="P3">
        <v>452.88</v>
      </c>
      <c r="Q3">
        <v>10400.66</v>
      </c>
      <c r="R3">
        <v>465.25</v>
      </c>
      <c r="S3">
        <v>160.68</v>
      </c>
      <c r="T3">
        <v>146414.53</v>
      </c>
      <c r="U3">
        <v>0.35</v>
      </c>
      <c r="V3">
        <v>0.77</v>
      </c>
      <c r="W3">
        <v>8.0399999999999991</v>
      </c>
      <c r="X3">
        <v>8.93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1.5284</v>
      </c>
      <c r="E4">
        <v>65.430000000000007</v>
      </c>
      <c r="F4">
        <v>58.81</v>
      </c>
      <c r="G4">
        <v>18.57</v>
      </c>
      <c r="H4">
        <v>0.45</v>
      </c>
      <c r="I4">
        <v>190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455.17</v>
      </c>
      <c r="Q4">
        <v>10401.01</v>
      </c>
      <c r="R4">
        <v>460.96</v>
      </c>
      <c r="S4">
        <v>160.68</v>
      </c>
      <c r="T4">
        <v>144278.15</v>
      </c>
      <c r="U4">
        <v>0.35</v>
      </c>
      <c r="V4">
        <v>0.77</v>
      </c>
      <c r="W4">
        <v>8.07</v>
      </c>
      <c r="X4">
        <v>8.84</v>
      </c>
      <c r="Y4">
        <v>1</v>
      </c>
      <c r="Z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0.68400000000000005</v>
      </c>
      <c r="E2">
        <v>146.19</v>
      </c>
      <c r="F2">
        <v>103.23</v>
      </c>
      <c r="G2">
        <v>5.96</v>
      </c>
      <c r="H2">
        <v>0.09</v>
      </c>
      <c r="I2">
        <v>1040</v>
      </c>
      <c r="J2">
        <v>194.77</v>
      </c>
      <c r="K2">
        <v>54.38</v>
      </c>
      <c r="L2">
        <v>1</v>
      </c>
      <c r="M2">
        <v>1038</v>
      </c>
      <c r="N2">
        <v>39.4</v>
      </c>
      <c r="O2">
        <v>24256.19</v>
      </c>
      <c r="P2">
        <v>1409.09</v>
      </c>
      <c r="Q2">
        <v>10404.08</v>
      </c>
      <c r="R2">
        <v>1985.65</v>
      </c>
      <c r="S2">
        <v>160.68</v>
      </c>
      <c r="T2">
        <v>902371.56</v>
      </c>
      <c r="U2">
        <v>0.08</v>
      </c>
      <c r="V2">
        <v>0.44</v>
      </c>
      <c r="W2">
        <v>9.19</v>
      </c>
      <c r="X2">
        <v>53.24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1.2822</v>
      </c>
      <c r="E3">
        <v>77.989999999999995</v>
      </c>
      <c r="F3">
        <v>63.96</v>
      </c>
      <c r="G3">
        <v>12.97</v>
      </c>
      <c r="H3">
        <v>0.18</v>
      </c>
      <c r="I3">
        <v>296</v>
      </c>
      <c r="J3">
        <v>196.32</v>
      </c>
      <c r="K3">
        <v>54.38</v>
      </c>
      <c r="L3">
        <v>2</v>
      </c>
      <c r="M3">
        <v>294</v>
      </c>
      <c r="N3">
        <v>39.950000000000003</v>
      </c>
      <c r="O3">
        <v>24447.22</v>
      </c>
      <c r="P3">
        <v>814.67</v>
      </c>
      <c r="Q3">
        <v>10401.030000000001</v>
      </c>
      <c r="R3">
        <v>645.76</v>
      </c>
      <c r="S3">
        <v>160.68</v>
      </c>
      <c r="T3">
        <v>236150.17</v>
      </c>
      <c r="U3">
        <v>0.25</v>
      </c>
      <c r="V3">
        <v>0.71</v>
      </c>
      <c r="W3">
        <v>7.97</v>
      </c>
      <c r="X3">
        <v>13.99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1.51</v>
      </c>
      <c r="E4">
        <v>66.22</v>
      </c>
      <c r="F4">
        <v>57.45</v>
      </c>
      <c r="G4">
        <v>21.41</v>
      </c>
      <c r="H4">
        <v>0.27</v>
      </c>
      <c r="I4">
        <v>161</v>
      </c>
      <c r="J4">
        <v>197.88</v>
      </c>
      <c r="K4">
        <v>54.38</v>
      </c>
      <c r="L4">
        <v>3</v>
      </c>
      <c r="M4">
        <v>159</v>
      </c>
      <c r="N4">
        <v>40.5</v>
      </c>
      <c r="O4">
        <v>24639</v>
      </c>
      <c r="P4">
        <v>667.43</v>
      </c>
      <c r="Q4">
        <v>10399.74</v>
      </c>
      <c r="R4">
        <v>424.56</v>
      </c>
      <c r="S4">
        <v>160.68</v>
      </c>
      <c r="T4">
        <v>126222.54</v>
      </c>
      <c r="U4">
        <v>0.38</v>
      </c>
      <c r="V4">
        <v>0.79</v>
      </c>
      <c r="W4">
        <v>7.76</v>
      </c>
      <c r="X4">
        <v>7.48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1.6145</v>
      </c>
      <c r="E5">
        <v>61.94</v>
      </c>
      <c r="F5">
        <v>55.1</v>
      </c>
      <c r="G5">
        <v>29.79</v>
      </c>
      <c r="H5">
        <v>0.36</v>
      </c>
      <c r="I5">
        <v>111</v>
      </c>
      <c r="J5">
        <v>199.44</v>
      </c>
      <c r="K5">
        <v>54.38</v>
      </c>
      <c r="L5">
        <v>4</v>
      </c>
      <c r="M5">
        <v>41</v>
      </c>
      <c r="N5">
        <v>41.06</v>
      </c>
      <c r="O5">
        <v>24831.54</v>
      </c>
      <c r="P5">
        <v>583.61</v>
      </c>
      <c r="Q5">
        <v>10399.75</v>
      </c>
      <c r="R5">
        <v>342.6</v>
      </c>
      <c r="S5">
        <v>160.68</v>
      </c>
      <c r="T5">
        <v>85491.89</v>
      </c>
      <c r="U5">
        <v>0.47</v>
      </c>
      <c r="V5">
        <v>0.83</v>
      </c>
      <c r="W5">
        <v>7.75</v>
      </c>
      <c r="X5">
        <v>5.14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1.6286</v>
      </c>
      <c r="E6">
        <v>61.4</v>
      </c>
      <c r="F6">
        <v>54.8</v>
      </c>
      <c r="G6">
        <v>31.32</v>
      </c>
      <c r="H6">
        <v>0.44</v>
      </c>
      <c r="I6">
        <v>105</v>
      </c>
      <c r="J6">
        <v>201.01</v>
      </c>
      <c r="K6">
        <v>54.38</v>
      </c>
      <c r="L6">
        <v>5</v>
      </c>
      <c r="M6">
        <v>2</v>
      </c>
      <c r="N6">
        <v>41.63</v>
      </c>
      <c r="O6">
        <v>25024.84</v>
      </c>
      <c r="P6">
        <v>574.01</v>
      </c>
      <c r="Q6">
        <v>10400.07</v>
      </c>
      <c r="R6">
        <v>331.28</v>
      </c>
      <c r="S6">
        <v>160.68</v>
      </c>
      <c r="T6">
        <v>79863.94</v>
      </c>
      <c r="U6">
        <v>0.49</v>
      </c>
      <c r="V6">
        <v>0.83</v>
      </c>
      <c r="W6">
        <v>7.77</v>
      </c>
      <c r="X6">
        <v>4.84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1.6287</v>
      </c>
      <c r="E7">
        <v>61.4</v>
      </c>
      <c r="F7">
        <v>54.8</v>
      </c>
      <c r="G7">
        <v>31.31</v>
      </c>
      <c r="H7">
        <v>0.53</v>
      </c>
      <c r="I7">
        <v>105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578.26</v>
      </c>
      <c r="Q7">
        <v>10400.07</v>
      </c>
      <c r="R7">
        <v>331.28</v>
      </c>
      <c r="S7">
        <v>160.68</v>
      </c>
      <c r="T7">
        <v>79865.61</v>
      </c>
      <c r="U7">
        <v>0.49</v>
      </c>
      <c r="V7">
        <v>0.83</v>
      </c>
      <c r="W7">
        <v>7.77</v>
      </c>
      <c r="X7">
        <v>4.84</v>
      </c>
      <c r="Y7">
        <v>1</v>
      </c>
      <c r="Z7">
        <v>10</v>
      </c>
    </row>
    <row r="8" spans="1:26" x14ac:dyDescent="0.3">
      <c r="A8">
        <v>0</v>
      </c>
      <c r="B8">
        <v>40</v>
      </c>
      <c r="C8" t="s">
        <v>26</v>
      </c>
      <c r="D8">
        <v>1.3419000000000001</v>
      </c>
      <c r="E8">
        <v>74.52</v>
      </c>
      <c r="F8">
        <v>66.16</v>
      </c>
      <c r="G8">
        <v>11.67</v>
      </c>
      <c r="H8">
        <v>0.2</v>
      </c>
      <c r="I8">
        <v>340</v>
      </c>
      <c r="J8">
        <v>89.87</v>
      </c>
      <c r="K8">
        <v>37.549999999999997</v>
      </c>
      <c r="L8">
        <v>1</v>
      </c>
      <c r="M8">
        <v>273</v>
      </c>
      <c r="N8">
        <v>11.32</v>
      </c>
      <c r="O8">
        <v>11317.98</v>
      </c>
      <c r="P8">
        <v>462.21</v>
      </c>
      <c r="Q8">
        <v>10401.15</v>
      </c>
      <c r="R8">
        <v>717.03</v>
      </c>
      <c r="S8">
        <v>160.68</v>
      </c>
      <c r="T8">
        <v>271561.45</v>
      </c>
      <c r="U8">
        <v>0.22</v>
      </c>
      <c r="V8">
        <v>0.69</v>
      </c>
      <c r="W8">
        <v>8.14</v>
      </c>
      <c r="X8">
        <v>16.190000000000001</v>
      </c>
      <c r="Y8">
        <v>1</v>
      </c>
      <c r="Z8">
        <v>10</v>
      </c>
    </row>
    <row r="9" spans="1:26" x14ac:dyDescent="0.3">
      <c r="A9">
        <v>1</v>
      </c>
      <c r="B9">
        <v>40</v>
      </c>
      <c r="C9" t="s">
        <v>26</v>
      </c>
      <c r="D9">
        <v>1.4489000000000001</v>
      </c>
      <c r="E9">
        <v>69.02</v>
      </c>
      <c r="F9">
        <v>62.15</v>
      </c>
      <c r="G9">
        <v>14.29</v>
      </c>
      <c r="H9">
        <v>0.39</v>
      </c>
      <c r="I9">
        <v>261</v>
      </c>
      <c r="J9">
        <v>91.1</v>
      </c>
      <c r="K9">
        <v>37.549999999999997</v>
      </c>
      <c r="L9">
        <v>2</v>
      </c>
      <c r="M9">
        <v>0</v>
      </c>
      <c r="N9">
        <v>11.54</v>
      </c>
      <c r="O9">
        <v>11468.97</v>
      </c>
      <c r="P9">
        <v>413.28</v>
      </c>
      <c r="Q9">
        <v>10400.5</v>
      </c>
      <c r="R9">
        <v>571.58000000000004</v>
      </c>
      <c r="S9">
        <v>160.68</v>
      </c>
      <c r="T9">
        <v>199232.79</v>
      </c>
      <c r="U9">
        <v>0.28000000000000003</v>
      </c>
      <c r="V9">
        <v>0.73</v>
      </c>
      <c r="W9">
        <v>8.27</v>
      </c>
      <c r="X9">
        <v>12.18</v>
      </c>
      <c r="Y9">
        <v>1</v>
      </c>
      <c r="Z9">
        <v>10</v>
      </c>
    </row>
    <row r="10" spans="1:26" x14ac:dyDescent="0.3">
      <c r="A10">
        <v>0</v>
      </c>
      <c r="B10">
        <v>30</v>
      </c>
      <c r="C10" t="s">
        <v>26</v>
      </c>
      <c r="D10">
        <v>1.3575999999999999</v>
      </c>
      <c r="E10">
        <v>73.66</v>
      </c>
      <c r="F10">
        <v>66.349999999999994</v>
      </c>
      <c r="G10">
        <v>11.34</v>
      </c>
      <c r="H10">
        <v>0.24</v>
      </c>
      <c r="I10">
        <v>351</v>
      </c>
      <c r="J10">
        <v>71.52</v>
      </c>
      <c r="K10">
        <v>32.270000000000003</v>
      </c>
      <c r="L10">
        <v>1</v>
      </c>
      <c r="M10">
        <v>23</v>
      </c>
      <c r="N10">
        <v>8.25</v>
      </c>
      <c r="O10">
        <v>9054.6</v>
      </c>
      <c r="P10">
        <v>382.29</v>
      </c>
      <c r="Q10">
        <v>10400.89</v>
      </c>
      <c r="R10">
        <v>711.39</v>
      </c>
      <c r="S10">
        <v>160.68</v>
      </c>
      <c r="T10">
        <v>268687.83</v>
      </c>
      <c r="U10">
        <v>0.23</v>
      </c>
      <c r="V10">
        <v>0.69</v>
      </c>
      <c r="W10">
        <v>8.49</v>
      </c>
      <c r="X10">
        <v>16.39</v>
      </c>
      <c r="Y10">
        <v>1</v>
      </c>
      <c r="Z10">
        <v>10</v>
      </c>
    </row>
    <row r="11" spans="1:26" x14ac:dyDescent="0.3">
      <c r="A11">
        <v>1</v>
      </c>
      <c r="B11">
        <v>30</v>
      </c>
      <c r="C11" t="s">
        <v>26</v>
      </c>
      <c r="D11">
        <v>1.3608</v>
      </c>
      <c r="E11">
        <v>73.48</v>
      </c>
      <c r="F11">
        <v>66.23</v>
      </c>
      <c r="G11">
        <v>11.42</v>
      </c>
      <c r="H11">
        <v>0.48</v>
      </c>
      <c r="I11">
        <v>348</v>
      </c>
      <c r="J11">
        <v>72.7</v>
      </c>
      <c r="K11">
        <v>32.270000000000003</v>
      </c>
      <c r="L11">
        <v>2</v>
      </c>
      <c r="M11">
        <v>0</v>
      </c>
      <c r="N11">
        <v>8.43</v>
      </c>
      <c r="O11">
        <v>9200.25</v>
      </c>
      <c r="P11">
        <v>386.37</v>
      </c>
      <c r="Q11">
        <v>10402.09</v>
      </c>
      <c r="R11">
        <v>705.32</v>
      </c>
      <c r="S11">
        <v>160.68</v>
      </c>
      <c r="T11">
        <v>265666.99</v>
      </c>
      <c r="U11">
        <v>0.23</v>
      </c>
      <c r="V11">
        <v>0.69</v>
      </c>
      <c r="W11">
        <v>8.5299999999999994</v>
      </c>
      <c r="X11">
        <v>16.260000000000002</v>
      </c>
      <c r="Y11">
        <v>1</v>
      </c>
      <c r="Z11">
        <v>10</v>
      </c>
    </row>
    <row r="12" spans="1:26" x14ac:dyDescent="0.3">
      <c r="A12">
        <v>0</v>
      </c>
      <c r="B12">
        <v>15</v>
      </c>
      <c r="C12" t="s">
        <v>26</v>
      </c>
      <c r="D12">
        <v>1.0911</v>
      </c>
      <c r="E12">
        <v>91.65</v>
      </c>
      <c r="F12">
        <v>82.26</v>
      </c>
      <c r="G12">
        <v>7.13</v>
      </c>
      <c r="H12">
        <v>0.43</v>
      </c>
      <c r="I12">
        <v>692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323.52</v>
      </c>
      <c r="Q12">
        <v>10405.76</v>
      </c>
      <c r="R12">
        <v>1232.5899999999999</v>
      </c>
      <c r="S12">
        <v>160.68</v>
      </c>
      <c r="T12">
        <v>527585.63</v>
      </c>
      <c r="U12">
        <v>0.13</v>
      </c>
      <c r="V12">
        <v>0.55000000000000004</v>
      </c>
      <c r="W12">
        <v>9.52</v>
      </c>
      <c r="X12">
        <v>32.28</v>
      </c>
      <c r="Y12">
        <v>1</v>
      </c>
      <c r="Z12">
        <v>10</v>
      </c>
    </row>
    <row r="13" spans="1:26" x14ac:dyDescent="0.3">
      <c r="A13">
        <v>0</v>
      </c>
      <c r="B13">
        <v>70</v>
      </c>
      <c r="C13" t="s">
        <v>26</v>
      </c>
      <c r="D13">
        <v>0.97560000000000002</v>
      </c>
      <c r="E13">
        <v>102.51</v>
      </c>
      <c r="F13">
        <v>81.67</v>
      </c>
      <c r="G13">
        <v>7.61</v>
      </c>
      <c r="H13">
        <v>0.12</v>
      </c>
      <c r="I13">
        <v>644</v>
      </c>
      <c r="J13">
        <v>141.81</v>
      </c>
      <c r="K13">
        <v>47.83</v>
      </c>
      <c r="L13">
        <v>1</v>
      </c>
      <c r="M13">
        <v>642</v>
      </c>
      <c r="N13">
        <v>22.98</v>
      </c>
      <c r="O13">
        <v>17723.39</v>
      </c>
      <c r="P13">
        <v>879.46</v>
      </c>
      <c r="Q13">
        <v>10402.799999999999</v>
      </c>
      <c r="R13">
        <v>1248.1400000000001</v>
      </c>
      <c r="S13">
        <v>160.68</v>
      </c>
      <c r="T13">
        <v>535599.43000000005</v>
      </c>
      <c r="U13">
        <v>0.13</v>
      </c>
      <c r="V13">
        <v>0.56000000000000005</v>
      </c>
      <c r="W13">
        <v>8.56</v>
      </c>
      <c r="X13">
        <v>31.69</v>
      </c>
      <c r="Y13">
        <v>1</v>
      </c>
      <c r="Z13">
        <v>10</v>
      </c>
    </row>
    <row r="14" spans="1:26" x14ac:dyDescent="0.3">
      <c r="A14">
        <v>1</v>
      </c>
      <c r="B14">
        <v>70</v>
      </c>
      <c r="C14" t="s">
        <v>26</v>
      </c>
      <c r="D14">
        <v>1.4878</v>
      </c>
      <c r="E14">
        <v>67.209999999999994</v>
      </c>
      <c r="F14">
        <v>59.24</v>
      </c>
      <c r="G14">
        <v>17.86</v>
      </c>
      <c r="H14">
        <v>0.25</v>
      </c>
      <c r="I14">
        <v>199</v>
      </c>
      <c r="J14">
        <v>143.16999999999999</v>
      </c>
      <c r="K14">
        <v>47.83</v>
      </c>
      <c r="L14">
        <v>2</v>
      </c>
      <c r="M14">
        <v>180</v>
      </c>
      <c r="N14">
        <v>23.34</v>
      </c>
      <c r="O14">
        <v>17891.86</v>
      </c>
      <c r="P14">
        <v>548.07000000000005</v>
      </c>
      <c r="Q14">
        <v>10400.5</v>
      </c>
      <c r="R14">
        <v>485.13</v>
      </c>
      <c r="S14">
        <v>160.68</v>
      </c>
      <c r="T14">
        <v>156318.21</v>
      </c>
      <c r="U14">
        <v>0.33</v>
      </c>
      <c r="V14">
        <v>0.77</v>
      </c>
      <c r="W14">
        <v>7.82</v>
      </c>
      <c r="X14">
        <v>9.27</v>
      </c>
      <c r="Y14">
        <v>1</v>
      </c>
      <c r="Z14">
        <v>10</v>
      </c>
    </row>
    <row r="15" spans="1:26" x14ac:dyDescent="0.3">
      <c r="A15">
        <v>2</v>
      </c>
      <c r="B15">
        <v>70</v>
      </c>
      <c r="C15" t="s">
        <v>26</v>
      </c>
      <c r="D15">
        <v>1.5736000000000001</v>
      </c>
      <c r="E15">
        <v>63.55</v>
      </c>
      <c r="F15">
        <v>56.99</v>
      </c>
      <c r="G15">
        <v>22.8</v>
      </c>
      <c r="H15">
        <v>0.37</v>
      </c>
      <c r="I15">
        <v>150</v>
      </c>
      <c r="J15">
        <v>144.54</v>
      </c>
      <c r="K15">
        <v>47.83</v>
      </c>
      <c r="L15">
        <v>3</v>
      </c>
      <c r="M15">
        <v>1</v>
      </c>
      <c r="N15">
        <v>23.71</v>
      </c>
      <c r="O15">
        <v>18060.849999999999</v>
      </c>
      <c r="P15">
        <v>493.36</v>
      </c>
      <c r="Q15">
        <v>10400.799999999999</v>
      </c>
      <c r="R15">
        <v>401.73</v>
      </c>
      <c r="S15">
        <v>160.68</v>
      </c>
      <c r="T15">
        <v>114862.75</v>
      </c>
      <c r="U15">
        <v>0.4</v>
      </c>
      <c r="V15">
        <v>0.8</v>
      </c>
      <c r="W15">
        <v>7.95</v>
      </c>
      <c r="X15">
        <v>7.02</v>
      </c>
      <c r="Y15">
        <v>1</v>
      </c>
      <c r="Z15">
        <v>10</v>
      </c>
    </row>
    <row r="16" spans="1:26" x14ac:dyDescent="0.3">
      <c r="A16">
        <v>3</v>
      </c>
      <c r="B16">
        <v>70</v>
      </c>
      <c r="C16" t="s">
        <v>26</v>
      </c>
      <c r="D16">
        <v>1.5739000000000001</v>
      </c>
      <c r="E16">
        <v>63.54</v>
      </c>
      <c r="F16">
        <v>56.97</v>
      </c>
      <c r="G16">
        <v>22.79</v>
      </c>
      <c r="H16">
        <v>0.49</v>
      </c>
      <c r="I16">
        <v>150</v>
      </c>
      <c r="J16">
        <v>145.91999999999999</v>
      </c>
      <c r="K16">
        <v>47.83</v>
      </c>
      <c r="L16">
        <v>4</v>
      </c>
      <c r="M16">
        <v>0</v>
      </c>
      <c r="N16">
        <v>24.09</v>
      </c>
      <c r="O16">
        <v>18230.349999999999</v>
      </c>
      <c r="P16">
        <v>497.37</v>
      </c>
      <c r="Q16">
        <v>10400.58</v>
      </c>
      <c r="R16">
        <v>401.67</v>
      </c>
      <c r="S16">
        <v>160.68</v>
      </c>
      <c r="T16">
        <v>114834.67</v>
      </c>
      <c r="U16">
        <v>0.4</v>
      </c>
      <c r="V16">
        <v>0.8</v>
      </c>
      <c r="W16">
        <v>7.93</v>
      </c>
      <c r="X16">
        <v>7.01</v>
      </c>
      <c r="Y16">
        <v>1</v>
      </c>
      <c r="Z16">
        <v>10</v>
      </c>
    </row>
    <row r="17" spans="1:26" x14ac:dyDescent="0.3">
      <c r="A17">
        <v>0</v>
      </c>
      <c r="B17">
        <v>90</v>
      </c>
      <c r="C17" t="s">
        <v>26</v>
      </c>
      <c r="D17">
        <v>0.77749999999999997</v>
      </c>
      <c r="E17">
        <v>128.62</v>
      </c>
      <c r="F17">
        <v>94.66</v>
      </c>
      <c r="G17">
        <v>6.4</v>
      </c>
      <c r="H17">
        <v>0.1</v>
      </c>
      <c r="I17">
        <v>887</v>
      </c>
      <c r="J17">
        <v>176.73</v>
      </c>
      <c r="K17">
        <v>52.44</v>
      </c>
      <c r="L17">
        <v>1</v>
      </c>
      <c r="M17">
        <v>885</v>
      </c>
      <c r="N17">
        <v>33.29</v>
      </c>
      <c r="O17">
        <v>22031.19</v>
      </c>
      <c r="P17">
        <v>1205.02</v>
      </c>
      <c r="Q17">
        <v>10403.74</v>
      </c>
      <c r="R17">
        <v>1691.96</v>
      </c>
      <c r="S17">
        <v>160.68</v>
      </c>
      <c r="T17">
        <v>756290.79</v>
      </c>
      <c r="U17">
        <v>0.09</v>
      </c>
      <c r="V17">
        <v>0.48</v>
      </c>
      <c r="W17">
        <v>8.94</v>
      </c>
      <c r="X17">
        <v>44.67</v>
      </c>
      <c r="Y17">
        <v>1</v>
      </c>
      <c r="Z17">
        <v>10</v>
      </c>
    </row>
    <row r="18" spans="1:26" x14ac:dyDescent="0.3">
      <c r="A18">
        <v>1</v>
      </c>
      <c r="B18">
        <v>90</v>
      </c>
      <c r="C18" t="s">
        <v>26</v>
      </c>
      <c r="D18">
        <v>1.3478000000000001</v>
      </c>
      <c r="E18">
        <v>74.19</v>
      </c>
      <c r="F18">
        <v>62.39</v>
      </c>
      <c r="G18">
        <v>14.18</v>
      </c>
      <c r="H18">
        <v>0.2</v>
      </c>
      <c r="I18">
        <v>264</v>
      </c>
      <c r="J18">
        <v>178.21</v>
      </c>
      <c r="K18">
        <v>52.44</v>
      </c>
      <c r="L18">
        <v>2</v>
      </c>
      <c r="M18">
        <v>262</v>
      </c>
      <c r="N18">
        <v>33.770000000000003</v>
      </c>
      <c r="O18">
        <v>22213.89</v>
      </c>
      <c r="P18">
        <v>728.14</v>
      </c>
      <c r="Q18">
        <v>10400.299999999999</v>
      </c>
      <c r="R18">
        <v>592.46</v>
      </c>
      <c r="S18">
        <v>160.68</v>
      </c>
      <c r="T18">
        <v>209659.68</v>
      </c>
      <c r="U18">
        <v>0.27</v>
      </c>
      <c r="V18">
        <v>0.73</v>
      </c>
      <c r="W18">
        <v>7.92</v>
      </c>
      <c r="X18">
        <v>12.42</v>
      </c>
      <c r="Y18">
        <v>1</v>
      </c>
      <c r="Z18">
        <v>10</v>
      </c>
    </row>
    <row r="19" spans="1:26" x14ac:dyDescent="0.3">
      <c r="A19">
        <v>2</v>
      </c>
      <c r="B19">
        <v>90</v>
      </c>
      <c r="C19" t="s">
        <v>26</v>
      </c>
      <c r="D19">
        <v>1.5606</v>
      </c>
      <c r="E19">
        <v>64.08</v>
      </c>
      <c r="F19">
        <v>56.57</v>
      </c>
      <c r="G19">
        <v>23.74</v>
      </c>
      <c r="H19">
        <v>0.3</v>
      </c>
      <c r="I19">
        <v>143</v>
      </c>
      <c r="J19">
        <v>179.7</v>
      </c>
      <c r="K19">
        <v>52.44</v>
      </c>
      <c r="L19">
        <v>3</v>
      </c>
      <c r="M19">
        <v>125</v>
      </c>
      <c r="N19">
        <v>34.26</v>
      </c>
      <c r="O19">
        <v>22397.24</v>
      </c>
      <c r="P19">
        <v>588.83000000000004</v>
      </c>
      <c r="Q19">
        <v>10399.719999999999</v>
      </c>
      <c r="R19">
        <v>394.52</v>
      </c>
      <c r="S19">
        <v>160.68</v>
      </c>
      <c r="T19">
        <v>111295.5</v>
      </c>
      <c r="U19">
        <v>0.41</v>
      </c>
      <c r="V19">
        <v>0.8</v>
      </c>
      <c r="W19">
        <v>7.74</v>
      </c>
      <c r="X19">
        <v>6.61</v>
      </c>
      <c r="Y19">
        <v>1</v>
      </c>
      <c r="Z19">
        <v>10</v>
      </c>
    </row>
    <row r="20" spans="1:26" x14ac:dyDescent="0.3">
      <c r="A20">
        <v>3</v>
      </c>
      <c r="B20">
        <v>90</v>
      </c>
      <c r="C20" t="s">
        <v>26</v>
      </c>
      <c r="D20">
        <v>1.6145</v>
      </c>
      <c r="E20">
        <v>61.94</v>
      </c>
      <c r="F20">
        <v>55.36</v>
      </c>
      <c r="G20">
        <v>28.39</v>
      </c>
      <c r="H20">
        <v>0.39</v>
      </c>
      <c r="I20">
        <v>117</v>
      </c>
      <c r="J20">
        <v>181.19</v>
      </c>
      <c r="K20">
        <v>52.44</v>
      </c>
      <c r="L20">
        <v>4</v>
      </c>
      <c r="M20">
        <v>2</v>
      </c>
      <c r="N20">
        <v>34.75</v>
      </c>
      <c r="O20">
        <v>22581.25</v>
      </c>
      <c r="P20">
        <v>546.41</v>
      </c>
      <c r="Q20">
        <v>10400.120000000001</v>
      </c>
      <c r="R20">
        <v>348.64</v>
      </c>
      <c r="S20">
        <v>160.68</v>
      </c>
      <c r="T20">
        <v>88485.55</v>
      </c>
      <c r="U20">
        <v>0.46</v>
      </c>
      <c r="V20">
        <v>0.82</v>
      </c>
      <c r="W20">
        <v>7.83</v>
      </c>
      <c r="X20">
        <v>5.4</v>
      </c>
      <c r="Y20">
        <v>1</v>
      </c>
      <c r="Z20">
        <v>10</v>
      </c>
    </row>
    <row r="21" spans="1:26" x14ac:dyDescent="0.3">
      <c r="A21">
        <v>4</v>
      </c>
      <c r="B21">
        <v>90</v>
      </c>
      <c r="C21" t="s">
        <v>26</v>
      </c>
      <c r="D21">
        <v>1.6145</v>
      </c>
      <c r="E21">
        <v>61.94</v>
      </c>
      <c r="F21">
        <v>55.36</v>
      </c>
      <c r="G21">
        <v>28.39</v>
      </c>
      <c r="H21">
        <v>0.49</v>
      </c>
      <c r="I21">
        <v>117</v>
      </c>
      <c r="J21">
        <v>182.69</v>
      </c>
      <c r="K21">
        <v>52.44</v>
      </c>
      <c r="L21">
        <v>5</v>
      </c>
      <c r="M21">
        <v>0</v>
      </c>
      <c r="N21">
        <v>35.25</v>
      </c>
      <c r="O21">
        <v>22766.06</v>
      </c>
      <c r="P21">
        <v>550.84</v>
      </c>
      <c r="Q21">
        <v>10400.23</v>
      </c>
      <c r="R21">
        <v>348.59</v>
      </c>
      <c r="S21">
        <v>160.68</v>
      </c>
      <c r="T21">
        <v>88458.33</v>
      </c>
      <c r="U21">
        <v>0.46</v>
      </c>
      <c r="V21">
        <v>0.82</v>
      </c>
      <c r="W21">
        <v>7.83</v>
      </c>
      <c r="X21">
        <v>5.4</v>
      </c>
      <c r="Y21">
        <v>1</v>
      </c>
      <c r="Z21">
        <v>10</v>
      </c>
    </row>
    <row r="22" spans="1:26" x14ac:dyDescent="0.3">
      <c r="A22">
        <v>0</v>
      </c>
      <c r="B22">
        <v>10</v>
      </c>
      <c r="C22" t="s">
        <v>26</v>
      </c>
      <c r="D22">
        <v>0.89680000000000004</v>
      </c>
      <c r="E22">
        <v>111.5</v>
      </c>
      <c r="F22">
        <v>98.36</v>
      </c>
      <c r="G22">
        <v>5.7</v>
      </c>
      <c r="H22">
        <v>0.64</v>
      </c>
      <c r="I22">
        <v>1035</v>
      </c>
      <c r="J22">
        <v>26.11</v>
      </c>
      <c r="K22">
        <v>12.1</v>
      </c>
      <c r="L22">
        <v>1</v>
      </c>
      <c r="M22">
        <v>0</v>
      </c>
      <c r="N22">
        <v>3.01</v>
      </c>
      <c r="O22">
        <v>3454.41</v>
      </c>
      <c r="P22">
        <v>284.66000000000003</v>
      </c>
      <c r="Q22">
        <v>10409.370000000001</v>
      </c>
      <c r="R22">
        <v>1759.87</v>
      </c>
      <c r="S22">
        <v>160.68</v>
      </c>
      <c r="T22">
        <v>789510.37</v>
      </c>
      <c r="U22">
        <v>0.09</v>
      </c>
      <c r="V22">
        <v>0.46</v>
      </c>
      <c r="W22">
        <v>10.58</v>
      </c>
      <c r="X22">
        <v>48.36</v>
      </c>
      <c r="Y22">
        <v>1</v>
      </c>
      <c r="Z22">
        <v>10</v>
      </c>
    </row>
    <row r="23" spans="1:26" x14ac:dyDescent="0.3">
      <c r="A23">
        <v>0</v>
      </c>
      <c r="B23">
        <v>45</v>
      </c>
      <c r="C23" t="s">
        <v>26</v>
      </c>
      <c r="D23">
        <v>1.2771999999999999</v>
      </c>
      <c r="E23">
        <v>78.290000000000006</v>
      </c>
      <c r="F23">
        <v>68.39</v>
      </c>
      <c r="G23">
        <v>10.66</v>
      </c>
      <c r="H23">
        <v>0.18</v>
      </c>
      <c r="I23">
        <v>385</v>
      </c>
      <c r="J23">
        <v>98.71</v>
      </c>
      <c r="K23">
        <v>39.72</v>
      </c>
      <c r="L23">
        <v>1</v>
      </c>
      <c r="M23">
        <v>376</v>
      </c>
      <c r="N23">
        <v>12.99</v>
      </c>
      <c r="O23">
        <v>12407.75</v>
      </c>
      <c r="P23">
        <v>528.96</v>
      </c>
      <c r="Q23">
        <v>10401.129999999999</v>
      </c>
      <c r="R23">
        <v>797.04</v>
      </c>
      <c r="S23">
        <v>160.68</v>
      </c>
      <c r="T23">
        <v>311342.43</v>
      </c>
      <c r="U23">
        <v>0.2</v>
      </c>
      <c r="V23">
        <v>0.67</v>
      </c>
      <c r="W23">
        <v>8.1</v>
      </c>
      <c r="X23">
        <v>18.420000000000002</v>
      </c>
      <c r="Y23">
        <v>1</v>
      </c>
      <c r="Z23">
        <v>10</v>
      </c>
    </row>
    <row r="24" spans="1:26" x14ac:dyDescent="0.3">
      <c r="A24">
        <v>1</v>
      </c>
      <c r="B24">
        <v>45</v>
      </c>
      <c r="C24" t="s">
        <v>26</v>
      </c>
      <c r="D24">
        <v>1.4810000000000001</v>
      </c>
      <c r="E24">
        <v>67.52</v>
      </c>
      <c r="F24">
        <v>60.77</v>
      </c>
      <c r="G24">
        <v>15.72</v>
      </c>
      <c r="H24">
        <v>0.35</v>
      </c>
      <c r="I24">
        <v>232</v>
      </c>
      <c r="J24">
        <v>99.95</v>
      </c>
      <c r="K24">
        <v>39.72</v>
      </c>
      <c r="L24">
        <v>2</v>
      </c>
      <c r="M24">
        <v>0</v>
      </c>
      <c r="N24">
        <v>13.24</v>
      </c>
      <c r="O24">
        <v>12561.45</v>
      </c>
      <c r="P24">
        <v>425.79</v>
      </c>
      <c r="Q24">
        <v>10400.959999999999</v>
      </c>
      <c r="R24">
        <v>526.24</v>
      </c>
      <c r="S24">
        <v>160.68</v>
      </c>
      <c r="T24">
        <v>176709.59</v>
      </c>
      <c r="U24">
        <v>0.31</v>
      </c>
      <c r="V24">
        <v>0.75</v>
      </c>
      <c r="W24">
        <v>8.17</v>
      </c>
      <c r="X24">
        <v>10.8</v>
      </c>
      <c r="Y24">
        <v>1</v>
      </c>
      <c r="Z24">
        <v>10</v>
      </c>
    </row>
    <row r="25" spans="1:26" x14ac:dyDescent="0.3">
      <c r="A25">
        <v>0</v>
      </c>
      <c r="B25">
        <v>60</v>
      </c>
      <c r="C25" t="s">
        <v>26</v>
      </c>
      <c r="D25">
        <v>1.0866</v>
      </c>
      <c r="E25">
        <v>92.03</v>
      </c>
      <c r="F25">
        <v>76.150000000000006</v>
      </c>
      <c r="G25">
        <v>8.49</v>
      </c>
      <c r="H25">
        <v>0.14000000000000001</v>
      </c>
      <c r="I25">
        <v>538</v>
      </c>
      <c r="J25">
        <v>124.63</v>
      </c>
      <c r="K25">
        <v>45</v>
      </c>
      <c r="L25">
        <v>1</v>
      </c>
      <c r="M25">
        <v>536</v>
      </c>
      <c r="N25">
        <v>18.64</v>
      </c>
      <c r="O25">
        <v>15605.44</v>
      </c>
      <c r="P25">
        <v>736.51</v>
      </c>
      <c r="Q25">
        <v>10401.4</v>
      </c>
      <c r="R25">
        <v>1060.33</v>
      </c>
      <c r="S25">
        <v>160.68</v>
      </c>
      <c r="T25">
        <v>442221.84</v>
      </c>
      <c r="U25">
        <v>0.15</v>
      </c>
      <c r="V25">
        <v>0.6</v>
      </c>
      <c r="W25">
        <v>8.3699999999999992</v>
      </c>
      <c r="X25">
        <v>26.17</v>
      </c>
      <c r="Y25">
        <v>1</v>
      </c>
      <c r="Z25">
        <v>10</v>
      </c>
    </row>
    <row r="26" spans="1:26" x14ac:dyDescent="0.3">
      <c r="A26">
        <v>1</v>
      </c>
      <c r="B26">
        <v>60</v>
      </c>
      <c r="C26" t="s">
        <v>26</v>
      </c>
      <c r="D26">
        <v>1.5308999999999999</v>
      </c>
      <c r="E26">
        <v>65.319999999999993</v>
      </c>
      <c r="F26">
        <v>58.51</v>
      </c>
      <c r="G26">
        <v>19.18</v>
      </c>
      <c r="H26">
        <v>0.28000000000000003</v>
      </c>
      <c r="I26">
        <v>183</v>
      </c>
      <c r="J26">
        <v>125.95</v>
      </c>
      <c r="K26">
        <v>45</v>
      </c>
      <c r="L26">
        <v>2</v>
      </c>
      <c r="M26">
        <v>55</v>
      </c>
      <c r="N26">
        <v>18.95</v>
      </c>
      <c r="O26">
        <v>15767.7</v>
      </c>
      <c r="P26">
        <v>472.75</v>
      </c>
      <c r="Q26">
        <v>10400.049999999999</v>
      </c>
      <c r="R26">
        <v>455.3</v>
      </c>
      <c r="S26">
        <v>160.68</v>
      </c>
      <c r="T26">
        <v>141485</v>
      </c>
      <c r="U26">
        <v>0.35</v>
      </c>
      <c r="V26">
        <v>0.78</v>
      </c>
      <c r="W26">
        <v>7.95</v>
      </c>
      <c r="X26">
        <v>8.5500000000000007</v>
      </c>
      <c r="Y26">
        <v>1</v>
      </c>
      <c r="Z26">
        <v>10</v>
      </c>
    </row>
    <row r="27" spans="1:26" x14ac:dyDescent="0.3">
      <c r="A27">
        <v>2</v>
      </c>
      <c r="B27">
        <v>60</v>
      </c>
      <c r="C27" t="s">
        <v>26</v>
      </c>
      <c r="D27">
        <v>1.5459000000000001</v>
      </c>
      <c r="E27">
        <v>64.69</v>
      </c>
      <c r="F27">
        <v>58.08</v>
      </c>
      <c r="G27">
        <v>19.91</v>
      </c>
      <c r="H27">
        <v>0.42</v>
      </c>
      <c r="I27">
        <v>175</v>
      </c>
      <c r="J27">
        <v>127.27</v>
      </c>
      <c r="K27">
        <v>45</v>
      </c>
      <c r="L27">
        <v>3</v>
      </c>
      <c r="M27">
        <v>0</v>
      </c>
      <c r="N27">
        <v>19.27</v>
      </c>
      <c r="O27">
        <v>15930.42</v>
      </c>
      <c r="P27">
        <v>468.3</v>
      </c>
      <c r="Q27">
        <v>10400.25</v>
      </c>
      <c r="R27">
        <v>438.42</v>
      </c>
      <c r="S27">
        <v>160.68</v>
      </c>
      <c r="T27">
        <v>133084.18</v>
      </c>
      <c r="U27">
        <v>0.37</v>
      </c>
      <c r="V27">
        <v>0.78</v>
      </c>
      <c r="W27">
        <v>7.99</v>
      </c>
      <c r="X27">
        <v>8.1199999999999992</v>
      </c>
      <c r="Y27">
        <v>1</v>
      </c>
      <c r="Z27">
        <v>10</v>
      </c>
    </row>
    <row r="28" spans="1:26" x14ac:dyDescent="0.3">
      <c r="A28">
        <v>0</v>
      </c>
      <c r="B28">
        <v>80</v>
      </c>
      <c r="C28" t="s">
        <v>26</v>
      </c>
      <c r="D28">
        <v>0.87360000000000004</v>
      </c>
      <c r="E28">
        <v>114.47</v>
      </c>
      <c r="F28">
        <v>87.72</v>
      </c>
      <c r="G28">
        <v>6.94</v>
      </c>
      <c r="H28">
        <v>0.11</v>
      </c>
      <c r="I28">
        <v>758</v>
      </c>
      <c r="J28">
        <v>159.12</v>
      </c>
      <c r="K28">
        <v>50.28</v>
      </c>
      <c r="L28">
        <v>1</v>
      </c>
      <c r="M28">
        <v>756</v>
      </c>
      <c r="N28">
        <v>27.84</v>
      </c>
      <c r="O28">
        <v>19859.16</v>
      </c>
      <c r="P28">
        <v>1032.95</v>
      </c>
      <c r="Q28">
        <v>10403.25</v>
      </c>
      <c r="R28">
        <v>1454.45</v>
      </c>
      <c r="S28">
        <v>160.68</v>
      </c>
      <c r="T28">
        <v>638184.23</v>
      </c>
      <c r="U28">
        <v>0.11</v>
      </c>
      <c r="V28">
        <v>0.52</v>
      </c>
      <c r="W28">
        <v>8.73</v>
      </c>
      <c r="X28">
        <v>37.729999999999997</v>
      </c>
      <c r="Y28">
        <v>1</v>
      </c>
      <c r="Z28">
        <v>10</v>
      </c>
    </row>
    <row r="29" spans="1:26" x14ac:dyDescent="0.3">
      <c r="A29">
        <v>1</v>
      </c>
      <c r="B29">
        <v>80</v>
      </c>
      <c r="C29" t="s">
        <v>26</v>
      </c>
      <c r="D29">
        <v>1.4159999999999999</v>
      </c>
      <c r="E29">
        <v>70.62</v>
      </c>
      <c r="F29">
        <v>60.82</v>
      </c>
      <c r="G29">
        <v>15.73</v>
      </c>
      <c r="H29">
        <v>0.22</v>
      </c>
      <c r="I29">
        <v>232</v>
      </c>
      <c r="J29">
        <v>160.54</v>
      </c>
      <c r="K29">
        <v>50.28</v>
      </c>
      <c r="L29">
        <v>2</v>
      </c>
      <c r="M29">
        <v>230</v>
      </c>
      <c r="N29">
        <v>28.26</v>
      </c>
      <c r="O29">
        <v>20034.400000000001</v>
      </c>
      <c r="P29">
        <v>640.4</v>
      </c>
      <c r="Q29">
        <v>10399.83</v>
      </c>
      <c r="R29">
        <v>539.51</v>
      </c>
      <c r="S29">
        <v>160.68</v>
      </c>
      <c r="T29">
        <v>183342.53</v>
      </c>
      <c r="U29">
        <v>0.3</v>
      </c>
      <c r="V29">
        <v>0.75</v>
      </c>
      <c r="W29">
        <v>7.87</v>
      </c>
      <c r="X29">
        <v>10.86</v>
      </c>
      <c r="Y29">
        <v>1</v>
      </c>
      <c r="Z29">
        <v>10</v>
      </c>
    </row>
    <row r="30" spans="1:26" x14ac:dyDescent="0.3">
      <c r="A30">
        <v>2</v>
      </c>
      <c r="B30">
        <v>80</v>
      </c>
      <c r="C30" t="s">
        <v>26</v>
      </c>
      <c r="D30">
        <v>1.5881000000000001</v>
      </c>
      <c r="E30">
        <v>62.97</v>
      </c>
      <c r="F30">
        <v>56.26</v>
      </c>
      <c r="G30">
        <v>24.82</v>
      </c>
      <c r="H30">
        <v>0.33</v>
      </c>
      <c r="I30">
        <v>136</v>
      </c>
      <c r="J30">
        <v>161.97</v>
      </c>
      <c r="K30">
        <v>50.28</v>
      </c>
      <c r="L30">
        <v>3</v>
      </c>
      <c r="M30">
        <v>37</v>
      </c>
      <c r="N30">
        <v>28.69</v>
      </c>
      <c r="O30">
        <v>20210.21</v>
      </c>
      <c r="P30">
        <v>522.91</v>
      </c>
      <c r="Q30">
        <v>10400.370000000001</v>
      </c>
      <c r="R30">
        <v>380.93</v>
      </c>
      <c r="S30">
        <v>160.68</v>
      </c>
      <c r="T30">
        <v>104532.82</v>
      </c>
      <c r="U30">
        <v>0.42</v>
      </c>
      <c r="V30">
        <v>0.81</v>
      </c>
      <c r="W30">
        <v>7.82</v>
      </c>
      <c r="X30">
        <v>6.3</v>
      </c>
      <c r="Y30">
        <v>1</v>
      </c>
      <c r="Z30">
        <v>10</v>
      </c>
    </row>
    <row r="31" spans="1:26" x14ac:dyDescent="0.3">
      <c r="A31">
        <v>3</v>
      </c>
      <c r="B31">
        <v>80</v>
      </c>
      <c r="C31" t="s">
        <v>26</v>
      </c>
      <c r="D31">
        <v>1.5982000000000001</v>
      </c>
      <c r="E31">
        <v>62.57</v>
      </c>
      <c r="F31">
        <v>56.03</v>
      </c>
      <c r="G31">
        <v>25.66</v>
      </c>
      <c r="H31">
        <v>0.43</v>
      </c>
      <c r="I31">
        <v>131</v>
      </c>
      <c r="J31">
        <v>163.4</v>
      </c>
      <c r="K31">
        <v>50.28</v>
      </c>
      <c r="L31">
        <v>4</v>
      </c>
      <c r="M31">
        <v>0</v>
      </c>
      <c r="N31">
        <v>29.12</v>
      </c>
      <c r="O31">
        <v>20386.62</v>
      </c>
      <c r="P31">
        <v>520.01</v>
      </c>
      <c r="Q31">
        <v>10399.82</v>
      </c>
      <c r="R31">
        <v>371.14</v>
      </c>
      <c r="S31">
        <v>160.68</v>
      </c>
      <c r="T31">
        <v>99662.69</v>
      </c>
      <c r="U31">
        <v>0.43</v>
      </c>
      <c r="V31">
        <v>0.81</v>
      </c>
      <c r="W31">
        <v>7.86</v>
      </c>
      <c r="X31">
        <v>6.06</v>
      </c>
      <c r="Y31">
        <v>1</v>
      </c>
      <c r="Z31">
        <v>10</v>
      </c>
    </row>
    <row r="32" spans="1:26" x14ac:dyDescent="0.3">
      <c r="A32">
        <v>0</v>
      </c>
      <c r="B32">
        <v>35</v>
      </c>
      <c r="C32" t="s">
        <v>26</v>
      </c>
      <c r="D32">
        <v>1.3788</v>
      </c>
      <c r="E32">
        <v>72.53</v>
      </c>
      <c r="F32">
        <v>65.09</v>
      </c>
      <c r="G32">
        <v>12.13</v>
      </c>
      <c r="H32">
        <v>0.22</v>
      </c>
      <c r="I32">
        <v>322</v>
      </c>
      <c r="J32">
        <v>80.84</v>
      </c>
      <c r="K32">
        <v>35.1</v>
      </c>
      <c r="L32">
        <v>1</v>
      </c>
      <c r="M32">
        <v>124</v>
      </c>
      <c r="N32">
        <v>9.74</v>
      </c>
      <c r="O32">
        <v>10204.209999999999</v>
      </c>
      <c r="P32">
        <v>409.21</v>
      </c>
      <c r="Q32">
        <v>10402.120000000001</v>
      </c>
      <c r="R32">
        <v>675.35</v>
      </c>
      <c r="S32">
        <v>160.68</v>
      </c>
      <c r="T32">
        <v>250812.41</v>
      </c>
      <c r="U32">
        <v>0.24</v>
      </c>
      <c r="V32">
        <v>0.7</v>
      </c>
      <c r="W32">
        <v>8.25</v>
      </c>
      <c r="X32">
        <v>15.12</v>
      </c>
      <c r="Y32">
        <v>1</v>
      </c>
      <c r="Z32">
        <v>10</v>
      </c>
    </row>
    <row r="33" spans="1:26" x14ac:dyDescent="0.3">
      <c r="A33">
        <v>1</v>
      </c>
      <c r="B33">
        <v>35</v>
      </c>
      <c r="C33" t="s">
        <v>26</v>
      </c>
      <c r="D33">
        <v>1.4107000000000001</v>
      </c>
      <c r="E33">
        <v>70.89</v>
      </c>
      <c r="F33">
        <v>63.86</v>
      </c>
      <c r="G33">
        <v>12.86</v>
      </c>
      <c r="H33">
        <v>0.43</v>
      </c>
      <c r="I33">
        <v>298</v>
      </c>
      <c r="J33">
        <v>82.04</v>
      </c>
      <c r="K33">
        <v>35.1</v>
      </c>
      <c r="L33">
        <v>2</v>
      </c>
      <c r="M33">
        <v>0</v>
      </c>
      <c r="N33">
        <v>9.94</v>
      </c>
      <c r="O33">
        <v>10352.530000000001</v>
      </c>
      <c r="P33">
        <v>399.26</v>
      </c>
      <c r="Q33">
        <v>10402.34</v>
      </c>
      <c r="R33">
        <v>628.5</v>
      </c>
      <c r="S33">
        <v>160.68</v>
      </c>
      <c r="T33">
        <v>227506.49</v>
      </c>
      <c r="U33">
        <v>0.26</v>
      </c>
      <c r="V33">
        <v>0.71</v>
      </c>
      <c r="W33">
        <v>8.35</v>
      </c>
      <c r="X33">
        <v>13.89</v>
      </c>
      <c r="Y33">
        <v>1</v>
      </c>
      <c r="Z33">
        <v>10</v>
      </c>
    </row>
    <row r="34" spans="1:26" x14ac:dyDescent="0.3">
      <c r="A34">
        <v>0</v>
      </c>
      <c r="B34">
        <v>50</v>
      </c>
      <c r="C34" t="s">
        <v>26</v>
      </c>
      <c r="D34">
        <v>1.2094</v>
      </c>
      <c r="E34">
        <v>82.69</v>
      </c>
      <c r="F34">
        <v>70.959999999999994</v>
      </c>
      <c r="G34">
        <v>9.77</v>
      </c>
      <c r="H34">
        <v>0.16</v>
      </c>
      <c r="I34">
        <v>436</v>
      </c>
      <c r="J34">
        <v>107.41</v>
      </c>
      <c r="K34">
        <v>41.65</v>
      </c>
      <c r="L34">
        <v>1</v>
      </c>
      <c r="M34">
        <v>434</v>
      </c>
      <c r="N34">
        <v>14.77</v>
      </c>
      <c r="O34">
        <v>13481.73</v>
      </c>
      <c r="P34">
        <v>598.52</v>
      </c>
      <c r="Q34">
        <v>10401.459999999999</v>
      </c>
      <c r="R34">
        <v>883.54</v>
      </c>
      <c r="S34">
        <v>160.68</v>
      </c>
      <c r="T34">
        <v>354339.94</v>
      </c>
      <c r="U34">
        <v>0.18</v>
      </c>
      <c r="V34">
        <v>0.64</v>
      </c>
      <c r="W34">
        <v>8.2100000000000009</v>
      </c>
      <c r="X34">
        <v>20.99</v>
      </c>
      <c r="Y34">
        <v>1</v>
      </c>
      <c r="Z34">
        <v>10</v>
      </c>
    </row>
    <row r="35" spans="1:26" x14ac:dyDescent="0.3">
      <c r="A35">
        <v>1</v>
      </c>
      <c r="B35">
        <v>50</v>
      </c>
      <c r="C35" t="s">
        <v>26</v>
      </c>
      <c r="D35">
        <v>1.5061</v>
      </c>
      <c r="E35">
        <v>66.400000000000006</v>
      </c>
      <c r="F35">
        <v>59.7</v>
      </c>
      <c r="G35">
        <v>17.059999999999999</v>
      </c>
      <c r="H35">
        <v>0.32</v>
      </c>
      <c r="I35">
        <v>210</v>
      </c>
      <c r="J35">
        <v>108.68</v>
      </c>
      <c r="K35">
        <v>41.65</v>
      </c>
      <c r="L35">
        <v>2</v>
      </c>
      <c r="M35">
        <v>3</v>
      </c>
      <c r="N35">
        <v>15.03</v>
      </c>
      <c r="O35">
        <v>13638.32</v>
      </c>
      <c r="P35">
        <v>439.71</v>
      </c>
      <c r="Q35">
        <v>10401.11</v>
      </c>
      <c r="R35">
        <v>491.16</v>
      </c>
      <c r="S35">
        <v>160.68</v>
      </c>
      <c r="T35">
        <v>159276.56</v>
      </c>
      <c r="U35">
        <v>0.33</v>
      </c>
      <c r="V35">
        <v>0.76</v>
      </c>
      <c r="W35">
        <v>8.1</v>
      </c>
      <c r="X35">
        <v>9.73</v>
      </c>
      <c r="Y35">
        <v>1</v>
      </c>
      <c r="Z35">
        <v>10</v>
      </c>
    </row>
    <row r="36" spans="1:26" x14ac:dyDescent="0.3">
      <c r="A36">
        <v>2</v>
      </c>
      <c r="B36">
        <v>50</v>
      </c>
      <c r="C36" t="s">
        <v>26</v>
      </c>
      <c r="D36">
        <v>1.5074000000000001</v>
      </c>
      <c r="E36">
        <v>66.34</v>
      </c>
      <c r="F36">
        <v>59.66</v>
      </c>
      <c r="G36">
        <v>17.13</v>
      </c>
      <c r="H36">
        <v>0.48</v>
      </c>
      <c r="I36">
        <v>209</v>
      </c>
      <c r="J36">
        <v>109.96</v>
      </c>
      <c r="K36">
        <v>41.65</v>
      </c>
      <c r="L36">
        <v>3</v>
      </c>
      <c r="M36">
        <v>0</v>
      </c>
      <c r="N36">
        <v>15.31</v>
      </c>
      <c r="O36">
        <v>13795.21</v>
      </c>
      <c r="P36">
        <v>444.24</v>
      </c>
      <c r="Q36">
        <v>10400.799999999999</v>
      </c>
      <c r="R36">
        <v>490.05</v>
      </c>
      <c r="S36">
        <v>160.68</v>
      </c>
      <c r="T36">
        <v>158727.31</v>
      </c>
      <c r="U36">
        <v>0.33</v>
      </c>
      <c r="V36">
        <v>0.76</v>
      </c>
      <c r="W36">
        <v>8.1</v>
      </c>
      <c r="X36">
        <v>9.69</v>
      </c>
      <c r="Y36">
        <v>1</v>
      </c>
      <c r="Z36">
        <v>10</v>
      </c>
    </row>
    <row r="37" spans="1:26" x14ac:dyDescent="0.3">
      <c r="A37">
        <v>0</v>
      </c>
      <c r="B37">
        <v>25</v>
      </c>
      <c r="C37" t="s">
        <v>26</v>
      </c>
      <c r="D37">
        <v>1.3</v>
      </c>
      <c r="E37">
        <v>76.92</v>
      </c>
      <c r="F37">
        <v>69.349999999999994</v>
      </c>
      <c r="G37">
        <v>10</v>
      </c>
      <c r="H37">
        <v>0.28000000000000003</v>
      </c>
      <c r="I37">
        <v>416</v>
      </c>
      <c r="J37">
        <v>61.76</v>
      </c>
      <c r="K37">
        <v>28.92</v>
      </c>
      <c r="L37">
        <v>1</v>
      </c>
      <c r="M37">
        <v>1</v>
      </c>
      <c r="N37">
        <v>6.84</v>
      </c>
      <c r="O37">
        <v>7851.41</v>
      </c>
      <c r="P37">
        <v>363.97</v>
      </c>
      <c r="Q37">
        <v>10403.19</v>
      </c>
      <c r="R37">
        <v>808.17</v>
      </c>
      <c r="S37">
        <v>160.68</v>
      </c>
      <c r="T37">
        <v>316751</v>
      </c>
      <c r="U37">
        <v>0.2</v>
      </c>
      <c r="V37">
        <v>0.66</v>
      </c>
      <c r="W37">
        <v>8.7100000000000009</v>
      </c>
      <c r="X37">
        <v>19.38</v>
      </c>
      <c r="Y37">
        <v>1</v>
      </c>
      <c r="Z37">
        <v>10</v>
      </c>
    </row>
    <row r="38" spans="1:26" x14ac:dyDescent="0.3">
      <c r="A38">
        <v>1</v>
      </c>
      <c r="B38">
        <v>25</v>
      </c>
      <c r="C38" t="s">
        <v>26</v>
      </c>
      <c r="D38">
        <v>1.3</v>
      </c>
      <c r="E38">
        <v>76.92</v>
      </c>
      <c r="F38">
        <v>69.349999999999994</v>
      </c>
      <c r="G38">
        <v>10</v>
      </c>
      <c r="H38">
        <v>0.55000000000000004</v>
      </c>
      <c r="I38">
        <v>416</v>
      </c>
      <c r="J38">
        <v>62.92</v>
      </c>
      <c r="K38">
        <v>28.92</v>
      </c>
      <c r="L38">
        <v>2</v>
      </c>
      <c r="M38">
        <v>0</v>
      </c>
      <c r="N38">
        <v>7</v>
      </c>
      <c r="O38">
        <v>7994.37</v>
      </c>
      <c r="P38">
        <v>370.3</v>
      </c>
      <c r="Q38">
        <v>10403.19</v>
      </c>
      <c r="R38">
        <v>808.15</v>
      </c>
      <c r="S38">
        <v>160.68</v>
      </c>
      <c r="T38">
        <v>316743.90999999997</v>
      </c>
      <c r="U38">
        <v>0.2</v>
      </c>
      <c r="V38">
        <v>0.66</v>
      </c>
      <c r="W38">
        <v>8.7100000000000009</v>
      </c>
      <c r="X38">
        <v>19.38</v>
      </c>
      <c r="Y38">
        <v>1</v>
      </c>
      <c r="Z38">
        <v>10</v>
      </c>
    </row>
    <row r="39" spans="1:26" x14ac:dyDescent="0.3">
      <c r="A39">
        <v>0</v>
      </c>
      <c r="B39">
        <v>85</v>
      </c>
      <c r="C39" t="s">
        <v>26</v>
      </c>
      <c r="D39">
        <v>0.82609999999999995</v>
      </c>
      <c r="E39">
        <v>121.05</v>
      </c>
      <c r="F39">
        <v>90.93</v>
      </c>
      <c r="G39">
        <v>6.66</v>
      </c>
      <c r="H39">
        <v>0.11</v>
      </c>
      <c r="I39">
        <v>819</v>
      </c>
      <c r="J39">
        <v>167.88</v>
      </c>
      <c r="K39">
        <v>51.39</v>
      </c>
      <c r="L39">
        <v>1</v>
      </c>
      <c r="M39">
        <v>817</v>
      </c>
      <c r="N39">
        <v>30.49</v>
      </c>
      <c r="O39">
        <v>20939.59</v>
      </c>
      <c r="P39">
        <v>1114.52</v>
      </c>
      <c r="Q39">
        <v>10403.870000000001</v>
      </c>
      <c r="R39">
        <v>1564.67</v>
      </c>
      <c r="S39">
        <v>160.68</v>
      </c>
      <c r="T39">
        <v>692989.95</v>
      </c>
      <c r="U39">
        <v>0.1</v>
      </c>
      <c r="V39">
        <v>0.5</v>
      </c>
      <c r="W39">
        <v>8.82</v>
      </c>
      <c r="X39">
        <v>40.94</v>
      </c>
      <c r="Y39">
        <v>1</v>
      </c>
      <c r="Z39">
        <v>10</v>
      </c>
    </row>
    <row r="40" spans="1:26" x14ac:dyDescent="0.3">
      <c r="A40">
        <v>1</v>
      </c>
      <c r="B40">
        <v>85</v>
      </c>
      <c r="C40" t="s">
        <v>26</v>
      </c>
      <c r="D40">
        <v>1.3818999999999999</v>
      </c>
      <c r="E40">
        <v>72.36</v>
      </c>
      <c r="F40">
        <v>61.59</v>
      </c>
      <c r="G40">
        <v>14.9</v>
      </c>
      <c r="H40">
        <v>0.21</v>
      </c>
      <c r="I40">
        <v>248</v>
      </c>
      <c r="J40">
        <v>169.33</v>
      </c>
      <c r="K40">
        <v>51.39</v>
      </c>
      <c r="L40">
        <v>2</v>
      </c>
      <c r="M40">
        <v>246</v>
      </c>
      <c r="N40">
        <v>30.94</v>
      </c>
      <c r="O40">
        <v>21118.46</v>
      </c>
      <c r="P40">
        <v>683.93</v>
      </c>
      <c r="Q40">
        <v>10400.09</v>
      </c>
      <c r="R40">
        <v>564.57000000000005</v>
      </c>
      <c r="S40">
        <v>160.68</v>
      </c>
      <c r="T40">
        <v>195791.79</v>
      </c>
      <c r="U40">
        <v>0.28000000000000003</v>
      </c>
      <c r="V40">
        <v>0.74</v>
      </c>
      <c r="W40">
        <v>7.91</v>
      </c>
      <c r="X40">
        <v>11.62</v>
      </c>
      <c r="Y40">
        <v>1</v>
      </c>
      <c r="Z40">
        <v>10</v>
      </c>
    </row>
    <row r="41" spans="1:26" x14ac:dyDescent="0.3">
      <c r="A41">
        <v>2</v>
      </c>
      <c r="B41">
        <v>85</v>
      </c>
      <c r="C41" t="s">
        <v>26</v>
      </c>
      <c r="D41">
        <v>1.5809</v>
      </c>
      <c r="E41">
        <v>63.25</v>
      </c>
      <c r="F41">
        <v>56.27</v>
      </c>
      <c r="G41">
        <v>24.83</v>
      </c>
      <c r="H41">
        <v>0.31</v>
      </c>
      <c r="I41">
        <v>136</v>
      </c>
      <c r="J41">
        <v>170.79</v>
      </c>
      <c r="K41">
        <v>51.39</v>
      </c>
      <c r="L41">
        <v>3</v>
      </c>
      <c r="M41">
        <v>86</v>
      </c>
      <c r="N41">
        <v>31.4</v>
      </c>
      <c r="O41">
        <v>21297.94</v>
      </c>
      <c r="P41">
        <v>549.66999999999996</v>
      </c>
      <c r="Q41">
        <v>10399.41</v>
      </c>
      <c r="R41">
        <v>382.59</v>
      </c>
      <c r="S41">
        <v>160.68</v>
      </c>
      <c r="T41">
        <v>105364.99</v>
      </c>
      <c r="U41">
        <v>0.42</v>
      </c>
      <c r="V41">
        <v>0.81</v>
      </c>
      <c r="W41">
        <v>7.78</v>
      </c>
      <c r="X41">
        <v>6.31</v>
      </c>
      <c r="Y41">
        <v>1</v>
      </c>
      <c r="Z41">
        <v>10</v>
      </c>
    </row>
    <row r="42" spans="1:26" x14ac:dyDescent="0.3">
      <c r="A42">
        <v>3</v>
      </c>
      <c r="B42">
        <v>85</v>
      </c>
      <c r="C42" t="s">
        <v>26</v>
      </c>
      <c r="D42">
        <v>1.6054999999999999</v>
      </c>
      <c r="E42">
        <v>62.29</v>
      </c>
      <c r="F42">
        <v>55.71</v>
      </c>
      <c r="G42">
        <v>26.96</v>
      </c>
      <c r="H42">
        <v>0.41</v>
      </c>
      <c r="I42">
        <v>124</v>
      </c>
      <c r="J42">
        <v>172.25</v>
      </c>
      <c r="K42">
        <v>51.39</v>
      </c>
      <c r="L42">
        <v>4</v>
      </c>
      <c r="M42">
        <v>0</v>
      </c>
      <c r="N42">
        <v>31.86</v>
      </c>
      <c r="O42">
        <v>21478.05</v>
      </c>
      <c r="P42">
        <v>534.48</v>
      </c>
      <c r="Q42">
        <v>10400.24</v>
      </c>
      <c r="R42">
        <v>360.15</v>
      </c>
      <c r="S42">
        <v>160.68</v>
      </c>
      <c r="T42">
        <v>94202.68</v>
      </c>
      <c r="U42">
        <v>0.45</v>
      </c>
      <c r="V42">
        <v>0.82</v>
      </c>
      <c r="W42">
        <v>7.85</v>
      </c>
      <c r="X42">
        <v>5.75</v>
      </c>
      <c r="Y42">
        <v>1</v>
      </c>
      <c r="Z42">
        <v>10</v>
      </c>
    </row>
    <row r="43" spans="1:26" x14ac:dyDescent="0.3">
      <c r="A43">
        <v>0</v>
      </c>
      <c r="B43">
        <v>20</v>
      </c>
      <c r="C43" t="s">
        <v>26</v>
      </c>
      <c r="D43">
        <v>1.2142999999999999</v>
      </c>
      <c r="E43">
        <v>82.35</v>
      </c>
      <c r="F43">
        <v>74.25</v>
      </c>
      <c r="G43">
        <v>8.57</v>
      </c>
      <c r="H43">
        <v>0.34</v>
      </c>
      <c r="I43">
        <v>520</v>
      </c>
      <c r="J43">
        <v>51.33</v>
      </c>
      <c r="K43">
        <v>24.83</v>
      </c>
      <c r="L43">
        <v>1</v>
      </c>
      <c r="M43">
        <v>0</v>
      </c>
      <c r="N43">
        <v>5.51</v>
      </c>
      <c r="O43">
        <v>6564.78</v>
      </c>
      <c r="P43">
        <v>346.8</v>
      </c>
      <c r="Q43">
        <v>10403.049999999999</v>
      </c>
      <c r="R43">
        <v>969.4</v>
      </c>
      <c r="S43">
        <v>160.68</v>
      </c>
      <c r="T43">
        <v>396850.35</v>
      </c>
      <c r="U43">
        <v>0.17</v>
      </c>
      <c r="V43">
        <v>0.61</v>
      </c>
      <c r="W43">
        <v>9.02</v>
      </c>
      <c r="X43">
        <v>24.27</v>
      </c>
      <c r="Y43">
        <v>1</v>
      </c>
      <c r="Z43">
        <v>10</v>
      </c>
    </row>
    <row r="44" spans="1:26" x14ac:dyDescent="0.3">
      <c r="A44">
        <v>0</v>
      </c>
      <c r="B44">
        <v>65</v>
      </c>
      <c r="C44" t="s">
        <v>26</v>
      </c>
      <c r="D44">
        <v>1.0297000000000001</v>
      </c>
      <c r="E44">
        <v>97.12</v>
      </c>
      <c r="F44">
        <v>78.88</v>
      </c>
      <c r="G44">
        <v>8.02</v>
      </c>
      <c r="H44">
        <v>0.13</v>
      </c>
      <c r="I44">
        <v>590</v>
      </c>
      <c r="J44">
        <v>133.21</v>
      </c>
      <c r="K44">
        <v>46.47</v>
      </c>
      <c r="L44">
        <v>1</v>
      </c>
      <c r="M44">
        <v>588</v>
      </c>
      <c r="N44">
        <v>20.75</v>
      </c>
      <c r="O44">
        <v>16663.419999999998</v>
      </c>
      <c r="P44">
        <v>807.01</v>
      </c>
      <c r="Q44">
        <v>10401.86</v>
      </c>
      <c r="R44">
        <v>1152.5</v>
      </c>
      <c r="S44">
        <v>160.68</v>
      </c>
      <c r="T44">
        <v>488046.24</v>
      </c>
      <c r="U44">
        <v>0.14000000000000001</v>
      </c>
      <c r="V44">
        <v>0.57999999999999996</v>
      </c>
      <c r="W44">
        <v>8.48</v>
      </c>
      <c r="X44">
        <v>28.9</v>
      </c>
      <c r="Y44">
        <v>1</v>
      </c>
      <c r="Z44">
        <v>10</v>
      </c>
    </row>
    <row r="45" spans="1:26" x14ac:dyDescent="0.3">
      <c r="A45">
        <v>1</v>
      </c>
      <c r="B45">
        <v>65</v>
      </c>
      <c r="C45" t="s">
        <v>26</v>
      </c>
      <c r="D45">
        <v>1.5164</v>
      </c>
      <c r="E45">
        <v>65.94</v>
      </c>
      <c r="F45">
        <v>58.67</v>
      </c>
      <c r="G45">
        <v>18.829999999999998</v>
      </c>
      <c r="H45">
        <v>0.26</v>
      </c>
      <c r="I45">
        <v>187</v>
      </c>
      <c r="J45">
        <v>134.55000000000001</v>
      </c>
      <c r="K45">
        <v>46.47</v>
      </c>
      <c r="L45">
        <v>2</v>
      </c>
      <c r="M45">
        <v>132</v>
      </c>
      <c r="N45">
        <v>21.09</v>
      </c>
      <c r="O45">
        <v>16828.84</v>
      </c>
      <c r="P45">
        <v>507.17</v>
      </c>
      <c r="Q45">
        <v>10399.76</v>
      </c>
      <c r="R45">
        <v>463.58</v>
      </c>
      <c r="S45">
        <v>160.68</v>
      </c>
      <c r="T45">
        <v>145602.03</v>
      </c>
      <c r="U45">
        <v>0.35</v>
      </c>
      <c r="V45">
        <v>0.78</v>
      </c>
      <c r="W45">
        <v>7.87</v>
      </c>
      <c r="X45">
        <v>8.7100000000000009</v>
      </c>
      <c r="Y45">
        <v>1</v>
      </c>
      <c r="Z45">
        <v>10</v>
      </c>
    </row>
    <row r="46" spans="1:26" x14ac:dyDescent="0.3">
      <c r="A46">
        <v>2</v>
      </c>
      <c r="B46">
        <v>65</v>
      </c>
      <c r="C46" t="s">
        <v>26</v>
      </c>
      <c r="D46">
        <v>1.5626</v>
      </c>
      <c r="E46">
        <v>64</v>
      </c>
      <c r="F46">
        <v>57.43</v>
      </c>
      <c r="G46">
        <v>21.4</v>
      </c>
      <c r="H46">
        <v>0.39</v>
      </c>
      <c r="I46">
        <v>161</v>
      </c>
      <c r="J46">
        <v>135.9</v>
      </c>
      <c r="K46">
        <v>46.47</v>
      </c>
      <c r="L46">
        <v>3</v>
      </c>
      <c r="M46">
        <v>0</v>
      </c>
      <c r="N46">
        <v>21.43</v>
      </c>
      <c r="O46">
        <v>16994.64</v>
      </c>
      <c r="P46">
        <v>478.9</v>
      </c>
      <c r="Q46">
        <v>10399.83</v>
      </c>
      <c r="R46">
        <v>417.33</v>
      </c>
      <c r="S46">
        <v>160.68</v>
      </c>
      <c r="T46">
        <v>122607.76</v>
      </c>
      <c r="U46">
        <v>0.39</v>
      </c>
      <c r="V46">
        <v>0.79</v>
      </c>
      <c r="W46">
        <v>7.95</v>
      </c>
      <c r="X46">
        <v>7.47</v>
      </c>
      <c r="Y46">
        <v>1</v>
      </c>
      <c r="Z46">
        <v>10</v>
      </c>
    </row>
    <row r="47" spans="1:26" x14ac:dyDescent="0.3">
      <c r="A47">
        <v>0</v>
      </c>
      <c r="B47">
        <v>75</v>
      </c>
      <c r="C47" t="s">
        <v>26</v>
      </c>
      <c r="D47">
        <v>0.9254</v>
      </c>
      <c r="E47">
        <v>108.07</v>
      </c>
      <c r="F47">
        <v>84.46</v>
      </c>
      <c r="G47">
        <v>7.26</v>
      </c>
      <c r="H47">
        <v>0.12</v>
      </c>
      <c r="I47">
        <v>698</v>
      </c>
      <c r="J47">
        <v>150.44</v>
      </c>
      <c r="K47">
        <v>49.1</v>
      </c>
      <c r="L47">
        <v>1</v>
      </c>
      <c r="M47">
        <v>696</v>
      </c>
      <c r="N47">
        <v>25.34</v>
      </c>
      <c r="O47">
        <v>18787.759999999998</v>
      </c>
      <c r="P47">
        <v>952.42</v>
      </c>
      <c r="Q47">
        <v>10402.6</v>
      </c>
      <c r="R47">
        <v>1344.06</v>
      </c>
      <c r="S47">
        <v>160.68</v>
      </c>
      <c r="T47">
        <v>583286.82999999996</v>
      </c>
      <c r="U47">
        <v>0.12</v>
      </c>
      <c r="V47">
        <v>0.54</v>
      </c>
      <c r="W47">
        <v>8.6199999999999992</v>
      </c>
      <c r="X47">
        <v>34.479999999999997</v>
      </c>
      <c r="Y47">
        <v>1</v>
      </c>
      <c r="Z47">
        <v>10</v>
      </c>
    </row>
    <row r="48" spans="1:26" x14ac:dyDescent="0.3">
      <c r="A48">
        <v>1</v>
      </c>
      <c r="B48">
        <v>75</v>
      </c>
      <c r="C48" t="s">
        <v>26</v>
      </c>
      <c r="D48">
        <v>1.4498</v>
      </c>
      <c r="E48">
        <v>68.98</v>
      </c>
      <c r="F48">
        <v>60.1</v>
      </c>
      <c r="G48">
        <v>16.690000000000001</v>
      </c>
      <c r="H48">
        <v>0.23</v>
      </c>
      <c r="I48">
        <v>216</v>
      </c>
      <c r="J48">
        <v>151.83000000000001</v>
      </c>
      <c r="K48">
        <v>49.1</v>
      </c>
      <c r="L48">
        <v>2</v>
      </c>
      <c r="M48">
        <v>213</v>
      </c>
      <c r="N48">
        <v>25.73</v>
      </c>
      <c r="O48">
        <v>18959.54</v>
      </c>
      <c r="P48">
        <v>595.70000000000005</v>
      </c>
      <c r="Q48">
        <v>10399.84</v>
      </c>
      <c r="R48">
        <v>514.38</v>
      </c>
      <c r="S48">
        <v>160.68</v>
      </c>
      <c r="T48">
        <v>170856.83</v>
      </c>
      <c r="U48">
        <v>0.31</v>
      </c>
      <c r="V48">
        <v>0.76</v>
      </c>
      <c r="W48">
        <v>7.86</v>
      </c>
      <c r="X48">
        <v>10.14</v>
      </c>
      <c r="Y48">
        <v>1</v>
      </c>
      <c r="Z48">
        <v>10</v>
      </c>
    </row>
    <row r="49" spans="1:26" x14ac:dyDescent="0.3">
      <c r="A49">
        <v>2</v>
      </c>
      <c r="B49">
        <v>75</v>
      </c>
      <c r="C49" t="s">
        <v>26</v>
      </c>
      <c r="D49">
        <v>1.5841000000000001</v>
      </c>
      <c r="E49">
        <v>63.13</v>
      </c>
      <c r="F49">
        <v>56.54</v>
      </c>
      <c r="G49">
        <v>24.06</v>
      </c>
      <c r="H49">
        <v>0.35</v>
      </c>
      <c r="I49">
        <v>141</v>
      </c>
      <c r="J49">
        <v>153.22999999999999</v>
      </c>
      <c r="K49">
        <v>49.1</v>
      </c>
      <c r="L49">
        <v>3</v>
      </c>
      <c r="M49">
        <v>12</v>
      </c>
      <c r="N49">
        <v>26.13</v>
      </c>
      <c r="O49">
        <v>19131.849999999999</v>
      </c>
      <c r="P49">
        <v>507.72</v>
      </c>
      <c r="Q49">
        <v>10400</v>
      </c>
      <c r="R49">
        <v>388.08</v>
      </c>
      <c r="S49">
        <v>160.68</v>
      </c>
      <c r="T49">
        <v>108082.11</v>
      </c>
      <c r="U49">
        <v>0.41</v>
      </c>
      <c r="V49">
        <v>0.8</v>
      </c>
      <c r="W49">
        <v>7.89</v>
      </c>
      <c r="X49">
        <v>6.58</v>
      </c>
      <c r="Y49">
        <v>1</v>
      </c>
      <c r="Z49">
        <v>10</v>
      </c>
    </row>
    <row r="50" spans="1:26" x14ac:dyDescent="0.3">
      <c r="A50">
        <v>3</v>
      </c>
      <c r="B50">
        <v>75</v>
      </c>
      <c r="C50" t="s">
        <v>26</v>
      </c>
      <c r="D50">
        <v>1.5861000000000001</v>
      </c>
      <c r="E50">
        <v>63.05</v>
      </c>
      <c r="F50">
        <v>56.49</v>
      </c>
      <c r="G50">
        <v>24.21</v>
      </c>
      <c r="H50">
        <v>0.46</v>
      </c>
      <c r="I50">
        <v>140</v>
      </c>
      <c r="J50">
        <v>154.63</v>
      </c>
      <c r="K50">
        <v>49.1</v>
      </c>
      <c r="L50">
        <v>4</v>
      </c>
      <c r="M50">
        <v>0</v>
      </c>
      <c r="N50">
        <v>26.53</v>
      </c>
      <c r="O50">
        <v>19304.72</v>
      </c>
      <c r="P50">
        <v>510.49</v>
      </c>
      <c r="Q50">
        <v>10400.23</v>
      </c>
      <c r="R50">
        <v>386.08</v>
      </c>
      <c r="S50">
        <v>160.68</v>
      </c>
      <c r="T50">
        <v>107086.56</v>
      </c>
      <c r="U50">
        <v>0.42</v>
      </c>
      <c r="V50">
        <v>0.81</v>
      </c>
      <c r="W50">
        <v>7.9</v>
      </c>
      <c r="X50">
        <v>6.53</v>
      </c>
      <c r="Y50">
        <v>1</v>
      </c>
      <c r="Z50">
        <v>10</v>
      </c>
    </row>
    <row r="51" spans="1:26" x14ac:dyDescent="0.3">
      <c r="A51">
        <v>0</v>
      </c>
      <c r="B51">
        <v>95</v>
      </c>
      <c r="C51" t="s">
        <v>26</v>
      </c>
      <c r="D51">
        <v>0.73089999999999999</v>
      </c>
      <c r="E51">
        <v>136.82</v>
      </c>
      <c r="F51">
        <v>98.65</v>
      </c>
      <c r="G51">
        <v>6.17</v>
      </c>
      <c r="H51">
        <v>0.1</v>
      </c>
      <c r="I51">
        <v>959</v>
      </c>
      <c r="J51">
        <v>185.69</v>
      </c>
      <c r="K51">
        <v>53.44</v>
      </c>
      <c r="L51">
        <v>1</v>
      </c>
      <c r="M51">
        <v>957</v>
      </c>
      <c r="N51">
        <v>36.26</v>
      </c>
      <c r="O51">
        <v>23136.14</v>
      </c>
      <c r="P51">
        <v>1301.58</v>
      </c>
      <c r="Q51">
        <v>10404.43</v>
      </c>
      <c r="R51">
        <v>1829.53</v>
      </c>
      <c r="S51">
        <v>160.68</v>
      </c>
      <c r="T51">
        <v>824719.42</v>
      </c>
      <c r="U51">
        <v>0.09</v>
      </c>
      <c r="V51">
        <v>0.46</v>
      </c>
      <c r="W51">
        <v>9.0299999999999994</v>
      </c>
      <c r="X51">
        <v>48.67</v>
      </c>
      <c r="Y51">
        <v>1</v>
      </c>
      <c r="Z51">
        <v>10</v>
      </c>
    </row>
    <row r="52" spans="1:26" x14ac:dyDescent="0.3">
      <c r="A52">
        <v>1</v>
      </c>
      <c r="B52">
        <v>95</v>
      </c>
      <c r="C52" t="s">
        <v>26</v>
      </c>
      <c r="D52">
        <v>1.3166</v>
      </c>
      <c r="E52">
        <v>75.959999999999994</v>
      </c>
      <c r="F52">
        <v>63.1</v>
      </c>
      <c r="G52">
        <v>13.57</v>
      </c>
      <c r="H52">
        <v>0.19</v>
      </c>
      <c r="I52">
        <v>279</v>
      </c>
      <c r="J52">
        <v>187.21</v>
      </c>
      <c r="K52">
        <v>53.44</v>
      </c>
      <c r="L52">
        <v>2</v>
      </c>
      <c r="M52">
        <v>277</v>
      </c>
      <c r="N52">
        <v>36.770000000000003</v>
      </c>
      <c r="O52">
        <v>23322.880000000001</v>
      </c>
      <c r="P52">
        <v>769.3</v>
      </c>
      <c r="Q52">
        <v>10401.5</v>
      </c>
      <c r="R52">
        <v>616.75</v>
      </c>
      <c r="S52">
        <v>160.68</v>
      </c>
      <c r="T52">
        <v>221729.95</v>
      </c>
      <c r="U52">
        <v>0.26</v>
      </c>
      <c r="V52">
        <v>0.72</v>
      </c>
      <c r="W52">
        <v>7.94</v>
      </c>
      <c r="X52">
        <v>13.13</v>
      </c>
      <c r="Y52">
        <v>1</v>
      </c>
      <c r="Z52">
        <v>10</v>
      </c>
    </row>
    <row r="53" spans="1:26" x14ac:dyDescent="0.3">
      <c r="A53">
        <v>2</v>
      </c>
      <c r="B53">
        <v>95</v>
      </c>
      <c r="C53" t="s">
        <v>26</v>
      </c>
      <c r="D53">
        <v>1.5361</v>
      </c>
      <c r="E53">
        <v>65.099999999999994</v>
      </c>
      <c r="F53">
        <v>56.97</v>
      </c>
      <c r="G53">
        <v>22.49</v>
      </c>
      <c r="H53">
        <v>0.28000000000000003</v>
      </c>
      <c r="I53">
        <v>152</v>
      </c>
      <c r="J53">
        <v>188.73</v>
      </c>
      <c r="K53">
        <v>53.44</v>
      </c>
      <c r="L53">
        <v>3</v>
      </c>
      <c r="M53">
        <v>148</v>
      </c>
      <c r="N53">
        <v>37.29</v>
      </c>
      <c r="O53">
        <v>23510.33</v>
      </c>
      <c r="P53">
        <v>627.91999999999996</v>
      </c>
      <c r="Q53">
        <v>10400.370000000001</v>
      </c>
      <c r="R53">
        <v>408.99</v>
      </c>
      <c r="S53">
        <v>160.68</v>
      </c>
      <c r="T53">
        <v>118484.6</v>
      </c>
      <c r="U53">
        <v>0.39</v>
      </c>
      <c r="V53">
        <v>0.8</v>
      </c>
      <c r="W53">
        <v>7.73</v>
      </c>
      <c r="X53">
        <v>7.01</v>
      </c>
      <c r="Y53">
        <v>1</v>
      </c>
      <c r="Z53">
        <v>10</v>
      </c>
    </row>
    <row r="54" spans="1:26" x14ac:dyDescent="0.3">
      <c r="A54">
        <v>3</v>
      </c>
      <c r="B54">
        <v>95</v>
      </c>
      <c r="C54" t="s">
        <v>26</v>
      </c>
      <c r="D54">
        <v>1.6188</v>
      </c>
      <c r="E54">
        <v>61.77</v>
      </c>
      <c r="F54">
        <v>55.14</v>
      </c>
      <c r="G54">
        <v>29.54</v>
      </c>
      <c r="H54">
        <v>0.37</v>
      </c>
      <c r="I54">
        <v>112</v>
      </c>
      <c r="J54">
        <v>190.25</v>
      </c>
      <c r="K54">
        <v>53.44</v>
      </c>
      <c r="L54">
        <v>4</v>
      </c>
      <c r="M54">
        <v>15</v>
      </c>
      <c r="N54">
        <v>37.82</v>
      </c>
      <c r="O54">
        <v>23698.48</v>
      </c>
      <c r="P54">
        <v>561.47</v>
      </c>
      <c r="Q54">
        <v>10399.61</v>
      </c>
      <c r="R54">
        <v>341.93</v>
      </c>
      <c r="S54">
        <v>160.68</v>
      </c>
      <c r="T54">
        <v>85151.05</v>
      </c>
      <c r="U54">
        <v>0.47</v>
      </c>
      <c r="V54">
        <v>0.83</v>
      </c>
      <c r="W54">
        <v>7.8</v>
      </c>
      <c r="X54">
        <v>5.17</v>
      </c>
      <c r="Y54">
        <v>1</v>
      </c>
      <c r="Z54">
        <v>10</v>
      </c>
    </row>
    <row r="55" spans="1:26" x14ac:dyDescent="0.3">
      <c r="A55">
        <v>4</v>
      </c>
      <c r="B55">
        <v>95</v>
      </c>
      <c r="C55" t="s">
        <v>26</v>
      </c>
      <c r="D55">
        <v>1.621</v>
      </c>
      <c r="E55">
        <v>61.69</v>
      </c>
      <c r="F55">
        <v>55.09</v>
      </c>
      <c r="G55">
        <v>29.78</v>
      </c>
      <c r="H55">
        <v>0.46</v>
      </c>
      <c r="I55">
        <v>111</v>
      </c>
      <c r="J55">
        <v>191.78</v>
      </c>
      <c r="K55">
        <v>53.44</v>
      </c>
      <c r="L55">
        <v>5</v>
      </c>
      <c r="M55">
        <v>0</v>
      </c>
      <c r="N55">
        <v>38.35</v>
      </c>
      <c r="O55">
        <v>23887.360000000001</v>
      </c>
      <c r="P55">
        <v>564.79</v>
      </c>
      <c r="Q55">
        <v>10399.6</v>
      </c>
      <c r="R55">
        <v>339.91</v>
      </c>
      <c r="S55">
        <v>160.68</v>
      </c>
      <c r="T55">
        <v>84149.34</v>
      </c>
      <c r="U55">
        <v>0.47</v>
      </c>
      <c r="V55">
        <v>0.83</v>
      </c>
      <c r="W55">
        <v>7.81</v>
      </c>
      <c r="X55">
        <v>5.13</v>
      </c>
      <c r="Y55">
        <v>1</v>
      </c>
      <c r="Z55">
        <v>10</v>
      </c>
    </row>
    <row r="56" spans="1:26" x14ac:dyDescent="0.3">
      <c r="A56">
        <v>0</v>
      </c>
      <c r="B56">
        <v>55</v>
      </c>
      <c r="C56" t="s">
        <v>26</v>
      </c>
      <c r="D56">
        <v>1.1455</v>
      </c>
      <c r="E56">
        <v>87.3</v>
      </c>
      <c r="F56">
        <v>73.58</v>
      </c>
      <c r="G56">
        <v>9.07</v>
      </c>
      <c r="H56">
        <v>0.15</v>
      </c>
      <c r="I56">
        <v>487</v>
      </c>
      <c r="J56">
        <v>116.05</v>
      </c>
      <c r="K56">
        <v>43.4</v>
      </c>
      <c r="L56">
        <v>1</v>
      </c>
      <c r="M56">
        <v>485</v>
      </c>
      <c r="N56">
        <v>16.649999999999999</v>
      </c>
      <c r="O56">
        <v>14546.17</v>
      </c>
      <c r="P56">
        <v>668.33</v>
      </c>
      <c r="Q56">
        <v>10400.969999999999</v>
      </c>
      <c r="R56">
        <v>972.27</v>
      </c>
      <c r="S56">
        <v>160.68</v>
      </c>
      <c r="T56">
        <v>398447.12</v>
      </c>
      <c r="U56">
        <v>0.17</v>
      </c>
      <c r="V56">
        <v>0.62</v>
      </c>
      <c r="W56">
        <v>8.31</v>
      </c>
      <c r="X56">
        <v>23.61</v>
      </c>
      <c r="Y56">
        <v>1</v>
      </c>
      <c r="Z56">
        <v>10</v>
      </c>
    </row>
    <row r="57" spans="1:26" x14ac:dyDescent="0.3">
      <c r="A57">
        <v>1</v>
      </c>
      <c r="B57">
        <v>55</v>
      </c>
      <c r="C57" t="s">
        <v>26</v>
      </c>
      <c r="D57">
        <v>1.5250999999999999</v>
      </c>
      <c r="E57">
        <v>65.569999999999993</v>
      </c>
      <c r="F57">
        <v>58.9</v>
      </c>
      <c r="G57">
        <v>18.41</v>
      </c>
      <c r="H57">
        <v>0.3</v>
      </c>
      <c r="I57">
        <v>192</v>
      </c>
      <c r="J57">
        <v>117.34</v>
      </c>
      <c r="K57">
        <v>43.4</v>
      </c>
      <c r="L57">
        <v>2</v>
      </c>
      <c r="M57">
        <v>15</v>
      </c>
      <c r="N57">
        <v>16.940000000000001</v>
      </c>
      <c r="O57">
        <v>14705.49</v>
      </c>
      <c r="P57">
        <v>452.88</v>
      </c>
      <c r="Q57">
        <v>10400.66</v>
      </c>
      <c r="R57">
        <v>465.25</v>
      </c>
      <c r="S57">
        <v>160.68</v>
      </c>
      <c r="T57">
        <v>146414.53</v>
      </c>
      <c r="U57">
        <v>0.35</v>
      </c>
      <c r="V57">
        <v>0.77</v>
      </c>
      <c r="W57">
        <v>8.0399999999999991</v>
      </c>
      <c r="X57">
        <v>8.93</v>
      </c>
      <c r="Y57">
        <v>1</v>
      </c>
      <c r="Z57">
        <v>10</v>
      </c>
    </row>
    <row r="58" spans="1:26" x14ac:dyDescent="0.3">
      <c r="A58">
        <v>2</v>
      </c>
      <c r="B58">
        <v>55</v>
      </c>
      <c r="C58" t="s">
        <v>26</v>
      </c>
      <c r="D58">
        <v>1.5284</v>
      </c>
      <c r="E58">
        <v>65.430000000000007</v>
      </c>
      <c r="F58">
        <v>58.81</v>
      </c>
      <c r="G58">
        <v>18.57</v>
      </c>
      <c r="H58">
        <v>0.45</v>
      </c>
      <c r="I58">
        <v>190</v>
      </c>
      <c r="J58">
        <v>118.63</v>
      </c>
      <c r="K58">
        <v>43.4</v>
      </c>
      <c r="L58">
        <v>3</v>
      </c>
      <c r="M58">
        <v>0</v>
      </c>
      <c r="N58">
        <v>17.23</v>
      </c>
      <c r="O58">
        <v>14865.24</v>
      </c>
      <c r="P58">
        <v>455.17</v>
      </c>
      <c r="Q58">
        <v>10401.01</v>
      </c>
      <c r="R58">
        <v>460.96</v>
      </c>
      <c r="S58">
        <v>160.68</v>
      </c>
      <c r="T58">
        <v>144278.15</v>
      </c>
      <c r="U58">
        <v>0.35</v>
      </c>
      <c r="V58">
        <v>0.77</v>
      </c>
      <c r="W58">
        <v>8.07</v>
      </c>
      <c r="X58">
        <v>8.84</v>
      </c>
      <c r="Y58">
        <v>1</v>
      </c>
      <c r="Z58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63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INDEX(resultados!$A$2:$ZZ$58, 1, MATCH($B$1, resultados!$A$1:$ZZ$1, 0))</f>
        <v>#N/A</v>
      </c>
      <c r="B7" t="e">
        <f>INDEX(resultados!$A$2:$ZZ$58, 1, MATCH($B$2, resultados!$A$1:$ZZ$1, 0))</f>
        <v>#N/A</v>
      </c>
      <c r="C7" t="e">
        <f>INDEX(resultados!$A$2:$ZZ$58, 1, MATCH($B$3, resultados!$A$1:$ZZ$1, 0))</f>
        <v>#N/A</v>
      </c>
    </row>
    <row r="8" spans="1:3" x14ac:dyDescent="0.3">
      <c r="A8" t="e">
        <f>INDEX(resultados!$A$2:$ZZ$58, 2, MATCH($B$1, resultados!$A$1:$ZZ$1, 0))</f>
        <v>#N/A</v>
      </c>
      <c r="B8" t="e">
        <f>INDEX(resultados!$A$2:$ZZ$58, 2, MATCH($B$2, resultados!$A$1:$ZZ$1, 0))</f>
        <v>#N/A</v>
      </c>
      <c r="C8" t="e">
        <f>INDEX(resultados!$A$2:$ZZ$58, 2, MATCH($B$3, resultados!$A$1:$ZZ$1, 0))</f>
        <v>#N/A</v>
      </c>
    </row>
    <row r="9" spans="1:3" x14ac:dyDescent="0.3">
      <c r="A9" t="e">
        <f>INDEX(resultados!$A$2:$ZZ$58, 3, MATCH($B$1, resultados!$A$1:$ZZ$1, 0))</f>
        <v>#N/A</v>
      </c>
      <c r="B9" t="e">
        <f>INDEX(resultados!$A$2:$ZZ$58, 3, MATCH($B$2, resultados!$A$1:$ZZ$1, 0))</f>
        <v>#N/A</v>
      </c>
      <c r="C9" t="e">
        <f>INDEX(resultados!$A$2:$ZZ$58, 3, MATCH($B$3, resultados!$A$1:$ZZ$1, 0))</f>
        <v>#N/A</v>
      </c>
    </row>
    <row r="10" spans="1:3" x14ac:dyDescent="0.3">
      <c r="A10" t="e">
        <f>INDEX(resultados!$A$2:$ZZ$58, 4, MATCH($B$1, resultados!$A$1:$ZZ$1, 0))</f>
        <v>#N/A</v>
      </c>
      <c r="B10" t="e">
        <f>INDEX(resultados!$A$2:$ZZ$58, 4, MATCH($B$2, resultados!$A$1:$ZZ$1, 0))</f>
        <v>#N/A</v>
      </c>
      <c r="C10" t="e">
        <f>INDEX(resultados!$A$2:$ZZ$58, 4, MATCH($B$3, resultados!$A$1:$ZZ$1, 0))</f>
        <v>#N/A</v>
      </c>
    </row>
    <row r="11" spans="1:3" x14ac:dyDescent="0.3">
      <c r="A11" t="e">
        <f>INDEX(resultados!$A$2:$ZZ$58, 5, MATCH($B$1, resultados!$A$1:$ZZ$1, 0))</f>
        <v>#N/A</v>
      </c>
      <c r="B11" t="e">
        <f>INDEX(resultados!$A$2:$ZZ$58, 5, MATCH($B$2, resultados!$A$1:$ZZ$1, 0))</f>
        <v>#N/A</v>
      </c>
      <c r="C11" t="e">
        <f>INDEX(resultados!$A$2:$ZZ$58, 5, MATCH($B$3, resultados!$A$1:$ZZ$1, 0))</f>
        <v>#N/A</v>
      </c>
    </row>
    <row r="12" spans="1:3" x14ac:dyDescent="0.3">
      <c r="A12" t="e">
        <f>INDEX(resultados!$A$2:$ZZ$58, 6, MATCH($B$1, resultados!$A$1:$ZZ$1, 0))</f>
        <v>#N/A</v>
      </c>
      <c r="B12" t="e">
        <f>INDEX(resultados!$A$2:$ZZ$58, 6, MATCH($B$2, resultados!$A$1:$ZZ$1, 0))</f>
        <v>#N/A</v>
      </c>
      <c r="C12" t="e">
        <f>INDEX(resultados!$A$2:$ZZ$58, 6, MATCH($B$3, resultados!$A$1:$ZZ$1, 0))</f>
        <v>#N/A</v>
      </c>
    </row>
    <row r="13" spans="1:3" x14ac:dyDescent="0.3">
      <c r="A13" t="e">
        <f>INDEX(resultados!$A$2:$ZZ$58, 7, MATCH($B$1, resultados!$A$1:$ZZ$1, 0))</f>
        <v>#N/A</v>
      </c>
      <c r="B13" t="e">
        <f>INDEX(resultados!$A$2:$ZZ$58, 7, MATCH($B$2, resultados!$A$1:$ZZ$1, 0))</f>
        <v>#N/A</v>
      </c>
      <c r="C13" t="e">
        <f>INDEX(resultados!$A$2:$ZZ$58, 7, MATCH($B$3, resultados!$A$1:$ZZ$1, 0))</f>
        <v>#N/A</v>
      </c>
    </row>
    <row r="14" spans="1:3" x14ac:dyDescent="0.3">
      <c r="A14" t="e">
        <f>INDEX(resultados!$A$2:$ZZ$58, 8, MATCH($B$1, resultados!$A$1:$ZZ$1, 0))</f>
        <v>#N/A</v>
      </c>
      <c r="B14" t="e">
        <f>INDEX(resultados!$A$2:$ZZ$58, 8, MATCH($B$2, resultados!$A$1:$ZZ$1, 0))</f>
        <v>#N/A</v>
      </c>
      <c r="C14" t="e">
        <f>INDEX(resultados!$A$2:$ZZ$58, 8, MATCH($B$3, resultados!$A$1:$ZZ$1, 0))</f>
        <v>#N/A</v>
      </c>
    </row>
    <row r="15" spans="1:3" x14ac:dyDescent="0.3">
      <c r="A15" t="e">
        <f>INDEX(resultados!$A$2:$ZZ$58, 9, MATCH($B$1, resultados!$A$1:$ZZ$1, 0))</f>
        <v>#N/A</v>
      </c>
      <c r="B15" t="e">
        <f>INDEX(resultados!$A$2:$ZZ$58, 9, MATCH($B$2, resultados!$A$1:$ZZ$1, 0))</f>
        <v>#N/A</v>
      </c>
      <c r="C15" t="e">
        <f>INDEX(resultados!$A$2:$ZZ$58, 9, MATCH($B$3, resultados!$A$1:$ZZ$1, 0))</f>
        <v>#N/A</v>
      </c>
    </row>
    <row r="16" spans="1:3" x14ac:dyDescent="0.3">
      <c r="A16" t="e">
        <f>INDEX(resultados!$A$2:$ZZ$58, 10, MATCH($B$1, resultados!$A$1:$ZZ$1, 0))</f>
        <v>#N/A</v>
      </c>
      <c r="B16" t="e">
        <f>INDEX(resultados!$A$2:$ZZ$58, 10, MATCH($B$2, resultados!$A$1:$ZZ$1, 0))</f>
        <v>#N/A</v>
      </c>
      <c r="C16" t="e">
        <f>INDEX(resultados!$A$2:$ZZ$58, 10, MATCH($B$3, resultados!$A$1:$ZZ$1, 0))</f>
        <v>#N/A</v>
      </c>
    </row>
    <row r="17" spans="1:3" x14ac:dyDescent="0.3">
      <c r="A17" t="e">
        <f>INDEX(resultados!$A$2:$ZZ$58, 11, MATCH($B$1, resultados!$A$1:$ZZ$1, 0))</f>
        <v>#N/A</v>
      </c>
      <c r="B17" t="e">
        <f>INDEX(resultados!$A$2:$ZZ$58, 11, MATCH($B$2, resultados!$A$1:$ZZ$1, 0))</f>
        <v>#N/A</v>
      </c>
      <c r="C17" t="e">
        <f>INDEX(resultados!$A$2:$ZZ$58, 11, MATCH($B$3, resultados!$A$1:$ZZ$1, 0))</f>
        <v>#N/A</v>
      </c>
    </row>
    <row r="18" spans="1:3" x14ac:dyDescent="0.3">
      <c r="A18" t="e">
        <f>INDEX(resultados!$A$2:$ZZ$58, 12, MATCH($B$1, resultados!$A$1:$ZZ$1, 0))</f>
        <v>#N/A</v>
      </c>
      <c r="B18" t="e">
        <f>INDEX(resultados!$A$2:$ZZ$58, 12, MATCH($B$2, resultados!$A$1:$ZZ$1, 0))</f>
        <v>#N/A</v>
      </c>
      <c r="C18" t="e">
        <f>INDEX(resultados!$A$2:$ZZ$58, 12, MATCH($B$3, resultados!$A$1:$ZZ$1, 0))</f>
        <v>#N/A</v>
      </c>
    </row>
    <row r="19" spans="1:3" x14ac:dyDescent="0.3">
      <c r="A19" t="e">
        <f>INDEX(resultados!$A$2:$ZZ$58, 13, MATCH($B$1, resultados!$A$1:$ZZ$1, 0))</f>
        <v>#N/A</v>
      </c>
      <c r="B19" t="e">
        <f>INDEX(resultados!$A$2:$ZZ$58, 13, MATCH($B$2, resultados!$A$1:$ZZ$1, 0))</f>
        <v>#N/A</v>
      </c>
      <c r="C19" t="e">
        <f>INDEX(resultados!$A$2:$ZZ$58, 13, MATCH($B$3, resultados!$A$1:$ZZ$1, 0))</f>
        <v>#N/A</v>
      </c>
    </row>
    <row r="20" spans="1:3" x14ac:dyDescent="0.3">
      <c r="A20" t="e">
        <f>INDEX(resultados!$A$2:$ZZ$58, 14, MATCH($B$1, resultados!$A$1:$ZZ$1, 0))</f>
        <v>#N/A</v>
      </c>
      <c r="B20" t="e">
        <f>INDEX(resultados!$A$2:$ZZ$58, 14, MATCH($B$2, resultados!$A$1:$ZZ$1, 0))</f>
        <v>#N/A</v>
      </c>
      <c r="C20" t="e">
        <f>INDEX(resultados!$A$2:$ZZ$58, 14, MATCH($B$3, resultados!$A$1:$ZZ$1, 0))</f>
        <v>#N/A</v>
      </c>
    </row>
    <row r="21" spans="1:3" x14ac:dyDescent="0.3">
      <c r="A21" t="e">
        <f>INDEX(resultados!$A$2:$ZZ$58, 15, MATCH($B$1, resultados!$A$1:$ZZ$1, 0))</f>
        <v>#N/A</v>
      </c>
      <c r="B21" t="e">
        <f>INDEX(resultados!$A$2:$ZZ$58, 15, MATCH($B$2, resultados!$A$1:$ZZ$1, 0))</f>
        <v>#N/A</v>
      </c>
      <c r="C21" t="e">
        <f>INDEX(resultados!$A$2:$ZZ$58, 15, MATCH($B$3, resultados!$A$1:$ZZ$1, 0))</f>
        <v>#N/A</v>
      </c>
    </row>
    <row r="22" spans="1:3" x14ac:dyDescent="0.3">
      <c r="A22" t="e">
        <f>INDEX(resultados!$A$2:$ZZ$58, 16, MATCH($B$1, resultados!$A$1:$ZZ$1, 0))</f>
        <v>#N/A</v>
      </c>
      <c r="B22" t="e">
        <f>INDEX(resultados!$A$2:$ZZ$58, 16, MATCH($B$2, resultados!$A$1:$ZZ$1, 0))</f>
        <v>#N/A</v>
      </c>
      <c r="C22" t="e">
        <f>INDEX(resultados!$A$2:$ZZ$58, 16, MATCH($B$3, resultados!$A$1:$ZZ$1, 0))</f>
        <v>#N/A</v>
      </c>
    </row>
    <row r="23" spans="1:3" x14ac:dyDescent="0.3">
      <c r="A23" t="e">
        <f>INDEX(resultados!$A$2:$ZZ$58, 17, MATCH($B$1, resultados!$A$1:$ZZ$1, 0))</f>
        <v>#N/A</v>
      </c>
      <c r="B23" t="e">
        <f>INDEX(resultados!$A$2:$ZZ$58, 17, MATCH($B$2, resultados!$A$1:$ZZ$1, 0))</f>
        <v>#N/A</v>
      </c>
      <c r="C23" t="e">
        <f>INDEX(resultados!$A$2:$ZZ$58, 17, MATCH($B$3, resultados!$A$1:$ZZ$1, 0))</f>
        <v>#N/A</v>
      </c>
    </row>
    <row r="24" spans="1:3" x14ac:dyDescent="0.3">
      <c r="A24" t="e">
        <f>INDEX(resultados!$A$2:$ZZ$58, 18, MATCH($B$1, resultados!$A$1:$ZZ$1, 0))</f>
        <v>#N/A</v>
      </c>
      <c r="B24" t="e">
        <f>INDEX(resultados!$A$2:$ZZ$58, 18, MATCH($B$2, resultados!$A$1:$ZZ$1, 0))</f>
        <v>#N/A</v>
      </c>
      <c r="C24" t="e">
        <f>INDEX(resultados!$A$2:$ZZ$58, 18, MATCH($B$3, resultados!$A$1:$ZZ$1, 0))</f>
        <v>#N/A</v>
      </c>
    </row>
    <row r="25" spans="1:3" x14ac:dyDescent="0.3">
      <c r="A25" t="e">
        <f>INDEX(resultados!$A$2:$ZZ$58, 19, MATCH($B$1, resultados!$A$1:$ZZ$1, 0))</f>
        <v>#N/A</v>
      </c>
      <c r="B25" t="e">
        <f>INDEX(resultados!$A$2:$ZZ$58, 19, MATCH($B$2, resultados!$A$1:$ZZ$1, 0))</f>
        <v>#N/A</v>
      </c>
      <c r="C25" t="e">
        <f>INDEX(resultados!$A$2:$ZZ$58, 19, MATCH($B$3, resultados!$A$1:$ZZ$1, 0))</f>
        <v>#N/A</v>
      </c>
    </row>
    <row r="26" spans="1:3" x14ac:dyDescent="0.3">
      <c r="A26" t="e">
        <f>INDEX(resultados!$A$2:$ZZ$58, 20, MATCH($B$1, resultados!$A$1:$ZZ$1, 0))</f>
        <v>#N/A</v>
      </c>
      <c r="B26" t="e">
        <f>INDEX(resultados!$A$2:$ZZ$58, 20, MATCH($B$2, resultados!$A$1:$ZZ$1, 0))</f>
        <v>#N/A</v>
      </c>
      <c r="C26" t="e">
        <f>INDEX(resultados!$A$2:$ZZ$58, 20, MATCH($B$3, resultados!$A$1:$ZZ$1, 0))</f>
        <v>#N/A</v>
      </c>
    </row>
    <row r="27" spans="1:3" x14ac:dyDescent="0.3">
      <c r="A27" t="e">
        <f>INDEX(resultados!$A$2:$ZZ$58, 21, MATCH($B$1, resultados!$A$1:$ZZ$1, 0))</f>
        <v>#N/A</v>
      </c>
      <c r="B27" t="e">
        <f>INDEX(resultados!$A$2:$ZZ$58, 21, MATCH($B$2, resultados!$A$1:$ZZ$1, 0))</f>
        <v>#N/A</v>
      </c>
      <c r="C27" t="e">
        <f>INDEX(resultados!$A$2:$ZZ$58, 21, MATCH($B$3, resultados!$A$1:$ZZ$1, 0))</f>
        <v>#N/A</v>
      </c>
    </row>
    <row r="28" spans="1:3" x14ac:dyDescent="0.3">
      <c r="A28" t="e">
        <f>INDEX(resultados!$A$2:$ZZ$58, 22, MATCH($B$1, resultados!$A$1:$ZZ$1, 0))</f>
        <v>#N/A</v>
      </c>
      <c r="B28" t="e">
        <f>INDEX(resultados!$A$2:$ZZ$58, 22, MATCH($B$2, resultados!$A$1:$ZZ$1, 0))</f>
        <v>#N/A</v>
      </c>
      <c r="C28" t="e">
        <f>INDEX(resultados!$A$2:$ZZ$58, 22, MATCH($B$3, resultados!$A$1:$ZZ$1, 0))</f>
        <v>#N/A</v>
      </c>
    </row>
    <row r="29" spans="1:3" x14ac:dyDescent="0.3">
      <c r="A29" t="e">
        <f>INDEX(resultados!$A$2:$ZZ$58, 23, MATCH($B$1, resultados!$A$1:$ZZ$1, 0))</f>
        <v>#N/A</v>
      </c>
      <c r="B29" t="e">
        <f>INDEX(resultados!$A$2:$ZZ$58, 23, MATCH($B$2, resultados!$A$1:$ZZ$1, 0))</f>
        <v>#N/A</v>
      </c>
      <c r="C29" t="e">
        <f>INDEX(resultados!$A$2:$ZZ$58, 23, MATCH($B$3, resultados!$A$1:$ZZ$1, 0))</f>
        <v>#N/A</v>
      </c>
    </row>
    <row r="30" spans="1:3" x14ac:dyDescent="0.3">
      <c r="A30" t="e">
        <f>INDEX(resultados!$A$2:$ZZ$58, 24, MATCH($B$1, resultados!$A$1:$ZZ$1, 0))</f>
        <v>#N/A</v>
      </c>
      <c r="B30" t="e">
        <f>INDEX(resultados!$A$2:$ZZ$58, 24, MATCH($B$2, resultados!$A$1:$ZZ$1, 0))</f>
        <v>#N/A</v>
      </c>
      <c r="C30" t="e">
        <f>INDEX(resultados!$A$2:$ZZ$58, 24, MATCH($B$3, resultados!$A$1:$ZZ$1, 0))</f>
        <v>#N/A</v>
      </c>
    </row>
    <row r="31" spans="1:3" x14ac:dyDescent="0.3">
      <c r="A31" t="e">
        <f>INDEX(resultados!$A$2:$ZZ$58, 25, MATCH($B$1, resultados!$A$1:$ZZ$1, 0))</f>
        <v>#N/A</v>
      </c>
      <c r="B31" t="e">
        <f>INDEX(resultados!$A$2:$ZZ$58, 25, MATCH($B$2, resultados!$A$1:$ZZ$1, 0))</f>
        <v>#N/A</v>
      </c>
      <c r="C31" t="e">
        <f>INDEX(resultados!$A$2:$ZZ$58, 25, MATCH($B$3, resultados!$A$1:$ZZ$1, 0))</f>
        <v>#N/A</v>
      </c>
    </row>
    <row r="32" spans="1:3" x14ac:dyDescent="0.3">
      <c r="A32" t="e">
        <f>INDEX(resultados!$A$2:$ZZ$58, 26, MATCH($B$1, resultados!$A$1:$ZZ$1, 0))</f>
        <v>#N/A</v>
      </c>
      <c r="B32" t="e">
        <f>INDEX(resultados!$A$2:$ZZ$58, 26, MATCH($B$2, resultados!$A$1:$ZZ$1, 0))</f>
        <v>#N/A</v>
      </c>
      <c r="C32" t="e">
        <f>INDEX(resultados!$A$2:$ZZ$58, 26, MATCH($B$3, resultados!$A$1:$ZZ$1, 0))</f>
        <v>#N/A</v>
      </c>
    </row>
    <row r="33" spans="1:3" x14ac:dyDescent="0.3">
      <c r="A33" t="e">
        <f>INDEX(resultados!$A$2:$ZZ$58, 27, MATCH($B$1, resultados!$A$1:$ZZ$1, 0))</f>
        <v>#N/A</v>
      </c>
      <c r="B33" t="e">
        <f>INDEX(resultados!$A$2:$ZZ$58, 27, MATCH($B$2, resultados!$A$1:$ZZ$1, 0))</f>
        <v>#N/A</v>
      </c>
      <c r="C33" t="e">
        <f>INDEX(resultados!$A$2:$ZZ$58, 27, MATCH($B$3, resultados!$A$1:$ZZ$1, 0))</f>
        <v>#N/A</v>
      </c>
    </row>
    <row r="34" spans="1:3" x14ac:dyDescent="0.3">
      <c r="A34" t="e">
        <f>INDEX(resultados!$A$2:$ZZ$58, 28, MATCH($B$1, resultados!$A$1:$ZZ$1, 0))</f>
        <v>#N/A</v>
      </c>
      <c r="B34" t="e">
        <f>INDEX(resultados!$A$2:$ZZ$58, 28, MATCH($B$2, resultados!$A$1:$ZZ$1, 0))</f>
        <v>#N/A</v>
      </c>
      <c r="C34" t="e">
        <f>INDEX(resultados!$A$2:$ZZ$58, 28, MATCH($B$3, resultados!$A$1:$ZZ$1, 0))</f>
        <v>#N/A</v>
      </c>
    </row>
    <row r="35" spans="1:3" x14ac:dyDescent="0.3">
      <c r="A35" t="e">
        <f>INDEX(resultados!$A$2:$ZZ$58, 29, MATCH($B$1, resultados!$A$1:$ZZ$1, 0))</f>
        <v>#N/A</v>
      </c>
      <c r="B35" t="e">
        <f>INDEX(resultados!$A$2:$ZZ$58, 29, MATCH($B$2, resultados!$A$1:$ZZ$1, 0))</f>
        <v>#N/A</v>
      </c>
      <c r="C35" t="e">
        <f>INDEX(resultados!$A$2:$ZZ$58, 29, MATCH($B$3, resultados!$A$1:$ZZ$1, 0))</f>
        <v>#N/A</v>
      </c>
    </row>
    <row r="36" spans="1:3" x14ac:dyDescent="0.3">
      <c r="A36" t="e">
        <f>INDEX(resultados!$A$2:$ZZ$58, 30, MATCH($B$1, resultados!$A$1:$ZZ$1, 0))</f>
        <v>#N/A</v>
      </c>
      <c r="B36" t="e">
        <f>INDEX(resultados!$A$2:$ZZ$58, 30, MATCH($B$2, resultados!$A$1:$ZZ$1, 0))</f>
        <v>#N/A</v>
      </c>
      <c r="C36" t="e">
        <f>INDEX(resultados!$A$2:$ZZ$58, 30, MATCH($B$3, resultados!$A$1:$ZZ$1, 0))</f>
        <v>#N/A</v>
      </c>
    </row>
    <row r="37" spans="1:3" x14ac:dyDescent="0.3">
      <c r="A37" t="e">
        <f>INDEX(resultados!$A$2:$ZZ$58, 31, MATCH($B$1, resultados!$A$1:$ZZ$1, 0))</f>
        <v>#N/A</v>
      </c>
      <c r="B37" t="e">
        <f>INDEX(resultados!$A$2:$ZZ$58, 31, MATCH($B$2, resultados!$A$1:$ZZ$1, 0))</f>
        <v>#N/A</v>
      </c>
      <c r="C37" t="e">
        <f>INDEX(resultados!$A$2:$ZZ$58, 31, MATCH($B$3, resultados!$A$1:$ZZ$1, 0))</f>
        <v>#N/A</v>
      </c>
    </row>
    <row r="38" spans="1:3" x14ac:dyDescent="0.3">
      <c r="A38" t="e">
        <f>INDEX(resultados!$A$2:$ZZ$58, 32, MATCH($B$1, resultados!$A$1:$ZZ$1, 0))</f>
        <v>#N/A</v>
      </c>
      <c r="B38" t="e">
        <f>INDEX(resultados!$A$2:$ZZ$58, 32, MATCH($B$2, resultados!$A$1:$ZZ$1, 0))</f>
        <v>#N/A</v>
      </c>
      <c r="C38" t="e">
        <f>INDEX(resultados!$A$2:$ZZ$58, 32, MATCH($B$3, resultados!$A$1:$ZZ$1, 0))</f>
        <v>#N/A</v>
      </c>
    </row>
    <row r="39" spans="1:3" x14ac:dyDescent="0.3">
      <c r="A39" t="e">
        <f>INDEX(resultados!$A$2:$ZZ$58, 33, MATCH($B$1, resultados!$A$1:$ZZ$1, 0))</f>
        <v>#N/A</v>
      </c>
      <c r="B39" t="e">
        <f>INDEX(resultados!$A$2:$ZZ$58, 33, MATCH($B$2, resultados!$A$1:$ZZ$1, 0))</f>
        <v>#N/A</v>
      </c>
      <c r="C39" t="e">
        <f>INDEX(resultados!$A$2:$ZZ$58, 33, MATCH($B$3, resultados!$A$1:$ZZ$1, 0))</f>
        <v>#N/A</v>
      </c>
    </row>
    <row r="40" spans="1:3" x14ac:dyDescent="0.3">
      <c r="A40" t="e">
        <f>INDEX(resultados!$A$2:$ZZ$58, 34, MATCH($B$1, resultados!$A$1:$ZZ$1, 0))</f>
        <v>#N/A</v>
      </c>
      <c r="B40" t="e">
        <f>INDEX(resultados!$A$2:$ZZ$58, 34, MATCH($B$2, resultados!$A$1:$ZZ$1, 0))</f>
        <v>#N/A</v>
      </c>
      <c r="C40" t="e">
        <f>INDEX(resultados!$A$2:$ZZ$58, 34, MATCH($B$3, resultados!$A$1:$ZZ$1, 0))</f>
        <v>#N/A</v>
      </c>
    </row>
    <row r="41" spans="1:3" x14ac:dyDescent="0.3">
      <c r="A41" t="e">
        <f>INDEX(resultados!$A$2:$ZZ$58, 35, MATCH($B$1, resultados!$A$1:$ZZ$1, 0))</f>
        <v>#N/A</v>
      </c>
      <c r="B41" t="e">
        <f>INDEX(resultados!$A$2:$ZZ$58, 35, MATCH($B$2, resultados!$A$1:$ZZ$1, 0))</f>
        <v>#N/A</v>
      </c>
      <c r="C41" t="e">
        <f>INDEX(resultados!$A$2:$ZZ$58, 35, MATCH($B$3, resultados!$A$1:$ZZ$1, 0))</f>
        <v>#N/A</v>
      </c>
    </row>
    <row r="42" spans="1:3" x14ac:dyDescent="0.3">
      <c r="A42" t="e">
        <f>INDEX(resultados!$A$2:$ZZ$58, 36, MATCH($B$1, resultados!$A$1:$ZZ$1, 0))</f>
        <v>#N/A</v>
      </c>
      <c r="B42" t="e">
        <f>INDEX(resultados!$A$2:$ZZ$58, 36, MATCH($B$2, resultados!$A$1:$ZZ$1, 0))</f>
        <v>#N/A</v>
      </c>
      <c r="C42" t="e">
        <f>INDEX(resultados!$A$2:$ZZ$58, 36, MATCH($B$3, resultados!$A$1:$ZZ$1, 0))</f>
        <v>#N/A</v>
      </c>
    </row>
    <row r="43" spans="1:3" x14ac:dyDescent="0.3">
      <c r="A43" t="e">
        <f>INDEX(resultados!$A$2:$ZZ$58, 37, MATCH($B$1, resultados!$A$1:$ZZ$1, 0))</f>
        <v>#N/A</v>
      </c>
      <c r="B43" t="e">
        <f>INDEX(resultados!$A$2:$ZZ$58, 37, MATCH($B$2, resultados!$A$1:$ZZ$1, 0))</f>
        <v>#N/A</v>
      </c>
      <c r="C43" t="e">
        <f>INDEX(resultados!$A$2:$ZZ$58, 37, MATCH($B$3, resultados!$A$1:$ZZ$1, 0))</f>
        <v>#N/A</v>
      </c>
    </row>
    <row r="44" spans="1:3" x14ac:dyDescent="0.3">
      <c r="A44" t="e">
        <f>INDEX(resultados!$A$2:$ZZ$58, 38, MATCH($B$1, resultados!$A$1:$ZZ$1, 0))</f>
        <v>#N/A</v>
      </c>
      <c r="B44" t="e">
        <f>INDEX(resultados!$A$2:$ZZ$58, 38, MATCH($B$2, resultados!$A$1:$ZZ$1, 0))</f>
        <v>#N/A</v>
      </c>
      <c r="C44" t="e">
        <f>INDEX(resultados!$A$2:$ZZ$58, 38, MATCH($B$3, resultados!$A$1:$ZZ$1, 0))</f>
        <v>#N/A</v>
      </c>
    </row>
    <row r="45" spans="1:3" x14ac:dyDescent="0.3">
      <c r="A45" t="e">
        <f>INDEX(resultados!$A$2:$ZZ$58, 39, MATCH($B$1, resultados!$A$1:$ZZ$1, 0))</f>
        <v>#N/A</v>
      </c>
      <c r="B45" t="e">
        <f>INDEX(resultados!$A$2:$ZZ$58, 39, MATCH($B$2, resultados!$A$1:$ZZ$1, 0))</f>
        <v>#N/A</v>
      </c>
      <c r="C45" t="e">
        <f>INDEX(resultados!$A$2:$ZZ$58, 39, MATCH($B$3, resultados!$A$1:$ZZ$1, 0))</f>
        <v>#N/A</v>
      </c>
    </row>
    <row r="46" spans="1:3" x14ac:dyDescent="0.3">
      <c r="A46" t="e">
        <f>INDEX(resultados!$A$2:$ZZ$58, 40, MATCH($B$1, resultados!$A$1:$ZZ$1, 0))</f>
        <v>#N/A</v>
      </c>
      <c r="B46" t="e">
        <f>INDEX(resultados!$A$2:$ZZ$58, 40, MATCH($B$2, resultados!$A$1:$ZZ$1, 0))</f>
        <v>#N/A</v>
      </c>
      <c r="C46" t="e">
        <f>INDEX(resultados!$A$2:$ZZ$58, 40, MATCH($B$3, resultados!$A$1:$ZZ$1, 0))</f>
        <v>#N/A</v>
      </c>
    </row>
    <row r="47" spans="1:3" x14ac:dyDescent="0.3">
      <c r="A47" t="e">
        <f>INDEX(resultados!$A$2:$ZZ$58, 41, MATCH($B$1, resultados!$A$1:$ZZ$1, 0))</f>
        <v>#N/A</v>
      </c>
      <c r="B47" t="e">
        <f>INDEX(resultados!$A$2:$ZZ$58, 41, MATCH($B$2, resultados!$A$1:$ZZ$1, 0))</f>
        <v>#N/A</v>
      </c>
      <c r="C47" t="e">
        <f>INDEX(resultados!$A$2:$ZZ$58, 41, MATCH($B$3, resultados!$A$1:$ZZ$1, 0))</f>
        <v>#N/A</v>
      </c>
    </row>
    <row r="48" spans="1:3" x14ac:dyDescent="0.3">
      <c r="A48" t="e">
        <f>INDEX(resultados!$A$2:$ZZ$58, 42, MATCH($B$1, resultados!$A$1:$ZZ$1, 0))</f>
        <v>#N/A</v>
      </c>
      <c r="B48" t="e">
        <f>INDEX(resultados!$A$2:$ZZ$58, 42, MATCH($B$2, resultados!$A$1:$ZZ$1, 0))</f>
        <v>#N/A</v>
      </c>
      <c r="C48" t="e">
        <f>INDEX(resultados!$A$2:$ZZ$58, 42, MATCH($B$3, resultados!$A$1:$ZZ$1, 0))</f>
        <v>#N/A</v>
      </c>
    </row>
    <row r="49" spans="1:3" x14ac:dyDescent="0.3">
      <c r="A49" t="e">
        <f>INDEX(resultados!$A$2:$ZZ$58, 43, MATCH($B$1, resultados!$A$1:$ZZ$1, 0))</f>
        <v>#N/A</v>
      </c>
      <c r="B49" t="e">
        <f>INDEX(resultados!$A$2:$ZZ$58, 43, MATCH($B$2, resultados!$A$1:$ZZ$1, 0))</f>
        <v>#N/A</v>
      </c>
      <c r="C49" t="e">
        <f>INDEX(resultados!$A$2:$ZZ$58, 43, MATCH($B$3, resultados!$A$1:$ZZ$1, 0))</f>
        <v>#N/A</v>
      </c>
    </row>
    <row r="50" spans="1:3" x14ac:dyDescent="0.3">
      <c r="A50" t="e">
        <f>INDEX(resultados!$A$2:$ZZ$58, 44, MATCH($B$1, resultados!$A$1:$ZZ$1, 0))</f>
        <v>#N/A</v>
      </c>
      <c r="B50" t="e">
        <f>INDEX(resultados!$A$2:$ZZ$58, 44, MATCH($B$2, resultados!$A$1:$ZZ$1, 0))</f>
        <v>#N/A</v>
      </c>
      <c r="C50" t="e">
        <f>INDEX(resultados!$A$2:$ZZ$58, 44, MATCH($B$3, resultados!$A$1:$ZZ$1, 0))</f>
        <v>#N/A</v>
      </c>
    </row>
    <row r="51" spans="1:3" x14ac:dyDescent="0.3">
      <c r="A51" t="e">
        <f>INDEX(resultados!$A$2:$ZZ$58, 45, MATCH($B$1, resultados!$A$1:$ZZ$1, 0))</f>
        <v>#N/A</v>
      </c>
      <c r="B51" t="e">
        <f>INDEX(resultados!$A$2:$ZZ$58, 45, MATCH($B$2, resultados!$A$1:$ZZ$1, 0))</f>
        <v>#N/A</v>
      </c>
      <c r="C51" t="e">
        <f>INDEX(resultados!$A$2:$ZZ$58, 45, MATCH($B$3, resultados!$A$1:$ZZ$1, 0))</f>
        <v>#N/A</v>
      </c>
    </row>
    <row r="52" spans="1:3" x14ac:dyDescent="0.3">
      <c r="A52" t="e">
        <f>INDEX(resultados!$A$2:$ZZ$58, 46, MATCH($B$1, resultados!$A$1:$ZZ$1, 0))</f>
        <v>#N/A</v>
      </c>
      <c r="B52" t="e">
        <f>INDEX(resultados!$A$2:$ZZ$58, 46, MATCH($B$2, resultados!$A$1:$ZZ$1, 0))</f>
        <v>#N/A</v>
      </c>
      <c r="C52" t="e">
        <f>INDEX(resultados!$A$2:$ZZ$58, 46, MATCH($B$3, resultados!$A$1:$ZZ$1, 0))</f>
        <v>#N/A</v>
      </c>
    </row>
    <row r="53" spans="1:3" x14ac:dyDescent="0.3">
      <c r="A53" t="e">
        <f>INDEX(resultados!$A$2:$ZZ$58, 47, MATCH($B$1, resultados!$A$1:$ZZ$1, 0))</f>
        <v>#N/A</v>
      </c>
      <c r="B53" t="e">
        <f>INDEX(resultados!$A$2:$ZZ$58, 47, MATCH($B$2, resultados!$A$1:$ZZ$1, 0))</f>
        <v>#N/A</v>
      </c>
      <c r="C53" t="e">
        <f>INDEX(resultados!$A$2:$ZZ$58, 47, MATCH($B$3, resultados!$A$1:$ZZ$1, 0))</f>
        <v>#N/A</v>
      </c>
    </row>
    <row r="54" spans="1:3" x14ac:dyDescent="0.3">
      <c r="A54" t="e">
        <f>INDEX(resultados!$A$2:$ZZ$58, 48, MATCH($B$1, resultados!$A$1:$ZZ$1, 0))</f>
        <v>#N/A</v>
      </c>
      <c r="B54" t="e">
        <f>INDEX(resultados!$A$2:$ZZ$58, 48, MATCH($B$2, resultados!$A$1:$ZZ$1, 0))</f>
        <v>#N/A</v>
      </c>
      <c r="C54" t="e">
        <f>INDEX(resultados!$A$2:$ZZ$58, 48, MATCH($B$3, resultados!$A$1:$ZZ$1, 0))</f>
        <v>#N/A</v>
      </c>
    </row>
    <row r="55" spans="1:3" x14ac:dyDescent="0.3">
      <c r="A55" t="e">
        <f>INDEX(resultados!$A$2:$ZZ$58, 49, MATCH($B$1, resultados!$A$1:$ZZ$1, 0))</f>
        <v>#N/A</v>
      </c>
      <c r="B55" t="e">
        <f>INDEX(resultados!$A$2:$ZZ$58, 49, MATCH($B$2, resultados!$A$1:$ZZ$1, 0))</f>
        <v>#N/A</v>
      </c>
      <c r="C55" t="e">
        <f>INDEX(resultados!$A$2:$ZZ$58, 49, MATCH($B$3, resultados!$A$1:$ZZ$1, 0))</f>
        <v>#N/A</v>
      </c>
    </row>
    <row r="56" spans="1:3" x14ac:dyDescent="0.3">
      <c r="A56" t="e">
        <f>INDEX(resultados!$A$2:$ZZ$58, 50, MATCH($B$1, resultados!$A$1:$ZZ$1, 0))</f>
        <v>#N/A</v>
      </c>
      <c r="B56" t="e">
        <f>INDEX(resultados!$A$2:$ZZ$58, 50, MATCH($B$2, resultados!$A$1:$ZZ$1, 0))</f>
        <v>#N/A</v>
      </c>
      <c r="C56" t="e">
        <f>INDEX(resultados!$A$2:$ZZ$58, 50, MATCH($B$3, resultados!$A$1:$ZZ$1, 0))</f>
        <v>#N/A</v>
      </c>
    </row>
    <row r="57" spans="1:3" x14ac:dyDescent="0.3">
      <c r="A57" t="e">
        <f>INDEX(resultados!$A$2:$ZZ$58, 51, MATCH($B$1, resultados!$A$1:$ZZ$1, 0))</f>
        <v>#N/A</v>
      </c>
      <c r="B57" t="e">
        <f>INDEX(resultados!$A$2:$ZZ$58, 51, MATCH($B$2, resultados!$A$1:$ZZ$1, 0))</f>
        <v>#N/A</v>
      </c>
      <c r="C57" t="e">
        <f>INDEX(resultados!$A$2:$ZZ$58, 51, MATCH($B$3, resultados!$A$1:$ZZ$1, 0))</f>
        <v>#N/A</v>
      </c>
    </row>
    <row r="58" spans="1:3" x14ac:dyDescent="0.3">
      <c r="A58" t="e">
        <f>INDEX(resultados!$A$2:$ZZ$58, 52, MATCH($B$1, resultados!$A$1:$ZZ$1, 0))</f>
        <v>#N/A</v>
      </c>
      <c r="B58" t="e">
        <f>INDEX(resultados!$A$2:$ZZ$58, 52, MATCH($B$2, resultados!$A$1:$ZZ$1, 0))</f>
        <v>#N/A</v>
      </c>
      <c r="C58" t="e">
        <f>INDEX(resultados!$A$2:$ZZ$58, 52, MATCH($B$3, resultados!$A$1:$ZZ$1, 0))</f>
        <v>#N/A</v>
      </c>
    </row>
    <row r="59" spans="1:3" x14ac:dyDescent="0.3">
      <c r="A59" t="e">
        <f>INDEX(resultados!$A$2:$ZZ$58, 53, MATCH($B$1, resultados!$A$1:$ZZ$1, 0))</f>
        <v>#N/A</v>
      </c>
      <c r="B59" t="e">
        <f>INDEX(resultados!$A$2:$ZZ$58, 53, MATCH($B$2, resultados!$A$1:$ZZ$1, 0))</f>
        <v>#N/A</v>
      </c>
      <c r="C59" t="e">
        <f>INDEX(resultados!$A$2:$ZZ$58, 53, MATCH($B$3, resultados!$A$1:$ZZ$1, 0))</f>
        <v>#N/A</v>
      </c>
    </row>
    <row r="60" spans="1:3" x14ac:dyDescent="0.3">
      <c r="A60" t="e">
        <f>INDEX(resultados!$A$2:$ZZ$58, 54, MATCH($B$1, resultados!$A$1:$ZZ$1, 0))</f>
        <v>#N/A</v>
      </c>
      <c r="B60" t="e">
        <f>INDEX(resultados!$A$2:$ZZ$58, 54, MATCH($B$2, resultados!$A$1:$ZZ$1, 0))</f>
        <v>#N/A</v>
      </c>
      <c r="C60" t="e">
        <f>INDEX(resultados!$A$2:$ZZ$58, 54, MATCH($B$3, resultados!$A$1:$ZZ$1, 0))</f>
        <v>#N/A</v>
      </c>
    </row>
    <row r="61" spans="1:3" x14ac:dyDescent="0.3">
      <c r="A61" t="e">
        <f>INDEX(resultados!$A$2:$ZZ$58, 55, MATCH($B$1, resultados!$A$1:$ZZ$1, 0))</f>
        <v>#N/A</v>
      </c>
      <c r="B61" t="e">
        <f>INDEX(resultados!$A$2:$ZZ$58, 55, MATCH($B$2, resultados!$A$1:$ZZ$1, 0))</f>
        <v>#N/A</v>
      </c>
      <c r="C61" t="e">
        <f>INDEX(resultados!$A$2:$ZZ$58, 55, MATCH($B$3, resultados!$A$1:$ZZ$1, 0))</f>
        <v>#N/A</v>
      </c>
    </row>
    <row r="62" spans="1:3" x14ac:dyDescent="0.3">
      <c r="A62" t="e">
        <f>INDEX(resultados!$A$2:$ZZ$58, 56, MATCH($B$1, resultados!$A$1:$ZZ$1, 0))</f>
        <v>#N/A</v>
      </c>
      <c r="B62" t="e">
        <f>INDEX(resultados!$A$2:$ZZ$58, 56, MATCH($B$2, resultados!$A$1:$ZZ$1, 0))</f>
        <v>#N/A</v>
      </c>
      <c r="C62" t="e">
        <f>INDEX(resultados!$A$2:$ZZ$58, 56, MATCH($B$3, resultados!$A$1:$ZZ$1, 0))</f>
        <v>#N/A</v>
      </c>
    </row>
    <row r="63" spans="1:3" x14ac:dyDescent="0.3">
      <c r="A63" t="e">
        <f>INDEX(resultados!$A$2:$ZZ$58, 57, MATCH($B$1, resultados!$A$1:$ZZ$1, 0))</f>
        <v>#N/A</v>
      </c>
      <c r="B63" t="e">
        <f>INDEX(resultados!$A$2:$ZZ$58, 57, MATCH($B$2, resultados!$A$1:$ZZ$1, 0))</f>
        <v>#N/A</v>
      </c>
      <c r="C63" t="e">
        <f>INDEX(resultados!$A$2:$ZZ$58, 57,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1.3419000000000001</v>
      </c>
      <c r="E2">
        <v>74.52</v>
      </c>
      <c r="F2">
        <v>66.16</v>
      </c>
      <c r="G2">
        <v>11.67</v>
      </c>
      <c r="H2">
        <v>0.2</v>
      </c>
      <c r="I2">
        <v>340</v>
      </c>
      <c r="J2">
        <v>89.87</v>
      </c>
      <c r="K2">
        <v>37.549999999999997</v>
      </c>
      <c r="L2">
        <v>1</v>
      </c>
      <c r="M2">
        <v>273</v>
      </c>
      <c r="N2">
        <v>11.32</v>
      </c>
      <c r="O2">
        <v>11317.98</v>
      </c>
      <c r="P2">
        <v>462.21</v>
      </c>
      <c r="Q2">
        <v>10401.15</v>
      </c>
      <c r="R2">
        <v>717.03</v>
      </c>
      <c r="S2">
        <v>160.68</v>
      </c>
      <c r="T2">
        <v>271561.45</v>
      </c>
      <c r="U2">
        <v>0.22</v>
      </c>
      <c r="V2">
        <v>0.69</v>
      </c>
      <c r="W2">
        <v>8.14</v>
      </c>
      <c r="X2">
        <v>16.190000000000001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1.4489000000000001</v>
      </c>
      <c r="E3">
        <v>69.02</v>
      </c>
      <c r="F3">
        <v>62.15</v>
      </c>
      <c r="G3">
        <v>14.29</v>
      </c>
      <c r="H3">
        <v>0.39</v>
      </c>
      <c r="I3">
        <v>261</v>
      </c>
      <c r="J3">
        <v>91.1</v>
      </c>
      <c r="K3">
        <v>37.549999999999997</v>
      </c>
      <c r="L3">
        <v>2</v>
      </c>
      <c r="M3">
        <v>0</v>
      </c>
      <c r="N3">
        <v>11.54</v>
      </c>
      <c r="O3">
        <v>11468.97</v>
      </c>
      <c r="P3">
        <v>413.28</v>
      </c>
      <c r="Q3">
        <v>10400.5</v>
      </c>
      <c r="R3">
        <v>571.58000000000004</v>
      </c>
      <c r="S3">
        <v>160.68</v>
      </c>
      <c r="T3">
        <v>199232.79</v>
      </c>
      <c r="U3">
        <v>0.28000000000000003</v>
      </c>
      <c r="V3">
        <v>0.73</v>
      </c>
      <c r="W3">
        <v>8.27</v>
      </c>
      <c r="X3">
        <v>12.18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1.3575999999999999</v>
      </c>
      <c r="E2">
        <v>73.66</v>
      </c>
      <c r="F2">
        <v>66.349999999999994</v>
      </c>
      <c r="G2">
        <v>11.34</v>
      </c>
      <c r="H2">
        <v>0.24</v>
      </c>
      <c r="I2">
        <v>351</v>
      </c>
      <c r="J2">
        <v>71.52</v>
      </c>
      <c r="K2">
        <v>32.270000000000003</v>
      </c>
      <c r="L2">
        <v>1</v>
      </c>
      <c r="M2">
        <v>23</v>
      </c>
      <c r="N2">
        <v>8.25</v>
      </c>
      <c r="O2">
        <v>9054.6</v>
      </c>
      <c r="P2">
        <v>382.29</v>
      </c>
      <c r="Q2">
        <v>10400.89</v>
      </c>
      <c r="R2">
        <v>711.39</v>
      </c>
      <c r="S2">
        <v>160.68</v>
      </c>
      <c r="T2">
        <v>268687.83</v>
      </c>
      <c r="U2">
        <v>0.23</v>
      </c>
      <c r="V2">
        <v>0.69</v>
      </c>
      <c r="W2">
        <v>8.49</v>
      </c>
      <c r="X2">
        <v>16.39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1.3608</v>
      </c>
      <c r="E3">
        <v>73.48</v>
      </c>
      <c r="F3">
        <v>66.23</v>
      </c>
      <c r="G3">
        <v>11.42</v>
      </c>
      <c r="H3">
        <v>0.48</v>
      </c>
      <c r="I3">
        <v>348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386.37</v>
      </c>
      <c r="Q3">
        <v>10402.09</v>
      </c>
      <c r="R3">
        <v>705.32</v>
      </c>
      <c r="S3">
        <v>160.68</v>
      </c>
      <c r="T3">
        <v>265666.99</v>
      </c>
      <c r="U3">
        <v>0.23</v>
      </c>
      <c r="V3">
        <v>0.69</v>
      </c>
      <c r="W3">
        <v>8.5299999999999994</v>
      </c>
      <c r="X3">
        <v>16.260000000000002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1.0911</v>
      </c>
      <c r="E2">
        <v>91.65</v>
      </c>
      <c r="F2">
        <v>82.26</v>
      </c>
      <c r="G2">
        <v>7.13</v>
      </c>
      <c r="H2">
        <v>0.43</v>
      </c>
      <c r="I2">
        <v>692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323.52</v>
      </c>
      <c r="Q2">
        <v>10405.76</v>
      </c>
      <c r="R2">
        <v>1232.5899999999999</v>
      </c>
      <c r="S2">
        <v>160.68</v>
      </c>
      <c r="T2">
        <v>527585.63</v>
      </c>
      <c r="U2">
        <v>0.13</v>
      </c>
      <c r="V2">
        <v>0.55000000000000004</v>
      </c>
      <c r="W2">
        <v>9.52</v>
      </c>
      <c r="X2">
        <v>32.28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0.97560000000000002</v>
      </c>
      <c r="E2">
        <v>102.51</v>
      </c>
      <c r="F2">
        <v>81.67</v>
      </c>
      <c r="G2">
        <v>7.61</v>
      </c>
      <c r="H2">
        <v>0.12</v>
      </c>
      <c r="I2">
        <v>644</v>
      </c>
      <c r="J2">
        <v>141.81</v>
      </c>
      <c r="K2">
        <v>47.83</v>
      </c>
      <c r="L2">
        <v>1</v>
      </c>
      <c r="M2">
        <v>642</v>
      </c>
      <c r="N2">
        <v>22.98</v>
      </c>
      <c r="O2">
        <v>17723.39</v>
      </c>
      <c r="P2">
        <v>879.46</v>
      </c>
      <c r="Q2">
        <v>10402.799999999999</v>
      </c>
      <c r="R2">
        <v>1248.1400000000001</v>
      </c>
      <c r="S2">
        <v>160.68</v>
      </c>
      <c r="T2">
        <v>535599.43000000005</v>
      </c>
      <c r="U2">
        <v>0.13</v>
      </c>
      <c r="V2">
        <v>0.56000000000000005</v>
      </c>
      <c r="W2">
        <v>8.56</v>
      </c>
      <c r="X2">
        <v>31.69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1.4878</v>
      </c>
      <c r="E3">
        <v>67.209999999999994</v>
      </c>
      <c r="F3">
        <v>59.24</v>
      </c>
      <c r="G3">
        <v>17.86</v>
      </c>
      <c r="H3">
        <v>0.25</v>
      </c>
      <c r="I3">
        <v>199</v>
      </c>
      <c r="J3">
        <v>143.16999999999999</v>
      </c>
      <c r="K3">
        <v>47.83</v>
      </c>
      <c r="L3">
        <v>2</v>
      </c>
      <c r="M3">
        <v>180</v>
      </c>
      <c r="N3">
        <v>23.34</v>
      </c>
      <c r="O3">
        <v>17891.86</v>
      </c>
      <c r="P3">
        <v>548.07000000000005</v>
      </c>
      <c r="Q3">
        <v>10400.5</v>
      </c>
      <c r="R3">
        <v>485.13</v>
      </c>
      <c r="S3">
        <v>160.68</v>
      </c>
      <c r="T3">
        <v>156318.21</v>
      </c>
      <c r="U3">
        <v>0.33</v>
      </c>
      <c r="V3">
        <v>0.77</v>
      </c>
      <c r="W3">
        <v>7.82</v>
      </c>
      <c r="X3">
        <v>9.27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1.5736000000000001</v>
      </c>
      <c r="E4">
        <v>63.55</v>
      </c>
      <c r="F4">
        <v>56.99</v>
      </c>
      <c r="G4">
        <v>22.8</v>
      </c>
      <c r="H4">
        <v>0.37</v>
      </c>
      <c r="I4">
        <v>150</v>
      </c>
      <c r="J4">
        <v>144.54</v>
      </c>
      <c r="K4">
        <v>47.83</v>
      </c>
      <c r="L4">
        <v>3</v>
      </c>
      <c r="M4">
        <v>1</v>
      </c>
      <c r="N4">
        <v>23.71</v>
      </c>
      <c r="O4">
        <v>18060.849999999999</v>
      </c>
      <c r="P4">
        <v>493.36</v>
      </c>
      <c r="Q4">
        <v>10400.799999999999</v>
      </c>
      <c r="R4">
        <v>401.73</v>
      </c>
      <c r="S4">
        <v>160.68</v>
      </c>
      <c r="T4">
        <v>114862.75</v>
      </c>
      <c r="U4">
        <v>0.4</v>
      </c>
      <c r="V4">
        <v>0.8</v>
      </c>
      <c r="W4">
        <v>7.95</v>
      </c>
      <c r="X4">
        <v>7.02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1.5739000000000001</v>
      </c>
      <c r="E5">
        <v>63.54</v>
      </c>
      <c r="F5">
        <v>56.97</v>
      </c>
      <c r="G5">
        <v>22.79</v>
      </c>
      <c r="H5">
        <v>0.49</v>
      </c>
      <c r="I5">
        <v>150</v>
      </c>
      <c r="J5">
        <v>145.91999999999999</v>
      </c>
      <c r="K5">
        <v>47.83</v>
      </c>
      <c r="L5">
        <v>4</v>
      </c>
      <c r="M5">
        <v>0</v>
      </c>
      <c r="N5">
        <v>24.09</v>
      </c>
      <c r="O5">
        <v>18230.349999999999</v>
      </c>
      <c r="P5">
        <v>497.37</v>
      </c>
      <c r="Q5">
        <v>10400.58</v>
      </c>
      <c r="R5">
        <v>401.67</v>
      </c>
      <c r="S5">
        <v>160.68</v>
      </c>
      <c r="T5">
        <v>114834.67</v>
      </c>
      <c r="U5">
        <v>0.4</v>
      </c>
      <c r="V5">
        <v>0.8</v>
      </c>
      <c r="W5">
        <v>7.93</v>
      </c>
      <c r="X5">
        <v>7.01</v>
      </c>
      <c r="Y5">
        <v>1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0.77749999999999997</v>
      </c>
      <c r="E2">
        <v>128.62</v>
      </c>
      <c r="F2">
        <v>94.66</v>
      </c>
      <c r="G2">
        <v>6.4</v>
      </c>
      <c r="H2">
        <v>0.1</v>
      </c>
      <c r="I2">
        <v>887</v>
      </c>
      <c r="J2">
        <v>176.73</v>
      </c>
      <c r="K2">
        <v>52.44</v>
      </c>
      <c r="L2">
        <v>1</v>
      </c>
      <c r="M2">
        <v>885</v>
      </c>
      <c r="N2">
        <v>33.29</v>
      </c>
      <c r="O2">
        <v>22031.19</v>
      </c>
      <c r="P2">
        <v>1205.02</v>
      </c>
      <c r="Q2">
        <v>10403.74</v>
      </c>
      <c r="R2">
        <v>1691.96</v>
      </c>
      <c r="S2">
        <v>160.68</v>
      </c>
      <c r="T2">
        <v>756290.79</v>
      </c>
      <c r="U2">
        <v>0.09</v>
      </c>
      <c r="V2">
        <v>0.48</v>
      </c>
      <c r="W2">
        <v>8.94</v>
      </c>
      <c r="X2">
        <v>44.67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1.3478000000000001</v>
      </c>
      <c r="E3">
        <v>74.19</v>
      </c>
      <c r="F3">
        <v>62.39</v>
      </c>
      <c r="G3">
        <v>14.18</v>
      </c>
      <c r="H3">
        <v>0.2</v>
      </c>
      <c r="I3">
        <v>264</v>
      </c>
      <c r="J3">
        <v>178.21</v>
      </c>
      <c r="K3">
        <v>52.44</v>
      </c>
      <c r="L3">
        <v>2</v>
      </c>
      <c r="M3">
        <v>262</v>
      </c>
      <c r="N3">
        <v>33.770000000000003</v>
      </c>
      <c r="O3">
        <v>22213.89</v>
      </c>
      <c r="P3">
        <v>728.14</v>
      </c>
      <c r="Q3">
        <v>10400.299999999999</v>
      </c>
      <c r="R3">
        <v>592.46</v>
      </c>
      <c r="S3">
        <v>160.68</v>
      </c>
      <c r="T3">
        <v>209659.68</v>
      </c>
      <c r="U3">
        <v>0.27</v>
      </c>
      <c r="V3">
        <v>0.73</v>
      </c>
      <c r="W3">
        <v>7.92</v>
      </c>
      <c r="X3">
        <v>12.42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1.5606</v>
      </c>
      <c r="E4">
        <v>64.08</v>
      </c>
      <c r="F4">
        <v>56.57</v>
      </c>
      <c r="G4">
        <v>23.74</v>
      </c>
      <c r="H4">
        <v>0.3</v>
      </c>
      <c r="I4">
        <v>143</v>
      </c>
      <c r="J4">
        <v>179.7</v>
      </c>
      <c r="K4">
        <v>52.44</v>
      </c>
      <c r="L4">
        <v>3</v>
      </c>
      <c r="M4">
        <v>125</v>
      </c>
      <c r="N4">
        <v>34.26</v>
      </c>
      <c r="O4">
        <v>22397.24</v>
      </c>
      <c r="P4">
        <v>588.83000000000004</v>
      </c>
      <c r="Q4">
        <v>10399.719999999999</v>
      </c>
      <c r="R4">
        <v>394.52</v>
      </c>
      <c r="S4">
        <v>160.68</v>
      </c>
      <c r="T4">
        <v>111295.5</v>
      </c>
      <c r="U4">
        <v>0.41</v>
      </c>
      <c r="V4">
        <v>0.8</v>
      </c>
      <c r="W4">
        <v>7.74</v>
      </c>
      <c r="X4">
        <v>6.61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1.6145</v>
      </c>
      <c r="E5">
        <v>61.94</v>
      </c>
      <c r="F5">
        <v>55.36</v>
      </c>
      <c r="G5">
        <v>28.39</v>
      </c>
      <c r="H5">
        <v>0.39</v>
      </c>
      <c r="I5">
        <v>117</v>
      </c>
      <c r="J5">
        <v>181.19</v>
      </c>
      <c r="K5">
        <v>52.44</v>
      </c>
      <c r="L5">
        <v>4</v>
      </c>
      <c r="M5">
        <v>2</v>
      </c>
      <c r="N5">
        <v>34.75</v>
      </c>
      <c r="O5">
        <v>22581.25</v>
      </c>
      <c r="P5">
        <v>546.41</v>
      </c>
      <c r="Q5">
        <v>10400.120000000001</v>
      </c>
      <c r="R5">
        <v>348.64</v>
      </c>
      <c r="S5">
        <v>160.68</v>
      </c>
      <c r="T5">
        <v>88485.55</v>
      </c>
      <c r="U5">
        <v>0.46</v>
      </c>
      <c r="V5">
        <v>0.82</v>
      </c>
      <c r="W5">
        <v>7.83</v>
      </c>
      <c r="X5">
        <v>5.4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1.6145</v>
      </c>
      <c r="E6">
        <v>61.94</v>
      </c>
      <c r="F6">
        <v>55.36</v>
      </c>
      <c r="G6">
        <v>28.39</v>
      </c>
      <c r="H6">
        <v>0.49</v>
      </c>
      <c r="I6">
        <v>117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550.84</v>
      </c>
      <c r="Q6">
        <v>10400.23</v>
      </c>
      <c r="R6">
        <v>348.59</v>
      </c>
      <c r="S6">
        <v>160.68</v>
      </c>
      <c r="T6">
        <v>88458.33</v>
      </c>
      <c r="U6">
        <v>0.46</v>
      </c>
      <c r="V6">
        <v>0.82</v>
      </c>
      <c r="W6">
        <v>7.83</v>
      </c>
      <c r="X6">
        <v>5.4</v>
      </c>
      <c r="Y6">
        <v>1</v>
      </c>
      <c r="Z6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0.89680000000000004</v>
      </c>
      <c r="E2">
        <v>111.5</v>
      </c>
      <c r="F2">
        <v>98.36</v>
      </c>
      <c r="G2">
        <v>5.7</v>
      </c>
      <c r="H2">
        <v>0.64</v>
      </c>
      <c r="I2">
        <v>1035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284.66000000000003</v>
      </c>
      <c r="Q2">
        <v>10409.370000000001</v>
      </c>
      <c r="R2">
        <v>1759.87</v>
      </c>
      <c r="S2">
        <v>160.68</v>
      </c>
      <c r="T2">
        <v>789510.37</v>
      </c>
      <c r="U2">
        <v>0.09</v>
      </c>
      <c r="V2">
        <v>0.46</v>
      </c>
      <c r="W2">
        <v>10.58</v>
      </c>
      <c r="X2">
        <v>48.36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1.2771999999999999</v>
      </c>
      <c r="E2">
        <v>78.290000000000006</v>
      </c>
      <c r="F2">
        <v>68.39</v>
      </c>
      <c r="G2">
        <v>10.66</v>
      </c>
      <c r="H2">
        <v>0.18</v>
      </c>
      <c r="I2">
        <v>385</v>
      </c>
      <c r="J2">
        <v>98.71</v>
      </c>
      <c r="K2">
        <v>39.72</v>
      </c>
      <c r="L2">
        <v>1</v>
      </c>
      <c r="M2">
        <v>376</v>
      </c>
      <c r="N2">
        <v>12.99</v>
      </c>
      <c r="O2">
        <v>12407.75</v>
      </c>
      <c r="P2">
        <v>528.96</v>
      </c>
      <c r="Q2">
        <v>10401.129999999999</v>
      </c>
      <c r="R2">
        <v>797.04</v>
      </c>
      <c r="S2">
        <v>160.68</v>
      </c>
      <c r="T2">
        <v>311342.43</v>
      </c>
      <c r="U2">
        <v>0.2</v>
      </c>
      <c r="V2">
        <v>0.67</v>
      </c>
      <c r="W2">
        <v>8.1</v>
      </c>
      <c r="X2">
        <v>18.420000000000002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1.4810000000000001</v>
      </c>
      <c r="E3">
        <v>67.52</v>
      </c>
      <c r="F3">
        <v>60.77</v>
      </c>
      <c r="G3">
        <v>15.72</v>
      </c>
      <c r="H3">
        <v>0.35</v>
      </c>
      <c r="I3">
        <v>232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425.79</v>
      </c>
      <c r="Q3">
        <v>10400.959999999999</v>
      </c>
      <c r="R3">
        <v>526.24</v>
      </c>
      <c r="S3">
        <v>160.68</v>
      </c>
      <c r="T3">
        <v>176709.59</v>
      </c>
      <c r="U3">
        <v>0.31</v>
      </c>
      <c r="V3">
        <v>0.75</v>
      </c>
      <c r="W3">
        <v>8.17</v>
      </c>
      <c r="X3">
        <v>10.8</v>
      </c>
      <c r="Y3">
        <v>1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2024-09-25T12:21:13Z</dcterms:created>
  <dcterms:modified xsi:type="dcterms:W3CDTF">2024-09-25T20:25:08Z</dcterms:modified>
</cp:coreProperties>
</file>