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10%_12m_0_TSP/"/>
    </mc:Choice>
  </mc:AlternateContent>
  <xr:revisionPtr revIDLastSave="190" documentId="11_71C3A06FE2F26B06DFCA740473A47AFBCF198BED" xr6:coauthVersionLast="47" xr6:coauthVersionMax="47" xr10:uidLastSave="{F0EC45D0-688F-4C1D-9A37-51409A2ADA9A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<sst xmlns="http://schemas.openxmlformats.org/spreadsheetml/2006/main" count="737" uniqueCount="60">
  <si>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</si>
  <si>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</si>
  <si>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</si>
  <si>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</si>
  <si>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</si>
  <si>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</si>
  <si>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</si>
  <si>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</si>
  <si>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</si>
  <si>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</si>
  <si>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</si>
  <si>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</si>
  <si>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</si>
  <si>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</si>
  <si>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</si>
  <si>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</si>
  <si>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</si>
  <si>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</si>
  <si>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</si>
  <si>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</si>
  <si>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</si>
  <si>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</si>
  <si>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</si>
  <si>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</si>
  <si>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</si>
  <si>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</si>
  <si>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</si>
  <si>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</si>
  <si>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</si>
  <si>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</si>
  <si>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</si>
  <si>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</si>
  <si>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</si>
  <si>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</si>
  <si>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</si>
  <si>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</si>
  <si>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</si>
  <si>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</si>
  <si>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</si>
  <si>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</si>
  <si>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</si>
  <si>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</si>
  <si>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</si>
  <si>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</si>
  <si>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</si>
  <si>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</si>
  <si>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</si>
  <si>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</si>
  <si>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</si>
  <si>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</si>
  <si>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</si>
  <si>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</si>
  <si>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</si>
  <si>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</si>
  <si>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</si>
  <si>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</si>
  <si>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</si>
  <si>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</si>
  <si>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</si>
  <si>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ld_100ha_100ha_10%_12m_0_TSP\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</si>
</sst>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1.1932</c:v>
                </c:pt>
                <c:pt idx="1">
                  <c:v>1.3831</c:v>
                </c:pt>
                <c:pt idx="2">
                  <c:v>1.4944999999999999</c:v>
                </c:pt>
                <c:pt idx="3">
                  <c:v>1.5685</c:v>
                </c:pt>
                <c:pt idx="4">
                  <c:v>1.62</c:v>
                </c:pt>
                <c:pt idx="5">
                  <c:v>1.6586000000000001</c:v>
                </c:pt>
                <c:pt idx="6">
                  <c:v>1.6918</c:v>
                </c:pt>
                <c:pt idx="7">
                  <c:v>1.712</c:v>
                </c:pt>
                <c:pt idx="8">
                  <c:v>1.7342</c:v>
                </c:pt>
                <c:pt idx="9">
                  <c:v>1.7490999999999999</c:v>
                </c:pt>
                <c:pt idx="10">
                  <c:v>1.7619</c:v>
                </c:pt>
                <c:pt idx="11">
                  <c:v>1.7738</c:v>
                </c:pt>
                <c:pt idx="12">
                  <c:v>1.7829999999999999</c:v>
                </c:pt>
                <c:pt idx="13">
                  <c:v>1.7914000000000001</c:v>
                </c:pt>
                <c:pt idx="14">
                  <c:v>1.798</c:v>
                </c:pt>
                <c:pt idx="15">
                  <c:v>1.8013999999999999</c:v>
                </c:pt>
                <c:pt idx="16">
                  <c:v>1.8071999999999999</c:v>
                </c:pt>
                <c:pt idx="17">
                  <c:v>1.8134000000000001</c:v>
                </c:pt>
                <c:pt idx="18">
                  <c:v>1.8166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84-40D5-A13A-7CC8A9FC541D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7384-40D5-A13A-7CC8A9FC5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62448"/>
        <c:axId val="537058128"/>
      </c:scatterChart>
      <c:valAx>
        <c:axId val="53706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058128"/>
        <c:crosses val="autoZero"/>
        <c:crossBetween val="midCat"/>
      </c:valAx>
      <c:valAx>
        <c:axId val="537058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062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07-47E8-A6B9-F99E0ACB6311}"/>
              </c:ext>
            </c:extLst>
          </c:dPt>
          <c:dPt>
            <c:idx val="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A07-47E8-A6B9-F99E0ACB6311}"/>
              </c:ext>
            </c:extLst>
          </c:dPt>
          <c:dPt>
            <c:idx val="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07-47E8-A6B9-F99E0ACB6311}"/>
              </c:ext>
            </c:extLst>
          </c:dPt>
          <c:dPt>
            <c:idx val="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07-47E8-A6B9-F99E0ACB6311}"/>
              </c:ext>
            </c:extLst>
          </c:dPt>
          <c:dPt>
            <c:idx val="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A07-47E8-A6B9-F99E0ACB6311}"/>
              </c:ext>
            </c:extLst>
          </c:dPt>
          <c:dPt>
            <c:idx val="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A07-47E8-A6B9-F99E0ACB6311}"/>
              </c:ext>
            </c:extLst>
          </c:dPt>
          <c:dPt>
            <c:idx val="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07-47E8-A6B9-F99E0ACB6311}"/>
              </c:ext>
            </c:extLst>
          </c:dPt>
          <c:dPt>
            <c:idx val="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A07-47E8-A6B9-F99E0ACB6311}"/>
              </c:ext>
            </c:extLst>
          </c:dPt>
          <c:dPt>
            <c:idx val="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A07-47E8-A6B9-F99E0ACB6311}"/>
              </c:ext>
            </c:extLst>
          </c:dPt>
          <c:dPt>
            <c:idx val="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A07-47E8-A6B9-F99E0ACB6311}"/>
              </c:ext>
            </c:extLst>
          </c:dPt>
          <c:dPt>
            <c:idx val="1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A07-47E8-A6B9-F99E0ACB6311}"/>
              </c:ext>
            </c:extLst>
          </c:dPt>
          <c:dPt>
            <c:idx val="1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A07-47E8-A6B9-F99E0ACB6311}"/>
              </c:ext>
            </c:extLst>
          </c:dPt>
          <c:dPt>
            <c:idx val="1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A07-47E8-A6B9-F99E0ACB6311}"/>
              </c:ext>
            </c:extLst>
          </c:dPt>
          <c:dPt>
            <c:idx val="1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A07-47E8-A6B9-F99E0ACB6311}"/>
              </c:ext>
            </c:extLst>
          </c:dPt>
          <c:dPt>
            <c:idx val="1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A07-47E8-A6B9-F99E0ACB6311}"/>
              </c:ext>
            </c:extLst>
          </c:dPt>
          <c:dPt>
            <c:idx val="1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A07-47E8-A6B9-F99E0ACB6311}"/>
              </c:ext>
            </c:extLst>
          </c:dPt>
          <c:dPt>
            <c:idx val="1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A07-47E8-A6B9-F99E0ACB6311}"/>
              </c:ext>
            </c:extLst>
          </c:dPt>
          <c:dPt>
            <c:idx val="1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A07-47E8-A6B9-F99E0ACB6311}"/>
              </c:ext>
            </c:extLst>
          </c:dPt>
          <c:dPt>
            <c:idx val="1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A07-47E8-A6B9-F99E0ACB6311}"/>
              </c:ext>
            </c:extLst>
          </c:dPt>
          <c:dPt>
            <c:idx val="1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A07-47E8-A6B9-F99E0ACB6311}"/>
              </c:ext>
            </c:extLst>
          </c:dPt>
          <c:dPt>
            <c:idx val="2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2A07-47E8-A6B9-F99E0ACB6311}"/>
              </c:ext>
            </c:extLst>
          </c:dPt>
          <c:dPt>
            <c:idx val="2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2A07-47E8-A6B9-F99E0ACB6311}"/>
              </c:ext>
            </c:extLst>
          </c:dPt>
          <c:dPt>
            <c:idx val="2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2A07-47E8-A6B9-F99E0ACB6311}"/>
              </c:ext>
            </c:extLst>
          </c:dPt>
          <c:dPt>
            <c:idx val="2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2A07-47E8-A6B9-F99E0ACB6311}"/>
              </c:ext>
            </c:extLst>
          </c:dPt>
          <c:dPt>
            <c:idx val="2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2A07-47E8-A6B9-F99E0ACB6311}"/>
              </c:ext>
            </c:extLst>
          </c:dPt>
          <c:dPt>
            <c:idx val="2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2A07-47E8-A6B9-F99E0ACB6311}"/>
              </c:ext>
            </c:extLst>
          </c:dPt>
          <c:dPt>
            <c:idx val="2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2A07-47E8-A6B9-F99E0ACB6311}"/>
              </c:ext>
            </c:extLst>
          </c:dPt>
          <c:dPt>
            <c:idx val="2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2A07-47E8-A6B9-F99E0ACB6311}"/>
              </c:ext>
            </c:extLst>
          </c:dPt>
          <c:dPt>
            <c:idx val="2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2A07-47E8-A6B9-F99E0ACB6311}"/>
              </c:ext>
            </c:extLst>
          </c:dPt>
          <c:dPt>
            <c:idx val="2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A07-47E8-A6B9-F99E0ACB6311}"/>
              </c:ext>
            </c:extLst>
          </c:dPt>
          <c:dPt>
            <c:idx val="3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2A07-47E8-A6B9-F99E0ACB6311}"/>
              </c:ext>
            </c:extLst>
          </c:dPt>
          <c:dPt>
            <c:idx val="3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2A07-47E8-A6B9-F99E0ACB6311}"/>
              </c:ext>
            </c:extLst>
          </c:dPt>
          <c:dPt>
            <c:idx val="3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2A07-47E8-A6B9-F99E0ACB6311}"/>
              </c:ext>
            </c:extLst>
          </c:dPt>
          <c:dPt>
            <c:idx val="3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2A07-47E8-A6B9-F99E0ACB6311}"/>
              </c:ext>
            </c:extLst>
          </c:dPt>
          <c:dPt>
            <c:idx val="3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2A07-47E8-A6B9-F99E0ACB6311}"/>
              </c:ext>
            </c:extLst>
          </c:dPt>
          <c:dPt>
            <c:idx val="3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2A07-47E8-A6B9-F99E0ACB6311}"/>
              </c:ext>
            </c:extLst>
          </c:dPt>
          <c:dPt>
            <c:idx val="3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2A07-47E8-A6B9-F99E0ACB6311}"/>
              </c:ext>
            </c:extLst>
          </c:dPt>
          <c:dPt>
            <c:idx val="3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2A07-47E8-A6B9-F99E0ACB6311}"/>
              </c:ext>
            </c:extLst>
          </c:dPt>
          <c:dPt>
            <c:idx val="3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2A07-47E8-A6B9-F99E0ACB6311}"/>
              </c:ext>
            </c:extLst>
          </c:dPt>
          <c:dPt>
            <c:idx val="3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2A07-47E8-A6B9-F99E0ACB6311}"/>
              </c:ext>
            </c:extLst>
          </c:dPt>
          <c:dPt>
            <c:idx val="4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2A07-47E8-A6B9-F99E0ACB6311}"/>
              </c:ext>
            </c:extLst>
          </c:dPt>
          <c:dPt>
            <c:idx val="4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2A07-47E8-A6B9-F99E0ACB6311}"/>
              </c:ext>
            </c:extLst>
          </c:dPt>
          <c:dPt>
            <c:idx val="4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2A07-47E8-A6B9-F99E0ACB6311}"/>
              </c:ext>
            </c:extLst>
          </c:dPt>
          <c:dPt>
            <c:idx val="4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2A07-47E8-A6B9-F99E0ACB6311}"/>
              </c:ext>
            </c:extLst>
          </c:dPt>
          <c:dPt>
            <c:idx val="4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2A07-47E8-A6B9-F99E0ACB6311}"/>
              </c:ext>
            </c:extLst>
          </c:dPt>
          <c:dPt>
            <c:idx val="4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2A07-47E8-A6B9-F99E0ACB6311}"/>
              </c:ext>
            </c:extLst>
          </c:dPt>
          <c:dPt>
            <c:idx val="4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2A07-47E8-A6B9-F99E0ACB6311}"/>
              </c:ext>
            </c:extLst>
          </c:dPt>
          <c:dPt>
            <c:idx val="4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2A07-47E8-A6B9-F99E0ACB6311}"/>
              </c:ext>
            </c:extLst>
          </c:dPt>
          <c:dPt>
            <c:idx val="4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2A07-47E8-A6B9-F99E0ACB6311}"/>
              </c:ext>
            </c:extLst>
          </c:dPt>
          <c:dPt>
            <c:idx val="4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2A07-47E8-A6B9-F99E0ACB6311}"/>
              </c:ext>
            </c:extLst>
          </c:dPt>
          <c:dPt>
            <c:idx val="5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2A07-47E8-A6B9-F99E0ACB6311}"/>
              </c:ext>
            </c:extLst>
          </c:dPt>
          <c:dPt>
            <c:idx val="5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2A07-47E8-A6B9-F99E0ACB6311}"/>
              </c:ext>
            </c:extLst>
          </c:dPt>
          <c:dPt>
            <c:idx val="5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2A07-47E8-A6B9-F99E0ACB6311}"/>
              </c:ext>
            </c:extLst>
          </c:dPt>
          <c:dPt>
            <c:idx val="5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2A07-47E8-A6B9-F99E0ACB6311}"/>
              </c:ext>
            </c:extLst>
          </c:dPt>
          <c:dPt>
            <c:idx val="5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2A07-47E8-A6B9-F99E0ACB6311}"/>
              </c:ext>
            </c:extLst>
          </c:dPt>
          <c:dPt>
            <c:idx val="5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2A07-47E8-A6B9-F99E0ACB6311}"/>
              </c:ext>
            </c:extLst>
          </c:dPt>
          <c:dPt>
            <c:idx val="5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2A07-47E8-A6B9-F99E0ACB6311}"/>
              </c:ext>
            </c:extLst>
          </c:dPt>
          <c:dPt>
            <c:idx val="5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2A07-47E8-A6B9-F99E0ACB6311}"/>
              </c:ext>
            </c:extLst>
          </c:dPt>
          <c:dPt>
            <c:idx val="5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2A07-47E8-A6B9-F99E0ACB6311}"/>
              </c:ext>
            </c:extLst>
          </c:dPt>
          <c:dPt>
            <c:idx val="5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2A07-47E8-A6B9-F99E0ACB6311}"/>
              </c:ext>
            </c:extLst>
          </c:dPt>
          <c:dPt>
            <c:idx val="6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2A07-47E8-A6B9-F99E0ACB6311}"/>
              </c:ext>
            </c:extLst>
          </c:dPt>
          <c:dPt>
            <c:idx val="61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2A07-47E8-A6B9-F99E0ACB6311}"/>
              </c:ext>
            </c:extLst>
          </c:dPt>
          <c:dPt>
            <c:idx val="6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2A07-47E8-A6B9-F99E0ACB6311}"/>
              </c:ext>
            </c:extLst>
          </c:dPt>
          <c:dPt>
            <c:idx val="6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2A07-47E8-A6B9-F99E0ACB6311}"/>
              </c:ext>
            </c:extLst>
          </c:dPt>
          <c:dPt>
            <c:idx val="6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2A07-47E8-A6B9-F99E0ACB6311}"/>
              </c:ext>
            </c:extLst>
          </c:dPt>
          <c:dPt>
            <c:idx val="6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2A07-47E8-A6B9-F99E0ACB6311}"/>
              </c:ext>
            </c:extLst>
          </c:dPt>
          <c:dPt>
            <c:idx val="6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2A07-47E8-A6B9-F99E0ACB6311}"/>
              </c:ext>
            </c:extLst>
          </c:dPt>
          <c:dPt>
            <c:idx val="6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2A07-47E8-A6B9-F99E0ACB6311}"/>
              </c:ext>
            </c:extLst>
          </c:dPt>
          <c:dPt>
            <c:idx val="6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2A07-47E8-A6B9-F99E0ACB6311}"/>
              </c:ext>
            </c:extLst>
          </c:dPt>
          <c:dPt>
            <c:idx val="6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2A07-47E8-A6B9-F99E0ACB6311}"/>
              </c:ext>
            </c:extLst>
          </c:dPt>
          <c:dPt>
            <c:idx val="7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2A07-47E8-A6B9-F99E0ACB6311}"/>
              </c:ext>
            </c:extLst>
          </c:dPt>
          <c:dPt>
            <c:idx val="7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2A07-47E8-A6B9-F99E0ACB6311}"/>
              </c:ext>
            </c:extLst>
          </c:dPt>
          <c:dPt>
            <c:idx val="7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2A07-47E8-A6B9-F99E0ACB6311}"/>
              </c:ext>
            </c:extLst>
          </c:dPt>
          <c:dPt>
            <c:idx val="7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2A07-47E8-A6B9-F99E0ACB6311}"/>
              </c:ext>
            </c:extLst>
          </c:dPt>
          <c:dPt>
            <c:idx val="7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2A07-47E8-A6B9-F99E0ACB6311}"/>
              </c:ext>
            </c:extLst>
          </c:dPt>
          <c:dPt>
            <c:idx val="7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2A07-47E8-A6B9-F99E0ACB6311}"/>
              </c:ext>
            </c:extLst>
          </c:dPt>
          <c:dPt>
            <c:idx val="7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2A07-47E8-A6B9-F99E0ACB6311}"/>
              </c:ext>
            </c:extLst>
          </c:dPt>
          <c:dPt>
            <c:idx val="7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2A07-47E8-A6B9-F99E0ACB6311}"/>
              </c:ext>
            </c:extLst>
          </c:dPt>
          <c:xVal>
            <c:numRef>
              <c:f>gráficos!$A$7:$A$84</c:f>
              <c:numCache>
                <c:formatCode>General</c:formatCode>
                <c:ptCount val="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</c:numCache>
            </c:numRef>
          </c:xVal>
          <c:yVal>
            <c:numRef>
              <c:f>gráficos!$B$7:$B$84</c:f>
              <c:numCache>
                <c:formatCode>General</c:formatCode>
                <c:ptCount val="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2A07-47E8-A6B9-F99E0ACB6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5AE6CE-69CD-C19A-7038-6A7A397CC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13CF-E396-414D-B33F-23DCB580315A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1.1932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603</v>
      </c>
      <c r="F2">
        <f>_xlfn.XLOOKUP(B2,RESULTADOS_0!D:D,RESULTADOS_0!F:F,0,0,1)</f>
        <v>75.459999999999994</v>
      </c>
      <c r="G2">
        <f>_xlfn.XLOOKUP(B2,RESULTADOS_0!D:D,RESULTADOS_0!M:M,0,0,1)</f>
        <v>0</v>
      </c>
      <c r="H2">
        <v>100</v>
      </c>
      <c r="I2">
        <v>1.1932</v>
      </c>
      <c r="J2">
        <v>10</v>
      </c>
      <c r="M2">
        <v>20</v>
      </c>
    </row>
    <row r="3" spans="1:16" x14ac:dyDescent="0.3">
      <c r="A3" t="s">
        <v>41</v>
      </c>
      <c r="B3">
        <v>1.3831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403</v>
      </c>
      <c r="F3">
        <f>_xlfn.XLOOKUP(B3,RESULTADOS_1!D:D,RESULTADOS_1!F:F,0,0,1)</f>
        <v>66.12</v>
      </c>
      <c r="G3">
        <f>_xlfn.XLOOKUP(B3,RESULTADOS_1!D:D,RESULTADOS_1!M:M,0,0,1)</f>
        <v>0</v>
      </c>
      <c r="I3">
        <v>1.3831</v>
      </c>
    </row>
    <row r="4" spans="1:16" x14ac:dyDescent="0.3">
      <c r="A4" t="s">
        <v>42</v>
      </c>
      <c r="B4">
        <v>1.4944999999999999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303</v>
      </c>
      <c r="F4">
        <f>_xlfn.XLOOKUP(B4,RESULTADOS_2!D:D,RESULTADOS_2!F:F,0,0,1)</f>
        <v>61.46</v>
      </c>
      <c r="G4">
        <f>_xlfn.XLOOKUP(B4,RESULTADOS_2!D:D,RESULTADOS_2!M:M,0,0,1)</f>
        <v>0</v>
      </c>
      <c r="I4">
        <v>1.4944999999999999</v>
      </c>
    </row>
    <row r="5" spans="1:16" x14ac:dyDescent="0.3">
      <c r="A5" t="s">
        <v>43</v>
      </c>
      <c r="B5">
        <v>1.5685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243</v>
      </c>
      <c r="F5">
        <f>_xlfn.XLOOKUP(B5,RESULTADOS_3!D:D,RESULTADOS_3!F:F,0,0,1)</f>
        <v>58.58</v>
      </c>
      <c r="G5">
        <f>_xlfn.XLOOKUP(B5,RESULTADOS_3!D:D,RESULTADOS_3!M:M,0,0,1)</f>
        <v>0</v>
      </c>
      <c r="I5">
        <v>1.5685</v>
      </c>
    </row>
    <row r="6" spans="1:16" x14ac:dyDescent="0.3">
      <c r="A6" t="s">
        <v>44</v>
      </c>
      <c r="B6">
        <v>1.62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203</v>
      </c>
      <c r="F6">
        <f>_xlfn.XLOOKUP(B6,RESULTADOS_4!D:D,RESULTADOS_4!F:F,0,0,1)</f>
        <v>56.73</v>
      </c>
      <c r="G6">
        <f>_xlfn.XLOOKUP(B6,RESULTADOS_4!D:D,RESULTADOS_4!M:M,0,0,1)</f>
        <v>0</v>
      </c>
      <c r="I6">
        <v>1.62</v>
      </c>
    </row>
    <row r="7" spans="1:16" x14ac:dyDescent="0.3">
      <c r="A7" t="s">
        <v>45</v>
      </c>
      <c r="B7">
        <v>1.6586000000000001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174</v>
      </c>
      <c r="F7">
        <f>_xlfn.XLOOKUP(B7,RESULTADOS_5!D:D,RESULTADOS_5!F:F,0,0,1)</f>
        <v>55.4</v>
      </c>
      <c r="G7">
        <f>_xlfn.XLOOKUP(B7,RESULTADOS_5!D:D,RESULTADOS_5!M:M,0,0,1)</f>
        <v>0</v>
      </c>
      <c r="I7">
        <v>1.6586000000000001</v>
      </c>
    </row>
    <row r="8" spans="1:16" x14ac:dyDescent="0.3">
      <c r="A8" t="s">
        <v>46</v>
      </c>
      <c r="B8">
        <v>1.6918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152</v>
      </c>
      <c r="F8">
        <f>_xlfn.XLOOKUP(B8,RESULTADOS_6!D:D,RESULTADOS_6!F:F,0,0,1)</f>
        <v>54.3</v>
      </c>
      <c r="G8">
        <f>_xlfn.XLOOKUP(B8,RESULTADOS_6!D:D,RESULTADOS_6!M:M,0,0,1)</f>
        <v>0</v>
      </c>
      <c r="I8">
        <v>1.6918</v>
      </c>
    </row>
    <row r="9" spans="1:16" x14ac:dyDescent="0.3">
      <c r="A9" t="s">
        <v>47</v>
      </c>
      <c r="B9">
        <v>1.712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136</v>
      </c>
      <c r="F9">
        <f>_xlfn.XLOOKUP(B9,RESULTADOS_7!D:D,RESULTADOS_7!F:F,0,0,1)</f>
        <v>53.63</v>
      </c>
      <c r="G9">
        <f>_xlfn.XLOOKUP(B9,RESULTADOS_7!D:D,RESULTADOS_7!M:M,0,0,1)</f>
        <v>0</v>
      </c>
      <c r="I9">
        <v>1.712</v>
      </c>
    </row>
    <row r="10" spans="1:16" x14ac:dyDescent="0.3">
      <c r="A10" t="s">
        <v>48</v>
      </c>
      <c r="B10">
        <v>1.7342</v>
      </c>
      <c r="C10">
        <f>_xlfn.XLOOKUP(B10,RESULTADOS_8!D:D,RESULTADOS_8!B:B,0,0,1)</f>
        <v>50</v>
      </c>
      <c r="D10">
        <f>_xlfn.XLOOKUP(B10,RESULTADOS_8!D:D,RESULTADOS_8!L:L,0,0,1)</f>
        <v>4</v>
      </c>
      <c r="E10">
        <f>_xlfn.XLOOKUP(B10,RESULTADOS_8!D:D,RESULTADOS_8!I:I,0,0,1)</f>
        <v>122</v>
      </c>
      <c r="F10">
        <f>_xlfn.XLOOKUP(B10,RESULTADOS_8!D:D,RESULTADOS_8!F:F,0,0,1)</f>
        <v>52.92</v>
      </c>
      <c r="G10">
        <f>_xlfn.XLOOKUP(B10,RESULTADOS_8!D:D,RESULTADOS_8!M:M,0,0,1)</f>
        <v>0</v>
      </c>
      <c r="I10">
        <v>1.7342</v>
      </c>
    </row>
    <row r="11" spans="1:16" x14ac:dyDescent="0.3">
      <c r="A11" t="s">
        <v>49</v>
      </c>
      <c r="B11">
        <v>1.7491000000000001</v>
      </c>
      <c r="C11">
        <f>_xlfn.XLOOKUP(B11,RESULTADOS_9!D:D,RESULTADOS_9!B:B,0,0,1)</f>
        <v>55</v>
      </c>
      <c r="D11">
        <f>_xlfn.XLOOKUP(B11,RESULTADOS_9!D:D,RESULTADOS_9!L:L,0,0,1)</f>
        <v>4</v>
      </c>
      <c r="E11">
        <f>_xlfn.XLOOKUP(B11,RESULTADOS_9!D:D,RESULTADOS_9!I:I,0,0,1)</f>
        <v>111</v>
      </c>
      <c r="F11">
        <f>_xlfn.XLOOKUP(B11,RESULTADOS_9!D:D,RESULTADOS_9!F:F,0,0,1)</f>
        <v>52.44</v>
      </c>
      <c r="G11">
        <f>_xlfn.XLOOKUP(B11,RESULTADOS_9!D:D,RESULTADOS_9!M:M,0,0,1)</f>
        <v>0</v>
      </c>
      <c r="I11">
        <v>1.7490999999999999</v>
      </c>
    </row>
    <row r="12" spans="1:16" x14ac:dyDescent="0.3">
      <c r="A12" t="s">
        <v>50</v>
      </c>
      <c r="B12">
        <v>1.7619</v>
      </c>
      <c r="C12">
        <f>_xlfn.XLOOKUP(B12,RESULTADOS_10!D:D,RESULTADOS_10!B:B,0,0,1)</f>
        <v>60</v>
      </c>
      <c r="D12">
        <f>_xlfn.XLOOKUP(B12,RESULTADOS_10!D:D,RESULTADOS_10!L:L,0,0,1)</f>
        <v>4</v>
      </c>
      <c r="E12">
        <f>_xlfn.XLOOKUP(B12,RESULTADOS_10!D:D,RESULTADOS_10!I:I,0,0,1)</f>
        <v>102</v>
      </c>
      <c r="F12">
        <f>_xlfn.XLOOKUP(B12,RESULTADOS_10!D:D,RESULTADOS_10!F:F,0,0,1)</f>
        <v>52.02</v>
      </c>
      <c r="G12">
        <f>_xlfn.XLOOKUP(B12,RESULTADOS_10!D:D,RESULTADOS_10!M:M,0,0,1)</f>
        <v>0</v>
      </c>
      <c r="I12">
        <v>1.7619</v>
      </c>
    </row>
    <row r="13" spans="1:16" x14ac:dyDescent="0.3">
      <c r="A13" t="s">
        <v>51</v>
      </c>
      <c r="B13">
        <v>1.7738</v>
      </c>
      <c r="C13">
        <f>_xlfn.XLOOKUP(B13,RESULTADOS_11!D:D,RESULTADOS_11!B:B,0,0,1)</f>
        <v>65</v>
      </c>
      <c r="D13">
        <f>_xlfn.XLOOKUP(B13,RESULTADOS_11!D:D,RESULTADOS_11!L:L,0,0,1)</f>
        <v>5</v>
      </c>
      <c r="E13">
        <f>_xlfn.XLOOKUP(B13,RESULTADOS_11!D:D,RESULTADOS_11!I:I,0,0,1)</f>
        <v>94</v>
      </c>
      <c r="F13">
        <f>_xlfn.XLOOKUP(B13,RESULTADOS_11!D:D,RESULTADOS_11!F:F,0,0,1)</f>
        <v>51.64</v>
      </c>
      <c r="G13">
        <f>_xlfn.XLOOKUP(B13,RESULTADOS_11!D:D,RESULTADOS_11!M:M,0,0,1)</f>
        <v>0</v>
      </c>
      <c r="I13">
        <v>1.7738</v>
      </c>
    </row>
    <row r="14" spans="1:16" x14ac:dyDescent="0.3">
      <c r="A14" t="s">
        <v>52</v>
      </c>
      <c r="B14">
        <v>1.7829999999999999</v>
      </c>
      <c r="C14">
        <f>_xlfn.XLOOKUP(B14,RESULTADOS_12!D:D,RESULTADOS_12!B:B,0,0,1)</f>
        <v>70</v>
      </c>
      <c r="D14">
        <f>_xlfn.XLOOKUP(B14,RESULTADOS_12!D:D,RESULTADOS_12!L:L,0,0,1)</f>
        <v>5</v>
      </c>
      <c r="E14">
        <f>_xlfn.XLOOKUP(B14,RESULTADOS_12!D:D,RESULTADOS_12!I:I,0,0,1)</f>
        <v>88</v>
      </c>
      <c r="F14">
        <f>_xlfn.XLOOKUP(B14,RESULTADOS_12!D:D,RESULTADOS_12!F:F,0,0,1)</f>
        <v>51.32</v>
      </c>
      <c r="G14">
        <f>_xlfn.XLOOKUP(B14,RESULTADOS_12!D:D,RESULTADOS_12!M:M,0,0,1)</f>
        <v>0</v>
      </c>
      <c r="I14">
        <v>1.7829999999999999</v>
      </c>
    </row>
    <row r="15" spans="1:16" x14ac:dyDescent="0.3">
      <c r="A15" t="s">
        <v>53</v>
      </c>
      <c r="B15">
        <v>1.7914000000000001</v>
      </c>
      <c r="C15">
        <f>_xlfn.XLOOKUP(B15,RESULTADOS_13!D:D,RESULTADOS_13!B:B,0,0,1)</f>
        <v>75</v>
      </c>
      <c r="D15">
        <f>_xlfn.XLOOKUP(B15,RESULTADOS_13!D:D,RESULTADOS_13!L:L,0,0,1)</f>
        <v>5</v>
      </c>
      <c r="E15">
        <f>_xlfn.XLOOKUP(B15,RESULTADOS_13!D:D,RESULTADOS_13!I:I,0,0,1)</f>
        <v>82</v>
      </c>
      <c r="F15">
        <f>_xlfn.XLOOKUP(B15,RESULTADOS_13!D:D,RESULTADOS_13!F:F,0,0,1)</f>
        <v>51.04</v>
      </c>
      <c r="G15">
        <f>_xlfn.XLOOKUP(B15,RESULTADOS_13!D:D,RESULTADOS_13!M:M,0,0,1)</f>
        <v>1</v>
      </c>
      <c r="I15">
        <v>1.7914000000000001</v>
      </c>
    </row>
    <row r="16" spans="1:16" x14ac:dyDescent="0.3">
      <c r="A16" t="s">
        <v>54</v>
      </c>
      <c r="B16">
        <v>1.798</v>
      </c>
      <c r="C16">
        <f>_xlfn.XLOOKUP(B16,RESULTADOS_14!D:D,RESULTADOS_14!B:B,0,0,1)</f>
        <v>80</v>
      </c>
      <c r="D16">
        <f>_xlfn.XLOOKUP(B16,RESULTADOS_14!D:D,RESULTADOS_14!L:L,0,0,1)</f>
        <v>6</v>
      </c>
      <c r="E16">
        <f>_xlfn.XLOOKUP(B16,RESULTADOS_14!D:D,RESULTADOS_14!I:I,0,0,1)</f>
        <v>77</v>
      </c>
      <c r="F16">
        <f>_xlfn.XLOOKUP(B16,RESULTADOS_14!D:D,RESULTADOS_14!F:F,0,0,1)</f>
        <v>50.81</v>
      </c>
      <c r="G16">
        <f>_xlfn.XLOOKUP(B16,RESULTADOS_14!D:D,RESULTADOS_14!M:M,0,0,1)</f>
        <v>0</v>
      </c>
      <c r="I16">
        <v>1.798</v>
      </c>
    </row>
    <row r="17" spans="1:9" x14ac:dyDescent="0.3">
      <c r="A17" t="s">
        <v>55</v>
      </c>
      <c r="B17">
        <v>1.8013999999999999</v>
      </c>
      <c r="C17">
        <f>_xlfn.XLOOKUP(B17,RESULTADOS_15!D:D,RESULTADOS_15!B:B,0,0,1)</f>
        <v>85</v>
      </c>
      <c r="D17">
        <f>_xlfn.XLOOKUP(B17,RESULTADOS_15!D:D,RESULTADOS_15!L:L,0,0,1)</f>
        <v>6</v>
      </c>
      <c r="E17">
        <f>_xlfn.XLOOKUP(B17,RESULTADOS_15!D:D,RESULTADOS_15!I:I,0,0,1)</f>
        <v>73</v>
      </c>
      <c r="F17">
        <f>_xlfn.XLOOKUP(B17,RESULTADOS_15!D:D,RESULTADOS_15!F:F,0,0,1)</f>
        <v>50.66</v>
      </c>
      <c r="G17">
        <f>_xlfn.XLOOKUP(B17,RESULTADOS_15!D:D,RESULTADOS_15!M:M,0,0,1)</f>
        <v>1</v>
      </c>
      <c r="I17">
        <v>1.8013999999999999</v>
      </c>
    </row>
    <row r="18" spans="1:9" x14ac:dyDescent="0.3">
      <c r="A18" t="s">
        <v>56</v>
      </c>
      <c r="B18">
        <v>1.8071999999999999</v>
      </c>
      <c r="C18">
        <f>_xlfn.XLOOKUP(B18,RESULTADOS_16!D:D,RESULTADOS_16!B:B,0,0,1)</f>
        <v>90</v>
      </c>
      <c r="D18">
        <f>_xlfn.XLOOKUP(B18,RESULTADOS_16!D:D,RESULTADOS_16!L:L,0,0,1)</f>
        <v>6</v>
      </c>
      <c r="E18">
        <f>_xlfn.XLOOKUP(B18,RESULTADOS_16!D:D,RESULTADOS_16!I:I,0,0,1)</f>
        <v>69</v>
      </c>
      <c r="F18">
        <f>_xlfn.XLOOKUP(B18,RESULTADOS_16!D:D,RESULTADOS_16!F:F,0,0,1)</f>
        <v>50.46</v>
      </c>
      <c r="G18">
        <f>_xlfn.XLOOKUP(B18,RESULTADOS_16!D:D,RESULTADOS_16!M:M,0,0,1)</f>
        <v>1</v>
      </c>
      <c r="I18">
        <v>1.8071999999999999</v>
      </c>
    </row>
    <row r="19" spans="1:9" x14ac:dyDescent="0.3">
      <c r="A19" t="s">
        <v>57</v>
      </c>
      <c r="B19">
        <v>1.8133999999999999</v>
      </c>
      <c r="C19">
        <f>_xlfn.XLOOKUP(B19,RESULTADOS_17!D:D,RESULTADOS_17!B:B,0,0,1)</f>
        <v>95</v>
      </c>
      <c r="D19">
        <f>_xlfn.XLOOKUP(B19,RESULTADOS_17!D:D,RESULTADOS_17!L:L,0,0,1)</f>
        <v>7</v>
      </c>
      <c r="E19">
        <f>_xlfn.XLOOKUP(B19,RESULTADOS_17!D:D,RESULTADOS_17!I:I,0,0,1)</f>
        <v>65</v>
      </c>
      <c r="F19">
        <f>_xlfn.XLOOKUP(B19,RESULTADOS_17!D:D,RESULTADOS_17!F:F,0,0,1)</f>
        <v>50.26</v>
      </c>
      <c r="G19">
        <f>_xlfn.XLOOKUP(B19,RESULTADOS_17!D:D,RESULTADOS_17!M:M,0,0,1)</f>
        <v>0</v>
      </c>
      <c r="I19">
        <v>1.8134000000000001</v>
      </c>
    </row>
    <row r="20" spans="1:9" x14ac:dyDescent="0.3">
      <c r="A20" t="s">
        <v>58</v>
      </c>
      <c r="B20">
        <v>1.8166</v>
      </c>
      <c r="C20">
        <f>_xlfn.XLOOKUP(B20,RESULTADOS_18!D:D,RESULTADOS_18!B:B,0,0,1)</f>
        <v>100</v>
      </c>
      <c r="D20">
        <f>_xlfn.XLOOKUP(B20,RESULTADOS_18!D:D,RESULTADOS_18!L:L,0,0,1)</f>
        <v>8</v>
      </c>
      <c r="E20">
        <f>_xlfn.XLOOKUP(B20,RESULTADOS_18!D:D,RESULTADOS_18!I:I,0,0,1)</f>
        <v>62</v>
      </c>
      <c r="F20">
        <f>_xlfn.XLOOKUP(B20,RESULTADOS_18!D:D,RESULTADOS_18!F:F,0,0,1)</f>
        <v>50.12</v>
      </c>
      <c r="G20">
        <f>_xlfn.XLOOKUP(B20,RESULTADOS_18!D:D,RESULTADOS_18!M:M,0,0,1)</f>
        <v>0</v>
      </c>
      <c r="I20">
        <v>1.8166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1.1173</v>
      </c>
      <c r="E2">
        <v>89.5</v>
      </c>
      <c r="F2">
        <v>73.569999999999993</v>
      </c>
      <c r="G2">
        <v>8.17</v>
      </c>
      <c r="H2">
        <v>0.14000000000000001</v>
      </c>
      <c r="I2">
        <v>540</v>
      </c>
      <c r="J2">
        <v>124.63</v>
      </c>
      <c r="K2">
        <v>45</v>
      </c>
      <c r="L2">
        <v>1</v>
      </c>
      <c r="M2">
        <v>538</v>
      </c>
      <c r="N2">
        <v>18.64</v>
      </c>
      <c r="O2">
        <v>15605.44</v>
      </c>
      <c r="P2">
        <v>738.79</v>
      </c>
      <c r="Q2">
        <v>6043.48</v>
      </c>
      <c r="R2">
        <v>1055.08</v>
      </c>
      <c r="S2">
        <v>149.66</v>
      </c>
      <c r="T2">
        <v>444044.4</v>
      </c>
      <c r="U2">
        <v>0.14000000000000001</v>
      </c>
      <c r="V2">
        <v>0.56999999999999995</v>
      </c>
      <c r="W2">
        <v>7.74</v>
      </c>
      <c r="X2">
        <v>26.29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1.5941000000000001</v>
      </c>
      <c r="E3">
        <v>62.73</v>
      </c>
      <c r="F3">
        <v>55.87</v>
      </c>
      <c r="G3">
        <v>18.12</v>
      </c>
      <c r="H3">
        <v>0.28000000000000003</v>
      </c>
      <c r="I3">
        <v>185</v>
      </c>
      <c r="J3">
        <v>125.95</v>
      </c>
      <c r="K3">
        <v>45</v>
      </c>
      <c r="L3">
        <v>2</v>
      </c>
      <c r="M3">
        <v>183</v>
      </c>
      <c r="N3">
        <v>18.95</v>
      </c>
      <c r="O3">
        <v>15767.7</v>
      </c>
      <c r="P3">
        <v>509.08</v>
      </c>
      <c r="Q3">
        <v>6041.4</v>
      </c>
      <c r="R3">
        <v>453.71</v>
      </c>
      <c r="S3">
        <v>149.66</v>
      </c>
      <c r="T3">
        <v>145135.92000000001</v>
      </c>
      <c r="U3">
        <v>0.33</v>
      </c>
      <c r="V3">
        <v>0.76</v>
      </c>
      <c r="W3">
        <v>7.16</v>
      </c>
      <c r="X3">
        <v>8.61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1.7554000000000001</v>
      </c>
      <c r="E4">
        <v>56.97</v>
      </c>
      <c r="F4">
        <v>52.13</v>
      </c>
      <c r="G4">
        <v>29.51</v>
      </c>
      <c r="H4">
        <v>0.42</v>
      </c>
      <c r="I4">
        <v>106</v>
      </c>
      <c r="J4">
        <v>127.27</v>
      </c>
      <c r="K4">
        <v>45</v>
      </c>
      <c r="L4">
        <v>3</v>
      </c>
      <c r="M4">
        <v>44</v>
      </c>
      <c r="N4">
        <v>19.27</v>
      </c>
      <c r="O4">
        <v>15930.42</v>
      </c>
      <c r="P4">
        <v>422.17</v>
      </c>
      <c r="Q4">
        <v>6041.34</v>
      </c>
      <c r="R4">
        <v>324.77</v>
      </c>
      <c r="S4">
        <v>149.66</v>
      </c>
      <c r="T4">
        <v>81062.960000000006</v>
      </c>
      <c r="U4">
        <v>0.46</v>
      </c>
      <c r="V4">
        <v>0.81</v>
      </c>
      <c r="W4">
        <v>7.09</v>
      </c>
      <c r="X4">
        <v>4.87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1.7619</v>
      </c>
      <c r="E5">
        <v>56.76</v>
      </c>
      <c r="F5">
        <v>52.02</v>
      </c>
      <c r="G5">
        <v>30.6</v>
      </c>
      <c r="H5">
        <v>0.55000000000000004</v>
      </c>
      <c r="I5">
        <v>102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423.07</v>
      </c>
      <c r="Q5">
        <v>6041.77</v>
      </c>
      <c r="R5">
        <v>318.98</v>
      </c>
      <c r="S5">
        <v>149.66</v>
      </c>
      <c r="T5">
        <v>78183.48</v>
      </c>
      <c r="U5">
        <v>0.47</v>
      </c>
      <c r="V5">
        <v>0.81</v>
      </c>
      <c r="W5">
        <v>7.15</v>
      </c>
      <c r="X5">
        <v>4.76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0.90510000000000002</v>
      </c>
      <c r="E2">
        <v>110.49</v>
      </c>
      <c r="F2">
        <v>84.22</v>
      </c>
      <c r="G2">
        <v>6.8</v>
      </c>
      <c r="H2">
        <v>0.11</v>
      </c>
      <c r="I2">
        <v>743</v>
      </c>
      <c r="J2">
        <v>159.12</v>
      </c>
      <c r="K2">
        <v>50.28</v>
      </c>
      <c r="L2">
        <v>1</v>
      </c>
      <c r="M2">
        <v>741</v>
      </c>
      <c r="N2">
        <v>27.84</v>
      </c>
      <c r="O2">
        <v>19859.16</v>
      </c>
      <c r="P2">
        <v>1011.38</v>
      </c>
      <c r="Q2">
        <v>6043.54</v>
      </c>
      <c r="R2">
        <v>1418.09</v>
      </c>
      <c r="S2">
        <v>149.66</v>
      </c>
      <c r="T2">
        <v>624533.82999999996</v>
      </c>
      <c r="U2">
        <v>0.11</v>
      </c>
      <c r="V2">
        <v>0.5</v>
      </c>
      <c r="W2">
        <v>8.09</v>
      </c>
      <c r="X2">
        <v>36.94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1.4573</v>
      </c>
      <c r="E3">
        <v>68.62</v>
      </c>
      <c r="F3">
        <v>58.53</v>
      </c>
      <c r="G3">
        <v>14.57</v>
      </c>
      <c r="H3">
        <v>0.22</v>
      </c>
      <c r="I3">
        <v>241</v>
      </c>
      <c r="J3">
        <v>160.54</v>
      </c>
      <c r="K3">
        <v>50.28</v>
      </c>
      <c r="L3">
        <v>2</v>
      </c>
      <c r="M3">
        <v>239</v>
      </c>
      <c r="N3">
        <v>28.26</v>
      </c>
      <c r="O3">
        <v>20034.400000000001</v>
      </c>
      <c r="P3">
        <v>663.36</v>
      </c>
      <c r="Q3">
        <v>6042.19</v>
      </c>
      <c r="R3">
        <v>544.76</v>
      </c>
      <c r="S3">
        <v>149.66</v>
      </c>
      <c r="T3">
        <v>190382.35</v>
      </c>
      <c r="U3">
        <v>0.27</v>
      </c>
      <c r="V3">
        <v>0.72</v>
      </c>
      <c r="W3">
        <v>7.22</v>
      </c>
      <c r="X3">
        <v>11.26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1.6552</v>
      </c>
      <c r="E4">
        <v>60.42</v>
      </c>
      <c r="F4">
        <v>53.65</v>
      </c>
      <c r="G4">
        <v>23.32</v>
      </c>
      <c r="H4">
        <v>0.33</v>
      </c>
      <c r="I4">
        <v>138</v>
      </c>
      <c r="J4">
        <v>161.97</v>
      </c>
      <c r="K4">
        <v>50.28</v>
      </c>
      <c r="L4">
        <v>3</v>
      </c>
      <c r="M4">
        <v>136</v>
      </c>
      <c r="N4">
        <v>28.69</v>
      </c>
      <c r="O4">
        <v>20210.21</v>
      </c>
      <c r="P4">
        <v>568.84</v>
      </c>
      <c r="Q4">
        <v>6041.81</v>
      </c>
      <c r="R4">
        <v>378.16</v>
      </c>
      <c r="S4">
        <v>149.66</v>
      </c>
      <c r="T4">
        <v>107593.43</v>
      </c>
      <c r="U4">
        <v>0.4</v>
      </c>
      <c r="V4">
        <v>0.79</v>
      </c>
      <c r="W4">
        <v>7.09</v>
      </c>
      <c r="X4">
        <v>6.38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1.7644</v>
      </c>
      <c r="E5">
        <v>56.68</v>
      </c>
      <c r="F5">
        <v>51.42</v>
      </c>
      <c r="G5">
        <v>33.9</v>
      </c>
      <c r="H5">
        <v>0.43</v>
      </c>
      <c r="I5">
        <v>91</v>
      </c>
      <c r="J5">
        <v>163.4</v>
      </c>
      <c r="K5">
        <v>50.28</v>
      </c>
      <c r="L5">
        <v>4</v>
      </c>
      <c r="M5">
        <v>80</v>
      </c>
      <c r="N5">
        <v>29.12</v>
      </c>
      <c r="O5">
        <v>20386.62</v>
      </c>
      <c r="P5">
        <v>499.04</v>
      </c>
      <c r="Q5">
        <v>6041.43</v>
      </c>
      <c r="R5">
        <v>303.08</v>
      </c>
      <c r="S5">
        <v>149.66</v>
      </c>
      <c r="T5">
        <v>70293.02</v>
      </c>
      <c r="U5">
        <v>0.49</v>
      </c>
      <c r="V5">
        <v>0.82</v>
      </c>
      <c r="W5">
        <v>7</v>
      </c>
      <c r="X5">
        <v>4.16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1.7979000000000001</v>
      </c>
      <c r="E6">
        <v>55.62</v>
      </c>
      <c r="F6">
        <v>50.81</v>
      </c>
      <c r="G6">
        <v>39.6</v>
      </c>
      <c r="H6">
        <v>0.54</v>
      </c>
      <c r="I6">
        <v>77</v>
      </c>
      <c r="J6">
        <v>164.83</v>
      </c>
      <c r="K6">
        <v>50.28</v>
      </c>
      <c r="L6">
        <v>5</v>
      </c>
      <c r="M6">
        <v>2</v>
      </c>
      <c r="N6">
        <v>29.55</v>
      </c>
      <c r="O6">
        <v>20563.61</v>
      </c>
      <c r="P6">
        <v>472.51</v>
      </c>
      <c r="Q6">
        <v>6041.41</v>
      </c>
      <c r="R6">
        <v>280.13</v>
      </c>
      <c r="S6">
        <v>149.66</v>
      </c>
      <c r="T6">
        <v>58883.41</v>
      </c>
      <c r="U6">
        <v>0.53</v>
      </c>
      <c r="V6">
        <v>0.83</v>
      </c>
      <c r="W6">
        <v>7.05</v>
      </c>
      <c r="X6">
        <v>3.55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1.798</v>
      </c>
      <c r="E7">
        <v>55.62</v>
      </c>
      <c r="F7">
        <v>50.81</v>
      </c>
      <c r="G7">
        <v>39.590000000000003</v>
      </c>
      <c r="H7">
        <v>0.64</v>
      </c>
      <c r="I7">
        <v>77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475.99</v>
      </c>
      <c r="Q7">
        <v>6041.27</v>
      </c>
      <c r="R7">
        <v>279.67</v>
      </c>
      <c r="S7">
        <v>149.66</v>
      </c>
      <c r="T7">
        <v>58656.46</v>
      </c>
      <c r="U7">
        <v>0.54</v>
      </c>
      <c r="V7">
        <v>0.83</v>
      </c>
      <c r="W7">
        <v>7.06</v>
      </c>
      <c r="X7">
        <v>3.55</v>
      </c>
      <c r="Y7">
        <v>1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1.4406000000000001</v>
      </c>
      <c r="E2">
        <v>69.41</v>
      </c>
      <c r="F2">
        <v>62.13</v>
      </c>
      <c r="G2">
        <v>11.91</v>
      </c>
      <c r="H2">
        <v>0.22</v>
      </c>
      <c r="I2">
        <v>313</v>
      </c>
      <c r="J2">
        <v>80.84</v>
      </c>
      <c r="K2">
        <v>35.1</v>
      </c>
      <c r="L2">
        <v>1</v>
      </c>
      <c r="M2">
        <v>310</v>
      </c>
      <c r="N2">
        <v>9.74</v>
      </c>
      <c r="O2">
        <v>10204.209999999999</v>
      </c>
      <c r="P2">
        <v>430.09</v>
      </c>
      <c r="Q2">
        <v>6042.28</v>
      </c>
      <c r="R2">
        <v>666.95</v>
      </c>
      <c r="S2">
        <v>149.66</v>
      </c>
      <c r="T2">
        <v>251113.33</v>
      </c>
      <c r="U2">
        <v>0.22</v>
      </c>
      <c r="V2">
        <v>0.68</v>
      </c>
      <c r="W2">
        <v>7.35</v>
      </c>
      <c r="X2">
        <v>14.86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1.6586000000000001</v>
      </c>
      <c r="E3">
        <v>60.29</v>
      </c>
      <c r="F3">
        <v>55.4</v>
      </c>
      <c r="G3">
        <v>19.11</v>
      </c>
      <c r="H3">
        <v>0.43</v>
      </c>
      <c r="I3">
        <v>174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345.24</v>
      </c>
      <c r="Q3">
        <v>6042.35</v>
      </c>
      <c r="R3">
        <v>429.7</v>
      </c>
      <c r="S3">
        <v>149.66</v>
      </c>
      <c r="T3">
        <v>133187.5</v>
      </c>
      <c r="U3">
        <v>0.35</v>
      </c>
      <c r="V3">
        <v>0.76</v>
      </c>
      <c r="W3">
        <v>7.37</v>
      </c>
      <c r="X3">
        <v>8.14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1.2373000000000001</v>
      </c>
      <c r="E2">
        <v>80.819999999999993</v>
      </c>
      <c r="F2">
        <v>68.83</v>
      </c>
      <c r="G2">
        <v>9.2200000000000006</v>
      </c>
      <c r="H2">
        <v>0.16</v>
      </c>
      <c r="I2">
        <v>448</v>
      </c>
      <c r="J2">
        <v>107.41</v>
      </c>
      <c r="K2">
        <v>41.65</v>
      </c>
      <c r="L2">
        <v>1</v>
      </c>
      <c r="M2">
        <v>446</v>
      </c>
      <c r="N2">
        <v>14.77</v>
      </c>
      <c r="O2">
        <v>13481.73</v>
      </c>
      <c r="P2">
        <v>614.30999999999995</v>
      </c>
      <c r="Q2">
        <v>6042.41</v>
      </c>
      <c r="R2">
        <v>893.69</v>
      </c>
      <c r="S2">
        <v>149.66</v>
      </c>
      <c r="T2">
        <v>363809.28000000003</v>
      </c>
      <c r="U2">
        <v>0.17</v>
      </c>
      <c r="V2">
        <v>0.61</v>
      </c>
      <c r="W2">
        <v>7.6</v>
      </c>
      <c r="X2">
        <v>21.56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1.6698999999999999</v>
      </c>
      <c r="E3">
        <v>59.89</v>
      </c>
      <c r="F3">
        <v>54.43</v>
      </c>
      <c r="G3">
        <v>21.21</v>
      </c>
      <c r="H3">
        <v>0.32</v>
      </c>
      <c r="I3">
        <v>154</v>
      </c>
      <c r="J3">
        <v>108.68</v>
      </c>
      <c r="K3">
        <v>41.65</v>
      </c>
      <c r="L3">
        <v>2</v>
      </c>
      <c r="M3">
        <v>138</v>
      </c>
      <c r="N3">
        <v>15.03</v>
      </c>
      <c r="O3">
        <v>13638.32</v>
      </c>
      <c r="P3">
        <v>422.56</v>
      </c>
      <c r="Q3">
        <v>6041.6</v>
      </c>
      <c r="R3">
        <v>404.75</v>
      </c>
      <c r="S3">
        <v>149.66</v>
      </c>
      <c r="T3">
        <v>120813.08</v>
      </c>
      <c r="U3">
        <v>0.37</v>
      </c>
      <c r="V3">
        <v>0.78</v>
      </c>
      <c r="W3">
        <v>7.11</v>
      </c>
      <c r="X3">
        <v>7.16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1.7341</v>
      </c>
      <c r="E4">
        <v>57.67</v>
      </c>
      <c r="F4">
        <v>52.92</v>
      </c>
      <c r="G4">
        <v>26.03</v>
      </c>
      <c r="H4">
        <v>0.48</v>
      </c>
      <c r="I4">
        <v>122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390.49</v>
      </c>
      <c r="Q4">
        <v>6042.37</v>
      </c>
      <c r="R4">
        <v>348.94</v>
      </c>
      <c r="S4">
        <v>149.66</v>
      </c>
      <c r="T4">
        <v>93067.72</v>
      </c>
      <c r="U4">
        <v>0.43</v>
      </c>
      <c r="V4">
        <v>0.8</v>
      </c>
      <c r="W4">
        <v>7.19</v>
      </c>
      <c r="X4">
        <v>5.66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1.7342</v>
      </c>
      <c r="E5">
        <v>57.66</v>
      </c>
      <c r="F5">
        <v>52.92</v>
      </c>
      <c r="G5">
        <v>26.02</v>
      </c>
      <c r="H5">
        <v>0.63</v>
      </c>
      <c r="I5">
        <v>122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394.58</v>
      </c>
      <c r="Q5">
        <v>6042.14</v>
      </c>
      <c r="R5">
        <v>348.98</v>
      </c>
      <c r="S5">
        <v>149.66</v>
      </c>
      <c r="T5">
        <v>93087.1</v>
      </c>
      <c r="U5">
        <v>0.43</v>
      </c>
      <c r="V5">
        <v>0.8</v>
      </c>
      <c r="W5">
        <v>7.19</v>
      </c>
      <c r="X5">
        <v>5.65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1.5558000000000001</v>
      </c>
      <c r="E2">
        <v>64.28</v>
      </c>
      <c r="F2">
        <v>58.98</v>
      </c>
      <c r="G2">
        <v>14.04</v>
      </c>
      <c r="H2">
        <v>0.28000000000000003</v>
      </c>
      <c r="I2">
        <v>252</v>
      </c>
      <c r="J2">
        <v>61.76</v>
      </c>
      <c r="K2">
        <v>28.92</v>
      </c>
      <c r="L2">
        <v>1</v>
      </c>
      <c r="M2">
        <v>65</v>
      </c>
      <c r="N2">
        <v>6.84</v>
      </c>
      <c r="O2">
        <v>7851.41</v>
      </c>
      <c r="P2">
        <v>311.95999999999998</v>
      </c>
      <c r="Q2">
        <v>6042.33</v>
      </c>
      <c r="R2">
        <v>551.17999999999995</v>
      </c>
      <c r="S2">
        <v>149.66</v>
      </c>
      <c r="T2">
        <v>193536.66</v>
      </c>
      <c r="U2">
        <v>0.27</v>
      </c>
      <c r="V2">
        <v>0.72</v>
      </c>
      <c r="W2">
        <v>7.49</v>
      </c>
      <c r="X2">
        <v>11.71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1.5685</v>
      </c>
      <c r="E3">
        <v>63.75</v>
      </c>
      <c r="F3">
        <v>58.58</v>
      </c>
      <c r="G3">
        <v>14.46</v>
      </c>
      <c r="H3">
        <v>0.55000000000000004</v>
      </c>
      <c r="I3">
        <v>243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312.22000000000003</v>
      </c>
      <c r="Q3">
        <v>6042.7</v>
      </c>
      <c r="R3">
        <v>534.92999999999995</v>
      </c>
      <c r="S3">
        <v>149.66</v>
      </c>
      <c r="T3">
        <v>185454.88</v>
      </c>
      <c r="U3">
        <v>0.28000000000000003</v>
      </c>
      <c r="V3">
        <v>0.72</v>
      </c>
      <c r="W3">
        <v>7.55</v>
      </c>
      <c r="X3">
        <v>11.32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0.85550000000000004</v>
      </c>
      <c r="E2">
        <v>116.9</v>
      </c>
      <c r="F2">
        <v>87.38</v>
      </c>
      <c r="G2">
        <v>6.55</v>
      </c>
      <c r="H2">
        <v>0.11</v>
      </c>
      <c r="I2">
        <v>801</v>
      </c>
      <c r="J2">
        <v>167.88</v>
      </c>
      <c r="K2">
        <v>51.39</v>
      </c>
      <c r="L2">
        <v>1</v>
      </c>
      <c r="M2">
        <v>799</v>
      </c>
      <c r="N2">
        <v>30.49</v>
      </c>
      <c r="O2">
        <v>20939.59</v>
      </c>
      <c r="P2">
        <v>1089.32</v>
      </c>
      <c r="Q2">
        <v>6044.08</v>
      </c>
      <c r="R2">
        <v>1525.52</v>
      </c>
      <c r="S2">
        <v>149.66</v>
      </c>
      <c r="T2">
        <v>677958.99</v>
      </c>
      <c r="U2">
        <v>0.1</v>
      </c>
      <c r="V2">
        <v>0.48</v>
      </c>
      <c r="W2">
        <v>8.19</v>
      </c>
      <c r="X2">
        <v>40.1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1.4241999999999999</v>
      </c>
      <c r="E3">
        <v>70.209999999999994</v>
      </c>
      <c r="F3">
        <v>59.2</v>
      </c>
      <c r="G3">
        <v>13.93</v>
      </c>
      <c r="H3">
        <v>0.21</v>
      </c>
      <c r="I3">
        <v>255</v>
      </c>
      <c r="J3">
        <v>169.33</v>
      </c>
      <c r="K3">
        <v>51.39</v>
      </c>
      <c r="L3">
        <v>2</v>
      </c>
      <c r="M3">
        <v>253</v>
      </c>
      <c r="N3">
        <v>30.94</v>
      </c>
      <c r="O3">
        <v>21118.46</v>
      </c>
      <c r="P3">
        <v>701.35</v>
      </c>
      <c r="Q3">
        <v>6042.08</v>
      </c>
      <c r="R3">
        <v>566.69000000000005</v>
      </c>
      <c r="S3">
        <v>149.66</v>
      </c>
      <c r="T3">
        <v>201275.69</v>
      </c>
      <c r="U3">
        <v>0.26</v>
      </c>
      <c r="V3">
        <v>0.71</v>
      </c>
      <c r="W3">
        <v>7.27</v>
      </c>
      <c r="X3">
        <v>11.93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1.6309</v>
      </c>
      <c r="E4">
        <v>61.32</v>
      </c>
      <c r="F4">
        <v>54</v>
      </c>
      <c r="G4">
        <v>22.19</v>
      </c>
      <c r="H4">
        <v>0.31</v>
      </c>
      <c r="I4">
        <v>146</v>
      </c>
      <c r="J4">
        <v>170.79</v>
      </c>
      <c r="K4">
        <v>51.39</v>
      </c>
      <c r="L4">
        <v>3</v>
      </c>
      <c r="M4">
        <v>144</v>
      </c>
      <c r="N4">
        <v>31.4</v>
      </c>
      <c r="O4">
        <v>21297.94</v>
      </c>
      <c r="P4">
        <v>602.89</v>
      </c>
      <c r="Q4">
        <v>6041.47</v>
      </c>
      <c r="R4">
        <v>390.83</v>
      </c>
      <c r="S4">
        <v>149.66</v>
      </c>
      <c r="T4">
        <v>113889</v>
      </c>
      <c r="U4">
        <v>0.38</v>
      </c>
      <c r="V4">
        <v>0.78</v>
      </c>
      <c r="W4">
        <v>7.08</v>
      </c>
      <c r="X4">
        <v>6.74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1.7442</v>
      </c>
      <c r="E5">
        <v>57.33</v>
      </c>
      <c r="F5">
        <v>51.67</v>
      </c>
      <c r="G5">
        <v>31.96</v>
      </c>
      <c r="H5">
        <v>0.41</v>
      </c>
      <c r="I5">
        <v>97</v>
      </c>
      <c r="J5">
        <v>172.25</v>
      </c>
      <c r="K5">
        <v>51.39</v>
      </c>
      <c r="L5">
        <v>4</v>
      </c>
      <c r="M5">
        <v>95</v>
      </c>
      <c r="N5">
        <v>31.86</v>
      </c>
      <c r="O5">
        <v>21478.05</v>
      </c>
      <c r="P5">
        <v>535.16999999999996</v>
      </c>
      <c r="Q5">
        <v>6041.29</v>
      </c>
      <c r="R5">
        <v>312.41000000000003</v>
      </c>
      <c r="S5">
        <v>149.66</v>
      </c>
      <c r="T5">
        <v>74927.91</v>
      </c>
      <c r="U5">
        <v>0.48</v>
      </c>
      <c r="V5">
        <v>0.82</v>
      </c>
      <c r="W5">
        <v>6.99</v>
      </c>
      <c r="X5">
        <v>4.41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1.8008999999999999</v>
      </c>
      <c r="E6">
        <v>55.53</v>
      </c>
      <c r="F6">
        <v>50.65</v>
      </c>
      <c r="G6">
        <v>41.07</v>
      </c>
      <c r="H6">
        <v>0.51</v>
      </c>
      <c r="I6">
        <v>74</v>
      </c>
      <c r="J6">
        <v>173.71</v>
      </c>
      <c r="K6">
        <v>51.39</v>
      </c>
      <c r="L6">
        <v>5</v>
      </c>
      <c r="M6">
        <v>26</v>
      </c>
      <c r="N6">
        <v>32.32</v>
      </c>
      <c r="O6">
        <v>21658.78</v>
      </c>
      <c r="P6">
        <v>489.37</v>
      </c>
      <c r="Q6">
        <v>6041.27</v>
      </c>
      <c r="R6">
        <v>275.26</v>
      </c>
      <c r="S6">
        <v>149.66</v>
      </c>
      <c r="T6">
        <v>56466.39</v>
      </c>
      <c r="U6">
        <v>0.54</v>
      </c>
      <c r="V6">
        <v>0.83</v>
      </c>
      <c r="W6">
        <v>7.02</v>
      </c>
      <c r="X6">
        <v>3.39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1.8013999999999999</v>
      </c>
      <c r="E7">
        <v>55.51</v>
      </c>
      <c r="F7">
        <v>50.66</v>
      </c>
      <c r="G7">
        <v>41.64</v>
      </c>
      <c r="H7">
        <v>0.61</v>
      </c>
      <c r="I7">
        <v>73</v>
      </c>
      <c r="J7">
        <v>175.18</v>
      </c>
      <c r="K7">
        <v>51.39</v>
      </c>
      <c r="L7">
        <v>6</v>
      </c>
      <c r="M7">
        <v>1</v>
      </c>
      <c r="N7">
        <v>32.79</v>
      </c>
      <c r="O7">
        <v>21840.16</v>
      </c>
      <c r="P7">
        <v>489.37</v>
      </c>
      <c r="Q7">
        <v>6041.24</v>
      </c>
      <c r="R7">
        <v>274.74</v>
      </c>
      <c r="S7">
        <v>149.66</v>
      </c>
      <c r="T7">
        <v>56208.89</v>
      </c>
      <c r="U7">
        <v>0.54</v>
      </c>
      <c r="V7">
        <v>0.83</v>
      </c>
      <c r="W7">
        <v>7.06</v>
      </c>
      <c r="X7">
        <v>3.41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1.8009999999999999</v>
      </c>
      <c r="E8">
        <v>55.52</v>
      </c>
      <c r="F8">
        <v>50.68</v>
      </c>
      <c r="G8">
        <v>41.65</v>
      </c>
      <c r="H8">
        <v>0.7</v>
      </c>
      <c r="I8">
        <v>73</v>
      </c>
      <c r="J8">
        <v>176.66</v>
      </c>
      <c r="K8">
        <v>51.39</v>
      </c>
      <c r="L8">
        <v>7</v>
      </c>
      <c r="M8">
        <v>0</v>
      </c>
      <c r="N8">
        <v>33.270000000000003</v>
      </c>
      <c r="O8">
        <v>22022.17</v>
      </c>
      <c r="P8">
        <v>493.37</v>
      </c>
      <c r="Q8">
        <v>6041.36</v>
      </c>
      <c r="R8">
        <v>275.16000000000003</v>
      </c>
      <c r="S8">
        <v>149.66</v>
      </c>
      <c r="T8">
        <v>56420.35</v>
      </c>
      <c r="U8">
        <v>0.54</v>
      </c>
      <c r="V8">
        <v>0.83</v>
      </c>
      <c r="W8">
        <v>7.06</v>
      </c>
      <c r="X8">
        <v>3.42</v>
      </c>
      <c r="Y8">
        <v>1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1.4944999999999999</v>
      </c>
      <c r="E2">
        <v>66.91</v>
      </c>
      <c r="F2">
        <v>61.46</v>
      </c>
      <c r="G2">
        <v>12.17</v>
      </c>
      <c r="H2">
        <v>0.34</v>
      </c>
      <c r="I2">
        <v>303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286.36</v>
      </c>
      <c r="Q2">
        <v>6044.17</v>
      </c>
      <c r="R2">
        <v>627.9</v>
      </c>
      <c r="S2">
        <v>149.66</v>
      </c>
      <c r="T2">
        <v>231639.13</v>
      </c>
      <c r="U2">
        <v>0.24</v>
      </c>
      <c r="V2">
        <v>0.69</v>
      </c>
      <c r="W2">
        <v>7.77</v>
      </c>
      <c r="X2">
        <v>14.19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1.0625</v>
      </c>
      <c r="E2">
        <v>94.12</v>
      </c>
      <c r="F2">
        <v>75.959999999999994</v>
      </c>
      <c r="G2">
        <v>7.76</v>
      </c>
      <c r="H2">
        <v>0.13</v>
      </c>
      <c r="I2">
        <v>587</v>
      </c>
      <c r="J2">
        <v>133.21</v>
      </c>
      <c r="K2">
        <v>46.47</v>
      </c>
      <c r="L2">
        <v>1</v>
      </c>
      <c r="M2">
        <v>585</v>
      </c>
      <c r="N2">
        <v>20.75</v>
      </c>
      <c r="O2">
        <v>16663.419999999998</v>
      </c>
      <c r="P2">
        <v>801.95</v>
      </c>
      <c r="Q2">
        <v>6043.72</v>
      </c>
      <c r="R2">
        <v>1136.6300000000001</v>
      </c>
      <c r="S2">
        <v>149.66</v>
      </c>
      <c r="T2">
        <v>484587.11</v>
      </c>
      <c r="U2">
        <v>0.13</v>
      </c>
      <c r="V2">
        <v>0.56000000000000005</v>
      </c>
      <c r="W2">
        <v>7.81</v>
      </c>
      <c r="X2">
        <v>28.68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1.5596000000000001</v>
      </c>
      <c r="E3">
        <v>64.12</v>
      </c>
      <c r="F3">
        <v>56.52</v>
      </c>
      <c r="G3">
        <v>17.04</v>
      </c>
      <c r="H3">
        <v>0.26</v>
      </c>
      <c r="I3">
        <v>199</v>
      </c>
      <c r="J3">
        <v>134.55000000000001</v>
      </c>
      <c r="K3">
        <v>46.47</v>
      </c>
      <c r="L3">
        <v>2</v>
      </c>
      <c r="M3">
        <v>197</v>
      </c>
      <c r="N3">
        <v>21.09</v>
      </c>
      <c r="O3">
        <v>16828.84</v>
      </c>
      <c r="P3">
        <v>549.05999999999995</v>
      </c>
      <c r="Q3">
        <v>6041.54</v>
      </c>
      <c r="R3">
        <v>476.26</v>
      </c>
      <c r="S3">
        <v>149.66</v>
      </c>
      <c r="T3">
        <v>156339.32</v>
      </c>
      <c r="U3">
        <v>0.31</v>
      </c>
      <c r="V3">
        <v>0.75</v>
      </c>
      <c r="W3">
        <v>7.17</v>
      </c>
      <c r="X3">
        <v>9.26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1.738</v>
      </c>
      <c r="E4">
        <v>57.54</v>
      </c>
      <c r="F4">
        <v>52.36</v>
      </c>
      <c r="G4">
        <v>28.56</v>
      </c>
      <c r="H4">
        <v>0.39</v>
      </c>
      <c r="I4">
        <v>110</v>
      </c>
      <c r="J4">
        <v>135.9</v>
      </c>
      <c r="K4">
        <v>46.47</v>
      </c>
      <c r="L4">
        <v>3</v>
      </c>
      <c r="M4">
        <v>97</v>
      </c>
      <c r="N4">
        <v>21.43</v>
      </c>
      <c r="O4">
        <v>16994.64</v>
      </c>
      <c r="P4">
        <v>452.64</v>
      </c>
      <c r="Q4">
        <v>6041.51</v>
      </c>
      <c r="R4">
        <v>334.89</v>
      </c>
      <c r="S4">
        <v>149.66</v>
      </c>
      <c r="T4">
        <v>86100.35</v>
      </c>
      <c r="U4">
        <v>0.45</v>
      </c>
      <c r="V4">
        <v>0.81</v>
      </c>
      <c r="W4">
        <v>7.04</v>
      </c>
      <c r="X4">
        <v>5.0999999999999996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1.7737000000000001</v>
      </c>
      <c r="E5">
        <v>56.38</v>
      </c>
      <c r="F5">
        <v>51.64</v>
      </c>
      <c r="G5">
        <v>32.96</v>
      </c>
      <c r="H5">
        <v>0.52</v>
      </c>
      <c r="I5">
        <v>94</v>
      </c>
      <c r="J5">
        <v>137.25</v>
      </c>
      <c r="K5">
        <v>46.47</v>
      </c>
      <c r="L5">
        <v>4</v>
      </c>
      <c r="M5">
        <v>2</v>
      </c>
      <c r="N5">
        <v>21.78</v>
      </c>
      <c r="O5">
        <v>17160.919999999998</v>
      </c>
      <c r="P5">
        <v>432.53</v>
      </c>
      <c r="Q5">
        <v>6041.61</v>
      </c>
      <c r="R5">
        <v>306.47000000000003</v>
      </c>
      <c r="S5">
        <v>149.66</v>
      </c>
      <c r="T5">
        <v>71973.19</v>
      </c>
      <c r="U5">
        <v>0.49</v>
      </c>
      <c r="V5">
        <v>0.82</v>
      </c>
      <c r="W5">
        <v>7.12</v>
      </c>
      <c r="X5">
        <v>4.38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1.7738</v>
      </c>
      <c r="E6">
        <v>56.38</v>
      </c>
      <c r="F6">
        <v>51.64</v>
      </c>
      <c r="G6">
        <v>32.96</v>
      </c>
      <c r="H6">
        <v>0.64</v>
      </c>
      <c r="I6">
        <v>94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17327.689999999999</v>
      </c>
      <c r="P6">
        <v>437.12</v>
      </c>
      <c r="Q6">
        <v>6041.64</v>
      </c>
      <c r="R6">
        <v>306.48</v>
      </c>
      <c r="S6">
        <v>149.66</v>
      </c>
      <c r="T6">
        <v>71976.45</v>
      </c>
      <c r="U6">
        <v>0.49</v>
      </c>
      <c r="V6">
        <v>0.82</v>
      </c>
      <c r="W6">
        <v>7.12</v>
      </c>
      <c r="X6">
        <v>4.38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0.95650000000000002</v>
      </c>
      <c r="E2">
        <v>104.55</v>
      </c>
      <c r="F2">
        <v>81.25</v>
      </c>
      <c r="G2">
        <v>7.09</v>
      </c>
      <c r="H2">
        <v>0.12</v>
      </c>
      <c r="I2">
        <v>688</v>
      </c>
      <c r="J2">
        <v>150.44</v>
      </c>
      <c r="K2">
        <v>49.1</v>
      </c>
      <c r="L2">
        <v>1</v>
      </c>
      <c r="M2">
        <v>686</v>
      </c>
      <c r="N2">
        <v>25.34</v>
      </c>
      <c r="O2">
        <v>18787.759999999998</v>
      </c>
      <c r="P2">
        <v>937.62</v>
      </c>
      <c r="Q2">
        <v>6043.44</v>
      </c>
      <c r="R2">
        <v>1317.68</v>
      </c>
      <c r="S2">
        <v>149.66</v>
      </c>
      <c r="T2">
        <v>574608.22</v>
      </c>
      <c r="U2">
        <v>0.11</v>
      </c>
      <c r="V2">
        <v>0.52</v>
      </c>
      <c r="W2">
        <v>7.97</v>
      </c>
      <c r="X2">
        <v>33.979999999999997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1.4879</v>
      </c>
      <c r="E3">
        <v>67.209999999999994</v>
      </c>
      <c r="F3">
        <v>57.97</v>
      </c>
      <c r="G3">
        <v>15.25</v>
      </c>
      <c r="H3">
        <v>0.23</v>
      </c>
      <c r="I3">
        <v>228</v>
      </c>
      <c r="J3">
        <v>151.83000000000001</v>
      </c>
      <c r="K3">
        <v>49.1</v>
      </c>
      <c r="L3">
        <v>2</v>
      </c>
      <c r="M3">
        <v>226</v>
      </c>
      <c r="N3">
        <v>25.73</v>
      </c>
      <c r="O3">
        <v>18959.54</v>
      </c>
      <c r="P3">
        <v>627.36</v>
      </c>
      <c r="Q3">
        <v>6042.2</v>
      </c>
      <c r="R3">
        <v>525.14</v>
      </c>
      <c r="S3">
        <v>149.66</v>
      </c>
      <c r="T3">
        <v>180633.72</v>
      </c>
      <c r="U3">
        <v>0.28000000000000003</v>
      </c>
      <c r="V3">
        <v>0.73</v>
      </c>
      <c r="W3">
        <v>7.22</v>
      </c>
      <c r="X3">
        <v>10.7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1.6847000000000001</v>
      </c>
      <c r="E4">
        <v>59.36</v>
      </c>
      <c r="F4">
        <v>53.17</v>
      </c>
      <c r="G4">
        <v>24.92</v>
      </c>
      <c r="H4">
        <v>0.35</v>
      </c>
      <c r="I4">
        <v>128</v>
      </c>
      <c r="J4">
        <v>153.22999999999999</v>
      </c>
      <c r="K4">
        <v>49.1</v>
      </c>
      <c r="L4">
        <v>3</v>
      </c>
      <c r="M4">
        <v>126</v>
      </c>
      <c r="N4">
        <v>26.13</v>
      </c>
      <c r="O4">
        <v>19131.849999999999</v>
      </c>
      <c r="P4">
        <v>530</v>
      </c>
      <c r="Q4">
        <v>6041.81</v>
      </c>
      <c r="R4">
        <v>362.55</v>
      </c>
      <c r="S4">
        <v>149.66</v>
      </c>
      <c r="T4">
        <v>99839.93</v>
      </c>
      <c r="U4">
        <v>0.41</v>
      </c>
      <c r="V4">
        <v>0.79</v>
      </c>
      <c r="W4">
        <v>7.06</v>
      </c>
      <c r="X4">
        <v>5.91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1.7789999999999999</v>
      </c>
      <c r="E5">
        <v>56.21</v>
      </c>
      <c r="F5">
        <v>51.28</v>
      </c>
      <c r="G5">
        <v>35.36</v>
      </c>
      <c r="H5">
        <v>0.46</v>
      </c>
      <c r="I5">
        <v>87</v>
      </c>
      <c r="J5">
        <v>154.63</v>
      </c>
      <c r="K5">
        <v>49.1</v>
      </c>
      <c r="L5">
        <v>4</v>
      </c>
      <c r="M5">
        <v>50</v>
      </c>
      <c r="N5">
        <v>26.53</v>
      </c>
      <c r="O5">
        <v>19304.72</v>
      </c>
      <c r="P5">
        <v>466.22</v>
      </c>
      <c r="Q5">
        <v>6041.55</v>
      </c>
      <c r="R5">
        <v>296.76</v>
      </c>
      <c r="S5">
        <v>149.66</v>
      </c>
      <c r="T5">
        <v>67152.56</v>
      </c>
      <c r="U5">
        <v>0.5</v>
      </c>
      <c r="V5">
        <v>0.82</v>
      </c>
      <c r="W5">
        <v>7.04</v>
      </c>
      <c r="X5">
        <v>4.0199999999999996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1.7914000000000001</v>
      </c>
      <c r="E6">
        <v>55.82</v>
      </c>
      <c r="F6">
        <v>51.04</v>
      </c>
      <c r="G6">
        <v>37.35</v>
      </c>
      <c r="H6">
        <v>0.56999999999999995</v>
      </c>
      <c r="I6">
        <v>82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19478.150000000001</v>
      </c>
      <c r="P6">
        <v>461.66</v>
      </c>
      <c r="Q6">
        <v>6041.48</v>
      </c>
      <c r="R6">
        <v>286.77999999999997</v>
      </c>
      <c r="S6">
        <v>149.66</v>
      </c>
      <c r="T6">
        <v>62185.120000000003</v>
      </c>
      <c r="U6">
        <v>0.52</v>
      </c>
      <c r="V6">
        <v>0.83</v>
      </c>
      <c r="W6">
        <v>7.09</v>
      </c>
      <c r="X6">
        <v>3.78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1.7911999999999999</v>
      </c>
      <c r="E7">
        <v>55.83</v>
      </c>
      <c r="F7">
        <v>51.05</v>
      </c>
      <c r="G7">
        <v>37.35</v>
      </c>
      <c r="H7">
        <v>0.67</v>
      </c>
      <c r="I7">
        <v>82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465.48</v>
      </c>
      <c r="Q7">
        <v>6041.33</v>
      </c>
      <c r="R7">
        <v>286.87</v>
      </c>
      <c r="S7">
        <v>149.66</v>
      </c>
      <c r="T7">
        <v>62228.65</v>
      </c>
      <c r="U7">
        <v>0.52</v>
      </c>
      <c r="V7">
        <v>0.83</v>
      </c>
      <c r="W7">
        <v>7.09</v>
      </c>
      <c r="X7">
        <v>3.79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0.7591</v>
      </c>
      <c r="E2">
        <v>131.74</v>
      </c>
      <c r="F2">
        <v>94.58</v>
      </c>
      <c r="G2">
        <v>6.09</v>
      </c>
      <c r="H2">
        <v>0.1</v>
      </c>
      <c r="I2">
        <v>932</v>
      </c>
      <c r="J2">
        <v>185.69</v>
      </c>
      <c r="K2">
        <v>53.44</v>
      </c>
      <c r="L2">
        <v>1</v>
      </c>
      <c r="M2">
        <v>930</v>
      </c>
      <c r="N2">
        <v>36.26</v>
      </c>
      <c r="O2">
        <v>23136.14</v>
      </c>
      <c r="P2">
        <v>1264.01</v>
      </c>
      <c r="Q2">
        <v>6043.35</v>
      </c>
      <c r="R2">
        <v>1772.46</v>
      </c>
      <c r="S2">
        <v>149.66</v>
      </c>
      <c r="T2">
        <v>800777.65</v>
      </c>
      <c r="U2">
        <v>0.08</v>
      </c>
      <c r="V2">
        <v>0.45</v>
      </c>
      <c r="W2">
        <v>8.3800000000000008</v>
      </c>
      <c r="X2">
        <v>47.3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1.3607</v>
      </c>
      <c r="E3">
        <v>73.489999999999995</v>
      </c>
      <c r="F3">
        <v>60.52</v>
      </c>
      <c r="G3">
        <v>12.88</v>
      </c>
      <c r="H3">
        <v>0.19</v>
      </c>
      <c r="I3">
        <v>282</v>
      </c>
      <c r="J3">
        <v>187.21</v>
      </c>
      <c r="K3">
        <v>53.44</v>
      </c>
      <c r="L3">
        <v>2</v>
      </c>
      <c r="M3">
        <v>280</v>
      </c>
      <c r="N3">
        <v>36.770000000000003</v>
      </c>
      <c r="O3">
        <v>23322.880000000001</v>
      </c>
      <c r="P3">
        <v>775.98</v>
      </c>
      <c r="Q3">
        <v>6042.2</v>
      </c>
      <c r="R3">
        <v>612.29</v>
      </c>
      <c r="S3">
        <v>149.66</v>
      </c>
      <c r="T3">
        <v>223942.56</v>
      </c>
      <c r="U3">
        <v>0.24</v>
      </c>
      <c r="V3">
        <v>0.7</v>
      </c>
      <c r="W3">
        <v>7.3</v>
      </c>
      <c r="X3">
        <v>13.26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1.581</v>
      </c>
      <c r="E4">
        <v>63.25</v>
      </c>
      <c r="F4">
        <v>54.75</v>
      </c>
      <c r="G4">
        <v>20.28</v>
      </c>
      <c r="H4">
        <v>0.28000000000000003</v>
      </c>
      <c r="I4">
        <v>162</v>
      </c>
      <c r="J4">
        <v>188.73</v>
      </c>
      <c r="K4">
        <v>53.44</v>
      </c>
      <c r="L4">
        <v>3</v>
      </c>
      <c r="M4">
        <v>160</v>
      </c>
      <c r="N4">
        <v>37.29</v>
      </c>
      <c r="O4">
        <v>23510.33</v>
      </c>
      <c r="P4">
        <v>669.33</v>
      </c>
      <c r="Q4">
        <v>6041.29</v>
      </c>
      <c r="R4">
        <v>415.89</v>
      </c>
      <c r="S4">
        <v>149.66</v>
      </c>
      <c r="T4">
        <v>126342.01</v>
      </c>
      <c r="U4">
        <v>0.36</v>
      </c>
      <c r="V4">
        <v>0.77</v>
      </c>
      <c r="W4">
        <v>7.12</v>
      </c>
      <c r="X4">
        <v>7.49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1.6977</v>
      </c>
      <c r="E5">
        <v>58.9</v>
      </c>
      <c r="F5">
        <v>52.34</v>
      </c>
      <c r="G5">
        <v>28.55</v>
      </c>
      <c r="H5">
        <v>0.37</v>
      </c>
      <c r="I5">
        <v>110</v>
      </c>
      <c r="J5">
        <v>190.25</v>
      </c>
      <c r="K5">
        <v>53.44</v>
      </c>
      <c r="L5">
        <v>4</v>
      </c>
      <c r="M5">
        <v>108</v>
      </c>
      <c r="N5">
        <v>37.82</v>
      </c>
      <c r="O5">
        <v>23698.48</v>
      </c>
      <c r="P5">
        <v>604.70000000000005</v>
      </c>
      <c r="Q5">
        <v>6041.82</v>
      </c>
      <c r="R5">
        <v>334.73</v>
      </c>
      <c r="S5">
        <v>149.66</v>
      </c>
      <c r="T5">
        <v>86019.95</v>
      </c>
      <c r="U5">
        <v>0.45</v>
      </c>
      <c r="V5">
        <v>0.81</v>
      </c>
      <c r="W5">
        <v>7.02</v>
      </c>
      <c r="X5">
        <v>5.08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1.7710999999999999</v>
      </c>
      <c r="E6">
        <v>56.46</v>
      </c>
      <c r="F6">
        <v>50.98</v>
      </c>
      <c r="G6">
        <v>37.76</v>
      </c>
      <c r="H6">
        <v>0.46</v>
      </c>
      <c r="I6">
        <v>81</v>
      </c>
      <c r="J6">
        <v>191.78</v>
      </c>
      <c r="K6">
        <v>53.44</v>
      </c>
      <c r="L6">
        <v>5</v>
      </c>
      <c r="M6">
        <v>77</v>
      </c>
      <c r="N6">
        <v>38.35</v>
      </c>
      <c r="O6">
        <v>23887.360000000001</v>
      </c>
      <c r="P6">
        <v>553.98</v>
      </c>
      <c r="Q6">
        <v>6041.11</v>
      </c>
      <c r="R6">
        <v>288.23</v>
      </c>
      <c r="S6">
        <v>149.66</v>
      </c>
      <c r="T6">
        <v>62915.74</v>
      </c>
      <c r="U6">
        <v>0.52</v>
      </c>
      <c r="V6">
        <v>0.83</v>
      </c>
      <c r="W6">
        <v>6.98</v>
      </c>
      <c r="X6">
        <v>3.72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1.8116000000000001</v>
      </c>
      <c r="E7">
        <v>55.2</v>
      </c>
      <c r="F7">
        <v>50.27</v>
      </c>
      <c r="G7">
        <v>45.7</v>
      </c>
      <c r="H7">
        <v>0.55000000000000004</v>
      </c>
      <c r="I7">
        <v>66</v>
      </c>
      <c r="J7">
        <v>193.32</v>
      </c>
      <c r="K7">
        <v>53.44</v>
      </c>
      <c r="L7">
        <v>6</v>
      </c>
      <c r="M7">
        <v>15</v>
      </c>
      <c r="N7">
        <v>38.89</v>
      </c>
      <c r="O7">
        <v>24076.95</v>
      </c>
      <c r="P7">
        <v>515.97</v>
      </c>
      <c r="Q7">
        <v>6041.5</v>
      </c>
      <c r="R7">
        <v>262.51</v>
      </c>
      <c r="S7">
        <v>149.66</v>
      </c>
      <c r="T7">
        <v>50130.3</v>
      </c>
      <c r="U7">
        <v>0.56999999999999995</v>
      </c>
      <c r="V7">
        <v>0.84</v>
      </c>
      <c r="W7">
        <v>7.01</v>
      </c>
      <c r="X7">
        <v>3.01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1.8133999999999999</v>
      </c>
      <c r="E8">
        <v>55.15</v>
      </c>
      <c r="F8">
        <v>50.26</v>
      </c>
      <c r="G8">
        <v>46.39</v>
      </c>
      <c r="H8">
        <v>0.64</v>
      </c>
      <c r="I8">
        <v>65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24267.279999999999</v>
      </c>
      <c r="P8">
        <v>517.01</v>
      </c>
      <c r="Q8">
        <v>6041.19</v>
      </c>
      <c r="R8">
        <v>261.17</v>
      </c>
      <c r="S8">
        <v>149.66</v>
      </c>
      <c r="T8">
        <v>49463.94</v>
      </c>
      <c r="U8">
        <v>0.56999999999999995</v>
      </c>
      <c r="V8">
        <v>0.84</v>
      </c>
      <c r="W8">
        <v>7.03</v>
      </c>
      <c r="X8">
        <v>3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0.71109999999999995</v>
      </c>
      <c r="E2">
        <v>140.62</v>
      </c>
      <c r="F2">
        <v>98.91</v>
      </c>
      <c r="G2">
        <v>5.89</v>
      </c>
      <c r="H2">
        <v>0.09</v>
      </c>
      <c r="I2">
        <v>1008</v>
      </c>
      <c r="J2">
        <v>194.77</v>
      </c>
      <c r="K2">
        <v>54.38</v>
      </c>
      <c r="L2">
        <v>1</v>
      </c>
      <c r="M2">
        <v>1006</v>
      </c>
      <c r="N2">
        <v>39.4</v>
      </c>
      <c r="O2">
        <v>24256.19</v>
      </c>
      <c r="P2">
        <v>1365.34</v>
      </c>
      <c r="Q2">
        <v>6044.7</v>
      </c>
      <c r="R2">
        <v>1920.1</v>
      </c>
      <c r="S2">
        <v>149.66</v>
      </c>
      <c r="T2">
        <v>874214.96</v>
      </c>
      <c r="U2">
        <v>0.08</v>
      </c>
      <c r="V2">
        <v>0.43</v>
      </c>
      <c r="W2">
        <v>8.5299999999999994</v>
      </c>
      <c r="X2">
        <v>51.62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1.3310999999999999</v>
      </c>
      <c r="E3">
        <v>75.13</v>
      </c>
      <c r="F3">
        <v>61.14</v>
      </c>
      <c r="G3">
        <v>12.44</v>
      </c>
      <c r="H3">
        <v>0.18</v>
      </c>
      <c r="I3">
        <v>295</v>
      </c>
      <c r="J3">
        <v>196.32</v>
      </c>
      <c r="K3">
        <v>54.38</v>
      </c>
      <c r="L3">
        <v>2</v>
      </c>
      <c r="M3">
        <v>293</v>
      </c>
      <c r="N3">
        <v>39.950000000000003</v>
      </c>
      <c r="O3">
        <v>24447.22</v>
      </c>
      <c r="P3">
        <v>812.14</v>
      </c>
      <c r="Q3">
        <v>6041.73</v>
      </c>
      <c r="R3">
        <v>633.14</v>
      </c>
      <c r="S3">
        <v>149.66</v>
      </c>
      <c r="T3">
        <v>234299.6</v>
      </c>
      <c r="U3">
        <v>0.24</v>
      </c>
      <c r="V3">
        <v>0.69</v>
      </c>
      <c r="W3">
        <v>7.32</v>
      </c>
      <c r="X3">
        <v>13.88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1.5563</v>
      </c>
      <c r="E4">
        <v>64.260000000000005</v>
      </c>
      <c r="F4">
        <v>55.13</v>
      </c>
      <c r="G4">
        <v>19.46</v>
      </c>
      <c r="H4">
        <v>0.27</v>
      </c>
      <c r="I4">
        <v>170</v>
      </c>
      <c r="J4">
        <v>197.88</v>
      </c>
      <c r="K4">
        <v>54.38</v>
      </c>
      <c r="L4">
        <v>3</v>
      </c>
      <c r="M4">
        <v>168</v>
      </c>
      <c r="N4">
        <v>40.5</v>
      </c>
      <c r="O4">
        <v>24639</v>
      </c>
      <c r="P4">
        <v>703.01</v>
      </c>
      <c r="Q4">
        <v>6041.56</v>
      </c>
      <c r="R4">
        <v>429.15</v>
      </c>
      <c r="S4">
        <v>149.66</v>
      </c>
      <c r="T4">
        <v>132930.1</v>
      </c>
      <c r="U4">
        <v>0.35</v>
      </c>
      <c r="V4">
        <v>0.77</v>
      </c>
      <c r="W4">
        <v>7.12</v>
      </c>
      <c r="X4">
        <v>7.87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1.6775</v>
      </c>
      <c r="E5">
        <v>59.61</v>
      </c>
      <c r="F5">
        <v>52.59</v>
      </c>
      <c r="G5">
        <v>27.2</v>
      </c>
      <c r="H5">
        <v>0.36</v>
      </c>
      <c r="I5">
        <v>116</v>
      </c>
      <c r="J5">
        <v>199.44</v>
      </c>
      <c r="K5">
        <v>54.38</v>
      </c>
      <c r="L5">
        <v>4</v>
      </c>
      <c r="M5">
        <v>114</v>
      </c>
      <c r="N5">
        <v>41.06</v>
      </c>
      <c r="O5">
        <v>24831.54</v>
      </c>
      <c r="P5">
        <v>637.28</v>
      </c>
      <c r="Q5">
        <v>6041.47</v>
      </c>
      <c r="R5">
        <v>342.99</v>
      </c>
      <c r="S5">
        <v>149.66</v>
      </c>
      <c r="T5">
        <v>90122.62</v>
      </c>
      <c r="U5">
        <v>0.44</v>
      </c>
      <c r="V5">
        <v>0.8</v>
      </c>
      <c r="W5">
        <v>7.03</v>
      </c>
      <c r="X5">
        <v>5.32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1.7526999999999999</v>
      </c>
      <c r="E6">
        <v>57.06</v>
      </c>
      <c r="F6">
        <v>51.2</v>
      </c>
      <c r="G6">
        <v>35.72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587.78</v>
      </c>
      <c r="Q6">
        <v>6041.44</v>
      </c>
      <c r="R6">
        <v>295.43</v>
      </c>
      <c r="S6">
        <v>149.66</v>
      </c>
      <c r="T6">
        <v>66489.789999999994</v>
      </c>
      <c r="U6">
        <v>0.51</v>
      </c>
      <c r="V6">
        <v>0.82</v>
      </c>
      <c r="W6">
        <v>6.99</v>
      </c>
      <c r="X6">
        <v>3.93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1.8031999999999999</v>
      </c>
      <c r="E7">
        <v>55.46</v>
      </c>
      <c r="F7">
        <v>50.34</v>
      </c>
      <c r="G7">
        <v>45.08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543.44000000000005</v>
      </c>
      <c r="Q7">
        <v>6041.61</v>
      </c>
      <c r="R7">
        <v>265.75</v>
      </c>
      <c r="S7">
        <v>149.66</v>
      </c>
      <c r="T7">
        <v>51747.44</v>
      </c>
      <c r="U7">
        <v>0.56000000000000005</v>
      </c>
      <c r="V7">
        <v>0.84</v>
      </c>
      <c r="W7">
        <v>6.98</v>
      </c>
      <c r="X7">
        <v>3.07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1.8165</v>
      </c>
      <c r="E8">
        <v>55.05</v>
      </c>
      <c r="F8">
        <v>50.12</v>
      </c>
      <c r="G8">
        <v>48.51</v>
      </c>
      <c r="H8">
        <v>0.61</v>
      </c>
      <c r="I8">
        <v>62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530.95000000000005</v>
      </c>
      <c r="Q8">
        <v>6041.24</v>
      </c>
      <c r="R8">
        <v>256.8</v>
      </c>
      <c r="S8">
        <v>149.66</v>
      </c>
      <c r="T8">
        <v>47297.22</v>
      </c>
      <c r="U8">
        <v>0.57999999999999996</v>
      </c>
      <c r="V8">
        <v>0.84</v>
      </c>
      <c r="W8">
        <v>7.02</v>
      </c>
      <c r="X8">
        <v>2.86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1.8166</v>
      </c>
      <c r="E9">
        <v>55.05</v>
      </c>
      <c r="F9">
        <v>50.12</v>
      </c>
      <c r="G9">
        <v>48.5</v>
      </c>
      <c r="H9">
        <v>0.69</v>
      </c>
      <c r="I9">
        <v>62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534.5</v>
      </c>
      <c r="Q9">
        <v>6041.34</v>
      </c>
      <c r="R9">
        <v>256.45</v>
      </c>
      <c r="S9">
        <v>149.66</v>
      </c>
      <c r="T9">
        <v>47122.48</v>
      </c>
      <c r="U9">
        <v>0.57999999999999996</v>
      </c>
      <c r="V9">
        <v>0.84</v>
      </c>
      <c r="W9">
        <v>7.03</v>
      </c>
      <c r="X9">
        <v>2.86</v>
      </c>
      <c r="Y9">
        <v>1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1.175</v>
      </c>
      <c r="E2">
        <v>85.11</v>
      </c>
      <c r="F2">
        <v>71.22</v>
      </c>
      <c r="G2">
        <v>8.65</v>
      </c>
      <c r="H2">
        <v>0.15</v>
      </c>
      <c r="I2">
        <v>494</v>
      </c>
      <c r="J2">
        <v>116.05</v>
      </c>
      <c r="K2">
        <v>43.4</v>
      </c>
      <c r="L2">
        <v>1</v>
      </c>
      <c r="M2">
        <v>492</v>
      </c>
      <c r="N2">
        <v>16.649999999999999</v>
      </c>
      <c r="O2">
        <v>14546.17</v>
      </c>
      <c r="P2">
        <v>676.57</v>
      </c>
      <c r="Q2">
        <v>6042.59</v>
      </c>
      <c r="R2">
        <v>975.04</v>
      </c>
      <c r="S2">
        <v>149.66</v>
      </c>
      <c r="T2">
        <v>404253.73</v>
      </c>
      <c r="U2">
        <v>0.15</v>
      </c>
      <c r="V2">
        <v>0.59</v>
      </c>
      <c r="W2">
        <v>7.67</v>
      </c>
      <c r="X2">
        <v>23.95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1.6338999999999999</v>
      </c>
      <c r="E3">
        <v>61.2</v>
      </c>
      <c r="F3">
        <v>55.08</v>
      </c>
      <c r="G3">
        <v>19.559999999999999</v>
      </c>
      <c r="H3">
        <v>0.3</v>
      </c>
      <c r="I3">
        <v>169</v>
      </c>
      <c r="J3">
        <v>117.34</v>
      </c>
      <c r="K3">
        <v>43.4</v>
      </c>
      <c r="L3">
        <v>2</v>
      </c>
      <c r="M3">
        <v>166</v>
      </c>
      <c r="N3">
        <v>16.940000000000001</v>
      </c>
      <c r="O3">
        <v>14705.49</v>
      </c>
      <c r="P3">
        <v>465.92</v>
      </c>
      <c r="Q3">
        <v>6041.44</v>
      </c>
      <c r="R3">
        <v>427.99</v>
      </c>
      <c r="S3">
        <v>149.66</v>
      </c>
      <c r="T3">
        <v>132358.01999999999</v>
      </c>
      <c r="U3">
        <v>0.35</v>
      </c>
      <c r="V3">
        <v>0.77</v>
      </c>
      <c r="W3">
        <v>7.11</v>
      </c>
      <c r="X3">
        <v>7.82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1.7467999999999999</v>
      </c>
      <c r="E4">
        <v>57.25</v>
      </c>
      <c r="F4">
        <v>52.49</v>
      </c>
      <c r="G4">
        <v>28.12</v>
      </c>
      <c r="H4">
        <v>0.45</v>
      </c>
      <c r="I4">
        <v>112</v>
      </c>
      <c r="J4">
        <v>118.63</v>
      </c>
      <c r="K4">
        <v>43.4</v>
      </c>
      <c r="L4">
        <v>3</v>
      </c>
      <c r="M4">
        <v>4</v>
      </c>
      <c r="N4">
        <v>17.23</v>
      </c>
      <c r="O4">
        <v>14865.24</v>
      </c>
      <c r="P4">
        <v>405.28</v>
      </c>
      <c r="Q4">
        <v>6041.8</v>
      </c>
      <c r="R4">
        <v>334.52</v>
      </c>
      <c r="S4">
        <v>149.66</v>
      </c>
      <c r="T4">
        <v>85906.99</v>
      </c>
      <c r="U4">
        <v>0.45</v>
      </c>
      <c r="V4">
        <v>0.8</v>
      </c>
      <c r="W4">
        <v>7.17</v>
      </c>
      <c r="X4">
        <v>5.23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1.7491000000000001</v>
      </c>
      <c r="E5">
        <v>57.17</v>
      </c>
      <c r="F5">
        <v>52.44</v>
      </c>
      <c r="G5">
        <v>28.34</v>
      </c>
      <c r="H5">
        <v>0.59</v>
      </c>
      <c r="I5">
        <v>111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408.29</v>
      </c>
      <c r="Q5">
        <v>6041.74</v>
      </c>
      <c r="R5">
        <v>332.82</v>
      </c>
      <c r="S5">
        <v>149.66</v>
      </c>
      <c r="T5">
        <v>85060.96</v>
      </c>
      <c r="U5">
        <v>0.45</v>
      </c>
      <c r="V5">
        <v>0.81</v>
      </c>
      <c r="W5">
        <v>7.17</v>
      </c>
      <c r="X5">
        <v>5.18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7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0.71109999999999995</v>
      </c>
      <c r="E2">
        <v>140.62</v>
      </c>
      <c r="F2">
        <v>98.91</v>
      </c>
      <c r="G2">
        <v>5.89</v>
      </c>
      <c r="H2">
        <v>0.09</v>
      </c>
      <c r="I2">
        <v>1008</v>
      </c>
      <c r="J2">
        <v>194.77</v>
      </c>
      <c r="K2">
        <v>54.38</v>
      </c>
      <c r="L2">
        <v>1</v>
      </c>
      <c r="M2">
        <v>1006</v>
      </c>
      <c r="N2">
        <v>39.4</v>
      </c>
      <c r="O2">
        <v>24256.19</v>
      </c>
      <c r="P2">
        <v>1365.34</v>
      </c>
      <c r="Q2">
        <v>6044.7</v>
      </c>
      <c r="R2">
        <v>1920.1</v>
      </c>
      <c r="S2">
        <v>149.66</v>
      </c>
      <c r="T2">
        <v>874214.96</v>
      </c>
      <c r="U2">
        <v>0.08</v>
      </c>
      <c r="V2">
        <v>0.43</v>
      </c>
      <c r="W2">
        <v>8.5299999999999994</v>
      </c>
      <c r="X2">
        <v>51.62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1.3310999999999999</v>
      </c>
      <c r="E3">
        <v>75.13</v>
      </c>
      <c r="F3">
        <v>61.14</v>
      </c>
      <c r="G3">
        <v>12.44</v>
      </c>
      <c r="H3">
        <v>0.18</v>
      </c>
      <c r="I3">
        <v>295</v>
      </c>
      <c r="J3">
        <v>196.32</v>
      </c>
      <c r="K3">
        <v>54.38</v>
      </c>
      <c r="L3">
        <v>2</v>
      </c>
      <c r="M3">
        <v>293</v>
      </c>
      <c r="N3">
        <v>39.950000000000003</v>
      </c>
      <c r="O3">
        <v>24447.22</v>
      </c>
      <c r="P3">
        <v>812.14</v>
      </c>
      <c r="Q3">
        <v>6041.73</v>
      </c>
      <c r="R3">
        <v>633.14</v>
      </c>
      <c r="S3">
        <v>149.66</v>
      </c>
      <c r="T3">
        <v>234299.6</v>
      </c>
      <c r="U3">
        <v>0.24</v>
      </c>
      <c r="V3">
        <v>0.69</v>
      </c>
      <c r="W3">
        <v>7.32</v>
      </c>
      <c r="X3">
        <v>13.88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1.5563</v>
      </c>
      <c r="E4">
        <v>64.260000000000005</v>
      </c>
      <c r="F4">
        <v>55.13</v>
      </c>
      <c r="G4">
        <v>19.46</v>
      </c>
      <c r="H4">
        <v>0.27</v>
      </c>
      <c r="I4">
        <v>170</v>
      </c>
      <c r="J4">
        <v>197.88</v>
      </c>
      <c r="K4">
        <v>54.38</v>
      </c>
      <c r="L4">
        <v>3</v>
      </c>
      <c r="M4">
        <v>168</v>
      </c>
      <c r="N4">
        <v>40.5</v>
      </c>
      <c r="O4">
        <v>24639</v>
      </c>
      <c r="P4">
        <v>703.01</v>
      </c>
      <c r="Q4">
        <v>6041.56</v>
      </c>
      <c r="R4">
        <v>429.15</v>
      </c>
      <c r="S4">
        <v>149.66</v>
      </c>
      <c r="T4">
        <v>132930.1</v>
      </c>
      <c r="U4">
        <v>0.35</v>
      </c>
      <c r="V4">
        <v>0.77</v>
      </c>
      <c r="W4">
        <v>7.12</v>
      </c>
      <c r="X4">
        <v>7.87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1.6775</v>
      </c>
      <c r="E5">
        <v>59.61</v>
      </c>
      <c r="F5">
        <v>52.59</v>
      </c>
      <c r="G5">
        <v>27.2</v>
      </c>
      <c r="H5">
        <v>0.36</v>
      </c>
      <c r="I5">
        <v>116</v>
      </c>
      <c r="J5">
        <v>199.44</v>
      </c>
      <c r="K5">
        <v>54.38</v>
      </c>
      <c r="L5">
        <v>4</v>
      </c>
      <c r="M5">
        <v>114</v>
      </c>
      <c r="N5">
        <v>41.06</v>
      </c>
      <c r="O5">
        <v>24831.54</v>
      </c>
      <c r="P5">
        <v>637.28</v>
      </c>
      <c r="Q5">
        <v>6041.47</v>
      </c>
      <c r="R5">
        <v>342.99</v>
      </c>
      <c r="S5">
        <v>149.66</v>
      </c>
      <c r="T5">
        <v>90122.62</v>
      </c>
      <c r="U5">
        <v>0.44</v>
      </c>
      <c r="V5">
        <v>0.8</v>
      </c>
      <c r="W5">
        <v>7.03</v>
      </c>
      <c r="X5">
        <v>5.32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1.7526999999999999</v>
      </c>
      <c r="E6">
        <v>57.06</v>
      </c>
      <c r="F6">
        <v>51.2</v>
      </c>
      <c r="G6">
        <v>35.72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587.78</v>
      </c>
      <c r="Q6">
        <v>6041.44</v>
      </c>
      <c r="R6">
        <v>295.43</v>
      </c>
      <c r="S6">
        <v>149.66</v>
      </c>
      <c r="T6">
        <v>66489.789999999994</v>
      </c>
      <c r="U6">
        <v>0.51</v>
      </c>
      <c r="V6">
        <v>0.82</v>
      </c>
      <c r="W6">
        <v>6.99</v>
      </c>
      <c r="X6">
        <v>3.93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1.8031999999999999</v>
      </c>
      <c r="E7">
        <v>55.46</v>
      </c>
      <c r="F7">
        <v>50.34</v>
      </c>
      <c r="G7">
        <v>45.08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543.44000000000005</v>
      </c>
      <c r="Q7">
        <v>6041.61</v>
      </c>
      <c r="R7">
        <v>265.75</v>
      </c>
      <c r="S7">
        <v>149.66</v>
      </c>
      <c r="T7">
        <v>51747.44</v>
      </c>
      <c r="U7">
        <v>0.56000000000000005</v>
      </c>
      <c r="V7">
        <v>0.84</v>
      </c>
      <c r="W7">
        <v>6.98</v>
      </c>
      <c r="X7">
        <v>3.07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1.8165</v>
      </c>
      <c r="E8">
        <v>55.05</v>
      </c>
      <c r="F8">
        <v>50.12</v>
      </c>
      <c r="G8">
        <v>48.51</v>
      </c>
      <c r="H8">
        <v>0.61</v>
      </c>
      <c r="I8">
        <v>62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530.95000000000005</v>
      </c>
      <c r="Q8">
        <v>6041.24</v>
      </c>
      <c r="R8">
        <v>256.8</v>
      </c>
      <c r="S8">
        <v>149.66</v>
      </c>
      <c r="T8">
        <v>47297.22</v>
      </c>
      <c r="U8">
        <v>0.57999999999999996</v>
      </c>
      <c r="V8">
        <v>0.84</v>
      </c>
      <c r="W8">
        <v>7.02</v>
      </c>
      <c r="X8">
        <v>2.86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1.8166</v>
      </c>
      <c r="E9">
        <v>55.05</v>
      </c>
      <c r="F9">
        <v>50.12</v>
      </c>
      <c r="G9">
        <v>48.5</v>
      </c>
      <c r="H9">
        <v>0.69</v>
      </c>
      <c r="I9">
        <v>62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534.5</v>
      </c>
      <c r="Q9">
        <v>6041.34</v>
      </c>
      <c r="R9">
        <v>256.45</v>
      </c>
      <c r="S9">
        <v>149.66</v>
      </c>
      <c r="T9">
        <v>47122.48</v>
      </c>
      <c r="U9">
        <v>0.57999999999999996</v>
      </c>
      <c r="V9">
        <v>0.84</v>
      </c>
      <c r="W9">
        <v>7.03</v>
      </c>
      <c r="X9">
        <v>2.86</v>
      </c>
      <c r="Y9">
        <v>1</v>
      </c>
      <c r="Z9">
        <v>10</v>
      </c>
    </row>
    <row r="10" spans="1:26" x14ac:dyDescent="0.3">
      <c r="A10">
        <v>0</v>
      </c>
      <c r="B10">
        <v>40</v>
      </c>
      <c r="C10" t="s">
        <v>26</v>
      </c>
      <c r="D10">
        <v>1.3671</v>
      </c>
      <c r="E10">
        <v>73.150000000000006</v>
      </c>
      <c r="F10">
        <v>64.430000000000007</v>
      </c>
      <c r="G10">
        <v>10.77</v>
      </c>
      <c r="H10">
        <v>0.2</v>
      </c>
      <c r="I10">
        <v>359</v>
      </c>
      <c r="J10">
        <v>89.87</v>
      </c>
      <c r="K10">
        <v>37.549999999999997</v>
      </c>
      <c r="L10">
        <v>1</v>
      </c>
      <c r="M10">
        <v>357</v>
      </c>
      <c r="N10">
        <v>11.32</v>
      </c>
      <c r="O10">
        <v>11317.98</v>
      </c>
      <c r="P10">
        <v>493.28</v>
      </c>
      <c r="Q10">
        <v>6042.39</v>
      </c>
      <c r="R10">
        <v>743.39</v>
      </c>
      <c r="S10">
        <v>149.66</v>
      </c>
      <c r="T10">
        <v>289106.86</v>
      </c>
      <c r="U10">
        <v>0.2</v>
      </c>
      <c r="V10">
        <v>0.66</v>
      </c>
      <c r="W10">
        <v>7.47</v>
      </c>
      <c r="X10">
        <v>17.16</v>
      </c>
      <c r="Y10">
        <v>1</v>
      </c>
      <c r="Z10">
        <v>10</v>
      </c>
    </row>
    <row r="11" spans="1:26" x14ac:dyDescent="0.3">
      <c r="A11">
        <v>1</v>
      </c>
      <c r="B11">
        <v>40</v>
      </c>
      <c r="C11" t="s">
        <v>26</v>
      </c>
      <c r="D11">
        <v>1.6884999999999999</v>
      </c>
      <c r="E11">
        <v>59.22</v>
      </c>
      <c r="F11">
        <v>54.39</v>
      </c>
      <c r="G11">
        <v>21.33</v>
      </c>
      <c r="H11">
        <v>0.39</v>
      </c>
      <c r="I11">
        <v>153</v>
      </c>
      <c r="J11">
        <v>91.1</v>
      </c>
      <c r="K11">
        <v>37.549999999999997</v>
      </c>
      <c r="L11">
        <v>2</v>
      </c>
      <c r="M11">
        <v>6</v>
      </c>
      <c r="N11">
        <v>11.54</v>
      </c>
      <c r="O11">
        <v>11468.97</v>
      </c>
      <c r="P11">
        <v>360.43</v>
      </c>
      <c r="Q11">
        <v>6042.11</v>
      </c>
      <c r="R11">
        <v>397.53</v>
      </c>
      <c r="S11">
        <v>149.66</v>
      </c>
      <c r="T11">
        <v>117206.24</v>
      </c>
      <c r="U11">
        <v>0.38</v>
      </c>
      <c r="V11">
        <v>0.78</v>
      </c>
      <c r="W11">
        <v>7.28</v>
      </c>
      <c r="X11">
        <v>7.13</v>
      </c>
      <c r="Y11">
        <v>1</v>
      </c>
      <c r="Z11">
        <v>10</v>
      </c>
    </row>
    <row r="12" spans="1:26" x14ac:dyDescent="0.3">
      <c r="A12">
        <v>2</v>
      </c>
      <c r="B12">
        <v>40</v>
      </c>
      <c r="C12" t="s">
        <v>26</v>
      </c>
      <c r="D12">
        <v>1.6918</v>
      </c>
      <c r="E12">
        <v>59.11</v>
      </c>
      <c r="F12">
        <v>54.3</v>
      </c>
      <c r="G12">
        <v>21.43</v>
      </c>
      <c r="H12">
        <v>0.56999999999999995</v>
      </c>
      <c r="I12">
        <v>152</v>
      </c>
      <c r="J12">
        <v>92.32</v>
      </c>
      <c r="K12">
        <v>37.549999999999997</v>
      </c>
      <c r="L12">
        <v>3</v>
      </c>
      <c r="M12">
        <v>0</v>
      </c>
      <c r="N12">
        <v>11.77</v>
      </c>
      <c r="O12">
        <v>11620.34</v>
      </c>
      <c r="P12">
        <v>363.2</v>
      </c>
      <c r="Q12">
        <v>6041.91</v>
      </c>
      <c r="R12">
        <v>394.16</v>
      </c>
      <c r="S12">
        <v>149.66</v>
      </c>
      <c r="T12">
        <v>115525.39</v>
      </c>
      <c r="U12">
        <v>0.38</v>
      </c>
      <c r="V12">
        <v>0.78</v>
      </c>
      <c r="W12">
        <v>7.28</v>
      </c>
      <c r="X12">
        <v>7.04</v>
      </c>
      <c r="Y12">
        <v>1</v>
      </c>
      <c r="Z12">
        <v>10</v>
      </c>
    </row>
    <row r="13" spans="1:26" x14ac:dyDescent="0.3">
      <c r="A13">
        <v>0</v>
      </c>
      <c r="B13">
        <v>30</v>
      </c>
      <c r="C13" t="s">
        <v>26</v>
      </c>
      <c r="D13">
        <v>1.5201</v>
      </c>
      <c r="E13">
        <v>65.78</v>
      </c>
      <c r="F13">
        <v>59.79</v>
      </c>
      <c r="G13">
        <v>13.44</v>
      </c>
      <c r="H13">
        <v>0.24</v>
      </c>
      <c r="I13">
        <v>267</v>
      </c>
      <c r="J13">
        <v>71.52</v>
      </c>
      <c r="K13">
        <v>32.270000000000003</v>
      </c>
      <c r="L13">
        <v>1</v>
      </c>
      <c r="M13">
        <v>232</v>
      </c>
      <c r="N13">
        <v>8.25</v>
      </c>
      <c r="O13">
        <v>9054.6</v>
      </c>
      <c r="P13">
        <v>364.13</v>
      </c>
      <c r="Q13">
        <v>6042.11</v>
      </c>
      <c r="R13">
        <v>585.51</v>
      </c>
      <c r="S13">
        <v>149.66</v>
      </c>
      <c r="T13">
        <v>210627.97</v>
      </c>
      <c r="U13">
        <v>0.26</v>
      </c>
      <c r="V13">
        <v>0.71</v>
      </c>
      <c r="W13">
        <v>7.32</v>
      </c>
      <c r="X13">
        <v>12.52</v>
      </c>
      <c r="Y13">
        <v>1</v>
      </c>
      <c r="Z13">
        <v>10</v>
      </c>
    </row>
    <row r="14" spans="1:26" x14ac:dyDescent="0.3">
      <c r="A14">
        <v>1</v>
      </c>
      <c r="B14">
        <v>30</v>
      </c>
      <c r="C14" t="s">
        <v>26</v>
      </c>
      <c r="D14">
        <v>1.62</v>
      </c>
      <c r="E14">
        <v>61.73</v>
      </c>
      <c r="F14">
        <v>56.73</v>
      </c>
      <c r="G14">
        <v>16.77</v>
      </c>
      <c r="H14">
        <v>0.48</v>
      </c>
      <c r="I14">
        <v>203</v>
      </c>
      <c r="J14">
        <v>72.7</v>
      </c>
      <c r="K14">
        <v>32.270000000000003</v>
      </c>
      <c r="L14">
        <v>2</v>
      </c>
      <c r="M14">
        <v>0</v>
      </c>
      <c r="N14">
        <v>8.43</v>
      </c>
      <c r="O14">
        <v>9200.25</v>
      </c>
      <c r="P14">
        <v>330.11</v>
      </c>
      <c r="Q14">
        <v>6042.65</v>
      </c>
      <c r="R14">
        <v>473.39</v>
      </c>
      <c r="S14">
        <v>149.66</v>
      </c>
      <c r="T14">
        <v>154884.87</v>
      </c>
      <c r="U14">
        <v>0.32</v>
      </c>
      <c r="V14">
        <v>0.74</v>
      </c>
      <c r="W14">
        <v>7.44</v>
      </c>
      <c r="X14">
        <v>9.4600000000000009</v>
      </c>
      <c r="Y14">
        <v>1</v>
      </c>
      <c r="Z14">
        <v>10</v>
      </c>
    </row>
    <row r="15" spans="1:26" x14ac:dyDescent="0.3">
      <c r="A15">
        <v>0</v>
      </c>
      <c r="B15">
        <v>15</v>
      </c>
      <c r="C15" t="s">
        <v>26</v>
      </c>
      <c r="D15">
        <v>1.3831</v>
      </c>
      <c r="E15">
        <v>72.3</v>
      </c>
      <c r="F15">
        <v>66.12</v>
      </c>
      <c r="G15">
        <v>9.84</v>
      </c>
      <c r="H15">
        <v>0.43</v>
      </c>
      <c r="I15">
        <v>403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260.08999999999997</v>
      </c>
      <c r="Q15">
        <v>6044.62</v>
      </c>
      <c r="R15">
        <v>782.29</v>
      </c>
      <c r="S15">
        <v>149.66</v>
      </c>
      <c r="T15">
        <v>308337.95</v>
      </c>
      <c r="U15">
        <v>0.19</v>
      </c>
      <c r="V15">
        <v>0.64</v>
      </c>
      <c r="W15">
        <v>8.0299999999999994</v>
      </c>
      <c r="X15">
        <v>18.850000000000001</v>
      </c>
      <c r="Y15">
        <v>1</v>
      </c>
      <c r="Z15">
        <v>10</v>
      </c>
    </row>
    <row r="16" spans="1:26" x14ac:dyDescent="0.3">
      <c r="A16">
        <v>0</v>
      </c>
      <c r="B16">
        <v>70</v>
      </c>
      <c r="C16" t="s">
        <v>26</v>
      </c>
      <c r="D16">
        <v>1.0076000000000001</v>
      </c>
      <c r="E16">
        <v>99.25</v>
      </c>
      <c r="F16">
        <v>78.61</v>
      </c>
      <c r="G16">
        <v>7.4</v>
      </c>
      <c r="H16">
        <v>0.12</v>
      </c>
      <c r="I16">
        <v>637</v>
      </c>
      <c r="J16">
        <v>141.81</v>
      </c>
      <c r="K16">
        <v>47.83</v>
      </c>
      <c r="L16">
        <v>1</v>
      </c>
      <c r="M16">
        <v>635</v>
      </c>
      <c r="N16">
        <v>22.98</v>
      </c>
      <c r="O16">
        <v>17723.39</v>
      </c>
      <c r="P16">
        <v>869.01</v>
      </c>
      <c r="Q16">
        <v>6043.31</v>
      </c>
      <c r="R16">
        <v>1226.96</v>
      </c>
      <c r="S16">
        <v>149.66</v>
      </c>
      <c r="T16">
        <v>529502.02</v>
      </c>
      <c r="U16">
        <v>0.12</v>
      </c>
      <c r="V16">
        <v>0.54</v>
      </c>
      <c r="W16">
        <v>7.9</v>
      </c>
      <c r="X16">
        <v>31.34</v>
      </c>
      <c r="Y16">
        <v>1</v>
      </c>
      <c r="Z16">
        <v>10</v>
      </c>
    </row>
    <row r="17" spans="1:26" x14ac:dyDescent="0.3">
      <c r="A17">
        <v>1</v>
      </c>
      <c r="B17">
        <v>70</v>
      </c>
      <c r="C17" t="s">
        <v>26</v>
      </c>
      <c r="D17">
        <v>1.5222</v>
      </c>
      <c r="E17">
        <v>65.69</v>
      </c>
      <c r="F17">
        <v>57.28</v>
      </c>
      <c r="G17">
        <v>16.059999999999999</v>
      </c>
      <c r="H17">
        <v>0.25</v>
      </c>
      <c r="I17">
        <v>214</v>
      </c>
      <c r="J17">
        <v>143.16999999999999</v>
      </c>
      <c r="K17">
        <v>47.83</v>
      </c>
      <c r="L17">
        <v>2</v>
      </c>
      <c r="M17">
        <v>212</v>
      </c>
      <c r="N17">
        <v>23.34</v>
      </c>
      <c r="O17">
        <v>17891.86</v>
      </c>
      <c r="P17">
        <v>589.19000000000005</v>
      </c>
      <c r="Q17">
        <v>6041.71</v>
      </c>
      <c r="R17">
        <v>501.81</v>
      </c>
      <c r="S17">
        <v>149.66</v>
      </c>
      <c r="T17">
        <v>169038.7</v>
      </c>
      <c r="U17">
        <v>0.3</v>
      </c>
      <c r="V17">
        <v>0.74</v>
      </c>
      <c r="W17">
        <v>7.2</v>
      </c>
      <c r="X17">
        <v>10.02</v>
      </c>
      <c r="Y17">
        <v>1</v>
      </c>
      <c r="Z17">
        <v>10</v>
      </c>
    </row>
    <row r="18" spans="1:26" x14ac:dyDescent="0.3">
      <c r="A18">
        <v>2</v>
      </c>
      <c r="B18">
        <v>70</v>
      </c>
      <c r="C18" t="s">
        <v>26</v>
      </c>
      <c r="D18">
        <v>1.7102999999999999</v>
      </c>
      <c r="E18">
        <v>58.47</v>
      </c>
      <c r="F18">
        <v>52.77</v>
      </c>
      <c r="G18">
        <v>26.39</v>
      </c>
      <c r="H18">
        <v>0.37</v>
      </c>
      <c r="I18">
        <v>120</v>
      </c>
      <c r="J18">
        <v>144.54</v>
      </c>
      <c r="K18">
        <v>47.83</v>
      </c>
      <c r="L18">
        <v>3</v>
      </c>
      <c r="M18">
        <v>117</v>
      </c>
      <c r="N18">
        <v>23.71</v>
      </c>
      <c r="O18">
        <v>18060.849999999999</v>
      </c>
      <c r="P18">
        <v>493.54</v>
      </c>
      <c r="Q18">
        <v>6041.54</v>
      </c>
      <c r="R18">
        <v>349.09</v>
      </c>
      <c r="S18">
        <v>149.66</v>
      </c>
      <c r="T18">
        <v>93149.57</v>
      </c>
      <c r="U18">
        <v>0.43</v>
      </c>
      <c r="V18">
        <v>0.8</v>
      </c>
      <c r="W18">
        <v>7.04</v>
      </c>
      <c r="X18">
        <v>5.51</v>
      </c>
      <c r="Y18">
        <v>1</v>
      </c>
      <c r="Z18">
        <v>10</v>
      </c>
    </row>
    <row r="19" spans="1:26" x14ac:dyDescent="0.3">
      <c r="A19">
        <v>3</v>
      </c>
      <c r="B19">
        <v>70</v>
      </c>
      <c r="C19" t="s">
        <v>26</v>
      </c>
      <c r="D19">
        <v>1.7828999999999999</v>
      </c>
      <c r="E19">
        <v>56.09</v>
      </c>
      <c r="F19">
        <v>51.32</v>
      </c>
      <c r="G19">
        <v>34.99</v>
      </c>
      <c r="H19">
        <v>0.49</v>
      </c>
      <c r="I19">
        <v>88</v>
      </c>
      <c r="J19">
        <v>145.91999999999999</v>
      </c>
      <c r="K19">
        <v>47.83</v>
      </c>
      <c r="L19">
        <v>4</v>
      </c>
      <c r="M19">
        <v>12</v>
      </c>
      <c r="N19">
        <v>24.09</v>
      </c>
      <c r="O19">
        <v>18230.349999999999</v>
      </c>
      <c r="P19">
        <v>445.86</v>
      </c>
      <c r="Q19">
        <v>6041.75</v>
      </c>
      <c r="R19">
        <v>296.13</v>
      </c>
      <c r="S19">
        <v>149.66</v>
      </c>
      <c r="T19">
        <v>66831.44</v>
      </c>
      <c r="U19">
        <v>0.51</v>
      </c>
      <c r="V19">
        <v>0.82</v>
      </c>
      <c r="W19">
        <v>7.09</v>
      </c>
      <c r="X19">
        <v>4.0599999999999996</v>
      </c>
      <c r="Y19">
        <v>1</v>
      </c>
      <c r="Z19">
        <v>10</v>
      </c>
    </row>
    <row r="20" spans="1:26" x14ac:dyDescent="0.3">
      <c r="A20">
        <v>4</v>
      </c>
      <c r="B20">
        <v>70</v>
      </c>
      <c r="C20" t="s">
        <v>26</v>
      </c>
      <c r="D20">
        <v>1.7829999999999999</v>
      </c>
      <c r="E20">
        <v>56.09</v>
      </c>
      <c r="F20">
        <v>51.32</v>
      </c>
      <c r="G20">
        <v>34.99</v>
      </c>
      <c r="H20">
        <v>0.6</v>
      </c>
      <c r="I20">
        <v>88</v>
      </c>
      <c r="J20">
        <v>147.30000000000001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448.5</v>
      </c>
      <c r="Q20">
        <v>6041.7</v>
      </c>
      <c r="R20">
        <v>295.98</v>
      </c>
      <c r="S20">
        <v>149.66</v>
      </c>
      <c r="T20">
        <v>66756.600000000006</v>
      </c>
      <c r="U20">
        <v>0.51</v>
      </c>
      <c r="V20">
        <v>0.82</v>
      </c>
      <c r="W20">
        <v>7.1</v>
      </c>
      <c r="X20">
        <v>4.05</v>
      </c>
      <c r="Y20">
        <v>1</v>
      </c>
      <c r="Z20">
        <v>10</v>
      </c>
    </row>
    <row r="21" spans="1:26" x14ac:dyDescent="0.3">
      <c r="A21">
        <v>0</v>
      </c>
      <c r="B21">
        <v>90</v>
      </c>
      <c r="C21" t="s">
        <v>26</v>
      </c>
      <c r="D21">
        <v>0.80689999999999995</v>
      </c>
      <c r="E21">
        <v>123.94</v>
      </c>
      <c r="F21">
        <v>90.79</v>
      </c>
      <c r="G21">
        <v>6.31</v>
      </c>
      <c r="H21">
        <v>0.1</v>
      </c>
      <c r="I21">
        <v>864</v>
      </c>
      <c r="J21">
        <v>176.73</v>
      </c>
      <c r="K21">
        <v>52.44</v>
      </c>
      <c r="L21">
        <v>1</v>
      </c>
      <c r="M21">
        <v>862</v>
      </c>
      <c r="N21">
        <v>33.29</v>
      </c>
      <c r="O21">
        <v>22031.19</v>
      </c>
      <c r="P21">
        <v>1173.06</v>
      </c>
      <c r="Q21">
        <v>6044.46</v>
      </c>
      <c r="R21">
        <v>1643.12</v>
      </c>
      <c r="S21">
        <v>149.66</v>
      </c>
      <c r="T21">
        <v>736444.7</v>
      </c>
      <c r="U21">
        <v>0.09</v>
      </c>
      <c r="V21">
        <v>0.47</v>
      </c>
      <c r="W21">
        <v>8.26</v>
      </c>
      <c r="X21">
        <v>43.51</v>
      </c>
      <c r="Y21">
        <v>1</v>
      </c>
      <c r="Z21">
        <v>10</v>
      </c>
    </row>
    <row r="22" spans="1:26" x14ac:dyDescent="0.3">
      <c r="A22">
        <v>1</v>
      </c>
      <c r="B22">
        <v>90</v>
      </c>
      <c r="C22" t="s">
        <v>26</v>
      </c>
      <c r="D22">
        <v>1.3933</v>
      </c>
      <c r="E22">
        <v>71.77</v>
      </c>
      <c r="F22">
        <v>59.82</v>
      </c>
      <c r="G22">
        <v>13.39</v>
      </c>
      <c r="H22">
        <v>0.2</v>
      </c>
      <c r="I22">
        <v>268</v>
      </c>
      <c r="J22">
        <v>178.21</v>
      </c>
      <c r="K22">
        <v>52.44</v>
      </c>
      <c r="L22">
        <v>2</v>
      </c>
      <c r="M22">
        <v>266</v>
      </c>
      <c r="N22">
        <v>33.770000000000003</v>
      </c>
      <c r="O22">
        <v>22213.89</v>
      </c>
      <c r="P22">
        <v>738.08</v>
      </c>
      <c r="Q22">
        <v>6042.16</v>
      </c>
      <c r="R22">
        <v>587.4</v>
      </c>
      <c r="S22">
        <v>149.66</v>
      </c>
      <c r="T22">
        <v>211564.82</v>
      </c>
      <c r="U22">
        <v>0.25</v>
      </c>
      <c r="V22">
        <v>0.71</v>
      </c>
      <c r="W22">
        <v>7.3</v>
      </c>
      <c r="X22">
        <v>12.56</v>
      </c>
      <c r="Y22">
        <v>1</v>
      </c>
      <c r="Z22">
        <v>10</v>
      </c>
    </row>
    <row r="23" spans="1:26" x14ac:dyDescent="0.3">
      <c r="A23">
        <v>2</v>
      </c>
      <c r="B23">
        <v>90</v>
      </c>
      <c r="C23" t="s">
        <v>26</v>
      </c>
      <c r="D23">
        <v>1.6057999999999999</v>
      </c>
      <c r="E23">
        <v>62.27</v>
      </c>
      <c r="F23">
        <v>54.38</v>
      </c>
      <c r="G23">
        <v>21.19</v>
      </c>
      <c r="H23">
        <v>0.3</v>
      </c>
      <c r="I23">
        <v>154</v>
      </c>
      <c r="J23">
        <v>179.7</v>
      </c>
      <c r="K23">
        <v>52.44</v>
      </c>
      <c r="L23">
        <v>3</v>
      </c>
      <c r="M23">
        <v>152</v>
      </c>
      <c r="N23">
        <v>34.26</v>
      </c>
      <c r="O23">
        <v>22397.24</v>
      </c>
      <c r="P23">
        <v>636.16</v>
      </c>
      <c r="Q23">
        <v>6041.44</v>
      </c>
      <c r="R23">
        <v>403.72</v>
      </c>
      <c r="S23">
        <v>149.66</v>
      </c>
      <c r="T23">
        <v>120295.28</v>
      </c>
      <c r="U23">
        <v>0.37</v>
      </c>
      <c r="V23">
        <v>0.78</v>
      </c>
      <c r="W23">
        <v>7.09</v>
      </c>
      <c r="X23">
        <v>7.11</v>
      </c>
      <c r="Y23">
        <v>1</v>
      </c>
      <c r="Z23">
        <v>10</v>
      </c>
    </row>
    <row r="24" spans="1:26" x14ac:dyDescent="0.3">
      <c r="A24">
        <v>3</v>
      </c>
      <c r="B24">
        <v>90</v>
      </c>
      <c r="C24" t="s">
        <v>26</v>
      </c>
      <c r="D24">
        <v>1.7210000000000001</v>
      </c>
      <c r="E24">
        <v>58.1</v>
      </c>
      <c r="F24">
        <v>51.99</v>
      </c>
      <c r="G24">
        <v>29.99</v>
      </c>
      <c r="H24">
        <v>0.39</v>
      </c>
      <c r="I24">
        <v>104</v>
      </c>
      <c r="J24">
        <v>181.19</v>
      </c>
      <c r="K24">
        <v>52.44</v>
      </c>
      <c r="L24">
        <v>4</v>
      </c>
      <c r="M24">
        <v>102</v>
      </c>
      <c r="N24">
        <v>34.75</v>
      </c>
      <c r="O24">
        <v>22581.25</v>
      </c>
      <c r="P24">
        <v>573.05999999999995</v>
      </c>
      <c r="Q24">
        <v>6041.42</v>
      </c>
      <c r="R24">
        <v>322.39999999999998</v>
      </c>
      <c r="S24">
        <v>149.66</v>
      </c>
      <c r="T24">
        <v>79884.25</v>
      </c>
      <c r="U24">
        <v>0.46</v>
      </c>
      <c r="V24">
        <v>0.81</v>
      </c>
      <c r="W24">
        <v>7.02</v>
      </c>
      <c r="X24">
        <v>4.7300000000000004</v>
      </c>
      <c r="Y24">
        <v>1</v>
      </c>
      <c r="Z24">
        <v>10</v>
      </c>
    </row>
    <row r="25" spans="1:26" x14ac:dyDescent="0.3">
      <c r="A25">
        <v>4</v>
      </c>
      <c r="B25">
        <v>90</v>
      </c>
      <c r="C25" t="s">
        <v>26</v>
      </c>
      <c r="D25">
        <v>1.7909999999999999</v>
      </c>
      <c r="E25">
        <v>55.83</v>
      </c>
      <c r="F25">
        <v>50.71</v>
      </c>
      <c r="G25">
        <v>40.04</v>
      </c>
      <c r="H25">
        <v>0.49</v>
      </c>
      <c r="I25">
        <v>76</v>
      </c>
      <c r="J25">
        <v>182.69</v>
      </c>
      <c r="K25">
        <v>52.44</v>
      </c>
      <c r="L25">
        <v>5</v>
      </c>
      <c r="M25">
        <v>61</v>
      </c>
      <c r="N25">
        <v>35.25</v>
      </c>
      <c r="O25">
        <v>22766.06</v>
      </c>
      <c r="P25">
        <v>518.53</v>
      </c>
      <c r="Q25">
        <v>6041.44</v>
      </c>
      <c r="R25">
        <v>278.44</v>
      </c>
      <c r="S25">
        <v>149.66</v>
      </c>
      <c r="T25">
        <v>58047.42</v>
      </c>
      <c r="U25">
        <v>0.54</v>
      </c>
      <c r="V25">
        <v>0.83</v>
      </c>
      <c r="W25">
        <v>6.99</v>
      </c>
      <c r="X25">
        <v>3.45</v>
      </c>
      <c r="Y25">
        <v>1</v>
      </c>
      <c r="Z25">
        <v>10</v>
      </c>
    </row>
    <row r="26" spans="1:26" x14ac:dyDescent="0.3">
      <c r="A26">
        <v>5</v>
      </c>
      <c r="B26">
        <v>90</v>
      </c>
      <c r="C26" t="s">
        <v>26</v>
      </c>
      <c r="D26">
        <v>1.8071999999999999</v>
      </c>
      <c r="E26">
        <v>55.33</v>
      </c>
      <c r="F26">
        <v>50.46</v>
      </c>
      <c r="G26">
        <v>43.88</v>
      </c>
      <c r="H26">
        <v>0.57999999999999996</v>
      </c>
      <c r="I26">
        <v>69</v>
      </c>
      <c r="J26">
        <v>184.19</v>
      </c>
      <c r="K26">
        <v>52.44</v>
      </c>
      <c r="L26">
        <v>6</v>
      </c>
      <c r="M26">
        <v>1</v>
      </c>
      <c r="N26">
        <v>35.75</v>
      </c>
      <c r="O26">
        <v>22951.43</v>
      </c>
      <c r="P26">
        <v>501.63</v>
      </c>
      <c r="Q26">
        <v>6041.4</v>
      </c>
      <c r="R26">
        <v>267.67</v>
      </c>
      <c r="S26">
        <v>149.66</v>
      </c>
      <c r="T26">
        <v>52697.120000000003</v>
      </c>
      <c r="U26">
        <v>0.56000000000000005</v>
      </c>
      <c r="V26">
        <v>0.84</v>
      </c>
      <c r="W26">
        <v>7.05</v>
      </c>
      <c r="X26">
        <v>3.2</v>
      </c>
      <c r="Y26">
        <v>1</v>
      </c>
      <c r="Z26">
        <v>10</v>
      </c>
    </row>
    <row r="27" spans="1:26" x14ac:dyDescent="0.3">
      <c r="A27">
        <v>6</v>
      </c>
      <c r="B27">
        <v>90</v>
      </c>
      <c r="C27" t="s">
        <v>26</v>
      </c>
      <c r="D27">
        <v>1.8069999999999999</v>
      </c>
      <c r="E27">
        <v>55.34</v>
      </c>
      <c r="F27">
        <v>50.47</v>
      </c>
      <c r="G27">
        <v>43.89</v>
      </c>
      <c r="H27">
        <v>0.67</v>
      </c>
      <c r="I27">
        <v>69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505.25</v>
      </c>
      <c r="Q27">
        <v>6041.37</v>
      </c>
      <c r="R27">
        <v>268.10000000000002</v>
      </c>
      <c r="S27">
        <v>149.66</v>
      </c>
      <c r="T27">
        <v>52909.99</v>
      </c>
      <c r="U27">
        <v>0.56000000000000005</v>
      </c>
      <c r="V27">
        <v>0.84</v>
      </c>
      <c r="W27">
        <v>7.04</v>
      </c>
      <c r="X27">
        <v>3.21</v>
      </c>
      <c r="Y27">
        <v>1</v>
      </c>
      <c r="Z27">
        <v>10</v>
      </c>
    </row>
    <row r="28" spans="1:26" x14ac:dyDescent="0.3">
      <c r="A28">
        <v>0</v>
      </c>
      <c r="B28">
        <v>10</v>
      </c>
      <c r="C28" t="s">
        <v>26</v>
      </c>
      <c r="D28">
        <v>1.1932</v>
      </c>
      <c r="E28">
        <v>83.81</v>
      </c>
      <c r="F28">
        <v>75.459999999999994</v>
      </c>
      <c r="G28">
        <v>7.51</v>
      </c>
      <c r="H28">
        <v>0.64</v>
      </c>
      <c r="I28">
        <v>603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218.57</v>
      </c>
      <c r="Q28">
        <v>6044.35</v>
      </c>
      <c r="R28">
        <v>1089.3</v>
      </c>
      <c r="S28">
        <v>149.66</v>
      </c>
      <c r="T28">
        <v>460839.97</v>
      </c>
      <c r="U28">
        <v>0.14000000000000001</v>
      </c>
      <c r="V28">
        <v>0.56000000000000005</v>
      </c>
      <c r="W28">
        <v>8.6199999999999992</v>
      </c>
      <c r="X28">
        <v>28.19</v>
      </c>
      <c r="Y28">
        <v>1</v>
      </c>
      <c r="Z28">
        <v>10</v>
      </c>
    </row>
    <row r="29" spans="1:26" x14ac:dyDescent="0.3">
      <c r="A29">
        <v>0</v>
      </c>
      <c r="B29">
        <v>45</v>
      </c>
      <c r="C29" t="s">
        <v>26</v>
      </c>
      <c r="D29">
        <v>1.2994000000000001</v>
      </c>
      <c r="E29">
        <v>76.959999999999994</v>
      </c>
      <c r="F29">
        <v>66.67</v>
      </c>
      <c r="G29">
        <v>9.9</v>
      </c>
      <c r="H29">
        <v>0.18</v>
      </c>
      <c r="I29">
        <v>404</v>
      </c>
      <c r="J29">
        <v>98.71</v>
      </c>
      <c r="K29">
        <v>39.72</v>
      </c>
      <c r="L29">
        <v>1</v>
      </c>
      <c r="M29">
        <v>402</v>
      </c>
      <c r="N29">
        <v>12.99</v>
      </c>
      <c r="O29">
        <v>12407.75</v>
      </c>
      <c r="P29">
        <v>554.58000000000004</v>
      </c>
      <c r="Q29">
        <v>6042.89</v>
      </c>
      <c r="R29">
        <v>819.84</v>
      </c>
      <c r="S29">
        <v>149.66</v>
      </c>
      <c r="T29">
        <v>327106.02</v>
      </c>
      <c r="U29">
        <v>0.18</v>
      </c>
      <c r="V29">
        <v>0.63</v>
      </c>
      <c r="W29">
        <v>7.54</v>
      </c>
      <c r="X29">
        <v>19.399999999999999</v>
      </c>
      <c r="Y29">
        <v>1</v>
      </c>
      <c r="Z29">
        <v>10</v>
      </c>
    </row>
    <row r="30" spans="1:26" x14ac:dyDescent="0.3">
      <c r="A30">
        <v>1</v>
      </c>
      <c r="B30">
        <v>45</v>
      </c>
      <c r="C30" t="s">
        <v>26</v>
      </c>
      <c r="D30">
        <v>1.6949000000000001</v>
      </c>
      <c r="E30">
        <v>59</v>
      </c>
      <c r="F30">
        <v>54.03</v>
      </c>
      <c r="G30">
        <v>22.36</v>
      </c>
      <c r="H30">
        <v>0.35</v>
      </c>
      <c r="I30">
        <v>145</v>
      </c>
      <c r="J30">
        <v>99.95</v>
      </c>
      <c r="K30">
        <v>39.72</v>
      </c>
      <c r="L30">
        <v>2</v>
      </c>
      <c r="M30">
        <v>67</v>
      </c>
      <c r="N30">
        <v>13.24</v>
      </c>
      <c r="O30">
        <v>12561.45</v>
      </c>
      <c r="P30">
        <v>382.49</v>
      </c>
      <c r="Q30">
        <v>6041.94</v>
      </c>
      <c r="R30">
        <v>387.83</v>
      </c>
      <c r="S30">
        <v>149.66</v>
      </c>
      <c r="T30">
        <v>112395.28</v>
      </c>
      <c r="U30">
        <v>0.39</v>
      </c>
      <c r="V30">
        <v>0.78</v>
      </c>
      <c r="W30">
        <v>7.2</v>
      </c>
      <c r="X30">
        <v>6.77</v>
      </c>
      <c r="Y30">
        <v>1</v>
      </c>
      <c r="Z30">
        <v>10</v>
      </c>
    </row>
    <row r="31" spans="1:26" x14ac:dyDescent="0.3">
      <c r="A31">
        <v>2</v>
      </c>
      <c r="B31">
        <v>45</v>
      </c>
      <c r="C31" t="s">
        <v>26</v>
      </c>
      <c r="D31">
        <v>1.712</v>
      </c>
      <c r="E31">
        <v>58.41</v>
      </c>
      <c r="F31">
        <v>53.63</v>
      </c>
      <c r="G31">
        <v>23.66</v>
      </c>
      <c r="H31">
        <v>0.52</v>
      </c>
      <c r="I31">
        <v>136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378.22</v>
      </c>
      <c r="Q31">
        <v>6041.98</v>
      </c>
      <c r="R31">
        <v>371.53</v>
      </c>
      <c r="S31">
        <v>149.66</v>
      </c>
      <c r="T31">
        <v>104290.23</v>
      </c>
      <c r="U31">
        <v>0.4</v>
      </c>
      <c r="V31">
        <v>0.79</v>
      </c>
      <c r="W31">
        <v>7.26</v>
      </c>
      <c r="X31">
        <v>6.37</v>
      </c>
      <c r="Y31">
        <v>1</v>
      </c>
      <c r="Z31">
        <v>10</v>
      </c>
    </row>
    <row r="32" spans="1:26" x14ac:dyDescent="0.3">
      <c r="A32">
        <v>0</v>
      </c>
      <c r="B32">
        <v>60</v>
      </c>
      <c r="C32" t="s">
        <v>26</v>
      </c>
      <c r="D32">
        <v>1.1173</v>
      </c>
      <c r="E32">
        <v>89.5</v>
      </c>
      <c r="F32">
        <v>73.569999999999993</v>
      </c>
      <c r="G32">
        <v>8.17</v>
      </c>
      <c r="H32">
        <v>0.14000000000000001</v>
      </c>
      <c r="I32">
        <v>540</v>
      </c>
      <c r="J32">
        <v>124.63</v>
      </c>
      <c r="K32">
        <v>45</v>
      </c>
      <c r="L32">
        <v>1</v>
      </c>
      <c r="M32">
        <v>538</v>
      </c>
      <c r="N32">
        <v>18.64</v>
      </c>
      <c r="O32">
        <v>15605.44</v>
      </c>
      <c r="P32">
        <v>738.79</v>
      </c>
      <c r="Q32">
        <v>6043.48</v>
      </c>
      <c r="R32">
        <v>1055.08</v>
      </c>
      <c r="S32">
        <v>149.66</v>
      </c>
      <c r="T32">
        <v>444044.4</v>
      </c>
      <c r="U32">
        <v>0.14000000000000001</v>
      </c>
      <c r="V32">
        <v>0.56999999999999995</v>
      </c>
      <c r="W32">
        <v>7.74</v>
      </c>
      <c r="X32">
        <v>26.29</v>
      </c>
      <c r="Y32">
        <v>1</v>
      </c>
      <c r="Z32">
        <v>10</v>
      </c>
    </row>
    <row r="33" spans="1:26" x14ac:dyDescent="0.3">
      <c r="A33">
        <v>1</v>
      </c>
      <c r="B33">
        <v>60</v>
      </c>
      <c r="C33" t="s">
        <v>26</v>
      </c>
      <c r="D33">
        <v>1.5941000000000001</v>
      </c>
      <c r="E33">
        <v>62.73</v>
      </c>
      <c r="F33">
        <v>55.87</v>
      </c>
      <c r="G33">
        <v>18.12</v>
      </c>
      <c r="H33">
        <v>0.28000000000000003</v>
      </c>
      <c r="I33">
        <v>185</v>
      </c>
      <c r="J33">
        <v>125.95</v>
      </c>
      <c r="K33">
        <v>45</v>
      </c>
      <c r="L33">
        <v>2</v>
      </c>
      <c r="M33">
        <v>183</v>
      </c>
      <c r="N33">
        <v>18.95</v>
      </c>
      <c r="O33">
        <v>15767.7</v>
      </c>
      <c r="P33">
        <v>509.08</v>
      </c>
      <c r="Q33">
        <v>6041.4</v>
      </c>
      <c r="R33">
        <v>453.71</v>
      </c>
      <c r="S33">
        <v>149.66</v>
      </c>
      <c r="T33">
        <v>145135.92000000001</v>
      </c>
      <c r="U33">
        <v>0.33</v>
      </c>
      <c r="V33">
        <v>0.76</v>
      </c>
      <c r="W33">
        <v>7.16</v>
      </c>
      <c r="X33">
        <v>8.61</v>
      </c>
      <c r="Y33">
        <v>1</v>
      </c>
      <c r="Z33">
        <v>10</v>
      </c>
    </row>
    <row r="34" spans="1:26" x14ac:dyDescent="0.3">
      <c r="A34">
        <v>2</v>
      </c>
      <c r="B34">
        <v>60</v>
      </c>
      <c r="C34" t="s">
        <v>26</v>
      </c>
      <c r="D34">
        <v>1.7554000000000001</v>
      </c>
      <c r="E34">
        <v>56.97</v>
      </c>
      <c r="F34">
        <v>52.13</v>
      </c>
      <c r="G34">
        <v>29.51</v>
      </c>
      <c r="H34">
        <v>0.42</v>
      </c>
      <c r="I34">
        <v>106</v>
      </c>
      <c r="J34">
        <v>127.27</v>
      </c>
      <c r="K34">
        <v>45</v>
      </c>
      <c r="L34">
        <v>3</v>
      </c>
      <c r="M34">
        <v>44</v>
      </c>
      <c r="N34">
        <v>19.27</v>
      </c>
      <c r="O34">
        <v>15930.42</v>
      </c>
      <c r="P34">
        <v>422.17</v>
      </c>
      <c r="Q34">
        <v>6041.34</v>
      </c>
      <c r="R34">
        <v>324.77</v>
      </c>
      <c r="S34">
        <v>149.66</v>
      </c>
      <c r="T34">
        <v>81062.960000000006</v>
      </c>
      <c r="U34">
        <v>0.46</v>
      </c>
      <c r="V34">
        <v>0.81</v>
      </c>
      <c r="W34">
        <v>7.09</v>
      </c>
      <c r="X34">
        <v>4.87</v>
      </c>
      <c r="Y34">
        <v>1</v>
      </c>
      <c r="Z34">
        <v>10</v>
      </c>
    </row>
    <row r="35" spans="1:26" x14ac:dyDescent="0.3">
      <c r="A35">
        <v>3</v>
      </c>
      <c r="B35">
        <v>60</v>
      </c>
      <c r="C35" t="s">
        <v>26</v>
      </c>
      <c r="D35">
        <v>1.7619</v>
      </c>
      <c r="E35">
        <v>56.76</v>
      </c>
      <c r="F35">
        <v>52.02</v>
      </c>
      <c r="G35">
        <v>30.6</v>
      </c>
      <c r="H35">
        <v>0.55000000000000004</v>
      </c>
      <c r="I35">
        <v>102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423.07</v>
      </c>
      <c r="Q35">
        <v>6041.77</v>
      </c>
      <c r="R35">
        <v>318.98</v>
      </c>
      <c r="S35">
        <v>149.66</v>
      </c>
      <c r="T35">
        <v>78183.48</v>
      </c>
      <c r="U35">
        <v>0.47</v>
      </c>
      <c r="V35">
        <v>0.81</v>
      </c>
      <c r="W35">
        <v>7.15</v>
      </c>
      <c r="X35">
        <v>4.76</v>
      </c>
      <c r="Y35">
        <v>1</v>
      </c>
      <c r="Z35">
        <v>10</v>
      </c>
    </row>
    <row r="36" spans="1:26" x14ac:dyDescent="0.3">
      <c r="A36">
        <v>0</v>
      </c>
      <c r="B36">
        <v>80</v>
      </c>
      <c r="C36" t="s">
        <v>26</v>
      </c>
      <c r="D36">
        <v>0.90510000000000002</v>
      </c>
      <c r="E36">
        <v>110.49</v>
      </c>
      <c r="F36">
        <v>84.22</v>
      </c>
      <c r="G36">
        <v>6.8</v>
      </c>
      <c r="H36">
        <v>0.11</v>
      </c>
      <c r="I36">
        <v>743</v>
      </c>
      <c r="J36">
        <v>159.12</v>
      </c>
      <c r="K36">
        <v>50.28</v>
      </c>
      <c r="L36">
        <v>1</v>
      </c>
      <c r="M36">
        <v>741</v>
      </c>
      <c r="N36">
        <v>27.84</v>
      </c>
      <c r="O36">
        <v>19859.16</v>
      </c>
      <c r="P36">
        <v>1011.38</v>
      </c>
      <c r="Q36">
        <v>6043.54</v>
      </c>
      <c r="R36">
        <v>1418.09</v>
      </c>
      <c r="S36">
        <v>149.66</v>
      </c>
      <c r="T36">
        <v>624533.82999999996</v>
      </c>
      <c r="U36">
        <v>0.11</v>
      </c>
      <c r="V36">
        <v>0.5</v>
      </c>
      <c r="W36">
        <v>8.09</v>
      </c>
      <c r="X36">
        <v>36.94</v>
      </c>
      <c r="Y36">
        <v>1</v>
      </c>
      <c r="Z36">
        <v>10</v>
      </c>
    </row>
    <row r="37" spans="1:26" x14ac:dyDescent="0.3">
      <c r="A37">
        <v>1</v>
      </c>
      <c r="B37">
        <v>80</v>
      </c>
      <c r="C37" t="s">
        <v>26</v>
      </c>
      <c r="D37">
        <v>1.4573</v>
      </c>
      <c r="E37">
        <v>68.62</v>
      </c>
      <c r="F37">
        <v>58.53</v>
      </c>
      <c r="G37">
        <v>14.57</v>
      </c>
      <c r="H37">
        <v>0.22</v>
      </c>
      <c r="I37">
        <v>241</v>
      </c>
      <c r="J37">
        <v>160.54</v>
      </c>
      <c r="K37">
        <v>50.28</v>
      </c>
      <c r="L37">
        <v>2</v>
      </c>
      <c r="M37">
        <v>239</v>
      </c>
      <c r="N37">
        <v>28.26</v>
      </c>
      <c r="O37">
        <v>20034.400000000001</v>
      </c>
      <c r="P37">
        <v>663.36</v>
      </c>
      <c r="Q37">
        <v>6042.19</v>
      </c>
      <c r="R37">
        <v>544.76</v>
      </c>
      <c r="S37">
        <v>149.66</v>
      </c>
      <c r="T37">
        <v>190382.35</v>
      </c>
      <c r="U37">
        <v>0.27</v>
      </c>
      <c r="V37">
        <v>0.72</v>
      </c>
      <c r="W37">
        <v>7.22</v>
      </c>
      <c r="X37">
        <v>11.26</v>
      </c>
      <c r="Y37">
        <v>1</v>
      </c>
      <c r="Z37">
        <v>10</v>
      </c>
    </row>
    <row r="38" spans="1:26" x14ac:dyDescent="0.3">
      <c r="A38">
        <v>2</v>
      </c>
      <c r="B38">
        <v>80</v>
      </c>
      <c r="C38" t="s">
        <v>26</v>
      </c>
      <c r="D38">
        <v>1.6552</v>
      </c>
      <c r="E38">
        <v>60.42</v>
      </c>
      <c r="F38">
        <v>53.65</v>
      </c>
      <c r="G38">
        <v>23.32</v>
      </c>
      <c r="H38">
        <v>0.33</v>
      </c>
      <c r="I38">
        <v>138</v>
      </c>
      <c r="J38">
        <v>161.97</v>
      </c>
      <c r="K38">
        <v>50.28</v>
      </c>
      <c r="L38">
        <v>3</v>
      </c>
      <c r="M38">
        <v>136</v>
      </c>
      <c r="N38">
        <v>28.69</v>
      </c>
      <c r="O38">
        <v>20210.21</v>
      </c>
      <c r="P38">
        <v>568.84</v>
      </c>
      <c r="Q38">
        <v>6041.81</v>
      </c>
      <c r="R38">
        <v>378.16</v>
      </c>
      <c r="S38">
        <v>149.66</v>
      </c>
      <c r="T38">
        <v>107593.43</v>
      </c>
      <c r="U38">
        <v>0.4</v>
      </c>
      <c r="V38">
        <v>0.79</v>
      </c>
      <c r="W38">
        <v>7.09</v>
      </c>
      <c r="X38">
        <v>6.38</v>
      </c>
      <c r="Y38">
        <v>1</v>
      </c>
      <c r="Z38">
        <v>10</v>
      </c>
    </row>
    <row r="39" spans="1:26" x14ac:dyDescent="0.3">
      <c r="A39">
        <v>3</v>
      </c>
      <c r="B39">
        <v>80</v>
      </c>
      <c r="C39" t="s">
        <v>26</v>
      </c>
      <c r="D39">
        <v>1.7644</v>
      </c>
      <c r="E39">
        <v>56.68</v>
      </c>
      <c r="F39">
        <v>51.42</v>
      </c>
      <c r="G39">
        <v>33.9</v>
      </c>
      <c r="H39">
        <v>0.43</v>
      </c>
      <c r="I39">
        <v>91</v>
      </c>
      <c r="J39">
        <v>163.4</v>
      </c>
      <c r="K39">
        <v>50.28</v>
      </c>
      <c r="L39">
        <v>4</v>
      </c>
      <c r="M39">
        <v>80</v>
      </c>
      <c r="N39">
        <v>29.12</v>
      </c>
      <c r="O39">
        <v>20386.62</v>
      </c>
      <c r="P39">
        <v>499.04</v>
      </c>
      <c r="Q39">
        <v>6041.43</v>
      </c>
      <c r="R39">
        <v>303.08</v>
      </c>
      <c r="S39">
        <v>149.66</v>
      </c>
      <c r="T39">
        <v>70293.02</v>
      </c>
      <c r="U39">
        <v>0.49</v>
      </c>
      <c r="V39">
        <v>0.82</v>
      </c>
      <c r="W39">
        <v>7</v>
      </c>
      <c r="X39">
        <v>4.16</v>
      </c>
      <c r="Y39">
        <v>1</v>
      </c>
      <c r="Z39">
        <v>10</v>
      </c>
    </row>
    <row r="40" spans="1:26" x14ac:dyDescent="0.3">
      <c r="A40">
        <v>4</v>
      </c>
      <c r="B40">
        <v>80</v>
      </c>
      <c r="C40" t="s">
        <v>26</v>
      </c>
      <c r="D40">
        <v>1.7979000000000001</v>
      </c>
      <c r="E40">
        <v>55.62</v>
      </c>
      <c r="F40">
        <v>50.81</v>
      </c>
      <c r="G40">
        <v>39.6</v>
      </c>
      <c r="H40">
        <v>0.54</v>
      </c>
      <c r="I40">
        <v>77</v>
      </c>
      <c r="J40">
        <v>164.83</v>
      </c>
      <c r="K40">
        <v>50.28</v>
      </c>
      <c r="L40">
        <v>5</v>
      </c>
      <c r="M40">
        <v>2</v>
      </c>
      <c r="N40">
        <v>29.55</v>
      </c>
      <c r="O40">
        <v>20563.61</v>
      </c>
      <c r="P40">
        <v>472.51</v>
      </c>
      <c r="Q40">
        <v>6041.41</v>
      </c>
      <c r="R40">
        <v>280.13</v>
      </c>
      <c r="S40">
        <v>149.66</v>
      </c>
      <c r="T40">
        <v>58883.41</v>
      </c>
      <c r="U40">
        <v>0.53</v>
      </c>
      <c r="V40">
        <v>0.83</v>
      </c>
      <c r="W40">
        <v>7.05</v>
      </c>
      <c r="X40">
        <v>3.55</v>
      </c>
      <c r="Y40">
        <v>1</v>
      </c>
      <c r="Z40">
        <v>10</v>
      </c>
    </row>
    <row r="41" spans="1:26" x14ac:dyDescent="0.3">
      <c r="A41">
        <v>5</v>
      </c>
      <c r="B41">
        <v>80</v>
      </c>
      <c r="C41" t="s">
        <v>26</v>
      </c>
      <c r="D41">
        <v>1.798</v>
      </c>
      <c r="E41">
        <v>55.62</v>
      </c>
      <c r="F41">
        <v>50.81</v>
      </c>
      <c r="G41">
        <v>39.590000000000003</v>
      </c>
      <c r="H41">
        <v>0.64</v>
      </c>
      <c r="I41">
        <v>77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475.99</v>
      </c>
      <c r="Q41">
        <v>6041.27</v>
      </c>
      <c r="R41">
        <v>279.67</v>
      </c>
      <c r="S41">
        <v>149.66</v>
      </c>
      <c r="T41">
        <v>58656.46</v>
      </c>
      <c r="U41">
        <v>0.54</v>
      </c>
      <c r="V41">
        <v>0.83</v>
      </c>
      <c r="W41">
        <v>7.06</v>
      </c>
      <c r="X41">
        <v>3.55</v>
      </c>
      <c r="Y41">
        <v>1</v>
      </c>
      <c r="Z41">
        <v>10</v>
      </c>
    </row>
    <row r="42" spans="1:26" x14ac:dyDescent="0.3">
      <c r="A42">
        <v>0</v>
      </c>
      <c r="B42">
        <v>35</v>
      </c>
      <c r="C42" t="s">
        <v>26</v>
      </c>
      <c r="D42">
        <v>1.4406000000000001</v>
      </c>
      <c r="E42">
        <v>69.41</v>
      </c>
      <c r="F42">
        <v>62.13</v>
      </c>
      <c r="G42">
        <v>11.91</v>
      </c>
      <c r="H42">
        <v>0.22</v>
      </c>
      <c r="I42">
        <v>313</v>
      </c>
      <c r="J42">
        <v>80.84</v>
      </c>
      <c r="K42">
        <v>35.1</v>
      </c>
      <c r="L42">
        <v>1</v>
      </c>
      <c r="M42">
        <v>310</v>
      </c>
      <c r="N42">
        <v>9.74</v>
      </c>
      <c r="O42">
        <v>10204.209999999999</v>
      </c>
      <c r="P42">
        <v>430.09</v>
      </c>
      <c r="Q42">
        <v>6042.28</v>
      </c>
      <c r="R42">
        <v>666.95</v>
      </c>
      <c r="S42">
        <v>149.66</v>
      </c>
      <c r="T42">
        <v>251113.33</v>
      </c>
      <c r="U42">
        <v>0.22</v>
      </c>
      <c r="V42">
        <v>0.68</v>
      </c>
      <c r="W42">
        <v>7.35</v>
      </c>
      <c r="X42">
        <v>14.86</v>
      </c>
      <c r="Y42">
        <v>1</v>
      </c>
      <c r="Z42">
        <v>10</v>
      </c>
    </row>
    <row r="43" spans="1:26" x14ac:dyDescent="0.3">
      <c r="A43">
        <v>1</v>
      </c>
      <c r="B43">
        <v>35</v>
      </c>
      <c r="C43" t="s">
        <v>26</v>
      </c>
      <c r="D43">
        <v>1.6586000000000001</v>
      </c>
      <c r="E43">
        <v>60.29</v>
      </c>
      <c r="F43">
        <v>55.4</v>
      </c>
      <c r="G43">
        <v>19.11</v>
      </c>
      <c r="H43">
        <v>0.43</v>
      </c>
      <c r="I43">
        <v>174</v>
      </c>
      <c r="J43">
        <v>82.04</v>
      </c>
      <c r="K43">
        <v>35.1</v>
      </c>
      <c r="L43">
        <v>2</v>
      </c>
      <c r="M43">
        <v>0</v>
      </c>
      <c r="N43">
        <v>9.94</v>
      </c>
      <c r="O43">
        <v>10352.530000000001</v>
      </c>
      <c r="P43">
        <v>345.24</v>
      </c>
      <c r="Q43">
        <v>6042.35</v>
      </c>
      <c r="R43">
        <v>429.7</v>
      </c>
      <c r="S43">
        <v>149.66</v>
      </c>
      <c r="T43">
        <v>133187.5</v>
      </c>
      <c r="U43">
        <v>0.35</v>
      </c>
      <c r="V43">
        <v>0.76</v>
      </c>
      <c r="W43">
        <v>7.37</v>
      </c>
      <c r="X43">
        <v>8.14</v>
      </c>
      <c r="Y43">
        <v>1</v>
      </c>
      <c r="Z43">
        <v>10</v>
      </c>
    </row>
    <row r="44" spans="1:26" x14ac:dyDescent="0.3">
      <c r="A44">
        <v>0</v>
      </c>
      <c r="B44">
        <v>50</v>
      </c>
      <c r="C44" t="s">
        <v>26</v>
      </c>
      <c r="D44">
        <v>1.2373000000000001</v>
      </c>
      <c r="E44">
        <v>80.819999999999993</v>
      </c>
      <c r="F44">
        <v>68.83</v>
      </c>
      <c r="G44">
        <v>9.2200000000000006</v>
      </c>
      <c r="H44">
        <v>0.16</v>
      </c>
      <c r="I44">
        <v>448</v>
      </c>
      <c r="J44">
        <v>107.41</v>
      </c>
      <c r="K44">
        <v>41.65</v>
      </c>
      <c r="L44">
        <v>1</v>
      </c>
      <c r="M44">
        <v>446</v>
      </c>
      <c r="N44">
        <v>14.77</v>
      </c>
      <c r="O44">
        <v>13481.73</v>
      </c>
      <c r="P44">
        <v>614.30999999999995</v>
      </c>
      <c r="Q44">
        <v>6042.41</v>
      </c>
      <c r="R44">
        <v>893.69</v>
      </c>
      <c r="S44">
        <v>149.66</v>
      </c>
      <c r="T44">
        <v>363809.28000000003</v>
      </c>
      <c r="U44">
        <v>0.17</v>
      </c>
      <c r="V44">
        <v>0.61</v>
      </c>
      <c r="W44">
        <v>7.6</v>
      </c>
      <c r="X44">
        <v>21.56</v>
      </c>
      <c r="Y44">
        <v>1</v>
      </c>
      <c r="Z44">
        <v>10</v>
      </c>
    </row>
    <row r="45" spans="1:26" x14ac:dyDescent="0.3">
      <c r="A45">
        <v>1</v>
      </c>
      <c r="B45">
        <v>50</v>
      </c>
      <c r="C45" t="s">
        <v>26</v>
      </c>
      <c r="D45">
        <v>1.6698999999999999</v>
      </c>
      <c r="E45">
        <v>59.89</v>
      </c>
      <c r="F45">
        <v>54.43</v>
      </c>
      <c r="G45">
        <v>21.21</v>
      </c>
      <c r="H45">
        <v>0.32</v>
      </c>
      <c r="I45">
        <v>154</v>
      </c>
      <c r="J45">
        <v>108.68</v>
      </c>
      <c r="K45">
        <v>41.65</v>
      </c>
      <c r="L45">
        <v>2</v>
      </c>
      <c r="M45">
        <v>138</v>
      </c>
      <c r="N45">
        <v>15.03</v>
      </c>
      <c r="O45">
        <v>13638.32</v>
      </c>
      <c r="P45">
        <v>422.56</v>
      </c>
      <c r="Q45">
        <v>6041.6</v>
      </c>
      <c r="R45">
        <v>404.75</v>
      </c>
      <c r="S45">
        <v>149.66</v>
      </c>
      <c r="T45">
        <v>120813.08</v>
      </c>
      <c r="U45">
        <v>0.37</v>
      </c>
      <c r="V45">
        <v>0.78</v>
      </c>
      <c r="W45">
        <v>7.11</v>
      </c>
      <c r="X45">
        <v>7.16</v>
      </c>
      <c r="Y45">
        <v>1</v>
      </c>
      <c r="Z45">
        <v>10</v>
      </c>
    </row>
    <row r="46" spans="1:26" x14ac:dyDescent="0.3">
      <c r="A46">
        <v>2</v>
      </c>
      <c r="B46">
        <v>50</v>
      </c>
      <c r="C46" t="s">
        <v>26</v>
      </c>
      <c r="D46">
        <v>1.7341</v>
      </c>
      <c r="E46">
        <v>57.67</v>
      </c>
      <c r="F46">
        <v>52.92</v>
      </c>
      <c r="G46">
        <v>26.03</v>
      </c>
      <c r="H46">
        <v>0.48</v>
      </c>
      <c r="I46">
        <v>122</v>
      </c>
      <c r="J46">
        <v>109.96</v>
      </c>
      <c r="K46">
        <v>41.65</v>
      </c>
      <c r="L46">
        <v>3</v>
      </c>
      <c r="M46">
        <v>1</v>
      </c>
      <c r="N46">
        <v>15.31</v>
      </c>
      <c r="O46">
        <v>13795.21</v>
      </c>
      <c r="P46">
        <v>390.49</v>
      </c>
      <c r="Q46">
        <v>6042.37</v>
      </c>
      <c r="R46">
        <v>348.94</v>
      </c>
      <c r="S46">
        <v>149.66</v>
      </c>
      <c r="T46">
        <v>93067.72</v>
      </c>
      <c r="U46">
        <v>0.43</v>
      </c>
      <c r="V46">
        <v>0.8</v>
      </c>
      <c r="W46">
        <v>7.19</v>
      </c>
      <c r="X46">
        <v>5.66</v>
      </c>
      <c r="Y46">
        <v>1</v>
      </c>
      <c r="Z46">
        <v>10</v>
      </c>
    </row>
    <row r="47" spans="1:26" x14ac:dyDescent="0.3">
      <c r="A47">
        <v>3</v>
      </c>
      <c r="B47">
        <v>50</v>
      </c>
      <c r="C47" t="s">
        <v>26</v>
      </c>
      <c r="D47">
        <v>1.7342</v>
      </c>
      <c r="E47">
        <v>57.66</v>
      </c>
      <c r="F47">
        <v>52.92</v>
      </c>
      <c r="G47">
        <v>26.02</v>
      </c>
      <c r="H47">
        <v>0.63</v>
      </c>
      <c r="I47">
        <v>122</v>
      </c>
      <c r="J47">
        <v>111.23</v>
      </c>
      <c r="K47">
        <v>41.65</v>
      </c>
      <c r="L47">
        <v>4</v>
      </c>
      <c r="M47">
        <v>0</v>
      </c>
      <c r="N47">
        <v>15.58</v>
      </c>
      <c r="O47">
        <v>13952.52</v>
      </c>
      <c r="P47">
        <v>394.58</v>
      </c>
      <c r="Q47">
        <v>6042.14</v>
      </c>
      <c r="R47">
        <v>348.98</v>
      </c>
      <c r="S47">
        <v>149.66</v>
      </c>
      <c r="T47">
        <v>93087.1</v>
      </c>
      <c r="U47">
        <v>0.43</v>
      </c>
      <c r="V47">
        <v>0.8</v>
      </c>
      <c r="W47">
        <v>7.19</v>
      </c>
      <c r="X47">
        <v>5.65</v>
      </c>
      <c r="Y47">
        <v>1</v>
      </c>
      <c r="Z47">
        <v>10</v>
      </c>
    </row>
    <row r="48" spans="1:26" x14ac:dyDescent="0.3">
      <c r="A48">
        <v>0</v>
      </c>
      <c r="B48">
        <v>25</v>
      </c>
      <c r="C48" t="s">
        <v>26</v>
      </c>
      <c r="D48">
        <v>1.5558000000000001</v>
      </c>
      <c r="E48">
        <v>64.28</v>
      </c>
      <c r="F48">
        <v>58.98</v>
      </c>
      <c r="G48">
        <v>14.04</v>
      </c>
      <c r="H48">
        <v>0.28000000000000003</v>
      </c>
      <c r="I48">
        <v>252</v>
      </c>
      <c r="J48">
        <v>61.76</v>
      </c>
      <c r="K48">
        <v>28.92</v>
      </c>
      <c r="L48">
        <v>1</v>
      </c>
      <c r="M48">
        <v>65</v>
      </c>
      <c r="N48">
        <v>6.84</v>
      </c>
      <c r="O48">
        <v>7851.41</v>
      </c>
      <c r="P48">
        <v>311.95999999999998</v>
      </c>
      <c r="Q48">
        <v>6042.33</v>
      </c>
      <c r="R48">
        <v>551.17999999999995</v>
      </c>
      <c r="S48">
        <v>149.66</v>
      </c>
      <c r="T48">
        <v>193536.66</v>
      </c>
      <c r="U48">
        <v>0.27</v>
      </c>
      <c r="V48">
        <v>0.72</v>
      </c>
      <c r="W48">
        <v>7.49</v>
      </c>
      <c r="X48">
        <v>11.71</v>
      </c>
      <c r="Y48">
        <v>1</v>
      </c>
      <c r="Z48">
        <v>10</v>
      </c>
    </row>
    <row r="49" spans="1:26" x14ac:dyDescent="0.3">
      <c r="A49">
        <v>1</v>
      </c>
      <c r="B49">
        <v>25</v>
      </c>
      <c r="C49" t="s">
        <v>26</v>
      </c>
      <c r="D49">
        <v>1.5685</v>
      </c>
      <c r="E49">
        <v>63.75</v>
      </c>
      <c r="F49">
        <v>58.58</v>
      </c>
      <c r="G49">
        <v>14.46</v>
      </c>
      <c r="H49">
        <v>0.55000000000000004</v>
      </c>
      <c r="I49">
        <v>243</v>
      </c>
      <c r="J49">
        <v>62.92</v>
      </c>
      <c r="K49">
        <v>28.92</v>
      </c>
      <c r="L49">
        <v>2</v>
      </c>
      <c r="M49">
        <v>0</v>
      </c>
      <c r="N49">
        <v>7</v>
      </c>
      <c r="O49">
        <v>7994.37</v>
      </c>
      <c r="P49">
        <v>312.22000000000003</v>
      </c>
      <c r="Q49">
        <v>6042.7</v>
      </c>
      <c r="R49">
        <v>534.92999999999995</v>
      </c>
      <c r="S49">
        <v>149.66</v>
      </c>
      <c r="T49">
        <v>185454.88</v>
      </c>
      <c r="U49">
        <v>0.28000000000000003</v>
      </c>
      <c r="V49">
        <v>0.72</v>
      </c>
      <c r="W49">
        <v>7.55</v>
      </c>
      <c r="X49">
        <v>11.32</v>
      </c>
      <c r="Y49">
        <v>1</v>
      </c>
      <c r="Z49">
        <v>10</v>
      </c>
    </row>
    <row r="50" spans="1:26" x14ac:dyDescent="0.3">
      <c r="A50">
        <v>0</v>
      </c>
      <c r="B50">
        <v>85</v>
      </c>
      <c r="C50" t="s">
        <v>26</v>
      </c>
      <c r="D50">
        <v>0.85550000000000004</v>
      </c>
      <c r="E50">
        <v>116.9</v>
      </c>
      <c r="F50">
        <v>87.38</v>
      </c>
      <c r="G50">
        <v>6.55</v>
      </c>
      <c r="H50">
        <v>0.11</v>
      </c>
      <c r="I50">
        <v>801</v>
      </c>
      <c r="J50">
        <v>167.88</v>
      </c>
      <c r="K50">
        <v>51.39</v>
      </c>
      <c r="L50">
        <v>1</v>
      </c>
      <c r="M50">
        <v>799</v>
      </c>
      <c r="N50">
        <v>30.49</v>
      </c>
      <c r="O50">
        <v>20939.59</v>
      </c>
      <c r="P50">
        <v>1089.32</v>
      </c>
      <c r="Q50">
        <v>6044.08</v>
      </c>
      <c r="R50">
        <v>1525.52</v>
      </c>
      <c r="S50">
        <v>149.66</v>
      </c>
      <c r="T50">
        <v>677958.99</v>
      </c>
      <c r="U50">
        <v>0.1</v>
      </c>
      <c r="V50">
        <v>0.48</v>
      </c>
      <c r="W50">
        <v>8.19</v>
      </c>
      <c r="X50">
        <v>40.1</v>
      </c>
      <c r="Y50">
        <v>1</v>
      </c>
      <c r="Z50">
        <v>10</v>
      </c>
    </row>
    <row r="51" spans="1:26" x14ac:dyDescent="0.3">
      <c r="A51">
        <v>1</v>
      </c>
      <c r="B51">
        <v>85</v>
      </c>
      <c r="C51" t="s">
        <v>26</v>
      </c>
      <c r="D51">
        <v>1.4241999999999999</v>
      </c>
      <c r="E51">
        <v>70.209999999999994</v>
      </c>
      <c r="F51">
        <v>59.2</v>
      </c>
      <c r="G51">
        <v>13.93</v>
      </c>
      <c r="H51">
        <v>0.21</v>
      </c>
      <c r="I51">
        <v>255</v>
      </c>
      <c r="J51">
        <v>169.33</v>
      </c>
      <c r="K51">
        <v>51.39</v>
      </c>
      <c r="L51">
        <v>2</v>
      </c>
      <c r="M51">
        <v>253</v>
      </c>
      <c r="N51">
        <v>30.94</v>
      </c>
      <c r="O51">
        <v>21118.46</v>
      </c>
      <c r="P51">
        <v>701.35</v>
      </c>
      <c r="Q51">
        <v>6042.08</v>
      </c>
      <c r="R51">
        <v>566.69000000000005</v>
      </c>
      <c r="S51">
        <v>149.66</v>
      </c>
      <c r="T51">
        <v>201275.69</v>
      </c>
      <c r="U51">
        <v>0.26</v>
      </c>
      <c r="V51">
        <v>0.71</v>
      </c>
      <c r="W51">
        <v>7.27</v>
      </c>
      <c r="X51">
        <v>11.93</v>
      </c>
      <c r="Y51">
        <v>1</v>
      </c>
      <c r="Z51">
        <v>10</v>
      </c>
    </row>
    <row r="52" spans="1:26" x14ac:dyDescent="0.3">
      <c r="A52">
        <v>2</v>
      </c>
      <c r="B52">
        <v>85</v>
      </c>
      <c r="C52" t="s">
        <v>26</v>
      </c>
      <c r="D52">
        <v>1.6309</v>
      </c>
      <c r="E52">
        <v>61.32</v>
      </c>
      <c r="F52">
        <v>54</v>
      </c>
      <c r="G52">
        <v>22.19</v>
      </c>
      <c r="H52">
        <v>0.31</v>
      </c>
      <c r="I52">
        <v>146</v>
      </c>
      <c r="J52">
        <v>170.79</v>
      </c>
      <c r="K52">
        <v>51.39</v>
      </c>
      <c r="L52">
        <v>3</v>
      </c>
      <c r="M52">
        <v>144</v>
      </c>
      <c r="N52">
        <v>31.4</v>
      </c>
      <c r="O52">
        <v>21297.94</v>
      </c>
      <c r="P52">
        <v>602.89</v>
      </c>
      <c r="Q52">
        <v>6041.47</v>
      </c>
      <c r="R52">
        <v>390.83</v>
      </c>
      <c r="S52">
        <v>149.66</v>
      </c>
      <c r="T52">
        <v>113889</v>
      </c>
      <c r="U52">
        <v>0.38</v>
      </c>
      <c r="V52">
        <v>0.78</v>
      </c>
      <c r="W52">
        <v>7.08</v>
      </c>
      <c r="X52">
        <v>6.74</v>
      </c>
      <c r="Y52">
        <v>1</v>
      </c>
      <c r="Z52">
        <v>10</v>
      </c>
    </row>
    <row r="53" spans="1:26" x14ac:dyDescent="0.3">
      <c r="A53">
        <v>3</v>
      </c>
      <c r="B53">
        <v>85</v>
      </c>
      <c r="C53" t="s">
        <v>26</v>
      </c>
      <c r="D53">
        <v>1.7442</v>
      </c>
      <c r="E53">
        <v>57.33</v>
      </c>
      <c r="F53">
        <v>51.67</v>
      </c>
      <c r="G53">
        <v>31.96</v>
      </c>
      <c r="H53">
        <v>0.41</v>
      </c>
      <c r="I53">
        <v>97</v>
      </c>
      <c r="J53">
        <v>172.25</v>
      </c>
      <c r="K53">
        <v>51.39</v>
      </c>
      <c r="L53">
        <v>4</v>
      </c>
      <c r="M53">
        <v>95</v>
      </c>
      <c r="N53">
        <v>31.86</v>
      </c>
      <c r="O53">
        <v>21478.05</v>
      </c>
      <c r="P53">
        <v>535.16999999999996</v>
      </c>
      <c r="Q53">
        <v>6041.29</v>
      </c>
      <c r="R53">
        <v>312.41000000000003</v>
      </c>
      <c r="S53">
        <v>149.66</v>
      </c>
      <c r="T53">
        <v>74927.91</v>
      </c>
      <c r="U53">
        <v>0.48</v>
      </c>
      <c r="V53">
        <v>0.82</v>
      </c>
      <c r="W53">
        <v>6.99</v>
      </c>
      <c r="X53">
        <v>4.41</v>
      </c>
      <c r="Y53">
        <v>1</v>
      </c>
      <c r="Z53">
        <v>10</v>
      </c>
    </row>
    <row r="54" spans="1:26" x14ac:dyDescent="0.3">
      <c r="A54">
        <v>4</v>
      </c>
      <c r="B54">
        <v>85</v>
      </c>
      <c r="C54" t="s">
        <v>26</v>
      </c>
      <c r="D54">
        <v>1.8008999999999999</v>
      </c>
      <c r="E54">
        <v>55.53</v>
      </c>
      <c r="F54">
        <v>50.65</v>
      </c>
      <c r="G54">
        <v>41.07</v>
      </c>
      <c r="H54">
        <v>0.51</v>
      </c>
      <c r="I54">
        <v>74</v>
      </c>
      <c r="J54">
        <v>173.71</v>
      </c>
      <c r="K54">
        <v>51.39</v>
      </c>
      <c r="L54">
        <v>5</v>
      </c>
      <c r="M54">
        <v>26</v>
      </c>
      <c r="N54">
        <v>32.32</v>
      </c>
      <c r="O54">
        <v>21658.78</v>
      </c>
      <c r="P54">
        <v>489.37</v>
      </c>
      <c r="Q54">
        <v>6041.27</v>
      </c>
      <c r="R54">
        <v>275.26</v>
      </c>
      <c r="S54">
        <v>149.66</v>
      </c>
      <c r="T54">
        <v>56466.39</v>
      </c>
      <c r="U54">
        <v>0.54</v>
      </c>
      <c r="V54">
        <v>0.83</v>
      </c>
      <c r="W54">
        <v>7.02</v>
      </c>
      <c r="X54">
        <v>3.39</v>
      </c>
      <c r="Y54">
        <v>1</v>
      </c>
      <c r="Z54">
        <v>10</v>
      </c>
    </row>
    <row r="55" spans="1:26" x14ac:dyDescent="0.3">
      <c r="A55">
        <v>5</v>
      </c>
      <c r="B55">
        <v>85</v>
      </c>
      <c r="C55" t="s">
        <v>26</v>
      </c>
      <c r="D55">
        <v>1.8013999999999999</v>
      </c>
      <c r="E55">
        <v>55.51</v>
      </c>
      <c r="F55">
        <v>50.66</v>
      </c>
      <c r="G55">
        <v>41.64</v>
      </c>
      <c r="H55">
        <v>0.61</v>
      </c>
      <c r="I55">
        <v>73</v>
      </c>
      <c r="J55">
        <v>175.18</v>
      </c>
      <c r="K55">
        <v>51.39</v>
      </c>
      <c r="L55">
        <v>6</v>
      </c>
      <c r="M55">
        <v>1</v>
      </c>
      <c r="N55">
        <v>32.79</v>
      </c>
      <c r="O55">
        <v>21840.16</v>
      </c>
      <c r="P55">
        <v>489.37</v>
      </c>
      <c r="Q55">
        <v>6041.24</v>
      </c>
      <c r="R55">
        <v>274.74</v>
      </c>
      <c r="S55">
        <v>149.66</v>
      </c>
      <c r="T55">
        <v>56208.89</v>
      </c>
      <c r="U55">
        <v>0.54</v>
      </c>
      <c r="V55">
        <v>0.83</v>
      </c>
      <c r="W55">
        <v>7.06</v>
      </c>
      <c r="X55">
        <v>3.41</v>
      </c>
      <c r="Y55">
        <v>1</v>
      </c>
      <c r="Z55">
        <v>10</v>
      </c>
    </row>
    <row r="56" spans="1:26" x14ac:dyDescent="0.3">
      <c r="A56">
        <v>6</v>
      </c>
      <c r="B56">
        <v>85</v>
      </c>
      <c r="C56" t="s">
        <v>26</v>
      </c>
      <c r="D56">
        <v>1.8009999999999999</v>
      </c>
      <c r="E56">
        <v>55.52</v>
      </c>
      <c r="F56">
        <v>50.68</v>
      </c>
      <c r="G56">
        <v>41.65</v>
      </c>
      <c r="H56">
        <v>0.7</v>
      </c>
      <c r="I56">
        <v>73</v>
      </c>
      <c r="J56">
        <v>176.66</v>
      </c>
      <c r="K56">
        <v>51.39</v>
      </c>
      <c r="L56">
        <v>7</v>
      </c>
      <c r="M56">
        <v>0</v>
      </c>
      <c r="N56">
        <v>33.270000000000003</v>
      </c>
      <c r="O56">
        <v>22022.17</v>
      </c>
      <c r="P56">
        <v>493.37</v>
      </c>
      <c r="Q56">
        <v>6041.36</v>
      </c>
      <c r="R56">
        <v>275.16000000000003</v>
      </c>
      <c r="S56">
        <v>149.66</v>
      </c>
      <c r="T56">
        <v>56420.35</v>
      </c>
      <c r="U56">
        <v>0.54</v>
      </c>
      <c r="V56">
        <v>0.83</v>
      </c>
      <c r="W56">
        <v>7.06</v>
      </c>
      <c r="X56">
        <v>3.42</v>
      </c>
      <c r="Y56">
        <v>1</v>
      </c>
      <c r="Z56">
        <v>10</v>
      </c>
    </row>
    <row r="57" spans="1:26" x14ac:dyDescent="0.3">
      <c r="A57">
        <v>0</v>
      </c>
      <c r="B57">
        <v>20</v>
      </c>
      <c r="C57" t="s">
        <v>26</v>
      </c>
      <c r="D57">
        <v>1.4944999999999999</v>
      </c>
      <c r="E57">
        <v>66.91</v>
      </c>
      <c r="F57">
        <v>61.46</v>
      </c>
      <c r="G57">
        <v>12.17</v>
      </c>
      <c r="H57">
        <v>0.34</v>
      </c>
      <c r="I57">
        <v>303</v>
      </c>
      <c r="J57">
        <v>51.33</v>
      </c>
      <c r="K57">
        <v>24.83</v>
      </c>
      <c r="L57">
        <v>1</v>
      </c>
      <c r="M57">
        <v>0</v>
      </c>
      <c r="N57">
        <v>5.51</v>
      </c>
      <c r="O57">
        <v>6564.78</v>
      </c>
      <c r="P57">
        <v>286.36</v>
      </c>
      <c r="Q57">
        <v>6044.17</v>
      </c>
      <c r="R57">
        <v>627.9</v>
      </c>
      <c r="S57">
        <v>149.66</v>
      </c>
      <c r="T57">
        <v>231639.13</v>
      </c>
      <c r="U57">
        <v>0.24</v>
      </c>
      <c r="V57">
        <v>0.69</v>
      </c>
      <c r="W57">
        <v>7.77</v>
      </c>
      <c r="X57">
        <v>14.19</v>
      </c>
      <c r="Y57">
        <v>1</v>
      </c>
      <c r="Z57">
        <v>10</v>
      </c>
    </row>
    <row r="58" spans="1:26" x14ac:dyDescent="0.3">
      <c r="A58">
        <v>0</v>
      </c>
      <c r="B58">
        <v>65</v>
      </c>
      <c r="C58" t="s">
        <v>26</v>
      </c>
      <c r="D58">
        <v>1.0625</v>
      </c>
      <c r="E58">
        <v>94.12</v>
      </c>
      <c r="F58">
        <v>75.959999999999994</v>
      </c>
      <c r="G58">
        <v>7.76</v>
      </c>
      <c r="H58">
        <v>0.13</v>
      </c>
      <c r="I58">
        <v>587</v>
      </c>
      <c r="J58">
        <v>133.21</v>
      </c>
      <c r="K58">
        <v>46.47</v>
      </c>
      <c r="L58">
        <v>1</v>
      </c>
      <c r="M58">
        <v>585</v>
      </c>
      <c r="N58">
        <v>20.75</v>
      </c>
      <c r="O58">
        <v>16663.419999999998</v>
      </c>
      <c r="P58">
        <v>801.95</v>
      </c>
      <c r="Q58">
        <v>6043.72</v>
      </c>
      <c r="R58">
        <v>1136.6300000000001</v>
      </c>
      <c r="S58">
        <v>149.66</v>
      </c>
      <c r="T58">
        <v>484587.11</v>
      </c>
      <c r="U58">
        <v>0.13</v>
      </c>
      <c r="V58">
        <v>0.56000000000000005</v>
      </c>
      <c r="W58">
        <v>7.81</v>
      </c>
      <c r="X58">
        <v>28.68</v>
      </c>
      <c r="Y58">
        <v>1</v>
      </c>
      <c r="Z58">
        <v>10</v>
      </c>
    </row>
    <row r="59" spans="1:26" x14ac:dyDescent="0.3">
      <c r="A59">
        <v>1</v>
      </c>
      <c r="B59">
        <v>65</v>
      </c>
      <c r="C59" t="s">
        <v>26</v>
      </c>
      <c r="D59">
        <v>1.5596000000000001</v>
      </c>
      <c r="E59">
        <v>64.12</v>
      </c>
      <c r="F59">
        <v>56.52</v>
      </c>
      <c r="G59">
        <v>17.04</v>
      </c>
      <c r="H59">
        <v>0.26</v>
      </c>
      <c r="I59">
        <v>199</v>
      </c>
      <c r="J59">
        <v>134.55000000000001</v>
      </c>
      <c r="K59">
        <v>46.47</v>
      </c>
      <c r="L59">
        <v>2</v>
      </c>
      <c r="M59">
        <v>197</v>
      </c>
      <c r="N59">
        <v>21.09</v>
      </c>
      <c r="O59">
        <v>16828.84</v>
      </c>
      <c r="P59">
        <v>549.05999999999995</v>
      </c>
      <c r="Q59">
        <v>6041.54</v>
      </c>
      <c r="R59">
        <v>476.26</v>
      </c>
      <c r="S59">
        <v>149.66</v>
      </c>
      <c r="T59">
        <v>156339.32</v>
      </c>
      <c r="U59">
        <v>0.31</v>
      </c>
      <c r="V59">
        <v>0.75</v>
      </c>
      <c r="W59">
        <v>7.17</v>
      </c>
      <c r="X59">
        <v>9.26</v>
      </c>
      <c r="Y59">
        <v>1</v>
      </c>
      <c r="Z59">
        <v>10</v>
      </c>
    </row>
    <row r="60" spans="1:26" x14ac:dyDescent="0.3">
      <c r="A60">
        <v>2</v>
      </c>
      <c r="B60">
        <v>65</v>
      </c>
      <c r="C60" t="s">
        <v>26</v>
      </c>
      <c r="D60">
        <v>1.738</v>
      </c>
      <c r="E60">
        <v>57.54</v>
      </c>
      <c r="F60">
        <v>52.36</v>
      </c>
      <c r="G60">
        <v>28.56</v>
      </c>
      <c r="H60">
        <v>0.39</v>
      </c>
      <c r="I60">
        <v>110</v>
      </c>
      <c r="J60">
        <v>135.9</v>
      </c>
      <c r="K60">
        <v>46.47</v>
      </c>
      <c r="L60">
        <v>3</v>
      </c>
      <c r="M60">
        <v>97</v>
      </c>
      <c r="N60">
        <v>21.43</v>
      </c>
      <c r="O60">
        <v>16994.64</v>
      </c>
      <c r="P60">
        <v>452.64</v>
      </c>
      <c r="Q60">
        <v>6041.51</v>
      </c>
      <c r="R60">
        <v>334.89</v>
      </c>
      <c r="S60">
        <v>149.66</v>
      </c>
      <c r="T60">
        <v>86100.35</v>
      </c>
      <c r="U60">
        <v>0.45</v>
      </c>
      <c r="V60">
        <v>0.81</v>
      </c>
      <c r="W60">
        <v>7.04</v>
      </c>
      <c r="X60">
        <v>5.0999999999999996</v>
      </c>
      <c r="Y60">
        <v>1</v>
      </c>
      <c r="Z60">
        <v>10</v>
      </c>
    </row>
    <row r="61" spans="1:26" x14ac:dyDescent="0.3">
      <c r="A61">
        <v>3</v>
      </c>
      <c r="B61">
        <v>65</v>
      </c>
      <c r="C61" t="s">
        <v>26</v>
      </c>
      <c r="D61">
        <v>1.7737000000000001</v>
      </c>
      <c r="E61">
        <v>56.38</v>
      </c>
      <c r="F61">
        <v>51.64</v>
      </c>
      <c r="G61">
        <v>32.96</v>
      </c>
      <c r="H61">
        <v>0.52</v>
      </c>
      <c r="I61">
        <v>94</v>
      </c>
      <c r="J61">
        <v>137.25</v>
      </c>
      <c r="K61">
        <v>46.47</v>
      </c>
      <c r="L61">
        <v>4</v>
      </c>
      <c r="M61">
        <v>2</v>
      </c>
      <c r="N61">
        <v>21.78</v>
      </c>
      <c r="O61">
        <v>17160.919999999998</v>
      </c>
      <c r="P61">
        <v>432.53</v>
      </c>
      <c r="Q61">
        <v>6041.61</v>
      </c>
      <c r="R61">
        <v>306.47000000000003</v>
      </c>
      <c r="S61">
        <v>149.66</v>
      </c>
      <c r="T61">
        <v>71973.19</v>
      </c>
      <c r="U61">
        <v>0.49</v>
      </c>
      <c r="V61">
        <v>0.82</v>
      </c>
      <c r="W61">
        <v>7.12</v>
      </c>
      <c r="X61">
        <v>4.38</v>
      </c>
      <c r="Y61">
        <v>1</v>
      </c>
      <c r="Z61">
        <v>10</v>
      </c>
    </row>
    <row r="62" spans="1:26" x14ac:dyDescent="0.3">
      <c r="A62">
        <v>4</v>
      </c>
      <c r="B62">
        <v>65</v>
      </c>
      <c r="C62" t="s">
        <v>26</v>
      </c>
      <c r="D62">
        <v>1.7738</v>
      </c>
      <c r="E62">
        <v>56.38</v>
      </c>
      <c r="F62">
        <v>51.64</v>
      </c>
      <c r="G62">
        <v>32.96</v>
      </c>
      <c r="H62">
        <v>0.64</v>
      </c>
      <c r="I62">
        <v>94</v>
      </c>
      <c r="J62">
        <v>138.6</v>
      </c>
      <c r="K62">
        <v>46.47</v>
      </c>
      <c r="L62">
        <v>5</v>
      </c>
      <c r="M62">
        <v>0</v>
      </c>
      <c r="N62">
        <v>22.13</v>
      </c>
      <c r="O62">
        <v>17327.689999999999</v>
      </c>
      <c r="P62">
        <v>437.12</v>
      </c>
      <c r="Q62">
        <v>6041.64</v>
      </c>
      <c r="R62">
        <v>306.48</v>
      </c>
      <c r="S62">
        <v>149.66</v>
      </c>
      <c r="T62">
        <v>71976.45</v>
      </c>
      <c r="U62">
        <v>0.49</v>
      </c>
      <c r="V62">
        <v>0.82</v>
      </c>
      <c r="W62">
        <v>7.12</v>
      </c>
      <c r="X62">
        <v>4.38</v>
      </c>
      <c r="Y62">
        <v>1</v>
      </c>
      <c r="Z62">
        <v>10</v>
      </c>
    </row>
    <row r="63" spans="1:26" x14ac:dyDescent="0.3">
      <c r="A63">
        <v>0</v>
      </c>
      <c r="B63">
        <v>75</v>
      </c>
      <c r="C63" t="s">
        <v>26</v>
      </c>
      <c r="D63">
        <v>0.95650000000000002</v>
      </c>
      <c r="E63">
        <v>104.55</v>
      </c>
      <c r="F63">
        <v>81.25</v>
      </c>
      <c r="G63">
        <v>7.09</v>
      </c>
      <c r="H63">
        <v>0.12</v>
      </c>
      <c r="I63">
        <v>688</v>
      </c>
      <c r="J63">
        <v>150.44</v>
      </c>
      <c r="K63">
        <v>49.1</v>
      </c>
      <c r="L63">
        <v>1</v>
      </c>
      <c r="M63">
        <v>686</v>
      </c>
      <c r="N63">
        <v>25.34</v>
      </c>
      <c r="O63">
        <v>18787.759999999998</v>
      </c>
      <c r="P63">
        <v>937.62</v>
      </c>
      <c r="Q63">
        <v>6043.44</v>
      </c>
      <c r="R63">
        <v>1317.68</v>
      </c>
      <c r="S63">
        <v>149.66</v>
      </c>
      <c r="T63">
        <v>574608.22</v>
      </c>
      <c r="U63">
        <v>0.11</v>
      </c>
      <c r="V63">
        <v>0.52</v>
      </c>
      <c r="W63">
        <v>7.97</v>
      </c>
      <c r="X63">
        <v>33.979999999999997</v>
      </c>
      <c r="Y63">
        <v>1</v>
      </c>
      <c r="Z63">
        <v>10</v>
      </c>
    </row>
    <row r="64" spans="1:26" x14ac:dyDescent="0.3">
      <c r="A64">
        <v>1</v>
      </c>
      <c r="B64">
        <v>75</v>
      </c>
      <c r="C64" t="s">
        <v>26</v>
      </c>
      <c r="D64">
        <v>1.4879</v>
      </c>
      <c r="E64">
        <v>67.209999999999994</v>
      </c>
      <c r="F64">
        <v>57.97</v>
      </c>
      <c r="G64">
        <v>15.25</v>
      </c>
      <c r="H64">
        <v>0.23</v>
      </c>
      <c r="I64">
        <v>228</v>
      </c>
      <c r="J64">
        <v>151.83000000000001</v>
      </c>
      <c r="K64">
        <v>49.1</v>
      </c>
      <c r="L64">
        <v>2</v>
      </c>
      <c r="M64">
        <v>226</v>
      </c>
      <c r="N64">
        <v>25.73</v>
      </c>
      <c r="O64">
        <v>18959.54</v>
      </c>
      <c r="P64">
        <v>627.36</v>
      </c>
      <c r="Q64">
        <v>6042.2</v>
      </c>
      <c r="R64">
        <v>525.14</v>
      </c>
      <c r="S64">
        <v>149.66</v>
      </c>
      <c r="T64">
        <v>180633.72</v>
      </c>
      <c r="U64">
        <v>0.28000000000000003</v>
      </c>
      <c r="V64">
        <v>0.73</v>
      </c>
      <c r="W64">
        <v>7.22</v>
      </c>
      <c r="X64">
        <v>10.7</v>
      </c>
      <c r="Y64">
        <v>1</v>
      </c>
      <c r="Z64">
        <v>10</v>
      </c>
    </row>
    <row r="65" spans="1:26" x14ac:dyDescent="0.3">
      <c r="A65">
        <v>2</v>
      </c>
      <c r="B65">
        <v>75</v>
      </c>
      <c r="C65" t="s">
        <v>26</v>
      </c>
      <c r="D65">
        <v>1.6847000000000001</v>
      </c>
      <c r="E65">
        <v>59.36</v>
      </c>
      <c r="F65">
        <v>53.17</v>
      </c>
      <c r="G65">
        <v>24.92</v>
      </c>
      <c r="H65">
        <v>0.35</v>
      </c>
      <c r="I65">
        <v>128</v>
      </c>
      <c r="J65">
        <v>153.22999999999999</v>
      </c>
      <c r="K65">
        <v>49.1</v>
      </c>
      <c r="L65">
        <v>3</v>
      </c>
      <c r="M65">
        <v>126</v>
      </c>
      <c r="N65">
        <v>26.13</v>
      </c>
      <c r="O65">
        <v>19131.849999999999</v>
      </c>
      <c r="P65">
        <v>530</v>
      </c>
      <c r="Q65">
        <v>6041.81</v>
      </c>
      <c r="R65">
        <v>362.55</v>
      </c>
      <c r="S65">
        <v>149.66</v>
      </c>
      <c r="T65">
        <v>99839.93</v>
      </c>
      <c r="U65">
        <v>0.41</v>
      </c>
      <c r="V65">
        <v>0.79</v>
      </c>
      <c r="W65">
        <v>7.06</v>
      </c>
      <c r="X65">
        <v>5.91</v>
      </c>
      <c r="Y65">
        <v>1</v>
      </c>
      <c r="Z65">
        <v>10</v>
      </c>
    </row>
    <row r="66" spans="1:26" x14ac:dyDescent="0.3">
      <c r="A66">
        <v>3</v>
      </c>
      <c r="B66">
        <v>75</v>
      </c>
      <c r="C66" t="s">
        <v>26</v>
      </c>
      <c r="D66">
        <v>1.7789999999999999</v>
      </c>
      <c r="E66">
        <v>56.21</v>
      </c>
      <c r="F66">
        <v>51.28</v>
      </c>
      <c r="G66">
        <v>35.36</v>
      </c>
      <c r="H66">
        <v>0.46</v>
      </c>
      <c r="I66">
        <v>87</v>
      </c>
      <c r="J66">
        <v>154.63</v>
      </c>
      <c r="K66">
        <v>49.1</v>
      </c>
      <c r="L66">
        <v>4</v>
      </c>
      <c r="M66">
        <v>50</v>
      </c>
      <c r="N66">
        <v>26.53</v>
      </c>
      <c r="O66">
        <v>19304.72</v>
      </c>
      <c r="P66">
        <v>466.22</v>
      </c>
      <c r="Q66">
        <v>6041.55</v>
      </c>
      <c r="R66">
        <v>296.76</v>
      </c>
      <c r="S66">
        <v>149.66</v>
      </c>
      <c r="T66">
        <v>67152.56</v>
      </c>
      <c r="U66">
        <v>0.5</v>
      </c>
      <c r="V66">
        <v>0.82</v>
      </c>
      <c r="W66">
        <v>7.04</v>
      </c>
      <c r="X66">
        <v>4.0199999999999996</v>
      </c>
      <c r="Y66">
        <v>1</v>
      </c>
      <c r="Z66">
        <v>10</v>
      </c>
    </row>
    <row r="67" spans="1:26" x14ac:dyDescent="0.3">
      <c r="A67">
        <v>4</v>
      </c>
      <c r="B67">
        <v>75</v>
      </c>
      <c r="C67" t="s">
        <v>26</v>
      </c>
      <c r="D67">
        <v>1.7914000000000001</v>
      </c>
      <c r="E67">
        <v>55.82</v>
      </c>
      <c r="F67">
        <v>51.04</v>
      </c>
      <c r="G67">
        <v>37.35</v>
      </c>
      <c r="H67">
        <v>0.56999999999999995</v>
      </c>
      <c r="I67">
        <v>82</v>
      </c>
      <c r="J67">
        <v>156.03</v>
      </c>
      <c r="K67">
        <v>49.1</v>
      </c>
      <c r="L67">
        <v>5</v>
      </c>
      <c r="M67">
        <v>1</v>
      </c>
      <c r="N67">
        <v>26.94</v>
      </c>
      <c r="O67">
        <v>19478.150000000001</v>
      </c>
      <c r="P67">
        <v>461.66</v>
      </c>
      <c r="Q67">
        <v>6041.48</v>
      </c>
      <c r="R67">
        <v>286.77999999999997</v>
      </c>
      <c r="S67">
        <v>149.66</v>
      </c>
      <c r="T67">
        <v>62185.120000000003</v>
      </c>
      <c r="U67">
        <v>0.52</v>
      </c>
      <c r="V67">
        <v>0.83</v>
      </c>
      <c r="W67">
        <v>7.09</v>
      </c>
      <c r="X67">
        <v>3.78</v>
      </c>
      <c r="Y67">
        <v>1</v>
      </c>
      <c r="Z67">
        <v>10</v>
      </c>
    </row>
    <row r="68" spans="1:26" x14ac:dyDescent="0.3">
      <c r="A68">
        <v>5</v>
      </c>
      <c r="B68">
        <v>75</v>
      </c>
      <c r="C68" t="s">
        <v>26</v>
      </c>
      <c r="D68">
        <v>1.7911999999999999</v>
      </c>
      <c r="E68">
        <v>55.83</v>
      </c>
      <c r="F68">
        <v>51.05</v>
      </c>
      <c r="G68">
        <v>37.35</v>
      </c>
      <c r="H68">
        <v>0.67</v>
      </c>
      <c r="I68">
        <v>82</v>
      </c>
      <c r="J68">
        <v>157.44</v>
      </c>
      <c r="K68">
        <v>49.1</v>
      </c>
      <c r="L68">
        <v>6</v>
      </c>
      <c r="M68">
        <v>0</v>
      </c>
      <c r="N68">
        <v>27.35</v>
      </c>
      <c r="O68">
        <v>19652.13</v>
      </c>
      <c r="P68">
        <v>465.48</v>
      </c>
      <c r="Q68">
        <v>6041.33</v>
      </c>
      <c r="R68">
        <v>286.87</v>
      </c>
      <c r="S68">
        <v>149.66</v>
      </c>
      <c r="T68">
        <v>62228.65</v>
      </c>
      <c r="U68">
        <v>0.52</v>
      </c>
      <c r="V68">
        <v>0.83</v>
      </c>
      <c r="W68">
        <v>7.09</v>
      </c>
      <c r="X68">
        <v>3.79</v>
      </c>
      <c r="Y68">
        <v>1</v>
      </c>
      <c r="Z68">
        <v>10</v>
      </c>
    </row>
    <row r="69" spans="1:26" x14ac:dyDescent="0.3">
      <c r="A69">
        <v>0</v>
      </c>
      <c r="B69">
        <v>95</v>
      </c>
      <c r="C69" t="s">
        <v>26</v>
      </c>
      <c r="D69">
        <v>0.7591</v>
      </c>
      <c r="E69">
        <v>131.74</v>
      </c>
      <c r="F69">
        <v>94.58</v>
      </c>
      <c r="G69">
        <v>6.09</v>
      </c>
      <c r="H69">
        <v>0.1</v>
      </c>
      <c r="I69">
        <v>932</v>
      </c>
      <c r="J69">
        <v>185.69</v>
      </c>
      <c r="K69">
        <v>53.44</v>
      </c>
      <c r="L69">
        <v>1</v>
      </c>
      <c r="M69">
        <v>930</v>
      </c>
      <c r="N69">
        <v>36.26</v>
      </c>
      <c r="O69">
        <v>23136.14</v>
      </c>
      <c r="P69">
        <v>1264.01</v>
      </c>
      <c r="Q69">
        <v>6043.35</v>
      </c>
      <c r="R69">
        <v>1772.46</v>
      </c>
      <c r="S69">
        <v>149.66</v>
      </c>
      <c r="T69">
        <v>800777.65</v>
      </c>
      <c r="U69">
        <v>0.08</v>
      </c>
      <c r="V69">
        <v>0.45</v>
      </c>
      <c r="W69">
        <v>8.3800000000000008</v>
      </c>
      <c r="X69">
        <v>47.3</v>
      </c>
      <c r="Y69">
        <v>1</v>
      </c>
      <c r="Z69">
        <v>10</v>
      </c>
    </row>
    <row r="70" spans="1:26" x14ac:dyDescent="0.3">
      <c r="A70">
        <v>1</v>
      </c>
      <c r="B70">
        <v>95</v>
      </c>
      <c r="C70" t="s">
        <v>26</v>
      </c>
      <c r="D70">
        <v>1.3607</v>
      </c>
      <c r="E70">
        <v>73.489999999999995</v>
      </c>
      <c r="F70">
        <v>60.52</v>
      </c>
      <c r="G70">
        <v>12.88</v>
      </c>
      <c r="H70">
        <v>0.19</v>
      </c>
      <c r="I70">
        <v>282</v>
      </c>
      <c r="J70">
        <v>187.21</v>
      </c>
      <c r="K70">
        <v>53.44</v>
      </c>
      <c r="L70">
        <v>2</v>
      </c>
      <c r="M70">
        <v>280</v>
      </c>
      <c r="N70">
        <v>36.770000000000003</v>
      </c>
      <c r="O70">
        <v>23322.880000000001</v>
      </c>
      <c r="P70">
        <v>775.98</v>
      </c>
      <c r="Q70">
        <v>6042.2</v>
      </c>
      <c r="R70">
        <v>612.29</v>
      </c>
      <c r="S70">
        <v>149.66</v>
      </c>
      <c r="T70">
        <v>223942.56</v>
      </c>
      <c r="U70">
        <v>0.24</v>
      </c>
      <c r="V70">
        <v>0.7</v>
      </c>
      <c r="W70">
        <v>7.3</v>
      </c>
      <c r="X70">
        <v>13.26</v>
      </c>
      <c r="Y70">
        <v>1</v>
      </c>
      <c r="Z70">
        <v>10</v>
      </c>
    </row>
    <row r="71" spans="1:26" x14ac:dyDescent="0.3">
      <c r="A71">
        <v>2</v>
      </c>
      <c r="B71">
        <v>95</v>
      </c>
      <c r="C71" t="s">
        <v>26</v>
      </c>
      <c r="D71">
        <v>1.581</v>
      </c>
      <c r="E71">
        <v>63.25</v>
      </c>
      <c r="F71">
        <v>54.75</v>
      </c>
      <c r="G71">
        <v>20.28</v>
      </c>
      <c r="H71">
        <v>0.28000000000000003</v>
      </c>
      <c r="I71">
        <v>162</v>
      </c>
      <c r="J71">
        <v>188.73</v>
      </c>
      <c r="K71">
        <v>53.44</v>
      </c>
      <c r="L71">
        <v>3</v>
      </c>
      <c r="M71">
        <v>160</v>
      </c>
      <c r="N71">
        <v>37.29</v>
      </c>
      <c r="O71">
        <v>23510.33</v>
      </c>
      <c r="P71">
        <v>669.33</v>
      </c>
      <c r="Q71">
        <v>6041.29</v>
      </c>
      <c r="R71">
        <v>415.89</v>
      </c>
      <c r="S71">
        <v>149.66</v>
      </c>
      <c r="T71">
        <v>126342.01</v>
      </c>
      <c r="U71">
        <v>0.36</v>
      </c>
      <c r="V71">
        <v>0.77</v>
      </c>
      <c r="W71">
        <v>7.12</v>
      </c>
      <c r="X71">
        <v>7.49</v>
      </c>
      <c r="Y71">
        <v>1</v>
      </c>
      <c r="Z71">
        <v>10</v>
      </c>
    </row>
    <row r="72" spans="1:26" x14ac:dyDescent="0.3">
      <c r="A72">
        <v>3</v>
      </c>
      <c r="B72">
        <v>95</v>
      </c>
      <c r="C72" t="s">
        <v>26</v>
      </c>
      <c r="D72">
        <v>1.6977</v>
      </c>
      <c r="E72">
        <v>58.9</v>
      </c>
      <c r="F72">
        <v>52.34</v>
      </c>
      <c r="G72">
        <v>28.55</v>
      </c>
      <c r="H72">
        <v>0.37</v>
      </c>
      <c r="I72">
        <v>110</v>
      </c>
      <c r="J72">
        <v>190.25</v>
      </c>
      <c r="K72">
        <v>53.44</v>
      </c>
      <c r="L72">
        <v>4</v>
      </c>
      <c r="M72">
        <v>108</v>
      </c>
      <c r="N72">
        <v>37.82</v>
      </c>
      <c r="O72">
        <v>23698.48</v>
      </c>
      <c r="P72">
        <v>604.70000000000005</v>
      </c>
      <c r="Q72">
        <v>6041.82</v>
      </c>
      <c r="R72">
        <v>334.73</v>
      </c>
      <c r="S72">
        <v>149.66</v>
      </c>
      <c r="T72">
        <v>86019.95</v>
      </c>
      <c r="U72">
        <v>0.45</v>
      </c>
      <c r="V72">
        <v>0.81</v>
      </c>
      <c r="W72">
        <v>7.02</v>
      </c>
      <c r="X72">
        <v>5.08</v>
      </c>
      <c r="Y72">
        <v>1</v>
      </c>
      <c r="Z72">
        <v>10</v>
      </c>
    </row>
    <row r="73" spans="1:26" x14ac:dyDescent="0.3">
      <c r="A73">
        <v>4</v>
      </c>
      <c r="B73">
        <v>95</v>
      </c>
      <c r="C73" t="s">
        <v>26</v>
      </c>
      <c r="D73">
        <v>1.7710999999999999</v>
      </c>
      <c r="E73">
        <v>56.46</v>
      </c>
      <c r="F73">
        <v>50.98</v>
      </c>
      <c r="G73">
        <v>37.76</v>
      </c>
      <c r="H73">
        <v>0.46</v>
      </c>
      <c r="I73">
        <v>81</v>
      </c>
      <c r="J73">
        <v>191.78</v>
      </c>
      <c r="K73">
        <v>53.44</v>
      </c>
      <c r="L73">
        <v>5</v>
      </c>
      <c r="M73">
        <v>77</v>
      </c>
      <c r="N73">
        <v>38.35</v>
      </c>
      <c r="O73">
        <v>23887.360000000001</v>
      </c>
      <c r="P73">
        <v>553.98</v>
      </c>
      <c r="Q73">
        <v>6041.11</v>
      </c>
      <c r="R73">
        <v>288.23</v>
      </c>
      <c r="S73">
        <v>149.66</v>
      </c>
      <c r="T73">
        <v>62915.74</v>
      </c>
      <c r="U73">
        <v>0.52</v>
      </c>
      <c r="V73">
        <v>0.83</v>
      </c>
      <c r="W73">
        <v>6.98</v>
      </c>
      <c r="X73">
        <v>3.72</v>
      </c>
      <c r="Y73">
        <v>1</v>
      </c>
      <c r="Z73">
        <v>10</v>
      </c>
    </row>
    <row r="74" spans="1:26" x14ac:dyDescent="0.3">
      <c r="A74">
        <v>5</v>
      </c>
      <c r="B74">
        <v>95</v>
      </c>
      <c r="C74" t="s">
        <v>26</v>
      </c>
      <c r="D74">
        <v>1.8116000000000001</v>
      </c>
      <c r="E74">
        <v>55.2</v>
      </c>
      <c r="F74">
        <v>50.27</v>
      </c>
      <c r="G74">
        <v>45.7</v>
      </c>
      <c r="H74">
        <v>0.55000000000000004</v>
      </c>
      <c r="I74">
        <v>66</v>
      </c>
      <c r="J74">
        <v>193.32</v>
      </c>
      <c r="K74">
        <v>53.44</v>
      </c>
      <c r="L74">
        <v>6</v>
      </c>
      <c r="M74">
        <v>15</v>
      </c>
      <c r="N74">
        <v>38.89</v>
      </c>
      <c r="O74">
        <v>24076.95</v>
      </c>
      <c r="P74">
        <v>515.97</v>
      </c>
      <c r="Q74">
        <v>6041.5</v>
      </c>
      <c r="R74">
        <v>262.51</v>
      </c>
      <c r="S74">
        <v>149.66</v>
      </c>
      <c r="T74">
        <v>50130.3</v>
      </c>
      <c r="U74">
        <v>0.56999999999999995</v>
      </c>
      <c r="V74">
        <v>0.84</v>
      </c>
      <c r="W74">
        <v>7.01</v>
      </c>
      <c r="X74">
        <v>3.01</v>
      </c>
      <c r="Y74">
        <v>1</v>
      </c>
      <c r="Z74">
        <v>10</v>
      </c>
    </row>
    <row r="75" spans="1:26" x14ac:dyDescent="0.3">
      <c r="A75">
        <v>6</v>
      </c>
      <c r="B75">
        <v>95</v>
      </c>
      <c r="C75" t="s">
        <v>26</v>
      </c>
      <c r="D75">
        <v>1.8133999999999999</v>
      </c>
      <c r="E75">
        <v>55.15</v>
      </c>
      <c r="F75">
        <v>50.26</v>
      </c>
      <c r="G75">
        <v>46.39</v>
      </c>
      <c r="H75">
        <v>0.64</v>
      </c>
      <c r="I75">
        <v>65</v>
      </c>
      <c r="J75">
        <v>194.86</v>
      </c>
      <c r="K75">
        <v>53.44</v>
      </c>
      <c r="L75">
        <v>7</v>
      </c>
      <c r="M75">
        <v>0</v>
      </c>
      <c r="N75">
        <v>39.43</v>
      </c>
      <c r="O75">
        <v>24267.279999999999</v>
      </c>
      <c r="P75">
        <v>517.01</v>
      </c>
      <c r="Q75">
        <v>6041.19</v>
      </c>
      <c r="R75">
        <v>261.17</v>
      </c>
      <c r="S75">
        <v>149.66</v>
      </c>
      <c r="T75">
        <v>49463.94</v>
      </c>
      <c r="U75">
        <v>0.56999999999999995</v>
      </c>
      <c r="V75">
        <v>0.84</v>
      </c>
      <c r="W75">
        <v>7.03</v>
      </c>
      <c r="X75">
        <v>3</v>
      </c>
      <c r="Y75">
        <v>1</v>
      </c>
      <c r="Z75">
        <v>10</v>
      </c>
    </row>
    <row r="76" spans="1:26" x14ac:dyDescent="0.3">
      <c r="A76">
        <v>0</v>
      </c>
      <c r="B76">
        <v>55</v>
      </c>
      <c r="C76" t="s">
        <v>26</v>
      </c>
      <c r="D76">
        <v>1.175</v>
      </c>
      <c r="E76">
        <v>85.11</v>
      </c>
      <c r="F76">
        <v>71.22</v>
      </c>
      <c r="G76">
        <v>8.65</v>
      </c>
      <c r="H76">
        <v>0.15</v>
      </c>
      <c r="I76">
        <v>494</v>
      </c>
      <c r="J76">
        <v>116.05</v>
      </c>
      <c r="K76">
        <v>43.4</v>
      </c>
      <c r="L76">
        <v>1</v>
      </c>
      <c r="M76">
        <v>492</v>
      </c>
      <c r="N76">
        <v>16.649999999999999</v>
      </c>
      <c r="O76">
        <v>14546.17</v>
      </c>
      <c r="P76">
        <v>676.57</v>
      </c>
      <c r="Q76">
        <v>6042.59</v>
      </c>
      <c r="R76">
        <v>975.04</v>
      </c>
      <c r="S76">
        <v>149.66</v>
      </c>
      <c r="T76">
        <v>404253.73</v>
      </c>
      <c r="U76">
        <v>0.15</v>
      </c>
      <c r="V76">
        <v>0.59</v>
      </c>
      <c r="W76">
        <v>7.67</v>
      </c>
      <c r="X76">
        <v>23.95</v>
      </c>
      <c r="Y76">
        <v>1</v>
      </c>
      <c r="Z76">
        <v>10</v>
      </c>
    </row>
    <row r="77" spans="1:26" x14ac:dyDescent="0.3">
      <c r="A77">
        <v>1</v>
      </c>
      <c r="B77">
        <v>55</v>
      </c>
      <c r="C77" t="s">
        <v>26</v>
      </c>
      <c r="D77">
        <v>1.6338999999999999</v>
      </c>
      <c r="E77">
        <v>61.2</v>
      </c>
      <c r="F77">
        <v>55.08</v>
      </c>
      <c r="G77">
        <v>19.559999999999999</v>
      </c>
      <c r="H77">
        <v>0.3</v>
      </c>
      <c r="I77">
        <v>169</v>
      </c>
      <c r="J77">
        <v>117.34</v>
      </c>
      <c r="K77">
        <v>43.4</v>
      </c>
      <c r="L77">
        <v>2</v>
      </c>
      <c r="M77">
        <v>166</v>
      </c>
      <c r="N77">
        <v>16.940000000000001</v>
      </c>
      <c r="O77">
        <v>14705.49</v>
      </c>
      <c r="P77">
        <v>465.92</v>
      </c>
      <c r="Q77">
        <v>6041.44</v>
      </c>
      <c r="R77">
        <v>427.99</v>
      </c>
      <c r="S77">
        <v>149.66</v>
      </c>
      <c r="T77">
        <v>132358.01999999999</v>
      </c>
      <c r="U77">
        <v>0.35</v>
      </c>
      <c r="V77">
        <v>0.77</v>
      </c>
      <c r="W77">
        <v>7.11</v>
      </c>
      <c r="X77">
        <v>7.82</v>
      </c>
      <c r="Y77">
        <v>1</v>
      </c>
      <c r="Z77">
        <v>10</v>
      </c>
    </row>
    <row r="78" spans="1:26" x14ac:dyDescent="0.3">
      <c r="A78">
        <v>2</v>
      </c>
      <c r="B78">
        <v>55</v>
      </c>
      <c r="C78" t="s">
        <v>26</v>
      </c>
      <c r="D78">
        <v>1.7467999999999999</v>
      </c>
      <c r="E78">
        <v>57.25</v>
      </c>
      <c r="F78">
        <v>52.49</v>
      </c>
      <c r="G78">
        <v>28.12</v>
      </c>
      <c r="H78">
        <v>0.45</v>
      </c>
      <c r="I78">
        <v>112</v>
      </c>
      <c r="J78">
        <v>118.63</v>
      </c>
      <c r="K78">
        <v>43.4</v>
      </c>
      <c r="L78">
        <v>3</v>
      </c>
      <c r="M78">
        <v>4</v>
      </c>
      <c r="N78">
        <v>17.23</v>
      </c>
      <c r="O78">
        <v>14865.24</v>
      </c>
      <c r="P78">
        <v>405.28</v>
      </c>
      <c r="Q78">
        <v>6041.8</v>
      </c>
      <c r="R78">
        <v>334.52</v>
      </c>
      <c r="S78">
        <v>149.66</v>
      </c>
      <c r="T78">
        <v>85906.99</v>
      </c>
      <c r="U78">
        <v>0.45</v>
      </c>
      <c r="V78">
        <v>0.8</v>
      </c>
      <c r="W78">
        <v>7.17</v>
      </c>
      <c r="X78">
        <v>5.23</v>
      </c>
      <c r="Y78">
        <v>1</v>
      </c>
      <c r="Z78">
        <v>10</v>
      </c>
    </row>
    <row r="79" spans="1:26" x14ac:dyDescent="0.3">
      <c r="A79">
        <v>3</v>
      </c>
      <c r="B79">
        <v>55</v>
      </c>
      <c r="C79" t="s">
        <v>26</v>
      </c>
      <c r="D79">
        <v>1.7491000000000001</v>
      </c>
      <c r="E79">
        <v>57.17</v>
      </c>
      <c r="F79">
        <v>52.44</v>
      </c>
      <c r="G79">
        <v>28.34</v>
      </c>
      <c r="H79">
        <v>0.59</v>
      </c>
      <c r="I79">
        <v>111</v>
      </c>
      <c r="J79">
        <v>119.93</v>
      </c>
      <c r="K79">
        <v>43.4</v>
      </c>
      <c r="L79">
        <v>4</v>
      </c>
      <c r="M79">
        <v>0</v>
      </c>
      <c r="N79">
        <v>17.53</v>
      </c>
      <c r="O79">
        <v>15025.44</v>
      </c>
      <c r="P79">
        <v>408.29</v>
      </c>
      <c r="Q79">
        <v>6041.74</v>
      </c>
      <c r="R79">
        <v>332.82</v>
      </c>
      <c r="S79">
        <v>149.66</v>
      </c>
      <c r="T79">
        <v>85060.96</v>
      </c>
      <c r="U79">
        <v>0.45</v>
      </c>
      <c r="V79">
        <v>0.81</v>
      </c>
      <c r="W79">
        <v>7.17</v>
      </c>
      <c r="X79">
        <v>5.18</v>
      </c>
      <c r="Y79">
        <v>1</v>
      </c>
      <c r="Z7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84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INDEX(resultados!$A$2:$ZZ$79, 1, MATCH($B$1, resultados!$A$1:$ZZ$1, 0))</f>
        <v>#N/A</v>
      </c>
      <c r="B7" t="e">
        <f>INDEX(resultados!$A$2:$ZZ$79, 1, MATCH($B$2, resultados!$A$1:$ZZ$1, 0))</f>
        <v>#N/A</v>
      </c>
      <c r="C7" t="e">
        <f>INDEX(resultados!$A$2:$ZZ$79, 1, MATCH($B$3, resultados!$A$1:$ZZ$1, 0))</f>
        <v>#N/A</v>
      </c>
    </row>
    <row r="8" spans="1:3" x14ac:dyDescent="0.3">
      <c r="A8" t="e">
        <f>INDEX(resultados!$A$2:$ZZ$79, 2, MATCH($B$1, resultados!$A$1:$ZZ$1, 0))</f>
        <v>#N/A</v>
      </c>
      <c r="B8" t="e">
        <f>INDEX(resultados!$A$2:$ZZ$79, 2, MATCH($B$2, resultados!$A$1:$ZZ$1, 0))</f>
        <v>#N/A</v>
      </c>
      <c r="C8" t="e">
        <f>INDEX(resultados!$A$2:$ZZ$79, 2, MATCH($B$3, resultados!$A$1:$ZZ$1, 0))</f>
        <v>#N/A</v>
      </c>
    </row>
    <row r="9" spans="1:3" x14ac:dyDescent="0.3">
      <c r="A9" t="e">
        <f>INDEX(resultados!$A$2:$ZZ$79, 3, MATCH($B$1, resultados!$A$1:$ZZ$1, 0))</f>
        <v>#N/A</v>
      </c>
      <c r="B9" t="e">
        <f>INDEX(resultados!$A$2:$ZZ$79, 3, MATCH($B$2, resultados!$A$1:$ZZ$1, 0))</f>
        <v>#N/A</v>
      </c>
      <c r="C9" t="e">
        <f>INDEX(resultados!$A$2:$ZZ$79, 3, MATCH($B$3, resultados!$A$1:$ZZ$1, 0))</f>
        <v>#N/A</v>
      </c>
    </row>
    <row r="10" spans="1:3" x14ac:dyDescent="0.3">
      <c r="A10" t="e">
        <f>INDEX(resultados!$A$2:$ZZ$79, 4, MATCH($B$1, resultados!$A$1:$ZZ$1, 0))</f>
        <v>#N/A</v>
      </c>
      <c r="B10" t="e">
        <f>INDEX(resultados!$A$2:$ZZ$79, 4, MATCH($B$2, resultados!$A$1:$ZZ$1, 0))</f>
        <v>#N/A</v>
      </c>
      <c r="C10" t="e">
        <f>INDEX(resultados!$A$2:$ZZ$79, 4, MATCH($B$3, resultados!$A$1:$ZZ$1, 0))</f>
        <v>#N/A</v>
      </c>
    </row>
    <row r="11" spans="1:3" x14ac:dyDescent="0.3">
      <c r="A11" t="e">
        <f>INDEX(resultados!$A$2:$ZZ$79, 5, MATCH($B$1, resultados!$A$1:$ZZ$1, 0))</f>
        <v>#N/A</v>
      </c>
      <c r="B11" t="e">
        <f>INDEX(resultados!$A$2:$ZZ$79, 5, MATCH($B$2, resultados!$A$1:$ZZ$1, 0))</f>
        <v>#N/A</v>
      </c>
      <c r="C11" t="e">
        <f>INDEX(resultados!$A$2:$ZZ$79, 5, MATCH($B$3, resultados!$A$1:$ZZ$1, 0))</f>
        <v>#N/A</v>
      </c>
    </row>
    <row r="12" spans="1:3" x14ac:dyDescent="0.3">
      <c r="A12" t="e">
        <f>INDEX(resultados!$A$2:$ZZ$79, 6, MATCH($B$1, resultados!$A$1:$ZZ$1, 0))</f>
        <v>#N/A</v>
      </c>
      <c r="B12" t="e">
        <f>INDEX(resultados!$A$2:$ZZ$79, 6, MATCH($B$2, resultados!$A$1:$ZZ$1, 0))</f>
        <v>#N/A</v>
      </c>
      <c r="C12" t="e">
        <f>INDEX(resultados!$A$2:$ZZ$79, 6, MATCH($B$3, resultados!$A$1:$ZZ$1, 0))</f>
        <v>#N/A</v>
      </c>
    </row>
    <row r="13" spans="1:3" x14ac:dyDescent="0.3">
      <c r="A13" t="e">
        <f>INDEX(resultados!$A$2:$ZZ$79, 7, MATCH($B$1, resultados!$A$1:$ZZ$1, 0))</f>
        <v>#N/A</v>
      </c>
      <c r="B13" t="e">
        <f>INDEX(resultados!$A$2:$ZZ$79, 7, MATCH($B$2, resultados!$A$1:$ZZ$1, 0))</f>
        <v>#N/A</v>
      </c>
      <c r="C13" t="e">
        <f>INDEX(resultados!$A$2:$ZZ$79, 7, MATCH($B$3, resultados!$A$1:$ZZ$1, 0))</f>
        <v>#N/A</v>
      </c>
    </row>
    <row r="14" spans="1:3" x14ac:dyDescent="0.3">
      <c r="A14" t="e">
        <f>INDEX(resultados!$A$2:$ZZ$79, 8, MATCH($B$1, resultados!$A$1:$ZZ$1, 0))</f>
        <v>#N/A</v>
      </c>
      <c r="B14" t="e">
        <f>INDEX(resultados!$A$2:$ZZ$79, 8, MATCH($B$2, resultados!$A$1:$ZZ$1, 0))</f>
        <v>#N/A</v>
      </c>
      <c r="C14" t="e">
        <f>INDEX(resultados!$A$2:$ZZ$79, 8, MATCH($B$3, resultados!$A$1:$ZZ$1, 0))</f>
        <v>#N/A</v>
      </c>
    </row>
    <row r="15" spans="1:3" x14ac:dyDescent="0.3">
      <c r="A15" t="e">
        <f>INDEX(resultados!$A$2:$ZZ$79, 9, MATCH($B$1, resultados!$A$1:$ZZ$1, 0))</f>
        <v>#N/A</v>
      </c>
      <c r="B15" t="e">
        <f>INDEX(resultados!$A$2:$ZZ$79, 9, MATCH($B$2, resultados!$A$1:$ZZ$1, 0))</f>
        <v>#N/A</v>
      </c>
      <c r="C15" t="e">
        <f>INDEX(resultados!$A$2:$ZZ$79, 9, MATCH($B$3, resultados!$A$1:$ZZ$1, 0))</f>
        <v>#N/A</v>
      </c>
    </row>
    <row r="16" spans="1:3" x14ac:dyDescent="0.3">
      <c r="A16" t="e">
        <f>INDEX(resultados!$A$2:$ZZ$79, 10, MATCH($B$1, resultados!$A$1:$ZZ$1, 0))</f>
        <v>#N/A</v>
      </c>
      <c r="B16" t="e">
        <f>INDEX(resultados!$A$2:$ZZ$79, 10, MATCH($B$2, resultados!$A$1:$ZZ$1, 0))</f>
        <v>#N/A</v>
      </c>
      <c r="C16" t="e">
        <f>INDEX(resultados!$A$2:$ZZ$79, 10, MATCH($B$3, resultados!$A$1:$ZZ$1, 0))</f>
        <v>#N/A</v>
      </c>
    </row>
    <row r="17" spans="1:3" x14ac:dyDescent="0.3">
      <c r="A17" t="e">
        <f>INDEX(resultados!$A$2:$ZZ$79, 11, MATCH($B$1, resultados!$A$1:$ZZ$1, 0))</f>
        <v>#N/A</v>
      </c>
      <c r="B17" t="e">
        <f>INDEX(resultados!$A$2:$ZZ$79, 11, MATCH($B$2, resultados!$A$1:$ZZ$1, 0))</f>
        <v>#N/A</v>
      </c>
      <c r="C17" t="e">
        <f>INDEX(resultados!$A$2:$ZZ$79, 11, MATCH($B$3, resultados!$A$1:$ZZ$1, 0))</f>
        <v>#N/A</v>
      </c>
    </row>
    <row r="18" spans="1:3" x14ac:dyDescent="0.3">
      <c r="A18" t="e">
        <f>INDEX(resultados!$A$2:$ZZ$79, 12, MATCH($B$1, resultados!$A$1:$ZZ$1, 0))</f>
        <v>#N/A</v>
      </c>
      <c r="B18" t="e">
        <f>INDEX(resultados!$A$2:$ZZ$79, 12, MATCH($B$2, resultados!$A$1:$ZZ$1, 0))</f>
        <v>#N/A</v>
      </c>
      <c r="C18" t="e">
        <f>INDEX(resultados!$A$2:$ZZ$79, 12, MATCH($B$3, resultados!$A$1:$ZZ$1, 0))</f>
        <v>#N/A</v>
      </c>
    </row>
    <row r="19" spans="1:3" x14ac:dyDescent="0.3">
      <c r="A19" t="e">
        <f>INDEX(resultados!$A$2:$ZZ$79, 13, MATCH($B$1, resultados!$A$1:$ZZ$1, 0))</f>
        <v>#N/A</v>
      </c>
      <c r="B19" t="e">
        <f>INDEX(resultados!$A$2:$ZZ$79, 13, MATCH($B$2, resultados!$A$1:$ZZ$1, 0))</f>
        <v>#N/A</v>
      </c>
      <c r="C19" t="e">
        <f>INDEX(resultados!$A$2:$ZZ$79, 13, MATCH($B$3, resultados!$A$1:$ZZ$1, 0))</f>
        <v>#N/A</v>
      </c>
    </row>
    <row r="20" spans="1:3" x14ac:dyDescent="0.3">
      <c r="A20" t="e">
        <f>INDEX(resultados!$A$2:$ZZ$79, 14, MATCH($B$1, resultados!$A$1:$ZZ$1, 0))</f>
        <v>#N/A</v>
      </c>
      <c r="B20" t="e">
        <f>INDEX(resultados!$A$2:$ZZ$79, 14, MATCH($B$2, resultados!$A$1:$ZZ$1, 0))</f>
        <v>#N/A</v>
      </c>
      <c r="C20" t="e">
        <f>INDEX(resultados!$A$2:$ZZ$79, 14, MATCH($B$3, resultados!$A$1:$ZZ$1, 0))</f>
        <v>#N/A</v>
      </c>
    </row>
    <row r="21" spans="1:3" x14ac:dyDescent="0.3">
      <c r="A21" t="e">
        <f>INDEX(resultados!$A$2:$ZZ$79, 15, MATCH($B$1, resultados!$A$1:$ZZ$1, 0))</f>
        <v>#N/A</v>
      </c>
      <c r="B21" t="e">
        <f>INDEX(resultados!$A$2:$ZZ$79, 15, MATCH($B$2, resultados!$A$1:$ZZ$1, 0))</f>
        <v>#N/A</v>
      </c>
      <c r="C21" t="e">
        <f>INDEX(resultados!$A$2:$ZZ$79, 15, MATCH($B$3, resultados!$A$1:$ZZ$1, 0))</f>
        <v>#N/A</v>
      </c>
    </row>
    <row r="22" spans="1:3" x14ac:dyDescent="0.3">
      <c r="A22" t="e">
        <f>INDEX(resultados!$A$2:$ZZ$79, 16, MATCH($B$1, resultados!$A$1:$ZZ$1, 0))</f>
        <v>#N/A</v>
      </c>
      <c r="B22" t="e">
        <f>INDEX(resultados!$A$2:$ZZ$79, 16, MATCH($B$2, resultados!$A$1:$ZZ$1, 0))</f>
        <v>#N/A</v>
      </c>
      <c r="C22" t="e">
        <f>INDEX(resultados!$A$2:$ZZ$79, 16, MATCH($B$3, resultados!$A$1:$ZZ$1, 0))</f>
        <v>#N/A</v>
      </c>
    </row>
    <row r="23" spans="1:3" x14ac:dyDescent="0.3">
      <c r="A23" t="e">
        <f>INDEX(resultados!$A$2:$ZZ$79, 17, MATCH($B$1, resultados!$A$1:$ZZ$1, 0))</f>
        <v>#N/A</v>
      </c>
      <c r="B23" t="e">
        <f>INDEX(resultados!$A$2:$ZZ$79, 17, MATCH($B$2, resultados!$A$1:$ZZ$1, 0))</f>
        <v>#N/A</v>
      </c>
      <c r="C23" t="e">
        <f>INDEX(resultados!$A$2:$ZZ$79, 17, MATCH($B$3, resultados!$A$1:$ZZ$1, 0))</f>
        <v>#N/A</v>
      </c>
    </row>
    <row r="24" spans="1:3" x14ac:dyDescent="0.3">
      <c r="A24" t="e">
        <f>INDEX(resultados!$A$2:$ZZ$79, 18, MATCH($B$1, resultados!$A$1:$ZZ$1, 0))</f>
        <v>#N/A</v>
      </c>
      <c r="B24" t="e">
        <f>INDEX(resultados!$A$2:$ZZ$79, 18, MATCH($B$2, resultados!$A$1:$ZZ$1, 0))</f>
        <v>#N/A</v>
      </c>
      <c r="C24" t="e">
        <f>INDEX(resultados!$A$2:$ZZ$79, 18, MATCH($B$3, resultados!$A$1:$ZZ$1, 0))</f>
        <v>#N/A</v>
      </c>
    </row>
    <row r="25" spans="1:3" x14ac:dyDescent="0.3">
      <c r="A25" t="e">
        <f>INDEX(resultados!$A$2:$ZZ$79, 19, MATCH($B$1, resultados!$A$1:$ZZ$1, 0))</f>
        <v>#N/A</v>
      </c>
      <c r="B25" t="e">
        <f>INDEX(resultados!$A$2:$ZZ$79, 19, MATCH($B$2, resultados!$A$1:$ZZ$1, 0))</f>
        <v>#N/A</v>
      </c>
      <c r="C25" t="e">
        <f>INDEX(resultados!$A$2:$ZZ$79, 19, MATCH($B$3, resultados!$A$1:$ZZ$1, 0))</f>
        <v>#N/A</v>
      </c>
    </row>
    <row r="26" spans="1:3" x14ac:dyDescent="0.3">
      <c r="A26" t="e">
        <f>INDEX(resultados!$A$2:$ZZ$79, 20, MATCH($B$1, resultados!$A$1:$ZZ$1, 0))</f>
        <v>#N/A</v>
      </c>
      <c r="B26" t="e">
        <f>INDEX(resultados!$A$2:$ZZ$79, 20, MATCH($B$2, resultados!$A$1:$ZZ$1, 0))</f>
        <v>#N/A</v>
      </c>
      <c r="C26" t="e">
        <f>INDEX(resultados!$A$2:$ZZ$79, 20, MATCH($B$3, resultados!$A$1:$ZZ$1, 0))</f>
        <v>#N/A</v>
      </c>
    </row>
    <row r="27" spans="1:3" x14ac:dyDescent="0.3">
      <c r="A27" t="e">
        <f>INDEX(resultados!$A$2:$ZZ$79, 21, MATCH($B$1, resultados!$A$1:$ZZ$1, 0))</f>
        <v>#N/A</v>
      </c>
      <c r="B27" t="e">
        <f>INDEX(resultados!$A$2:$ZZ$79, 21, MATCH($B$2, resultados!$A$1:$ZZ$1, 0))</f>
        <v>#N/A</v>
      </c>
      <c r="C27" t="e">
        <f>INDEX(resultados!$A$2:$ZZ$79, 21, MATCH($B$3, resultados!$A$1:$ZZ$1, 0))</f>
        <v>#N/A</v>
      </c>
    </row>
    <row r="28" spans="1:3" x14ac:dyDescent="0.3">
      <c r="A28" t="e">
        <f>INDEX(resultados!$A$2:$ZZ$79, 22, MATCH($B$1, resultados!$A$1:$ZZ$1, 0))</f>
        <v>#N/A</v>
      </c>
      <c r="B28" t="e">
        <f>INDEX(resultados!$A$2:$ZZ$79, 22, MATCH($B$2, resultados!$A$1:$ZZ$1, 0))</f>
        <v>#N/A</v>
      </c>
      <c r="C28" t="e">
        <f>INDEX(resultados!$A$2:$ZZ$79, 22, MATCH($B$3, resultados!$A$1:$ZZ$1, 0))</f>
        <v>#N/A</v>
      </c>
    </row>
    <row r="29" spans="1:3" x14ac:dyDescent="0.3">
      <c r="A29" t="e">
        <f>INDEX(resultados!$A$2:$ZZ$79, 23, MATCH($B$1, resultados!$A$1:$ZZ$1, 0))</f>
        <v>#N/A</v>
      </c>
      <c r="B29" t="e">
        <f>INDEX(resultados!$A$2:$ZZ$79, 23, MATCH($B$2, resultados!$A$1:$ZZ$1, 0))</f>
        <v>#N/A</v>
      </c>
      <c r="C29" t="e">
        <f>INDEX(resultados!$A$2:$ZZ$79, 23, MATCH($B$3, resultados!$A$1:$ZZ$1, 0))</f>
        <v>#N/A</v>
      </c>
    </row>
    <row r="30" spans="1:3" x14ac:dyDescent="0.3">
      <c r="A30" t="e">
        <f>INDEX(resultados!$A$2:$ZZ$79, 24, MATCH($B$1, resultados!$A$1:$ZZ$1, 0))</f>
        <v>#N/A</v>
      </c>
      <c r="B30" t="e">
        <f>INDEX(resultados!$A$2:$ZZ$79, 24, MATCH($B$2, resultados!$A$1:$ZZ$1, 0))</f>
        <v>#N/A</v>
      </c>
      <c r="C30" t="e">
        <f>INDEX(resultados!$A$2:$ZZ$79, 24, MATCH($B$3, resultados!$A$1:$ZZ$1, 0))</f>
        <v>#N/A</v>
      </c>
    </row>
    <row r="31" spans="1:3" x14ac:dyDescent="0.3">
      <c r="A31" t="e">
        <f>INDEX(resultados!$A$2:$ZZ$79, 25, MATCH($B$1, resultados!$A$1:$ZZ$1, 0))</f>
        <v>#N/A</v>
      </c>
      <c r="B31" t="e">
        <f>INDEX(resultados!$A$2:$ZZ$79, 25, MATCH($B$2, resultados!$A$1:$ZZ$1, 0))</f>
        <v>#N/A</v>
      </c>
      <c r="C31" t="e">
        <f>INDEX(resultados!$A$2:$ZZ$79, 25, MATCH($B$3, resultados!$A$1:$ZZ$1, 0))</f>
        <v>#N/A</v>
      </c>
    </row>
    <row r="32" spans="1:3" x14ac:dyDescent="0.3">
      <c r="A32" t="e">
        <f>INDEX(resultados!$A$2:$ZZ$79, 26, MATCH($B$1, resultados!$A$1:$ZZ$1, 0))</f>
        <v>#N/A</v>
      </c>
      <c r="B32" t="e">
        <f>INDEX(resultados!$A$2:$ZZ$79, 26, MATCH($B$2, resultados!$A$1:$ZZ$1, 0))</f>
        <v>#N/A</v>
      </c>
      <c r="C32" t="e">
        <f>INDEX(resultados!$A$2:$ZZ$79, 26, MATCH($B$3, resultados!$A$1:$ZZ$1, 0))</f>
        <v>#N/A</v>
      </c>
    </row>
    <row r="33" spans="1:3" x14ac:dyDescent="0.3">
      <c r="A33" t="e">
        <f>INDEX(resultados!$A$2:$ZZ$79, 27, MATCH($B$1, resultados!$A$1:$ZZ$1, 0))</f>
        <v>#N/A</v>
      </c>
      <c r="B33" t="e">
        <f>INDEX(resultados!$A$2:$ZZ$79, 27, MATCH($B$2, resultados!$A$1:$ZZ$1, 0))</f>
        <v>#N/A</v>
      </c>
      <c r="C33" t="e">
        <f>INDEX(resultados!$A$2:$ZZ$79, 27, MATCH($B$3, resultados!$A$1:$ZZ$1, 0))</f>
        <v>#N/A</v>
      </c>
    </row>
    <row r="34" spans="1:3" x14ac:dyDescent="0.3">
      <c r="A34" t="e">
        <f>INDEX(resultados!$A$2:$ZZ$79, 28, MATCH($B$1, resultados!$A$1:$ZZ$1, 0))</f>
        <v>#N/A</v>
      </c>
      <c r="B34" t="e">
        <f>INDEX(resultados!$A$2:$ZZ$79, 28, MATCH($B$2, resultados!$A$1:$ZZ$1, 0))</f>
        <v>#N/A</v>
      </c>
      <c r="C34" t="e">
        <f>INDEX(resultados!$A$2:$ZZ$79, 28, MATCH($B$3, resultados!$A$1:$ZZ$1, 0))</f>
        <v>#N/A</v>
      </c>
    </row>
    <row r="35" spans="1:3" x14ac:dyDescent="0.3">
      <c r="A35" t="e">
        <f>INDEX(resultados!$A$2:$ZZ$79, 29, MATCH($B$1, resultados!$A$1:$ZZ$1, 0))</f>
        <v>#N/A</v>
      </c>
      <c r="B35" t="e">
        <f>INDEX(resultados!$A$2:$ZZ$79, 29, MATCH($B$2, resultados!$A$1:$ZZ$1, 0))</f>
        <v>#N/A</v>
      </c>
      <c r="C35" t="e">
        <f>INDEX(resultados!$A$2:$ZZ$79, 29, MATCH($B$3, resultados!$A$1:$ZZ$1, 0))</f>
        <v>#N/A</v>
      </c>
    </row>
    <row r="36" spans="1:3" x14ac:dyDescent="0.3">
      <c r="A36" t="e">
        <f>INDEX(resultados!$A$2:$ZZ$79, 30, MATCH($B$1, resultados!$A$1:$ZZ$1, 0))</f>
        <v>#N/A</v>
      </c>
      <c r="B36" t="e">
        <f>INDEX(resultados!$A$2:$ZZ$79, 30, MATCH($B$2, resultados!$A$1:$ZZ$1, 0))</f>
        <v>#N/A</v>
      </c>
      <c r="C36" t="e">
        <f>INDEX(resultados!$A$2:$ZZ$79, 30, MATCH($B$3, resultados!$A$1:$ZZ$1, 0))</f>
        <v>#N/A</v>
      </c>
    </row>
    <row r="37" spans="1:3" x14ac:dyDescent="0.3">
      <c r="A37" t="e">
        <f>INDEX(resultados!$A$2:$ZZ$79, 31, MATCH($B$1, resultados!$A$1:$ZZ$1, 0))</f>
        <v>#N/A</v>
      </c>
      <c r="B37" t="e">
        <f>INDEX(resultados!$A$2:$ZZ$79, 31, MATCH($B$2, resultados!$A$1:$ZZ$1, 0))</f>
        <v>#N/A</v>
      </c>
      <c r="C37" t="e">
        <f>INDEX(resultados!$A$2:$ZZ$79, 31, MATCH($B$3, resultados!$A$1:$ZZ$1, 0))</f>
        <v>#N/A</v>
      </c>
    </row>
    <row r="38" spans="1:3" x14ac:dyDescent="0.3">
      <c r="A38" t="e">
        <f>INDEX(resultados!$A$2:$ZZ$79, 32, MATCH($B$1, resultados!$A$1:$ZZ$1, 0))</f>
        <v>#N/A</v>
      </c>
      <c r="B38" t="e">
        <f>INDEX(resultados!$A$2:$ZZ$79, 32, MATCH($B$2, resultados!$A$1:$ZZ$1, 0))</f>
        <v>#N/A</v>
      </c>
      <c r="C38" t="e">
        <f>INDEX(resultados!$A$2:$ZZ$79, 32, MATCH($B$3, resultados!$A$1:$ZZ$1, 0))</f>
        <v>#N/A</v>
      </c>
    </row>
    <row r="39" spans="1:3" x14ac:dyDescent="0.3">
      <c r="A39" t="e">
        <f>INDEX(resultados!$A$2:$ZZ$79, 33, MATCH($B$1, resultados!$A$1:$ZZ$1, 0))</f>
        <v>#N/A</v>
      </c>
      <c r="B39" t="e">
        <f>INDEX(resultados!$A$2:$ZZ$79, 33, MATCH($B$2, resultados!$A$1:$ZZ$1, 0))</f>
        <v>#N/A</v>
      </c>
      <c r="C39" t="e">
        <f>INDEX(resultados!$A$2:$ZZ$79, 33, MATCH($B$3, resultados!$A$1:$ZZ$1, 0))</f>
        <v>#N/A</v>
      </c>
    </row>
    <row r="40" spans="1:3" x14ac:dyDescent="0.3">
      <c r="A40" t="e">
        <f>INDEX(resultados!$A$2:$ZZ$79, 34, MATCH($B$1, resultados!$A$1:$ZZ$1, 0))</f>
        <v>#N/A</v>
      </c>
      <c r="B40" t="e">
        <f>INDEX(resultados!$A$2:$ZZ$79, 34, MATCH($B$2, resultados!$A$1:$ZZ$1, 0))</f>
        <v>#N/A</v>
      </c>
      <c r="C40" t="e">
        <f>INDEX(resultados!$A$2:$ZZ$79, 34, MATCH($B$3, resultados!$A$1:$ZZ$1, 0))</f>
        <v>#N/A</v>
      </c>
    </row>
    <row r="41" spans="1:3" x14ac:dyDescent="0.3">
      <c r="A41" t="e">
        <f>INDEX(resultados!$A$2:$ZZ$79, 35, MATCH($B$1, resultados!$A$1:$ZZ$1, 0))</f>
        <v>#N/A</v>
      </c>
      <c r="B41" t="e">
        <f>INDEX(resultados!$A$2:$ZZ$79, 35, MATCH($B$2, resultados!$A$1:$ZZ$1, 0))</f>
        <v>#N/A</v>
      </c>
      <c r="C41" t="e">
        <f>INDEX(resultados!$A$2:$ZZ$79, 35, MATCH($B$3, resultados!$A$1:$ZZ$1, 0))</f>
        <v>#N/A</v>
      </c>
    </row>
    <row r="42" spans="1:3" x14ac:dyDescent="0.3">
      <c r="A42" t="e">
        <f>INDEX(resultados!$A$2:$ZZ$79, 36, MATCH($B$1, resultados!$A$1:$ZZ$1, 0))</f>
        <v>#N/A</v>
      </c>
      <c r="B42" t="e">
        <f>INDEX(resultados!$A$2:$ZZ$79, 36, MATCH($B$2, resultados!$A$1:$ZZ$1, 0))</f>
        <v>#N/A</v>
      </c>
      <c r="C42" t="e">
        <f>INDEX(resultados!$A$2:$ZZ$79, 36, MATCH($B$3, resultados!$A$1:$ZZ$1, 0))</f>
        <v>#N/A</v>
      </c>
    </row>
    <row r="43" spans="1:3" x14ac:dyDescent="0.3">
      <c r="A43" t="e">
        <f>INDEX(resultados!$A$2:$ZZ$79, 37, MATCH($B$1, resultados!$A$1:$ZZ$1, 0))</f>
        <v>#N/A</v>
      </c>
      <c r="B43" t="e">
        <f>INDEX(resultados!$A$2:$ZZ$79, 37, MATCH($B$2, resultados!$A$1:$ZZ$1, 0))</f>
        <v>#N/A</v>
      </c>
      <c r="C43" t="e">
        <f>INDEX(resultados!$A$2:$ZZ$79, 37, MATCH($B$3, resultados!$A$1:$ZZ$1, 0))</f>
        <v>#N/A</v>
      </c>
    </row>
    <row r="44" spans="1:3" x14ac:dyDescent="0.3">
      <c r="A44" t="e">
        <f>INDEX(resultados!$A$2:$ZZ$79, 38, MATCH($B$1, resultados!$A$1:$ZZ$1, 0))</f>
        <v>#N/A</v>
      </c>
      <c r="B44" t="e">
        <f>INDEX(resultados!$A$2:$ZZ$79, 38, MATCH($B$2, resultados!$A$1:$ZZ$1, 0))</f>
        <v>#N/A</v>
      </c>
      <c r="C44" t="e">
        <f>INDEX(resultados!$A$2:$ZZ$79, 38, MATCH($B$3, resultados!$A$1:$ZZ$1, 0))</f>
        <v>#N/A</v>
      </c>
    </row>
    <row r="45" spans="1:3" x14ac:dyDescent="0.3">
      <c r="A45" t="e">
        <f>INDEX(resultados!$A$2:$ZZ$79, 39, MATCH($B$1, resultados!$A$1:$ZZ$1, 0))</f>
        <v>#N/A</v>
      </c>
      <c r="B45" t="e">
        <f>INDEX(resultados!$A$2:$ZZ$79, 39, MATCH($B$2, resultados!$A$1:$ZZ$1, 0))</f>
        <v>#N/A</v>
      </c>
      <c r="C45" t="e">
        <f>INDEX(resultados!$A$2:$ZZ$79, 39, MATCH($B$3, resultados!$A$1:$ZZ$1, 0))</f>
        <v>#N/A</v>
      </c>
    </row>
    <row r="46" spans="1:3" x14ac:dyDescent="0.3">
      <c r="A46" t="e">
        <f>INDEX(resultados!$A$2:$ZZ$79, 40, MATCH($B$1, resultados!$A$1:$ZZ$1, 0))</f>
        <v>#N/A</v>
      </c>
      <c r="B46" t="e">
        <f>INDEX(resultados!$A$2:$ZZ$79, 40, MATCH($B$2, resultados!$A$1:$ZZ$1, 0))</f>
        <v>#N/A</v>
      </c>
      <c r="C46" t="e">
        <f>INDEX(resultados!$A$2:$ZZ$79, 40, MATCH($B$3, resultados!$A$1:$ZZ$1, 0))</f>
        <v>#N/A</v>
      </c>
    </row>
    <row r="47" spans="1:3" x14ac:dyDescent="0.3">
      <c r="A47" t="e">
        <f>INDEX(resultados!$A$2:$ZZ$79, 41, MATCH($B$1, resultados!$A$1:$ZZ$1, 0))</f>
        <v>#N/A</v>
      </c>
      <c r="B47" t="e">
        <f>INDEX(resultados!$A$2:$ZZ$79, 41, MATCH($B$2, resultados!$A$1:$ZZ$1, 0))</f>
        <v>#N/A</v>
      </c>
      <c r="C47" t="e">
        <f>INDEX(resultados!$A$2:$ZZ$79, 41, MATCH($B$3, resultados!$A$1:$ZZ$1, 0))</f>
        <v>#N/A</v>
      </c>
    </row>
    <row r="48" spans="1:3" x14ac:dyDescent="0.3">
      <c r="A48" t="e">
        <f>INDEX(resultados!$A$2:$ZZ$79, 42, MATCH($B$1, resultados!$A$1:$ZZ$1, 0))</f>
        <v>#N/A</v>
      </c>
      <c r="B48" t="e">
        <f>INDEX(resultados!$A$2:$ZZ$79, 42, MATCH($B$2, resultados!$A$1:$ZZ$1, 0))</f>
        <v>#N/A</v>
      </c>
      <c r="C48" t="e">
        <f>INDEX(resultados!$A$2:$ZZ$79, 42, MATCH($B$3, resultados!$A$1:$ZZ$1, 0))</f>
        <v>#N/A</v>
      </c>
    </row>
    <row r="49" spans="1:3" x14ac:dyDescent="0.3">
      <c r="A49" t="e">
        <f>INDEX(resultados!$A$2:$ZZ$79, 43, MATCH($B$1, resultados!$A$1:$ZZ$1, 0))</f>
        <v>#N/A</v>
      </c>
      <c r="B49" t="e">
        <f>INDEX(resultados!$A$2:$ZZ$79, 43, MATCH($B$2, resultados!$A$1:$ZZ$1, 0))</f>
        <v>#N/A</v>
      </c>
      <c r="C49" t="e">
        <f>INDEX(resultados!$A$2:$ZZ$79, 43, MATCH($B$3, resultados!$A$1:$ZZ$1, 0))</f>
        <v>#N/A</v>
      </c>
    </row>
    <row r="50" spans="1:3" x14ac:dyDescent="0.3">
      <c r="A50" t="e">
        <f>INDEX(resultados!$A$2:$ZZ$79, 44, MATCH($B$1, resultados!$A$1:$ZZ$1, 0))</f>
        <v>#N/A</v>
      </c>
      <c r="B50" t="e">
        <f>INDEX(resultados!$A$2:$ZZ$79, 44, MATCH($B$2, resultados!$A$1:$ZZ$1, 0))</f>
        <v>#N/A</v>
      </c>
      <c r="C50" t="e">
        <f>INDEX(resultados!$A$2:$ZZ$79, 44, MATCH($B$3, resultados!$A$1:$ZZ$1, 0))</f>
        <v>#N/A</v>
      </c>
    </row>
    <row r="51" spans="1:3" x14ac:dyDescent="0.3">
      <c r="A51" t="e">
        <f>INDEX(resultados!$A$2:$ZZ$79, 45, MATCH($B$1, resultados!$A$1:$ZZ$1, 0))</f>
        <v>#N/A</v>
      </c>
      <c r="B51" t="e">
        <f>INDEX(resultados!$A$2:$ZZ$79, 45, MATCH($B$2, resultados!$A$1:$ZZ$1, 0))</f>
        <v>#N/A</v>
      </c>
      <c r="C51" t="e">
        <f>INDEX(resultados!$A$2:$ZZ$79, 45, MATCH($B$3, resultados!$A$1:$ZZ$1, 0))</f>
        <v>#N/A</v>
      </c>
    </row>
    <row r="52" spans="1:3" x14ac:dyDescent="0.3">
      <c r="A52" t="e">
        <f>INDEX(resultados!$A$2:$ZZ$79, 46, MATCH($B$1, resultados!$A$1:$ZZ$1, 0))</f>
        <v>#N/A</v>
      </c>
      <c r="B52" t="e">
        <f>INDEX(resultados!$A$2:$ZZ$79, 46, MATCH($B$2, resultados!$A$1:$ZZ$1, 0))</f>
        <v>#N/A</v>
      </c>
      <c r="C52" t="e">
        <f>INDEX(resultados!$A$2:$ZZ$79, 46, MATCH($B$3, resultados!$A$1:$ZZ$1, 0))</f>
        <v>#N/A</v>
      </c>
    </row>
    <row r="53" spans="1:3" x14ac:dyDescent="0.3">
      <c r="A53" t="e">
        <f>INDEX(resultados!$A$2:$ZZ$79, 47, MATCH($B$1, resultados!$A$1:$ZZ$1, 0))</f>
        <v>#N/A</v>
      </c>
      <c r="B53" t="e">
        <f>INDEX(resultados!$A$2:$ZZ$79, 47, MATCH($B$2, resultados!$A$1:$ZZ$1, 0))</f>
        <v>#N/A</v>
      </c>
      <c r="C53" t="e">
        <f>INDEX(resultados!$A$2:$ZZ$79, 47, MATCH($B$3, resultados!$A$1:$ZZ$1, 0))</f>
        <v>#N/A</v>
      </c>
    </row>
    <row r="54" spans="1:3" x14ac:dyDescent="0.3">
      <c r="A54" t="e">
        <f>INDEX(resultados!$A$2:$ZZ$79, 48, MATCH($B$1, resultados!$A$1:$ZZ$1, 0))</f>
        <v>#N/A</v>
      </c>
      <c r="B54" t="e">
        <f>INDEX(resultados!$A$2:$ZZ$79, 48, MATCH($B$2, resultados!$A$1:$ZZ$1, 0))</f>
        <v>#N/A</v>
      </c>
      <c r="C54" t="e">
        <f>INDEX(resultados!$A$2:$ZZ$79, 48, MATCH($B$3, resultados!$A$1:$ZZ$1, 0))</f>
        <v>#N/A</v>
      </c>
    </row>
    <row r="55" spans="1:3" x14ac:dyDescent="0.3">
      <c r="A55" t="e">
        <f>INDEX(resultados!$A$2:$ZZ$79, 49, MATCH($B$1, resultados!$A$1:$ZZ$1, 0))</f>
        <v>#N/A</v>
      </c>
      <c r="B55" t="e">
        <f>INDEX(resultados!$A$2:$ZZ$79, 49, MATCH($B$2, resultados!$A$1:$ZZ$1, 0))</f>
        <v>#N/A</v>
      </c>
      <c r="C55" t="e">
        <f>INDEX(resultados!$A$2:$ZZ$79, 49, MATCH($B$3, resultados!$A$1:$ZZ$1, 0))</f>
        <v>#N/A</v>
      </c>
    </row>
    <row r="56" spans="1:3" x14ac:dyDescent="0.3">
      <c r="A56" t="e">
        <f>INDEX(resultados!$A$2:$ZZ$79, 50, MATCH($B$1, resultados!$A$1:$ZZ$1, 0))</f>
        <v>#N/A</v>
      </c>
      <c r="B56" t="e">
        <f>INDEX(resultados!$A$2:$ZZ$79, 50, MATCH($B$2, resultados!$A$1:$ZZ$1, 0))</f>
        <v>#N/A</v>
      </c>
      <c r="C56" t="e">
        <f>INDEX(resultados!$A$2:$ZZ$79, 50, MATCH($B$3, resultados!$A$1:$ZZ$1, 0))</f>
        <v>#N/A</v>
      </c>
    </row>
    <row r="57" spans="1:3" x14ac:dyDescent="0.3">
      <c r="A57" t="e">
        <f>INDEX(resultados!$A$2:$ZZ$79, 51, MATCH($B$1, resultados!$A$1:$ZZ$1, 0))</f>
        <v>#N/A</v>
      </c>
      <c r="B57" t="e">
        <f>INDEX(resultados!$A$2:$ZZ$79, 51, MATCH($B$2, resultados!$A$1:$ZZ$1, 0))</f>
        <v>#N/A</v>
      </c>
      <c r="C57" t="e">
        <f>INDEX(resultados!$A$2:$ZZ$79, 51, MATCH($B$3, resultados!$A$1:$ZZ$1, 0))</f>
        <v>#N/A</v>
      </c>
    </row>
    <row r="58" spans="1:3" x14ac:dyDescent="0.3">
      <c r="A58" t="e">
        <f>INDEX(resultados!$A$2:$ZZ$79, 52, MATCH($B$1, resultados!$A$1:$ZZ$1, 0))</f>
        <v>#N/A</v>
      </c>
      <c r="B58" t="e">
        <f>INDEX(resultados!$A$2:$ZZ$79, 52, MATCH($B$2, resultados!$A$1:$ZZ$1, 0))</f>
        <v>#N/A</v>
      </c>
      <c r="C58" t="e">
        <f>INDEX(resultados!$A$2:$ZZ$79, 52, MATCH($B$3, resultados!$A$1:$ZZ$1, 0))</f>
        <v>#N/A</v>
      </c>
    </row>
    <row r="59" spans="1:3" x14ac:dyDescent="0.3">
      <c r="A59" t="e">
        <f>INDEX(resultados!$A$2:$ZZ$79, 53, MATCH($B$1, resultados!$A$1:$ZZ$1, 0))</f>
        <v>#N/A</v>
      </c>
      <c r="B59" t="e">
        <f>INDEX(resultados!$A$2:$ZZ$79, 53, MATCH($B$2, resultados!$A$1:$ZZ$1, 0))</f>
        <v>#N/A</v>
      </c>
      <c r="C59" t="e">
        <f>INDEX(resultados!$A$2:$ZZ$79, 53, MATCH($B$3, resultados!$A$1:$ZZ$1, 0))</f>
        <v>#N/A</v>
      </c>
    </row>
    <row r="60" spans="1:3" x14ac:dyDescent="0.3">
      <c r="A60" t="e">
        <f>INDEX(resultados!$A$2:$ZZ$79, 54, MATCH($B$1, resultados!$A$1:$ZZ$1, 0))</f>
        <v>#N/A</v>
      </c>
      <c r="B60" t="e">
        <f>INDEX(resultados!$A$2:$ZZ$79, 54, MATCH($B$2, resultados!$A$1:$ZZ$1, 0))</f>
        <v>#N/A</v>
      </c>
      <c r="C60" t="e">
        <f>INDEX(resultados!$A$2:$ZZ$79, 54, MATCH($B$3, resultados!$A$1:$ZZ$1, 0))</f>
        <v>#N/A</v>
      </c>
    </row>
    <row r="61" spans="1:3" x14ac:dyDescent="0.3">
      <c r="A61" t="e">
        <f>INDEX(resultados!$A$2:$ZZ$79, 55, MATCH($B$1, resultados!$A$1:$ZZ$1, 0))</f>
        <v>#N/A</v>
      </c>
      <c r="B61" t="e">
        <f>INDEX(resultados!$A$2:$ZZ$79, 55, MATCH($B$2, resultados!$A$1:$ZZ$1, 0))</f>
        <v>#N/A</v>
      </c>
      <c r="C61" t="e">
        <f>INDEX(resultados!$A$2:$ZZ$79, 55, MATCH($B$3, resultados!$A$1:$ZZ$1, 0))</f>
        <v>#N/A</v>
      </c>
    </row>
    <row r="62" spans="1:3" x14ac:dyDescent="0.3">
      <c r="A62" t="e">
        <f>INDEX(resultados!$A$2:$ZZ$79, 56, MATCH($B$1, resultados!$A$1:$ZZ$1, 0))</f>
        <v>#N/A</v>
      </c>
      <c r="B62" t="e">
        <f>INDEX(resultados!$A$2:$ZZ$79, 56, MATCH($B$2, resultados!$A$1:$ZZ$1, 0))</f>
        <v>#N/A</v>
      </c>
      <c r="C62" t="e">
        <f>INDEX(resultados!$A$2:$ZZ$79, 56, MATCH($B$3, resultados!$A$1:$ZZ$1, 0))</f>
        <v>#N/A</v>
      </c>
    </row>
    <row r="63" spans="1:3" x14ac:dyDescent="0.3">
      <c r="A63" t="e">
        <f>INDEX(resultados!$A$2:$ZZ$79, 57, MATCH($B$1, resultados!$A$1:$ZZ$1, 0))</f>
        <v>#N/A</v>
      </c>
      <c r="B63" t="e">
        <f>INDEX(resultados!$A$2:$ZZ$79, 57, MATCH($B$2, resultados!$A$1:$ZZ$1, 0))</f>
        <v>#N/A</v>
      </c>
      <c r="C63" t="e">
        <f>INDEX(resultados!$A$2:$ZZ$79, 57, MATCH($B$3, resultados!$A$1:$ZZ$1, 0))</f>
        <v>#N/A</v>
      </c>
    </row>
    <row r="64" spans="1:3" x14ac:dyDescent="0.3">
      <c r="A64" t="e">
        <f>INDEX(resultados!$A$2:$ZZ$79, 58, MATCH($B$1, resultados!$A$1:$ZZ$1, 0))</f>
        <v>#N/A</v>
      </c>
      <c r="B64" t="e">
        <f>INDEX(resultados!$A$2:$ZZ$79, 58, MATCH($B$2, resultados!$A$1:$ZZ$1, 0))</f>
        <v>#N/A</v>
      </c>
      <c r="C64" t="e">
        <f>INDEX(resultados!$A$2:$ZZ$79, 58, MATCH($B$3, resultados!$A$1:$ZZ$1, 0))</f>
        <v>#N/A</v>
      </c>
    </row>
    <row r="65" spans="1:3" x14ac:dyDescent="0.3">
      <c r="A65" t="e">
        <f>INDEX(resultados!$A$2:$ZZ$79, 59, MATCH($B$1, resultados!$A$1:$ZZ$1, 0))</f>
        <v>#N/A</v>
      </c>
      <c r="B65" t="e">
        <f>INDEX(resultados!$A$2:$ZZ$79, 59, MATCH($B$2, resultados!$A$1:$ZZ$1, 0))</f>
        <v>#N/A</v>
      </c>
      <c r="C65" t="e">
        <f>INDEX(resultados!$A$2:$ZZ$79, 59, MATCH($B$3, resultados!$A$1:$ZZ$1, 0))</f>
        <v>#N/A</v>
      </c>
    </row>
    <row r="66" spans="1:3" x14ac:dyDescent="0.3">
      <c r="A66" t="e">
        <f>INDEX(resultados!$A$2:$ZZ$79, 60, MATCH($B$1, resultados!$A$1:$ZZ$1, 0))</f>
        <v>#N/A</v>
      </c>
      <c r="B66" t="e">
        <f>INDEX(resultados!$A$2:$ZZ$79, 60, MATCH($B$2, resultados!$A$1:$ZZ$1, 0))</f>
        <v>#N/A</v>
      </c>
      <c r="C66" t="e">
        <f>INDEX(resultados!$A$2:$ZZ$79, 60, MATCH($B$3, resultados!$A$1:$ZZ$1, 0))</f>
        <v>#N/A</v>
      </c>
    </row>
    <row r="67" spans="1:3" x14ac:dyDescent="0.3">
      <c r="A67" t="e">
        <f>INDEX(resultados!$A$2:$ZZ$79, 61, MATCH($B$1, resultados!$A$1:$ZZ$1, 0))</f>
        <v>#N/A</v>
      </c>
      <c r="B67" t="e">
        <f>INDEX(resultados!$A$2:$ZZ$79, 61, MATCH($B$2, resultados!$A$1:$ZZ$1, 0))</f>
        <v>#N/A</v>
      </c>
      <c r="C67" t="e">
        <f>INDEX(resultados!$A$2:$ZZ$79, 61, MATCH($B$3, resultados!$A$1:$ZZ$1, 0))</f>
        <v>#N/A</v>
      </c>
    </row>
    <row r="68" spans="1:3" x14ac:dyDescent="0.3">
      <c r="A68" t="e">
        <f>INDEX(resultados!$A$2:$ZZ$79, 62, MATCH($B$1, resultados!$A$1:$ZZ$1, 0))</f>
        <v>#N/A</v>
      </c>
      <c r="B68" t="e">
        <f>INDEX(resultados!$A$2:$ZZ$79, 62, MATCH($B$2, resultados!$A$1:$ZZ$1, 0))</f>
        <v>#N/A</v>
      </c>
      <c r="C68" t="e">
        <f>INDEX(resultados!$A$2:$ZZ$79, 62, MATCH($B$3, resultados!$A$1:$ZZ$1, 0))</f>
        <v>#N/A</v>
      </c>
    </row>
    <row r="69" spans="1:3" x14ac:dyDescent="0.3">
      <c r="A69" t="e">
        <f>INDEX(resultados!$A$2:$ZZ$79, 63, MATCH($B$1, resultados!$A$1:$ZZ$1, 0))</f>
        <v>#N/A</v>
      </c>
      <c r="B69" t="e">
        <f>INDEX(resultados!$A$2:$ZZ$79, 63, MATCH($B$2, resultados!$A$1:$ZZ$1, 0))</f>
        <v>#N/A</v>
      </c>
      <c r="C69" t="e">
        <f>INDEX(resultados!$A$2:$ZZ$79, 63, MATCH($B$3, resultados!$A$1:$ZZ$1, 0))</f>
        <v>#N/A</v>
      </c>
    </row>
    <row r="70" spans="1:3" x14ac:dyDescent="0.3">
      <c r="A70" t="e">
        <f>INDEX(resultados!$A$2:$ZZ$79, 64, MATCH($B$1, resultados!$A$1:$ZZ$1, 0))</f>
        <v>#N/A</v>
      </c>
      <c r="B70" t="e">
        <f>INDEX(resultados!$A$2:$ZZ$79, 64, MATCH($B$2, resultados!$A$1:$ZZ$1, 0))</f>
        <v>#N/A</v>
      </c>
      <c r="C70" t="e">
        <f>INDEX(resultados!$A$2:$ZZ$79, 64, MATCH($B$3, resultados!$A$1:$ZZ$1, 0))</f>
        <v>#N/A</v>
      </c>
    </row>
    <row r="71" spans="1:3" x14ac:dyDescent="0.3">
      <c r="A71" t="e">
        <f>INDEX(resultados!$A$2:$ZZ$79, 65, MATCH($B$1, resultados!$A$1:$ZZ$1, 0))</f>
        <v>#N/A</v>
      </c>
      <c r="B71" t="e">
        <f>INDEX(resultados!$A$2:$ZZ$79, 65, MATCH($B$2, resultados!$A$1:$ZZ$1, 0))</f>
        <v>#N/A</v>
      </c>
      <c r="C71" t="e">
        <f>INDEX(resultados!$A$2:$ZZ$79, 65, MATCH($B$3, resultados!$A$1:$ZZ$1, 0))</f>
        <v>#N/A</v>
      </c>
    </row>
    <row r="72" spans="1:3" x14ac:dyDescent="0.3">
      <c r="A72" t="e">
        <f>INDEX(resultados!$A$2:$ZZ$79, 66, MATCH($B$1, resultados!$A$1:$ZZ$1, 0))</f>
        <v>#N/A</v>
      </c>
      <c r="B72" t="e">
        <f>INDEX(resultados!$A$2:$ZZ$79, 66, MATCH($B$2, resultados!$A$1:$ZZ$1, 0))</f>
        <v>#N/A</v>
      </c>
      <c r="C72" t="e">
        <f>INDEX(resultados!$A$2:$ZZ$79, 66, MATCH($B$3, resultados!$A$1:$ZZ$1, 0))</f>
        <v>#N/A</v>
      </c>
    </row>
    <row r="73" spans="1:3" x14ac:dyDescent="0.3">
      <c r="A73" t="e">
        <f>INDEX(resultados!$A$2:$ZZ$79, 67, MATCH($B$1, resultados!$A$1:$ZZ$1, 0))</f>
        <v>#N/A</v>
      </c>
      <c r="B73" t="e">
        <f>INDEX(resultados!$A$2:$ZZ$79, 67, MATCH($B$2, resultados!$A$1:$ZZ$1, 0))</f>
        <v>#N/A</v>
      </c>
      <c r="C73" t="e">
        <f>INDEX(resultados!$A$2:$ZZ$79, 67, MATCH($B$3, resultados!$A$1:$ZZ$1, 0))</f>
        <v>#N/A</v>
      </c>
    </row>
    <row r="74" spans="1:3" x14ac:dyDescent="0.3">
      <c r="A74" t="e">
        <f>INDEX(resultados!$A$2:$ZZ$79, 68, MATCH($B$1, resultados!$A$1:$ZZ$1, 0))</f>
        <v>#N/A</v>
      </c>
      <c r="B74" t="e">
        <f>INDEX(resultados!$A$2:$ZZ$79, 68, MATCH($B$2, resultados!$A$1:$ZZ$1, 0))</f>
        <v>#N/A</v>
      </c>
      <c r="C74" t="e">
        <f>INDEX(resultados!$A$2:$ZZ$79, 68, MATCH($B$3, resultados!$A$1:$ZZ$1, 0))</f>
        <v>#N/A</v>
      </c>
    </row>
    <row r="75" spans="1:3" x14ac:dyDescent="0.3">
      <c r="A75" t="e">
        <f>INDEX(resultados!$A$2:$ZZ$79, 69, MATCH($B$1, resultados!$A$1:$ZZ$1, 0))</f>
        <v>#N/A</v>
      </c>
      <c r="B75" t="e">
        <f>INDEX(resultados!$A$2:$ZZ$79, 69, MATCH($B$2, resultados!$A$1:$ZZ$1, 0))</f>
        <v>#N/A</v>
      </c>
      <c r="C75" t="e">
        <f>INDEX(resultados!$A$2:$ZZ$79, 69, MATCH($B$3, resultados!$A$1:$ZZ$1, 0))</f>
        <v>#N/A</v>
      </c>
    </row>
    <row r="76" spans="1:3" x14ac:dyDescent="0.3">
      <c r="A76" t="e">
        <f>INDEX(resultados!$A$2:$ZZ$79, 70, MATCH($B$1, resultados!$A$1:$ZZ$1, 0))</f>
        <v>#N/A</v>
      </c>
      <c r="B76" t="e">
        <f>INDEX(resultados!$A$2:$ZZ$79, 70, MATCH($B$2, resultados!$A$1:$ZZ$1, 0))</f>
        <v>#N/A</v>
      </c>
      <c r="C76" t="e">
        <f>INDEX(resultados!$A$2:$ZZ$79, 70, MATCH($B$3, resultados!$A$1:$ZZ$1, 0))</f>
        <v>#N/A</v>
      </c>
    </row>
    <row r="77" spans="1:3" x14ac:dyDescent="0.3">
      <c r="A77" t="e">
        <f>INDEX(resultados!$A$2:$ZZ$79, 71, MATCH($B$1, resultados!$A$1:$ZZ$1, 0))</f>
        <v>#N/A</v>
      </c>
      <c r="B77" t="e">
        <f>INDEX(resultados!$A$2:$ZZ$79, 71, MATCH($B$2, resultados!$A$1:$ZZ$1, 0))</f>
        <v>#N/A</v>
      </c>
      <c r="C77" t="e">
        <f>INDEX(resultados!$A$2:$ZZ$79, 71, MATCH($B$3, resultados!$A$1:$ZZ$1, 0))</f>
        <v>#N/A</v>
      </c>
    </row>
    <row r="78" spans="1:3" x14ac:dyDescent="0.3">
      <c r="A78" t="e">
        <f>INDEX(resultados!$A$2:$ZZ$79, 72, MATCH($B$1, resultados!$A$1:$ZZ$1, 0))</f>
        <v>#N/A</v>
      </c>
      <c r="B78" t="e">
        <f>INDEX(resultados!$A$2:$ZZ$79, 72, MATCH($B$2, resultados!$A$1:$ZZ$1, 0))</f>
        <v>#N/A</v>
      </c>
      <c r="C78" t="e">
        <f>INDEX(resultados!$A$2:$ZZ$79, 72, MATCH($B$3, resultados!$A$1:$ZZ$1, 0))</f>
        <v>#N/A</v>
      </c>
    </row>
    <row r="79" spans="1:3" x14ac:dyDescent="0.3">
      <c r="A79" t="e">
        <f>INDEX(resultados!$A$2:$ZZ$79, 73, MATCH($B$1, resultados!$A$1:$ZZ$1, 0))</f>
        <v>#N/A</v>
      </c>
      <c r="B79" t="e">
        <f>INDEX(resultados!$A$2:$ZZ$79, 73, MATCH($B$2, resultados!$A$1:$ZZ$1, 0))</f>
        <v>#N/A</v>
      </c>
      <c r="C79" t="e">
        <f>INDEX(resultados!$A$2:$ZZ$79, 73, MATCH($B$3, resultados!$A$1:$ZZ$1, 0))</f>
        <v>#N/A</v>
      </c>
    </row>
    <row r="80" spans="1:3" x14ac:dyDescent="0.3">
      <c r="A80" t="e">
        <f>INDEX(resultados!$A$2:$ZZ$79, 74, MATCH($B$1, resultados!$A$1:$ZZ$1, 0))</f>
        <v>#N/A</v>
      </c>
      <c r="B80" t="e">
        <f>INDEX(resultados!$A$2:$ZZ$79, 74, MATCH($B$2, resultados!$A$1:$ZZ$1, 0))</f>
        <v>#N/A</v>
      </c>
      <c r="C80" t="e">
        <f>INDEX(resultados!$A$2:$ZZ$79, 74, MATCH($B$3, resultados!$A$1:$ZZ$1, 0))</f>
        <v>#N/A</v>
      </c>
    </row>
    <row r="81" spans="1:3" x14ac:dyDescent="0.3">
      <c r="A81" t="e">
        <f>INDEX(resultados!$A$2:$ZZ$79, 75, MATCH($B$1, resultados!$A$1:$ZZ$1, 0))</f>
        <v>#N/A</v>
      </c>
      <c r="B81" t="e">
        <f>INDEX(resultados!$A$2:$ZZ$79, 75, MATCH($B$2, resultados!$A$1:$ZZ$1, 0))</f>
        <v>#N/A</v>
      </c>
      <c r="C81" t="e">
        <f>INDEX(resultados!$A$2:$ZZ$79, 75, MATCH($B$3, resultados!$A$1:$ZZ$1, 0))</f>
        <v>#N/A</v>
      </c>
    </row>
    <row r="82" spans="1:3" x14ac:dyDescent="0.3">
      <c r="A82" t="e">
        <f>INDEX(resultados!$A$2:$ZZ$79, 76, MATCH($B$1, resultados!$A$1:$ZZ$1, 0))</f>
        <v>#N/A</v>
      </c>
      <c r="B82" t="e">
        <f>INDEX(resultados!$A$2:$ZZ$79, 76, MATCH($B$2, resultados!$A$1:$ZZ$1, 0))</f>
        <v>#N/A</v>
      </c>
      <c r="C82" t="e">
        <f>INDEX(resultados!$A$2:$ZZ$79, 76, MATCH($B$3, resultados!$A$1:$ZZ$1, 0))</f>
        <v>#N/A</v>
      </c>
    </row>
    <row r="83" spans="1:3" x14ac:dyDescent="0.3">
      <c r="A83" t="e">
        <f>INDEX(resultados!$A$2:$ZZ$79, 77, MATCH($B$1, resultados!$A$1:$ZZ$1, 0))</f>
        <v>#N/A</v>
      </c>
      <c r="B83" t="e">
        <f>INDEX(resultados!$A$2:$ZZ$79, 77, MATCH($B$2, resultados!$A$1:$ZZ$1, 0))</f>
        <v>#N/A</v>
      </c>
      <c r="C83" t="e">
        <f>INDEX(resultados!$A$2:$ZZ$79, 77, MATCH($B$3, resultados!$A$1:$ZZ$1, 0))</f>
        <v>#N/A</v>
      </c>
    </row>
    <row r="84" spans="1:3" x14ac:dyDescent="0.3">
      <c r="A84" t="e">
        <f>INDEX(resultados!$A$2:$ZZ$79, 78, MATCH($B$1, resultados!$A$1:$ZZ$1, 0))</f>
        <v>#N/A</v>
      </c>
      <c r="B84" t="e">
        <f>INDEX(resultados!$A$2:$ZZ$79, 78, MATCH($B$2, resultados!$A$1:$ZZ$1, 0))</f>
        <v>#N/A</v>
      </c>
      <c r="C84" t="e">
        <f>INDEX(resultados!$A$2:$ZZ$79, 78,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1.3671</v>
      </c>
      <c r="E2">
        <v>73.150000000000006</v>
      </c>
      <c r="F2">
        <v>64.430000000000007</v>
      </c>
      <c r="G2">
        <v>10.77</v>
      </c>
      <c r="H2">
        <v>0.2</v>
      </c>
      <c r="I2">
        <v>359</v>
      </c>
      <c r="J2">
        <v>89.87</v>
      </c>
      <c r="K2">
        <v>37.549999999999997</v>
      </c>
      <c r="L2">
        <v>1</v>
      </c>
      <c r="M2">
        <v>357</v>
      </c>
      <c r="N2">
        <v>11.32</v>
      </c>
      <c r="O2">
        <v>11317.98</v>
      </c>
      <c r="P2">
        <v>493.28</v>
      </c>
      <c r="Q2">
        <v>6042.39</v>
      </c>
      <c r="R2">
        <v>743.39</v>
      </c>
      <c r="S2">
        <v>149.66</v>
      </c>
      <c r="T2">
        <v>289106.86</v>
      </c>
      <c r="U2">
        <v>0.2</v>
      </c>
      <c r="V2">
        <v>0.66</v>
      </c>
      <c r="W2">
        <v>7.47</v>
      </c>
      <c r="X2">
        <v>17.16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1.6884999999999999</v>
      </c>
      <c r="E3">
        <v>59.22</v>
      </c>
      <c r="F3">
        <v>54.39</v>
      </c>
      <c r="G3">
        <v>21.33</v>
      </c>
      <c r="H3">
        <v>0.39</v>
      </c>
      <c r="I3">
        <v>153</v>
      </c>
      <c r="J3">
        <v>91.1</v>
      </c>
      <c r="K3">
        <v>37.549999999999997</v>
      </c>
      <c r="L3">
        <v>2</v>
      </c>
      <c r="M3">
        <v>6</v>
      </c>
      <c r="N3">
        <v>11.54</v>
      </c>
      <c r="O3">
        <v>11468.97</v>
      </c>
      <c r="P3">
        <v>360.43</v>
      </c>
      <c r="Q3">
        <v>6042.11</v>
      </c>
      <c r="R3">
        <v>397.53</v>
      </c>
      <c r="S3">
        <v>149.66</v>
      </c>
      <c r="T3">
        <v>117206.24</v>
      </c>
      <c r="U3">
        <v>0.38</v>
      </c>
      <c r="V3">
        <v>0.78</v>
      </c>
      <c r="W3">
        <v>7.28</v>
      </c>
      <c r="X3">
        <v>7.13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1.6918</v>
      </c>
      <c r="E4">
        <v>59.11</v>
      </c>
      <c r="F4">
        <v>54.3</v>
      </c>
      <c r="G4">
        <v>21.43</v>
      </c>
      <c r="H4">
        <v>0.56999999999999995</v>
      </c>
      <c r="I4">
        <v>152</v>
      </c>
      <c r="J4">
        <v>92.32</v>
      </c>
      <c r="K4">
        <v>37.549999999999997</v>
      </c>
      <c r="L4">
        <v>3</v>
      </c>
      <c r="M4">
        <v>0</v>
      </c>
      <c r="N4">
        <v>11.77</v>
      </c>
      <c r="O4">
        <v>11620.34</v>
      </c>
      <c r="P4">
        <v>363.2</v>
      </c>
      <c r="Q4">
        <v>6041.91</v>
      </c>
      <c r="R4">
        <v>394.16</v>
      </c>
      <c r="S4">
        <v>149.66</v>
      </c>
      <c r="T4">
        <v>115525.39</v>
      </c>
      <c r="U4">
        <v>0.38</v>
      </c>
      <c r="V4">
        <v>0.78</v>
      </c>
      <c r="W4">
        <v>7.28</v>
      </c>
      <c r="X4">
        <v>7.04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1.5201</v>
      </c>
      <c r="E2">
        <v>65.78</v>
      </c>
      <c r="F2">
        <v>59.79</v>
      </c>
      <c r="G2">
        <v>13.44</v>
      </c>
      <c r="H2">
        <v>0.24</v>
      </c>
      <c r="I2">
        <v>267</v>
      </c>
      <c r="J2">
        <v>71.52</v>
      </c>
      <c r="K2">
        <v>32.270000000000003</v>
      </c>
      <c r="L2">
        <v>1</v>
      </c>
      <c r="M2">
        <v>232</v>
      </c>
      <c r="N2">
        <v>8.25</v>
      </c>
      <c r="O2">
        <v>9054.6</v>
      </c>
      <c r="P2">
        <v>364.13</v>
      </c>
      <c r="Q2">
        <v>6042.11</v>
      </c>
      <c r="R2">
        <v>585.51</v>
      </c>
      <c r="S2">
        <v>149.66</v>
      </c>
      <c r="T2">
        <v>210627.97</v>
      </c>
      <c r="U2">
        <v>0.26</v>
      </c>
      <c r="V2">
        <v>0.71</v>
      </c>
      <c r="W2">
        <v>7.32</v>
      </c>
      <c r="X2">
        <v>12.52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1.62</v>
      </c>
      <c r="E3">
        <v>61.73</v>
      </c>
      <c r="F3">
        <v>56.73</v>
      </c>
      <c r="G3">
        <v>16.77</v>
      </c>
      <c r="H3">
        <v>0.48</v>
      </c>
      <c r="I3">
        <v>203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330.11</v>
      </c>
      <c r="Q3">
        <v>6042.65</v>
      </c>
      <c r="R3">
        <v>473.39</v>
      </c>
      <c r="S3">
        <v>149.66</v>
      </c>
      <c r="T3">
        <v>154884.87</v>
      </c>
      <c r="U3">
        <v>0.32</v>
      </c>
      <c r="V3">
        <v>0.74</v>
      </c>
      <c r="W3">
        <v>7.44</v>
      </c>
      <c r="X3">
        <v>9.4600000000000009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1.3831</v>
      </c>
      <c r="E2">
        <v>72.3</v>
      </c>
      <c r="F2">
        <v>66.12</v>
      </c>
      <c r="G2">
        <v>9.84</v>
      </c>
      <c r="H2">
        <v>0.43</v>
      </c>
      <c r="I2">
        <v>403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260.08999999999997</v>
      </c>
      <c r="Q2">
        <v>6044.62</v>
      </c>
      <c r="R2">
        <v>782.29</v>
      </c>
      <c r="S2">
        <v>149.66</v>
      </c>
      <c r="T2">
        <v>308337.95</v>
      </c>
      <c r="U2">
        <v>0.19</v>
      </c>
      <c r="V2">
        <v>0.64</v>
      </c>
      <c r="W2">
        <v>8.0299999999999994</v>
      </c>
      <c r="X2">
        <v>18.850000000000001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1.0076000000000001</v>
      </c>
      <c r="E2">
        <v>99.25</v>
      </c>
      <c r="F2">
        <v>78.61</v>
      </c>
      <c r="G2">
        <v>7.4</v>
      </c>
      <c r="H2">
        <v>0.12</v>
      </c>
      <c r="I2">
        <v>637</v>
      </c>
      <c r="J2">
        <v>141.81</v>
      </c>
      <c r="K2">
        <v>47.83</v>
      </c>
      <c r="L2">
        <v>1</v>
      </c>
      <c r="M2">
        <v>635</v>
      </c>
      <c r="N2">
        <v>22.98</v>
      </c>
      <c r="O2">
        <v>17723.39</v>
      </c>
      <c r="P2">
        <v>869.01</v>
      </c>
      <c r="Q2">
        <v>6043.31</v>
      </c>
      <c r="R2">
        <v>1226.96</v>
      </c>
      <c r="S2">
        <v>149.66</v>
      </c>
      <c r="T2">
        <v>529502.02</v>
      </c>
      <c r="U2">
        <v>0.12</v>
      </c>
      <c r="V2">
        <v>0.54</v>
      </c>
      <c r="W2">
        <v>7.9</v>
      </c>
      <c r="X2">
        <v>31.34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1.5222</v>
      </c>
      <c r="E3">
        <v>65.69</v>
      </c>
      <c r="F3">
        <v>57.28</v>
      </c>
      <c r="G3">
        <v>16.059999999999999</v>
      </c>
      <c r="H3">
        <v>0.25</v>
      </c>
      <c r="I3">
        <v>214</v>
      </c>
      <c r="J3">
        <v>143.16999999999999</v>
      </c>
      <c r="K3">
        <v>47.83</v>
      </c>
      <c r="L3">
        <v>2</v>
      </c>
      <c r="M3">
        <v>212</v>
      </c>
      <c r="N3">
        <v>23.34</v>
      </c>
      <c r="O3">
        <v>17891.86</v>
      </c>
      <c r="P3">
        <v>589.19000000000005</v>
      </c>
      <c r="Q3">
        <v>6041.71</v>
      </c>
      <c r="R3">
        <v>501.81</v>
      </c>
      <c r="S3">
        <v>149.66</v>
      </c>
      <c r="T3">
        <v>169038.7</v>
      </c>
      <c r="U3">
        <v>0.3</v>
      </c>
      <c r="V3">
        <v>0.74</v>
      </c>
      <c r="W3">
        <v>7.2</v>
      </c>
      <c r="X3">
        <v>10.02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1.7102999999999999</v>
      </c>
      <c r="E4">
        <v>58.47</v>
      </c>
      <c r="F4">
        <v>52.77</v>
      </c>
      <c r="G4">
        <v>26.39</v>
      </c>
      <c r="H4">
        <v>0.37</v>
      </c>
      <c r="I4">
        <v>120</v>
      </c>
      <c r="J4">
        <v>144.54</v>
      </c>
      <c r="K4">
        <v>47.83</v>
      </c>
      <c r="L4">
        <v>3</v>
      </c>
      <c r="M4">
        <v>117</v>
      </c>
      <c r="N4">
        <v>23.71</v>
      </c>
      <c r="O4">
        <v>18060.849999999999</v>
      </c>
      <c r="P4">
        <v>493.54</v>
      </c>
      <c r="Q4">
        <v>6041.54</v>
      </c>
      <c r="R4">
        <v>349.09</v>
      </c>
      <c r="S4">
        <v>149.66</v>
      </c>
      <c r="T4">
        <v>93149.57</v>
      </c>
      <c r="U4">
        <v>0.43</v>
      </c>
      <c r="V4">
        <v>0.8</v>
      </c>
      <c r="W4">
        <v>7.04</v>
      </c>
      <c r="X4">
        <v>5.51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1.7828999999999999</v>
      </c>
      <c r="E5">
        <v>56.09</v>
      </c>
      <c r="F5">
        <v>51.32</v>
      </c>
      <c r="G5">
        <v>34.99</v>
      </c>
      <c r="H5">
        <v>0.49</v>
      </c>
      <c r="I5">
        <v>88</v>
      </c>
      <c r="J5">
        <v>145.91999999999999</v>
      </c>
      <c r="K5">
        <v>47.83</v>
      </c>
      <c r="L5">
        <v>4</v>
      </c>
      <c r="M5">
        <v>12</v>
      </c>
      <c r="N5">
        <v>24.09</v>
      </c>
      <c r="O5">
        <v>18230.349999999999</v>
      </c>
      <c r="P5">
        <v>445.86</v>
      </c>
      <c r="Q5">
        <v>6041.75</v>
      </c>
      <c r="R5">
        <v>296.13</v>
      </c>
      <c r="S5">
        <v>149.66</v>
      </c>
      <c r="T5">
        <v>66831.44</v>
      </c>
      <c r="U5">
        <v>0.51</v>
      </c>
      <c r="V5">
        <v>0.82</v>
      </c>
      <c r="W5">
        <v>7.09</v>
      </c>
      <c r="X5">
        <v>4.0599999999999996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1.7829999999999999</v>
      </c>
      <c r="E6">
        <v>56.09</v>
      </c>
      <c r="F6">
        <v>51.32</v>
      </c>
      <c r="G6">
        <v>34.99</v>
      </c>
      <c r="H6">
        <v>0.6</v>
      </c>
      <c r="I6">
        <v>88</v>
      </c>
      <c r="J6">
        <v>147.30000000000001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448.5</v>
      </c>
      <c r="Q6">
        <v>6041.7</v>
      </c>
      <c r="R6">
        <v>295.98</v>
      </c>
      <c r="S6">
        <v>149.66</v>
      </c>
      <c r="T6">
        <v>66756.600000000006</v>
      </c>
      <c r="U6">
        <v>0.51</v>
      </c>
      <c r="V6">
        <v>0.82</v>
      </c>
      <c r="W6">
        <v>7.1</v>
      </c>
      <c r="X6">
        <v>4.05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0.80689999999999995</v>
      </c>
      <c r="E2">
        <v>123.94</v>
      </c>
      <c r="F2">
        <v>90.79</v>
      </c>
      <c r="G2">
        <v>6.31</v>
      </c>
      <c r="H2">
        <v>0.1</v>
      </c>
      <c r="I2">
        <v>864</v>
      </c>
      <c r="J2">
        <v>176.73</v>
      </c>
      <c r="K2">
        <v>52.44</v>
      </c>
      <c r="L2">
        <v>1</v>
      </c>
      <c r="M2">
        <v>862</v>
      </c>
      <c r="N2">
        <v>33.29</v>
      </c>
      <c r="O2">
        <v>22031.19</v>
      </c>
      <c r="P2">
        <v>1173.06</v>
      </c>
      <c r="Q2">
        <v>6044.46</v>
      </c>
      <c r="R2">
        <v>1643.12</v>
      </c>
      <c r="S2">
        <v>149.66</v>
      </c>
      <c r="T2">
        <v>736444.7</v>
      </c>
      <c r="U2">
        <v>0.09</v>
      </c>
      <c r="V2">
        <v>0.47</v>
      </c>
      <c r="W2">
        <v>8.26</v>
      </c>
      <c r="X2">
        <v>43.51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1.3933</v>
      </c>
      <c r="E3">
        <v>71.77</v>
      </c>
      <c r="F3">
        <v>59.82</v>
      </c>
      <c r="G3">
        <v>13.39</v>
      </c>
      <c r="H3">
        <v>0.2</v>
      </c>
      <c r="I3">
        <v>268</v>
      </c>
      <c r="J3">
        <v>178.21</v>
      </c>
      <c r="K3">
        <v>52.44</v>
      </c>
      <c r="L3">
        <v>2</v>
      </c>
      <c r="M3">
        <v>266</v>
      </c>
      <c r="N3">
        <v>33.770000000000003</v>
      </c>
      <c r="O3">
        <v>22213.89</v>
      </c>
      <c r="P3">
        <v>738.08</v>
      </c>
      <c r="Q3">
        <v>6042.16</v>
      </c>
      <c r="R3">
        <v>587.4</v>
      </c>
      <c r="S3">
        <v>149.66</v>
      </c>
      <c r="T3">
        <v>211564.82</v>
      </c>
      <c r="U3">
        <v>0.25</v>
      </c>
      <c r="V3">
        <v>0.71</v>
      </c>
      <c r="W3">
        <v>7.3</v>
      </c>
      <c r="X3">
        <v>12.56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1.6057999999999999</v>
      </c>
      <c r="E4">
        <v>62.27</v>
      </c>
      <c r="F4">
        <v>54.38</v>
      </c>
      <c r="G4">
        <v>21.19</v>
      </c>
      <c r="H4">
        <v>0.3</v>
      </c>
      <c r="I4">
        <v>154</v>
      </c>
      <c r="J4">
        <v>179.7</v>
      </c>
      <c r="K4">
        <v>52.44</v>
      </c>
      <c r="L4">
        <v>3</v>
      </c>
      <c r="M4">
        <v>152</v>
      </c>
      <c r="N4">
        <v>34.26</v>
      </c>
      <c r="O4">
        <v>22397.24</v>
      </c>
      <c r="P4">
        <v>636.16</v>
      </c>
      <c r="Q4">
        <v>6041.44</v>
      </c>
      <c r="R4">
        <v>403.72</v>
      </c>
      <c r="S4">
        <v>149.66</v>
      </c>
      <c r="T4">
        <v>120295.28</v>
      </c>
      <c r="U4">
        <v>0.37</v>
      </c>
      <c r="V4">
        <v>0.78</v>
      </c>
      <c r="W4">
        <v>7.09</v>
      </c>
      <c r="X4">
        <v>7.11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1.7210000000000001</v>
      </c>
      <c r="E5">
        <v>58.1</v>
      </c>
      <c r="F5">
        <v>51.99</v>
      </c>
      <c r="G5">
        <v>29.99</v>
      </c>
      <c r="H5">
        <v>0.39</v>
      </c>
      <c r="I5">
        <v>104</v>
      </c>
      <c r="J5">
        <v>181.19</v>
      </c>
      <c r="K5">
        <v>52.44</v>
      </c>
      <c r="L5">
        <v>4</v>
      </c>
      <c r="M5">
        <v>102</v>
      </c>
      <c r="N5">
        <v>34.75</v>
      </c>
      <c r="O5">
        <v>22581.25</v>
      </c>
      <c r="P5">
        <v>573.05999999999995</v>
      </c>
      <c r="Q5">
        <v>6041.42</v>
      </c>
      <c r="R5">
        <v>322.39999999999998</v>
      </c>
      <c r="S5">
        <v>149.66</v>
      </c>
      <c r="T5">
        <v>79884.25</v>
      </c>
      <c r="U5">
        <v>0.46</v>
      </c>
      <c r="V5">
        <v>0.81</v>
      </c>
      <c r="W5">
        <v>7.02</v>
      </c>
      <c r="X5">
        <v>4.7300000000000004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1.7909999999999999</v>
      </c>
      <c r="E6">
        <v>55.83</v>
      </c>
      <c r="F6">
        <v>50.71</v>
      </c>
      <c r="G6">
        <v>40.04</v>
      </c>
      <c r="H6">
        <v>0.49</v>
      </c>
      <c r="I6">
        <v>76</v>
      </c>
      <c r="J6">
        <v>182.69</v>
      </c>
      <c r="K6">
        <v>52.44</v>
      </c>
      <c r="L6">
        <v>5</v>
      </c>
      <c r="M6">
        <v>61</v>
      </c>
      <c r="N6">
        <v>35.25</v>
      </c>
      <c r="O6">
        <v>22766.06</v>
      </c>
      <c r="P6">
        <v>518.53</v>
      </c>
      <c r="Q6">
        <v>6041.44</v>
      </c>
      <c r="R6">
        <v>278.44</v>
      </c>
      <c r="S6">
        <v>149.66</v>
      </c>
      <c r="T6">
        <v>58047.42</v>
      </c>
      <c r="U6">
        <v>0.54</v>
      </c>
      <c r="V6">
        <v>0.83</v>
      </c>
      <c r="W6">
        <v>6.99</v>
      </c>
      <c r="X6">
        <v>3.45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1.8071999999999999</v>
      </c>
      <c r="E7">
        <v>55.33</v>
      </c>
      <c r="F7">
        <v>50.46</v>
      </c>
      <c r="G7">
        <v>43.88</v>
      </c>
      <c r="H7">
        <v>0.57999999999999996</v>
      </c>
      <c r="I7">
        <v>69</v>
      </c>
      <c r="J7">
        <v>184.19</v>
      </c>
      <c r="K7">
        <v>52.44</v>
      </c>
      <c r="L7">
        <v>6</v>
      </c>
      <c r="M7">
        <v>1</v>
      </c>
      <c r="N7">
        <v>35.75</v>
      </c>
      <c r="O7">
        <v>22951.43</v>
      </c>
      <c r="P7">
        <v>501.63</v>
      </c>
      <c r="Q7">
        <v>6041.4</v>
      </c>
      <c r="R7">
        <v>267.67</v>
      </c>
      <c r="S7">
        <v>149.66</v>
      </c>
      <c r="T7">
        <v>52697.120000000003</v>
      </c>
      <c r="U7">
        <v>0.56000000000000005</v>
      </c>
      <c r="V7">
        <v>0.84</v>
      </c>
      <c r="W7">
        <v>7.05</v>
      </c>
      <c r="X7">
        <v>3.2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1.8069999999999999</v>
      </c>
      <c r="E8">
        <v>55.34</v>
      </c>
      <c r="F8">
        <v>50.47</v>
      </c>
      <c r="G8">
        <v>43.89</v>
      </c>
      <c r="H8">
        <v>0.67</v>
      </c>
      <c r="I8">
        <v>69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505.25</v>
      </c>
      <c r="Q8">
        <v>6041.37</v>
      </c>
      <c r="R8">
        <v>268.10000000000002</v>
      </c>
      <c r="S8">
        <v>149.66</v>
      </c>
      <c r="T8">
        <v>52909.99</v>
      </c>
      <c r="U8">
        <v>0.56000000000000005</v>
      </c>
      <c r="V8">
        <v>0.84</v>
      </c>
      <c r="W8">
        <v>7.04</v>
      </c>
      <c r="X8">
        <v>3.21</v>
      </c>
      <c r="Y8">
        <v>1</v>
      </c>
      <c r="Z8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1.1932</v>
      </c>
      <c r="E2">
        <v>83.81</v>
      </c>
      <c r="F2">
        <v>75.459999999999994</v>
      </c>
      <c r="G2">
        <v>7.51</v>
      </c>
      <c r="H2">
        <v>0.64</v>
      </c>
      <c r="I2">
        <v>603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218.57</v>
      </c>
      <c r="Q2">
        <v>6044.35</v>
      </c>
      <c r="R2">
        <v>1089.3</v>
      </c>
      <c r="S2">
        <v>149.66</v>
      </c>
      <c r="T2">
        <v>460839.97</v>
      </c>
      <c r="U2">
        <v>0.14000000000000001</v>
      </c>
      <c r="V2">
        <v>0.56000000000000005</v>
      </c>
      <c r="W2">
        <v>8.6199999999999992</v>
      </c>
      <c r="X2">
        <v>28.19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1.2994000000000001</v>
      </c>
      <c r="E2">
        <v>76.959999999999994</v>
      </c>
      <c r="F2">
        <v>66.67</v>
      </c>
      <c r="G2">
        <v>9.9</v>
      </c>
      <c r="H2">
        <v>0.18</v>
      </c>
      <c r="I2">
        <v>404</v>
      </c>
      <c r="J2">
        <v>98.71</v>
      </c>
      <c r="K2">
        <v>39.72</v>
      </c>
      <c r="L2">
        <v>1</v>
      </c>
      <c r="M2">
        <v>402</v>
      </c>
      <c r="N2">
        <v>12.99</v>
      </c>
      <c r="O2">
        <v>12407.75</v>
      </c>
      <c r="P2">
        <v>554.58000000000004</v>
      </c>
      <c r="Q2">
        <v>6042.89</v>
      </c>
      <c r="R2">
        <v>819.84</v>
      </c>
      <c r="S2">
        <v>149.66</v>
      </c>
      <c r="T2">
        <v>327106.02</v>
      </c>
      <c r="U2">
        <v>0.18</v>
      </c>
      <c r="V2">
        <v>0.63</v>
      </c>
      <c r="W2">
        <v>7.54</v>
      </c>
      <c r="X2">
        <v>19.399999999999999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1.6949000000000001</v>
      </c>
      <c r="E3">
        <v>59</v>
      </c>
      <c r="F3">
        <v>54.03</v>
      </c>
      <c r="G3">
        <v>22.36</v>
      </c>
      <c r="H3">
        <v>0.35</v>
      </c>
      <c r="I3">
        <v>145</v>
      </c>
      <c r="J3">
        <v>99.95</v>
      </c>
      <c r="K3">
        <v>39.72</v>
      </c>
      <c r="L3">
        <v>2</v>
      </c>
      <c r="M3">
        <v>67</v>
      </c>
      <c r="N3">
        <v>13.24</v>
      </c>
      <c r="O3">
        <v>12561.45</v>
      </c>
      <c r="P3">
        <v>382.49</v>
      </c>
      <c r="Q3">
        <v>6041.94</v>
      </c>
      <c r="R3">
        <v>387.83</v>
      </c>
      <c r="S3">
        <v>149.66</v>
      </c>
      <c r="T3">
        <v>112395.28</v>
      </c>
      <c r="U3">
        <v>0.39</v>
      </c>
      <c r="V3">
        <v>0.78</v>
      </c>
      <c r="W3">
        <v>7.2</v>
      </c>
      <c r="X3">
        <v>6.77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1.712</v>
      </c>
      <c r="E4">
        <v>58.41</v>
      </c>
      <c r="F4">
        <v>53.63</v>
      </c>
      <c r="G4">
        <v>23.66</v>
      </c>
      <c r="H4">
        <v>0.52</v>
      </c>
      <c r="I4">
        <v>136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378.22</v>
      </c>
      <c r="Q4">
        <v>6041.98</v>
      </c>
      <c r="R4">
        <v>371.53</v>
      </c>
      <c r="S4">
        <v>149.66</v>
      </c>
      <c r="T4">
        <v>104290.23</v>
      </c>
      <c r="U4">
        <v>0.4</v>
      </c>
      <c r="V4">
        <v>0.79</v>
      </c>
      <c r="W4">
        <v>7.26</v>
      </c>
      <c r="X4">
        <v>6.37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2024-09-25T12:21:59Z</dcterms:created>
  <dcterms:modified xsi:type="dcterms:W3CDTF">2024-09-25T20:25:03Z</dcterms:modified>
</cp:coreProperties>
</file>