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4%_12m_0_TSP/"/>
    </mc:Choice>
  </mc:AlternateContent>
  <xr:revisionPtr revIDLastSave="190" documentId="11_94C999A4102043AF58077998AF14FC5C695E8BB7" xr6:coauthVersionLast="47" xr6:coauthVersionMax="47" xr10:uidLastSave="{94B13893-357E-4CF9-9A8E-368E5A61778E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<sst xmlns="http://schemas.openxmlformats.org/spreadsheetml/2006/main" count="711" uniqueCount="60">
  <si>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</si>
  <si>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</si>
  <si>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</si>
  <si>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</si>
  <si>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</si>
  <si>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</si>
  <si>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</si>
  <si>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</si>
  <si>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</si>
  <si>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</si>
  <si>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</si>
  <si>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</si>
  <si>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</si>
  <si>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</si>
  <si>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</si>
  <si>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</si>
  <si>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</si>
  <si>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</si>
  <si>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</si>
  <si>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</si>
  <si>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</si>
  <si>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</si>
  <si>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</si>
  <si>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</si>
  <si>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</si>
  <si>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</si>
  <si>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</si>
  <si>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</si>
  <si>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</si>
  <si>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</si>
  <si>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</si>
  <si>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</si>
  <si>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</si>
  <si>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</si>
  <si>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</si>
  <si>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</si>
  <si>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</si>
  <si>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</si>
  <si>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</si>
  <si>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</si>
  <si>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</si>
  <si>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</si>
  <si>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</si>
  <si>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</si>
  <si>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</si>
  <si>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</si>
  <si>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</si>
  <si>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</si>
  <si>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</si>
  <si>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</si>
  <si>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</si>
  <si>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</si>
  <si>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</si>
  <si>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</si>
  <si>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</si>
  <si>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</si>
  <si>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</si>
  <si>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</si>
  <si>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</si>
  <si>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ld_100ha_100ha_14%_12m_0_TSP\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</si>
</sst>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1.0145</c:v>
                </c:pt>
                <c:pt idx="1">
                  <c:v>1.2078</c:v>
                </c:pt>
                <c:pt idx="2">
                  <c:v>1.3274999999999999</c:v>
                </c:pt>
                <c:pt idx="3">
                  <c:v>1.4077999999999999</c:v>
                </c:pt>
                <c:pt idx="4">
                  <c:v>1.4644999999999999</c:v>
                </c:pt>
                <c:pt idx="5">
                  <c:v>1.5093000000000001</c:v>
                </c:pt>
                <c:pt idx="6">
                  <c:v>1.5455000000000001</c:v>
                </c:pt>
                <c:pt idx="7">
                  <c:v>1.5739000000000001</c:v>
                </c:pt>
                <c:pt idx="8">
                  <c:v>1.5960000000000003</c:v>
                </c:pt>
                <c:pt idx="9">
                  <c:v>1.6146</c:v>
                </c:pt>
                <c:pt idx="10">
                  <c:v>1.631</c:v>
                </c:pt>
                <c:pt idx="11">
                  <c:v>1.6432</c:v>
                </c:pt>
                <c:pt idx="12">
                  <c:v>1.6549</c:v>
                </c:pt>
                <c:pt idx="13">
                  <c:v>1.6659999999999999</c:v>
                </c:pt>
                <c:pt idx="14">
                  <c:v>1.6743999999999999</c:v>
                </c:pt>
                <c:pt idx="15">
                  <c:v>1.6818</c:v>
                </c:pt>
                <c:pt idx="16">
                  <c:v>1.6898</c:v>
                </c:pt>
                <c:pt idx="17">
                  <c:v>1.6930000000000001</c:v>
                </c:pt>
                <c:pt idx="18">
                  <c:v>1.7000999999999999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D5-4052-95B9-FF296B01B04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AD5-4052-95B9-FF296B01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7552"/>
        <c:axId val="738000432"/>
      </c:scatterChart>
      <c:valAx>
        <c:axId val="73799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000432"/>
        <c:crosses val="autoZero"/>
        <c:crossBetween val="midCat"/>
      </c:valAx>
      <c:valAx>
        <c:axId val="73800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7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2D-41DF-BD24-ADE75F256D91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2D-41DF-BD24-ADE75F256D91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02D-41DF-BD24-ADE75F256D91}"/>
              </c:ext>
            </c:extLst>
          </c:dPt>
          <c:dPt>
            <c:idx val="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02D-41DF-BD24-ADE75F256D91}"/>
              </c:ext>
            </c:extLst>
          </c:dPt>
          <c:dPt>
            <c:idx val="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02D-41DF-BD24-ADE75F256D91}"/>
              </c:ext>
            </c:extLst>
          </c:dPt>
          <c:dPt>
            <c:idx val="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02D-41DF-BD24-ADE75F256D91}"/>
              </c:ext>
            </c:extLst>
          </c:dPt>
          <c:dPt>
            <c:idx val="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02D-41DF-BD24-ADE75F256D91}"/>
              </c:ext>
            </c:extLst>
          </c:dPt>
          <c:dPt>
            <c:idx val="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02D-41DF-BD24-ADE75F256D91}"/>
              </c:ext>
            </c:extLst>
          </c:dPt>
          <c:dPt>
            <c:idx val="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02D-41DF-BD24-ADE75F256D91}"/>
              </c:ext>
            </c:extLst>
          </c:dPt>
          <c:dPt>
            <c:idx val="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02D-41DF-BD24-ADE75F256D91}"/>
              </c:ext>
            </c:extLst>
          </c:dPt>
          <c:dPt>
            <c:idx val="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02D-41DF-BD24-ADE75F256D91}"/>
              </c:ext>
            </c:extLst>
          </c:dPt>
          <c:dPt>
            <c:idx val="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02D-41DF-BD24-ADE75F256D91}"/>
              </c:ext>
            </c:extLst>
          </c:dPt>
          <c:dPt>
            <c:idx val="1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02D-41DF-BD24-ADE75F256D91}"/>
              </c:ext>
            </c:extLst>
          </c:dPt>
          <c:dPt>
            <c:idx val="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02D-41DF-BD24-ADE75F256D91}"/>
              </c:ext>
            </c:extLst>
          </c:dPt>
          <c:dPt>
            <c:idx val="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02D-41DF-BD24-ADE75F256D91}"/>
              </c:ext>
            </c:extLst>
          </c:dPt>
          <c:dPt>
            <c:idx val="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02D-41DF-BD24-ADE75F256D91}"/>
              </c:ext>
            </c:extLst>
          </c:dPt>
          <c:dPt>
            <c:idx val="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02D-41DF-BD24-ADE75F256D91}"/>
              </c:ext>
            </c:extLst>
          </c:dPt>
          <c:dPt>
            <c:idx val="1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02D-41DF-BD24-ADE75F256D91}"/>
              </c:ext>
            </c:extLst>
          </c:dPt>
          <c:dPt>
            <c:idx val="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02D-41DF-BD24-ADE75F256D91}"/>
              </c:ext>
            </c:extLst>
          </c:dPt>
          <c:dPt>
            <c:idx val="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02D-41DF-BD24-ADE75F256D91}"/>
              </c:ext>
            </c:extLst>
          </c:dPt>
          <c:dPt>
            <c:idx val="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02D-41DF-BD24-ADE75F256D91}"/>
              </c:ext>
            </c:extLst>
          </c:dPt>
          <c:dPt>
            <c:idx val="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02D-41DF-BD24-ADE75F256D91}"/>
              </c:ext>
            </c:extLst>
          </c:dPt>
          <c:dPt>
            <c:idx val="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02D-41DF-BD24-ADE75F256D91}"/>
              </c:ext>
            </c:extLst>
          </c:dPt>
          <c:dPt>
            <c:idx val="2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02D-41DF-BD24-ADE75F256D91}"/>
              </c:ext>
            </c:extLst>
          </c:dPt>
          <c:dPt>
            <c:idx val="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02D-41DF-BD24-ADE75F256D91}"/>
              </c:ext>
            </c:extLst>
          </c:dPt>
          <c:dPt>
            <c:idx val="2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02D-41DF-BD24-ADE75F256D91}"/>
              </c:ext>
            </c:extLst>
          </c:dPt>
          <c:dPt>
            <c:idx val="2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02D-41DF-BD24-ADE75F256D91}"/>
              </c:ext>
            </c:extLst>
          </c:dPt>
          <c:dPt>
            <c:idx val="2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02D-41DF-BD24-ADE75F256D91}"/>
              </c:ext>
            </c:extLst>
          </c:dPt>
          <c:dPt>
            <c:idx val="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02D-41DF-BD24-ADE75F256D91}"/>
              </c:ext>
            </c:extLst>
          </c:dPt>
          <c:dPt>
            <c:idx val="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02D-41DF-BD24-ADE75F256D91}"/>
              </c:ext>
            </c:extLst>
          </c:dPt>
          <c:dPt>
            <c:idx val="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02D-41DF-BD24-ADE75F256D91}"/>
              </c:ext>
            </c:extLst>
          </c:dPt>
          <c:dPt>
            <c:idx val="3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02D-41DF-BD24-ADE75F256D91}"/>
              </c:ext>
            </c:extLst>
          </c:dPt>
          <c:dPt>
            <c:idx val="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02D-41DF-BD24-ADE75F256D91}"/>
              </c:ext>
            </c:extLst>
          </c:dPt>
          <c:dPt>
            <c:idx val="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02D-41DF-BD24-ADE75F256D91}"/>
              </c:ext>
            </c:extLst>
          </c:dPt>
          <c:dPt>
            <c:idx val="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02D-41DF-BD24-ADE75F256D91}"/>
              </c:ext>
            </c:extLst>
          </c:dPt>
          <c:dPt>
            <c:idx val="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02D-41DF-BD24-ADE75F256D91}"/>
              </c:ext>
            </c:extLst>
          </c:dPt>
          <c:dPt>
            <c:idx val="3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02D-41DF-BD24-ADE75F256D91}"/>
              </c:ext>
            </c:extLst>
          </c:dPt>
          <c:dPt>
            <c:idx val="3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02D-41DF-BD24-ADE75F256D91}"/>
              </c:ext>
            </c:extLst>
          </c:dPt>
          <c:dPt>
            <c:idx val="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02D-41DF-BD24-ADE75F256D91}"/>
              </c:ext>
            </c:extLst>
          </c:dPt>
          <c:dPt>
            <c:idx val="3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02D-41DF-BD24-ADE75F256D91}"/>
              </c:ext>
            </c:extLst>
          </c:dPt>
          <c:dPt>
            <c:idx val="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02D-41DF-BD24-ADE75F256D91}"/>
              </c:ext>
            </c:extLst>
          </c:dPt>
          <c:dPt>
            <c:idx val="4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02D-41DF-BD24-ADE75F256D91}"/>
              </c:ext>
            </c:extLst>
          </c:dPt>
          <c:dPt>
            <c:idx val="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02D-41DF-BD24-ADE75F256D91}"/>
              </c:ext>
            </c:extLst>
          </c:dPt>
          <c:dPt>
            <c:idx val="4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02D-41DF-BD24-ADE75F256D91}"/>
              </c:ext>
            </c:extLst>
          </c:dPt>
          <c:dPt>
            <c:idx val="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02D-41DF-BD24-ADE75F256D91}"/>
              </c:ext>
            </c:extLst>
          </c:dPt>
          <c:dPt>
            <c:idx val="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02D-41DF-BD24-ADE75F256D91}"/>
              </c:ext>
            </c:extLst>
          </c:dPt>
          <c:dPt>
            <c:idx val="4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02D-41DF-BD24-ADE75F256D91}"/>
              </c:ext>
            </c:extLst>
          </c:dPt>
          <c:dPt>
            <c:idx val="4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02D-41DF-BD24-ADE75F256D91}"/>
              </c:ext>
            </c:extLst>
          </c:dPt>
          <c:dPt>
            <c:idx val="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02D-41DF-BD24-ADE75F256D91}"/>
              </c:ext>
            </c:extLst>
          </c:dPt>
          <c:dPt>
            <c:idx val="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02D-41DF-BD24-ADE75F256D91}"/>
              </c:ext>
            </c:extLst>
          </c:dPt>
          <c:dPt>
            <c:idx val="5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02D-41DF-BD24-ADE75F256D91}"/>
              </c:ext>
            </c:extLst>
          </c:dPt>
          <c:dPt>
            <c:idx val="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02D-41DF-BD24-ADE75F256D91}"/>
              </c:ext>
            </c:extLst>
          </c:dPt>
          <c:dPt>
            <c:idx val="5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02D-41DF-BD24-ADE75F256D91}"/>
              </c:ext>
            </c:extLst>
          </c:dPt>
          <c:dPt>
            <c:idx val="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02D-41DF-BD24-ADE75F256D91}"/>
              </c:ext>
            </c:extLst>
          </c:dPt>
          <c:dPt>
            <c:idx val="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02D-41DF-BD24-ADE75F256D91}"/>
              </c:ext>
            </c:extLst>
          </c:dPt>
          <c:dPt>
            <c:idx val="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02D-41DF-BD24-ADE75F256D91}"/>
              </c:ext>
            </c:extLst>
          </c:dPt>
          <c:dPt>
            <c:idx val="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02D-41DF-BD24-ADE75F256D91}"/>
              </c:ext>
            </c:extLst>
          </c:dPt>
          <c:dPt>
            <c:idx val="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02D-41DF-BD24-ADE75F256D91}"/>
              </c:ext>
            </c:extLst>
          </c:dPt>
          <c:dPt>
            <c:idx val="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02D-41DF-BD24-ADE75F256D91}"/>
              </c:ext>
            </c:extLst>
          </c:dPt>
          <c:dPt>
            <c:idx val="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02D-41DF-BD24-ADE75F256D91}"/>
              </c:ext>
            </c:extLst>
          </c:dPt>
          <c:dPt>
            <c:idx val="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02D-41DF-BD24-ADE75F256D91}"/>
              </c:ext>
            </c:extLst>
          </c:dPt>
          <c:dPt>
            <c:idx val="6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02D-41DF-BD24-ADE75F256D91}"/>
              </c:ext>
            </c:extLst>
          </c:dPt>
          <c:dPt>
            <c:idx val="6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02D-41DF-BD24-ADE75F256D91}"/>
              </c:ext>
            </c:extLst>
          </c:dPt>
          <c:dPt>
            <c:idx val="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02D-41DF-BD24-ADE75F256D91}"/>
              </c:ext>
            </c:extLst>
          </c:dPt>
          <c:dPt>
            <c:idx val="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02D-41DF-BD24-ADE75F256D91}"/>
              </c:ext>
            </c:extLst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02D-41DF-BD24-ADE75F25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B118E3-AFF8-F254-3A76-582FC1D11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06FD-7B54-4C27-BA30-84C824021E07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1.0145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826</v>
      </c>
      <c r="F2">
        <f>_xlfn.XLOOKUP(B2,RESULTADOS_0!D:D,RESULTADOS_0!F:F,0,0,1)</f>
        <v>87.74</v>
      </c>
      <c r="G2">
        <f>_xlfn.XLOOKUP(B2,RESULTADOS_0!D:D,RESULTADOS_0!M:M,0,0,1)</f>
        <v>0</v>
      </c>
      <c r="H2">
        <v>100</v>
      </c>
      <c r="I2">
        <v>1.0145</v>
      </c>
      <c r="J2">
        <v>14</v>
      </c>
      <c r="M2">
        <v>20</v>
      </c>
    </row>
    <row r="3" spans="1:16" x14ac:dyDescent="0.3">
      <c r="A3" t="s">
        <v>41</v>
      </c>
      <c r="B3">
        <v>1.2078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552</v>
      </c>
      <c r="F3">
        <f>_xlfn.XLOOKUP(B3,RESULTADOS_1!D:D,RESULTADOS_1!F:F,0,0,1)</f>
        <v>74.959999999999994</v>
      </c>
      <c r="G3">
        <f>_xlfn.XLOOKUP(B3,RESULTADOS_1!D:D,RESULTADOS_1!M:M,0,0,1)</f>
        <v>0</v>
      </c>
      <c r="I3">
        <v>1.2078</v>
      </c>
    </row>
    <row r="4" spans="1:16" x14ac:dyDescent="0.3">
      <c r="A4" t="s">
        <v>42</v>
      </c>
      <c r="B4">
        <v>1.3274999999999999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415</v>
      </c>
      <c r="F4">
        <f>_xlfn.XLOOKUP(B4,RESULTADOS_2!D:D,RESULTADOS_2!F:F,0,0,1)</f>
        <v>68.510000000000005</v>
      </c>
      <c r="G4">
        <f>_xlfn.XLOOKUP(B4,RESULTADOS_2!D:D,RESULTADOS_2!M:M,0,0,1)</f>
        <v>0</v>
      </c>
      <c r="I4">
        <v>1.3274999999999999</v>
      </c>
    </row>
    <row r="5" spans="1:16" x14ac:dyDescent="0.3">
      <c r="A5" t="s">
        <v>43</v>
      </c>
      <c r="B5">
        <v>1.4077999999999999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332</v>
      </c>
      <c r="F5">
        <f>_xlfn.XLOOKUP(B5,RESULTADOS_3!D:D,RESULTADOS_3!F:F,0,0,1)</f>
        <v>64.63</v>
      </c>
      <c r="G5">
        <f>_xlfn.XLOOKUP(B5,RESULTADOS_3!D:D,RESULTADOS_3!M:M,0,0,1)</f>
        <v>0</v>
      </c>
      <c r="I5">
        <v>1.4077999999999999</v>
      </c>
    </row>
    <row r="6" spans="1:16" x14ac:dyDescent="0.3">
      <c r="A6" t="s">
        <v>44</v>
      </c>
      <c r="B6">
        <v>1.4644999999999999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277</v>
      </c>
      <c r="F6">
        <f>_xlfn.XLOOKUP(B6,RESULTADOS_4!D:D,RESULTADOS_4!F:F,0,0,1)</f>
        <v>62.13</v>
      </c>
      <c r="G6">
        <f>_xlfn.XLOOKUP(B6,RESULTADOS_4!D:D,RESULTADOS_4!M:M,0,0,1)</f>
        <v>0</v>
      </c>
      <c r="I6">
        <v>1.4644999999999999</v>
      </c>
    </row>
    <row r="7" spans="1:16" x14ac:dyDescent="0.3">
      <c r="A7" t="s">
        <v>45</v>
      </c>
      <c r="B7">
        <v>1.5093000000000001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238</v>
      </c>
      <c r="F7">
        <f>_xlfn.XLOOKUP(B7,RESULTADOS_5!D:D,RESULTADOS_5!F:F,0,0,1)</f>
        <v>60.27</v>
      </c>
      <c r="G7">
        <f>_xlfn.XLOOKUP(B7,RESULTADOS_5!D:D,RESULTADOS_5!M:M,0,0,1)</f>
        <v>0</v>
      </c>
      <c r="I7">
        <v>1.5093000000000001</v>
      </c>
    </row>
    <row r="8" spans="1:16" x14ac:dyDescent="0.3">
      <c r="A8" t="s">
        <v>46</v>
      </c>
      <c r="B8">
        <v>1.5455000000000001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208</v>
      </c>
      <c r="F8">
        <f>_xlfn.XLOOKUP(B8,RESULTADOS_6!D:D,RESULTADOS_6!F:F,0,0,1)</f>
        <v>58.83</v>
      </c>
      <c r="G8">
        <f>_xlfn.XLOOKUP(B8,RESULTADOS_6!D:D,RESULTADOS_6!M:M,0,0,1)</f>
        <v>0</v>
      </c>
      <c r="I8">
        <v>1.5455000000000001</v>
      </c>
    </row>
    <row r="9" spans="1:16" x14ac:dyDescent="0.3">
      <c r="A9" t="s">
        <v>47</v>
      </c>
      <c r="B9">
        <v>1.5739000000000001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185</v>
      </c>
      <c r="F9">
        <f>_xlfn.XLOOKUP(B9,RESULTADOS_7!D:D,RESULTADOS_7!F:F,0,0,1)</f>
        <v>57.75</v>
      </c>
      <c r="G9">
        <f>_xlfn.XLOOKUP(B9,RESULTADOS_7!D:D,RESULTADOS_7!M:M,0,0,1)</f>
        <v>0</v>
      </c>
      <c r="I9">
        <v>1.5739000000000001</v>
      </c>
    </row>
    <row r="10" spans="1:16" x14ac:dyDescent="0.3">
      <c r="A10" t="s">
        <v>48</v>
      </c>
      <c r="B10">
        <v>1.5960000000000001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167</v>
      </c>
      <c r="F10">
        <f>_xlfn.XLOOKUP(B10,RESULTADOS_8!D:D,RESULTADOS_8!F:F,0,0,1)</f>
        <v>56.91</v>
      </c>
      <c r="G10">
        <f>_xlfn.XLOOKUP(B10,RESULTADOS_8!D:D,RESULTADOS_8!M:M,0,0,1)</f>
        <v>0</v>
      </c>
      <c r="I10">
        <v>1.5960000000000003</v>
      </c>
    </row>
    <row r="11" spans="1:16" x14ac:dyDescent="0.3">
      <c r="A11" t="s">
        <v>49</v>
      </c>
      <c r="B11">
        <v>1.6146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152</v>
      </c>
      <c r="F11">
        <f>_xlfn.XLOOKUP(B11,RESULTADOS_9!D:D,RESULTADOS_9!F:F,0,0,1)</f>
        <v>56.22</v>
      </c>
      <c r="G11">
        <f>_xlfn.XLOOKUP(B11,RESULTADOS_9!D:D,RESULTADOS_9!M:M,0,0,1)</f>
        <v>0</v>
      </c>
      <c r="I11">
        <v>1.6146</v>
      </c>
    </row>
    <row r="12" spans="1:16" x14ac:dyDescent="0.3">
      <c r="A12" t="s">
        <v>50</v>
      </c>
      <c r="B12">
        <v>1.631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139</v>
      </c>
      <c r="F12">
        <f>_xlfn.XLOOKUP(B12,RESULTADOS_10!D:D,RESULTADOS_10!F:F,0,0,1)</f>
        <v>55.63</v>
      </c>
      <c r="G12">
        <f>_xlfn.XLOOKUP(B12,RESULTADOS_10!D:D,RESULTADOS_10!M:M,0,0,1)</f>
        <v>0</v>
      </c>
      <c r="I12">
        <v>1.631</v>
      </c>
    </row>
    <row r="13" spans="1:16" x14ac:dyDescent="0.3">
      <c r="A13" t="s">
        <v>51</v>
      </c>
      <c r="B13">
        <v>1.6432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129</v>
      </c>
      <c r="F13">
        <f>_xlfn.XLOOKUP(B13,RESULTADOS_11!D:D,RESULTADOS_11!F:F,0,0,1)</f>
        <v>55.16</v>
      </c>
      <c r="G13">
        <f>_xlfn.XLOOKUP(B13,RESULTADOS_11!D:D,RESULTADOS_11!M:M,0,0,1)</f>
        <v>0</v>
      </c>
      <c r="I13">
        <v>1.6432</v>
      </c>
    </row>
    <row r="14" spans="1:16" x14ac:dyDescent="0.3">
      <c r="A14" t="s">
        <v>52</v>
      </c>
      <c r="B14">
        <v>1.6549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120</v>
      </c>
      <c r="F14">
        <f>_xlfn.XLOOKUP(B14,RESULTADOS_12!D:D,RESULTADOS_12!F:F,0,0,1)</f>
        <v>54.73</v>
      </c>
      <c r="G14">
        <f>_xlfn.XLOOKUP(B14,RESULTADOS_12!D:D,RESULTADOS_12!M:M,0,0,1)</f>
        <v>0</v>
      </c>
      <c r="I14">
        <v>1.6549</v>
      </c>
    </row>
    <row r="15" spans="1:16" x14ac:dyDescent="0.3">
      <c r="A15" t="s">
        <v>53</v>
      </c>
      <c r="B15">
        <v>1.6659999999999999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112</v>
      </c>
      <c r="F15">
        <f>_xlfn.XLOOKUP(B15,RESULTADOS_13!D:D,RESULTADOS_13!F:F,0,0,1)</f>
        <v>54.33</v>
      </c>
      <c r="G15">
        <f>_xlfn.XLOOKUP(B15,RESULTADOS_13!D:D,RESULTADOS_13!M:M,0,0,1)</f>
        <v>0</v>
      </c>
      <c r="I15">
        <v>1.6659999999999999</v>
      </c>
    </row>
    <row r="16" spans="1:16" x14ac:dyDescent="0.3">
      <c r="A16" t="s">
        <v>54</v>
      </c>
      <c r="B16">
        <v>1.6744000000000001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105</v>
      </c>
      <c r="F16">
        <f>_xlfn.XLOOKUP(B16,RESULTADOS_14!D:D,RESULTADOS_14!F:F,0,0,1)</f>
        <v>54.01</v>
      </c>
      <c r="G16">
        <f>_xlfn.XLOOKUP(B16,RESULTADOS_14!D:D,RESULTADOS_14!M:M,0,0,1)</f>
        <v>3</v>
      </c>
      <c r="I16">
        <v>1.6743999999999999</v>
      </c>
    </row>
    <row r="17" spans="1:9" x14ac:dyDescent="0.3">
      <c r="A17" t="s">
        <v>55</v>
      </c>
      <c r="B17">
        <v>1.6818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99</v>
      </c>
      <c r="F17">
        <f>_xlfn.XLOOKUP(B17,RESULTADOS_15!D:D,RESULTADOS_15!F:F,0,0,1)</f>
        <v>53.73</v>
      </c>
      <c r="G17">
        <f>_xlfn.XLOOKUP(B17,RESULTADOS_15!D:D,RESULTADOS_15!M:M,0,0,1)</f>
        <v>0</v>
      </c>
      <c r="I17">
        <v>1.6818</v>
      </c>
    </row>
    <row r="18" spans="1:9" x14ac:dyDescent="0.3">
      <c r="A18" t="s">
        <v>56</v>
      </c>
      <c r="B18">
        <v>1.6898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93</v>
      </c>
      <c r="F18">
        <f>_xlfn.XLOOKUP(B18,RESULTADOS_16!D:D,RESULTADOS_16!F:F,0,0,1)</f>
        <v>53.45</v>
      </c>
      <c r="G18">
        <f>_xlfn.XLOOKUP(B18,RESULTADOS_16!D:D,RESULTADOS_16!M:M,0,0,1)</f>
        <v>1</v>
      </c>
      <c r="I18">
        <v>1.6898</v>
      </c>
    </row>
    <row r="19" spans="1:9" x14ac:dyDescent="0.3">
      <c r="A19" t="s">
        <v>57</v>
      </c>
      <c r="B19">
        <v>1.6930000000000001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89</v>
      </c>
      <c r="F19">
        <f>_xlfn.XLOOKUP(B19,RESULTADOS_17!D:D,RESULTADOS_17!F:F,0,0,1)</f>
        <v>53.29</v>
      </c>
      <c r="G19">
        <f>_xlfn.XLOOKUP(B19,RESULTADOS_17!D:D,RESULTADOS_17!M:M,0,0,1)</f>
        <v>7</v>
      </c>
      <c r="I19">
        <v>1.6930000000000001</v>
      </c>
    </row>
    <row r="20" spans="1:9" x14ac:dyDescent="0.3">
      <c r="A20" t="s">
        <v>58</v>
      </c>
      <c r="B20">
        <v>1.7000999999999999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84</v>
      </c>
      <c r="F20">
        <f>_xlfn.XLOOKUP(B20,RESULTADOS_18!D:D,RESULTADOS_18!F:F,0,0,1)</f>
        <v>53.04</v>
      </c>
      <c r="G20">
        <f>_xlfn.XLOOKUP(B20,RESULTADOS_18!D:D,RESULTADOS_18!M:M,0,0,1)</f>
        <v>0</v>
      </c>
      <c r="I20">
        <v>1.7000999999999999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1.0885</v>
      </c>
      <c r="E2">
        <v>91.87</v>
      </c>
      <c r="F2">
        <v>75.78</v>
      </c>
      <c r="G2">
        <v>8.33</v>
      </c>
      <c r="H2">
        <v>0.14000000000000001</v>
      </c>
      <c r="I2">
        <v>546</v>
      </c>
      <c r="J2">
        <v>124.63</v>
      </c>
      <c r="K2">
        <v>45</v>
      </c>
      <c r="L2">
        <v>1</v>
      </c>
      <c r="M2">
        <v>544</v>
      </c>
      <c r="N2">
        <v>18.64</v>
      </c>
      <c r="O2">
        <v>15605.44</v>
      </c>
      <c r="P2">
        <v>747.36</v>
      </c>
      <c r="Q2">
        <v>8285.26</v>
      </c>
      <c r="R2">
        <v>1071.46</v>
      </c>
      <c r="S2">
        <v>156.71</v>
      </c>
      <c r="T2">
        <v>449129.91</v>
      </c>
      <c r="U2">
        <v>0.15</v>
      </c>
      <c r="V2">
        <v>0.59</v>
      </c>
      <c r="W2">
        <v>8.2200000000000006</v>
      </c>
      <c r="X2">
        <v>26.61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1.5586</v>
      </c>
      <c r="E3">
        <v>64.16</v>
      </c>
      <c r="F3">
        <v>57.48</v>
      </c>
      <c r="G3">
        <v>19.37</v>
      </c>
      <c r="H3">
        <v>0.28000000000000003</v>
      </c>
      <c r="I3">
        <v>178</v>
      </c>
      <c r="J3">
        <v>125.95</v>
      </c>
      <c r="K3">
        <v>45</v>
      </c>
      <c r="L3">
        <v>2</v>
      </c>
      <c r="M3">
        <v>159</v>
      </c>
      <c r="N3">
        <v>18.95</v>
      </c>
      <c r="O3">
        <v>15767.7</v>
      </c>
      <c r="P3">
        <v>488.96</v>
      </c>
      <c r="Q3">
        <v>8283.5400000000009</v>
      </c>
      <c r="R3">
        <v>449.27</v>
      </c>
      <c r="S3">
        <v>156.71</v>
      </c>
      <c r="T3">
        <v>139877.17000000001</v>
      </c>
      <c r="U3">
        <v>0.35</v>
      </c>
      <c r="V3">
        <v>0.77</v>
      </c>
      <c r="W3">
        <v>7.62</v>
      </c>
      <c r="X3">
        <v>8.32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1.6287</v>
      </c>
      <c r="E4">
        <v>61.4</v>
      </c>
      <c r="F4">
        <v>55.69</v>
      </c>
      <c r="G4">
        <v>23.87</v>
      </c>
      <c r="H4">
        <v>0.42</v>
      </c>
      <c r="I4">
        <v>140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447.28</v>
      </c>
      <c r="Q4">
        <v>8284.06</v>
      </c>
      <c r="R4">
        <v>383.19</v>
      </c>
      <c r="S4">
        <v>156.71</v>
      </c>
      <c r="T4">
        <v>107027.5</v>
      </c>
      <c r="U4">
        <v>0.41</v>
      </c>
      <c r="V4">
        <v>0.8</v>
      </c>
      <c r="W4">
        <v>7.71</v>
      </c>
      <c r="X4">
        <v>6.52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1.631</v>
      </c>
      <c r="E5">
        <v>61.31</v>
      </c>
      <c r="F5">
        <v>55.63</v>
      </c>
      <c r="G5">
        <v>24.01</v>
      </c>
      <c r="H5">
        <v>0.55000000000000004</v>
      </c>
      <c r="I5">
        <v>139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450.49</v>
      </c>
      <c r="Q5">
        <v>8284.4699999999993</v>
      </c>
      <c r="R5">
        <v>381.25</v>
      </c>
      <c r="S5">
        <v>156.71</v>
      </c>
      <c r="T5">
        <v>106059.34</v>
      </c>
      <c r="U5">
        <v>0.41</v>
      </c>
      <c r="V5">
        <v>0.8</v>
      </c>
      <c r="W5">
        <v>7.7</v>
      </c>
      <c r="X5">
        <v>6.46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0.87860000000000005</v>
      </c>
      <c r="E2">
        <v>113.81</v>
      </c>
      <c r="F2">
        <v>87</v>
      </c>
      <c r="G2">
        <v>6.87</v>
      </c>
      <c r="H2">
        <v>0.11</v>
      </c>
      <c r="I2">
        <v>760</v>
      </c>
      <c r="J2">
        <v>159.12</v>
      </c>
      <c r="K2">
        <v>50.28</v>
      </c>
      <c r="L2">
        <v>1</v>
      </c>
      <c r="M2">
        <v>758</v>
      </c>
      <c r="N2">
        <v>27.84</v>
      </c>
      <c r="O2">
        <v>19859.16</v>
      </c>
      <c r="P2">
        <v>1034.8800000000001</v>
      </c>
      <c r="Q2">
        <v>8286.48</v>
      </c>
      <c r="R2">
        <v>1454.03</v>
      </c>
      <c r="S2">
        <v>156.71</v>
      </c>
      <c r="T2">
        <v>639344.73</v>
      </c>
      <c r="U2">
        <v>0.11</v>
      </c>
      <c r="V2">
        <v>0.51</v>
      </c>
      <c r="W2">
        <v>8.56</v>
      </c>
      <c r="X2">
        <v>37.82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1.4191</v>
      </c>
      <c r="E3">
        <v>70.47</v>
      </c>
      <c r="F3">
        <v>60.41</v>
      </c>
      <c r="G3">
        <v>15.1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20034.400000000001</v>
      </c>
      <c r="P3">
        <v>660.91</v>
      </c>
      <c r="Q3">
        <v>8284.0400000000009</v>
      </c>
      <c r="R3">
        <v>550.17999999999995</v>
      </c>
      <c r="S3">
        <v>156.71</v>
      </c>
      <c r="T3">
        <v>190023.37</v>
      </c>
      <c r="U3">
        <v>0.28000000000000003</v>
      </c>
      <c r="V3">
        <v>0.73</v>
      </c>
      <c r="W3">
        <v>7.68</v>
      </c>
      <c r="X3">
        <v>11.24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1.6166</v>
      </c>
      <c r="E4">
        <v>61.86</v>
      </c>
      <c r="F4">
        <v>55.28</v>
      </c>
      <c r="G4">
        <v>25.13</v>
      </c>
      <c r="H4">
        <v>0.33</v>
      </c>
      <c r="I4">
        <v>132</v>
      </c>
      <c r="J4">
        <v>161.97</v>
      </c>
      <c r="K4">
        <v>50.28</v>
      </c>
      <c r="L4">
        <v>3</v>
      </c>
      <c r="M4">
        <v>123</v>
      </c>
      <c r="N4">
        <v>28.69</v>
      </c>
      <c r="O4">
        <v>20210.21</v>
      </c>
      <c r="P4">
        <v>544.28</v>
      </c>
      <c r="Q4">
        <v>8283.5400000000009</v>
      </c>
      <c r="R4">
        <v>375.23</v>
      </c>
      <c r="S4">
        <v>156.71</v>
      </c>
      <c r="T4">
        <v>103085.82</v>
      </c>
      <c r="U4">
        <v>0.42</v>
      </c>
      <c r="V4">
        <v>0.8</v>
      </c>
      <c r="W4">
        <v>7.53</v>
      </c>
      <c r="X4">
        <v>6.12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1.6744000000000001</v>
      </c>
      <c r="E5">
        <v>59.72</v>
      </c>
      <c r="F5">
        <v>54.01</v>
      </c>
      <c r="G5">
        <v>30.86</v>
      </c>
      <c r="H5">
        <v>0.43</v>
      </c>
      <c r="I5">
        <v>105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502.65</v>
      </c>
      <c r="Q5">
        <v>8283.7199999999993</v>
      </c>
      <c r="R5">
        <v>328.04</v>
      </c>
      <c r="S5">
        <v>156.71</v>
      </c>
      <c r="T5">
        <v>79625.42</v>
      </c>
      <c r="U5">
        <v>0.48</v>
      </c>
      <c r="V5">
        <v>0.82</v>
      </c>
      <c r="W5">
        <v>7.6</v>
      </c>
      <c r="X5">
        <v>4.8499999999999996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1.6741999999999999</v>
      </c>
      <c r="E6">
        <v>59.73</v>
      </c>
      <c r="F6">
        <v>54.02</v>
      </c>
      <c r="G6">
        <v>30.87</v>
      </c>
      <c r="H6">
        <v>0.54</v>
      </c>
      <c r="I6">
        <v>105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506.47</v>
      </c>
      <c r="Q6">
        <v>8283.91</v>
      </c>
      <c r="R6">
        <v>328.29</v>
      </c>
      <c r="S6">
        <v>156.71</v>
      </c>
      <c r="T6">
        <v>79749.78</v>
      </c>
      <c r="U6">
        <v>0.48</v>
      </c>
      <c r="V6">
        <v>0.82</v>
      </c>
      <c r="W6">
        <v>7.61</v>
      </c>
      <c r="X6">
        <v>4.8600000000000003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1.4120999999999999</v>
      </c>
      <c r="E2">
        <v>70.819999999999993</v>
      </c>
      <c r="F2">
        <v>63.66</v>
      </c>
      <c r="G2">
        <v>12.48</v>
      </c>
      <c r="H2">
        <v>0.22</v>
      </c>
      <c r="I2">
        <v>306</v>
      </c>
      <c r="J2">
        <v>80.84</v>
      </c>
      <c r="K2">
        <v>35.1</v>
      </c>
      <c r="L2">
        <v>1</v>
      </c>
      <c r="M2">
        <v>249</v>
      </c>
      <c r="N2">
        <v>9.74</v>
      </c>
      <c r="O2">
        <v>10204.209999999999</v>
      </c>
      <c r="P2">
        <v>415.66</v>
      </c>
      <c r="Q2">
        <v>8284.5400000000009</v>
      </c>
      <c r="R2">
        <v>657.09</v>
      </c>
      <c r="S2">
        <v>156.71</v>
      </c>
      <c r="T2">
        <v>243145.49</v>
      </c>
      <c r="U2">
        <v>0.24</v>
      </c>
      <c r="V2">
        <v>0.7</v>
      </c>
      <c r="W2">
        <v>7.88</v>
      </c>
      <c r="X2">
        <v>14.49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1.5093000000000001</v>
      </c>
      <c r="E3">
        <v>66.260000000000005</v>
      </c>
      <c r="F3">
        <v>60.27</v>
      </c>
      <c r="G3">
        <v>15.19</v>
      </c>
      <c r="H3">
        <v>0.43</v>
      </c>
      <c r="I3">
        <v>238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376.7</v>
      </c>
      <c r="Q3">
        <v>8284.2199999999993</v>
      </c>
      <c r="R3">
        <v>532.97</v>
      </c>
      <c r="S3">
        <v>156.71</v>
      </c>
      <c r="T3">
        <v>181424.49</v>
      </c>
      <c r="U3">
        <v>0.28999999999999998</v>
      </c>
      <c r="V3">
        <v>0.74</v>
      </c>
      <c r="W3">
        <v>8.01</v>
      </c>
      <c r="X3">
        <v>11.1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1.2071000000000001</v>
      </c>
      <c r="E2">
        <v>82.84</v>
      </c>
      <c r="F2">
        <v>70.83</v>
      </c>
      <c r="G2">
        <v>9.4600000000000009</v>
      </c>
      <c r="H2">
        <v>0.16</v>
      </c>
      <c r="I2">
        <v>449</v>
      </c>
      <c r="J2">
        <v>107.41</v>
      </c>
      <c r="K2">
        <v>41.65</v>
      </c>
      <c r="L2">
        <v>1</v>
      </c>
      <c r="M2">
        <v>447</v>
      </c>
      <c r="N2">
        <v>14.77</v>
      </c>
      <c r="O2">
        <v>13481.73</v>
      </c>
      <c r="P2">
        <v>615.79</v>
      </c>
      <c r="Q2">
        <v>8284.86</v>
      </c>
      <c r="R2">
        <v>902.71</v>
      </c>
      <c r="S2">
        <v>156.71</v>
      </c>
      <c r="T2">
        <v>365242.74</v>
      </c>
      <c r="U2">
        <v>0.17</v>
      </c>
      <c r="V2">
        <v>0.63</v>
      </c>
      <c r="W2">
        <v>8.06</v>
      </c>
      <c r="X2">
        <v>21.66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1.5880000000000001</v>
      </c>
      <c r="E3">
        <v>62.97</v>
      </c>
      <c r="F3">
        <v>57.14</v>
      </c>
      <c r="G3">
        <v>20.05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422.29</v>
      </c>
      <c r="Q3">
        <v>8283.93</v>
      </c>
      <c r="R3">
        <v>432.54</v>
      </c>
      <c r="S3">
        <v>156.71</v>
      </c>
      <c r="T3">
        <v>131548.97</v>
      </c>
      <c r="U3">
        <v>0.36</v>
      </c>
      <c r="V3">
        <v>0.78</v>
      </c>
      <c r="W3">
        <v>7.75</v>
      </c>
      <c r="X3">
        <v>7.97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1.5960000000000001</v>
      </c>
      <c r="E4">
        <v>62.66</v>
      </c>
      <c r="F4">
        <v>56.91</v>
      </c>
      <c r="G4">
        <v>20.45</v>
      </c>
      <c r="H4">
        <v>0.48</v>
      </c>
      <c r="I4">
        <v>167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421.89</v>
      </c>
      <c r="Q4">
        <v>8283.98</v>
      </c>
      <c r="R4">
        <v>423.06</v>
      </c>
      <c r="S4">
        <v>156.71</v>
      </c>
      <c r="T4">
        <v>126824.47</v>
      </c>
      <c r="U4">
        <v>0.37</v>
      </c>
      <c r="V4">
        <v>0.78</v>
      </c>
      <c r="W4">
        <v>7.79</v>
      </c>
      <c r="X4">
        <v>7.74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1.4060999999999999</v>
      </c>
      <c r="E2">
        <v>71.12</v>
      </c>
      <c r="F2">
        <v>64.7</v>
      </c>
      <c r="G2">
        <v>11.66</v>
      </c>
      <c r="H2">
        <v>0.28000000000000003</v>
      </c>
      <c r="I2">
        <v>333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340.27</v>
      </c>
      <c r="Q2">
        <v>8284.93</v>
      </c>
      <c r="R2">
        <v>679.03</v>
      </c>
      <c r="S2">
        <v>156.71</v>
      </c>
      <c r="T2">
        <v>253983.76</v>
      </c>
      <c r="U2">
        <v>0.23</v>
      </c>
      <c r="V2">
        <v>0.69</v>
      </c>
      <c r="W2">
        <v>8.2799999999999994</v>
      </c>
      <c r="X2">
        <v>15.53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1.4077999999999999</v>
      </c>
      <c r="E3">
        <v>71.03</v>
      </c>
      <c r="F3">
        <v>64.63</v>
      </c>
      <c r="G3">
        <v>11.68</v>
      </c>
      <c r="H3">
        <v>0.55000000000000004</v>
      </c>
      <c r="I3">
        <v>332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345.76</v>
      </c>
      <c r="Q3">
        <v>8284.49</v>
      </c>
      <c r="R3">
        <v>676.36</v>
      </c>
      <c r="S3">
        <v>156.71</v>
      </c>
      <c r="T3">
        <v>252650.69</v>
      </c>
      <c r="U3">
        <v>0.23</v>
      </c>
      <c r="V3">
        <v>0.69</v>
      </c>
      <c r="W3">
        <v>8.2899999999999991</v>
      </c>
      <c r="X3">
        <v>15.46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0.83069999999999999</v>
      </c>
      <c r="E2">
        <v>120.38</v>
      </c>
      <c r="F2">
        <v>90.22</v>
      </c>
      <c r="G2">
        <v>6.6</v>
      </c>
      <c r="H2">
        <v>0.11</v>
      </c>
      <c r="I2">
        <v>820</v>
      </c>
      <c r="J2">
        <v>167.88</v>
      </c>
      <c r="K2">
        <v>51.39</v>
      </c>
      <c r="L2">
        <v>1</v>
      </c>
      <c r="M2">
        <v>818</v>
      </c>
      <c r="N2">
        <v>30.49</v>
      </c>
      <c r="O2">
        <v>20939.59</v>
      </c>
      <c r="P2">
        <v>1115.28</v>
      </c>
      <c r="Q2">
        <v>8286.9</v>
      </c>
      <c r="R2">
        <v>1564.66</v>
      </c>
      <c r="S2">
        <v>156.71</v>
      </c>
      <c r="T2">
        <v>694363.04</v>
      </c>
      <c r="U2">
        <v>0.1</v>
      </c>
      <c r="V2">
        <v>0.49</v>
      </c>
      <c r="W2">
        <v>8.64</v>
      </c>
      <c r="X2">
        <v>41.03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1.3857999999999999</v>
      </c>
      <c r="E3">
        <v>72.16</v>
      </c>
      <c r="F3">
        <v>61.15</v>
      </c>
      <c r="G3">
        <v>14.39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702.23</v>
      </c>
      <c r="Q3">
        <v>8284.2199999999993</v>
      </c>
      <c r="R3">
        <v>574.4</v>
      </c>
      <c r="S3">
        <v>156.71</v>
      </c>
      <c r="T3">
        <v>202056.93</v>
      </c>
      <c r="U3">
        <v>0.27</v>
      </c>
      <c r="V3">
        <v>0.73</v>
      </c>
      <c r="W3">
        <v>7.72</v>
      </c>
      <c r="X3">
        <v>11.98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1.5907</v>
      </c>
      <c r="E4">
        <v>62.86</v>
      </c>
      <c r="F4">
        <v>55.71</v>
      </c>
      <c r="G4">
        <v>23.71</v>
      </c>
      <c r="H4">
        <v>0.31</v>
      </c>
      <c r="I4">
        <v>141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582.85</v>
      </c>
      <c r="Q4">
        <v>8283.23</v>
      </c>
      <c r="R4">
        <v>390</v>
      </c>
      <c r="S4">
        <v>156.71</v>
      </c>
      <c r="T4">
        <v>110425.07</v>
      </c>
      <c r="U4">
        <v>0.4</v>
      </c>
      <c r="V4">
        <v>0.8</v>
      </c>
      <c r="W4">
        <v>7.54</v>
      </c>
      <c r="X4">
        <v>6.55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1.677</v>
      </c>
      <c r="E5">
        <v>59.63</v>
      </c>
      <c r="F5">
        <v>53.83</v>
      </c>
      <c r="G5">
        <v>31.98</v>
      </c>
      <c r="H5">
        <v>0.41</v>
      </c>
      <c r="I5">
        <v>101</v>
      </c>
      <c r="J5">
        <v>172.25</v>
      </c>
      <c r="K5">
        <v>51.39</v>
      </c>
      <c r="L5">
        <v>4</v>
      </c>
      <c r="M5">
        <v>24</v>
      </c>
      <c r="N5">
        <v>31.86</v>
      </c>
      <c r="O5">
        <v>21478.05</v>
      </c>
      <c r="P5">
        <v>520.53</v>
      </c>
      <c r="Q5">
        <v>8283.5300000000007</v>
      </c>
      <c r="R5">
        <v>323.27</v>
      </c>
      <c r="S5">
        <v>156.71</v>
      </c>
      <c r="T5">
        <v>77262.3</v>
      </c>
      <c r="U5">
        <v>0.48</v>
      </c>
      <c r="V5">
        <v>0.82</v>
      </c>
      <c r="W5">
        <v>7.56</v>
      </c>
      <c r="X5">
        <v>4.67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1.6818</v>
      </c>
      <c r="E6">
        <v>59.46</v>
      </c>
      <c r="F6">
        <v>53.73</v>
      </c>
      <c r="G6">
        <v>32.56</v>
      </c>
      <c r="H6">
        <v>0.51</v>
      </c>
      <c r="I6">
        <v>99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517.32000000000005</v>
      </c>
      <c r="Q6">
        <v>8283.6200000000008</v>
      </c>
      <c r="R6">
        <v>318.88</v>
      </c>
      <c r="S6">
        <v>156.71</v>
      </c>
      <c r="T6">
        <v>75076.84</v>
      </c>
      <c r="U6">
        <v>0.49</v>
      </c>
      <c r="V6">
        <v>0.83</v>
      </c>
      <c r="W6">
        <v>7.58</v>
      </c>
      <c r="X6">
        <v>4.57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1.3274999999999999</v>
      </c>
      <c r="E2">
        <v>75.33</v>
      </c>
      <c r="F2">
        <v>68.510000000000005</v>
      </c>
      <c r="G2">
        <v>9.9</v>
      </c>
      <c r="H2">
        <v>0.34</v>
      </c>
      <c r="I2">
        <v>415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319.54000000000002</v>
      </c>
      <c r="Q2">
        <v>8286.73</v>
      </c>
      <c r="R2">
        <v>804.17</v>
      </c>
      <c r="S2">
        <v>156.71</v>
      </c>
      <c r="T2">
        <v>316141.71000000002</v>
      </c>
      <c r="U2">
        <v>0.19</v>
      </c>
      <c r="V2">
        <v>0.65</v>
      </c>
      <c r="W2">
        <v>8.52</v>
      </c>
      <c r="X2">
        <v>19.34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1.0338000000000001</v>
      </c>
      <c r="E2">
        <v>96.73</v>
      </c>
      <c r="F2">
        <v>78.319999999999993</v>
      </c>
      <c r="G2">
        <v>7.88</v>
      </c>
      <c r="H2">
        <v>0.13</v>
      </c>
      <c r="I2">
        <v>596</v>
      </c>
      <c r="J2">
        <v>133.21</v>
      </c>
      <c r="K2">
        <v>46.47</v>
      </c>
      <c r="L2">
        <v>1</v>
      </c>
      <c r="M2">
        <v>594</v>
      </c>
      <c r="N2">
        <v>20.75</v>
      </c>
      <c r="O2">
        <v>16663.419999999998</v>
      </c>
      <c r="P2">
        <v>814.59</v>
      </c>
      <c r="Q2">
        <v>8285.39</v>
      </c>
      <c r="R2">
        <v>1159.3</v>
      </c>
      <c r="S2">
        <v>156.71</v>
      </c>
      <c r="T2">
        <v>492800.73</v>
      </c>
      <c r="U2">
        <v>0.14000000000000001</v>
      </c>
      <c r="V2">
        <v>0.56999999999999995</v>
      </c>
      <c r="W2">
        <v>8.27</v>
      </c>
      <c r="X2">
        <v>29.15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1.5245</v>
      </c>
      <c r="E3">
        <v>65.59</v>
      </c>
      <c r="F3">
        <v>58.16</v>
      </c>
      <c r="G3">
        <v>18.079999999999998</v>
      </c>
      <c r="H3">
        <v>0.26</v>
      </c>
      <c r="I3">
        <v>193</v>
      </c>
      <c r="J3">
        <v>134.55000000000001</v>
      </c>
      <c r="K3">
        <v>46.47</v>
      </c>
      <c r="L3">
        <v>2</v>
      </c>
      <c r="M3">
        <v>191</v>
      </c>
      <c r="N3">
        <v>21.09</v>
      </c>
      <c r="O3">
        <v>16828.84</v>
      </c>
      <c r="P3">
        <v>532.80999999999995</v>
      </c>
      <c r="Q3">
        <v>8283.25</v>
      </c>
      <c r="R3">
        <v>473.98</v>
      </c>
      <c r="S3">
        <v>156.71</v>
      </c>
      <c r="T3">
        <v>152158.14000000001</v>
      </c>
      <c r="U3">
        <v>0.33</v>
      </c>
      <c r="V3">
        <v>0.76</v>
      </c>
      <c r="W3">
        <v>7.59</v>
      </c>
      <c r="X3">
        <v>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1.6426000000000001</v>
      </c>
      <c r="E4">
        <v>60.88</v>
      </c>
      <c r="F4">
        <v>55.19</v>
      </c>
      <c r="G4">
        <v>25.67</v>
      </c>
      <c r="H4">
        <v>0.39</v>
      </c>
      <c r="I4">
        <v>129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460.43</v>
      </c>
      <c r="Q4">
        <v>8283.69</v>
      </c>
      <c r="R4">
        <v>367.28</v>
      </c>
      <c r="S4">
        <v>156.71</v>
      </c>
      <c r="T4">
        <v>99126.9</v>
      </c>
      <c r="U4">
        <v>0.43</v>
      </c>
      <c r="V4">
        <v>0.8</v>
      </c>
      <c r="W4">
        <v>7.66</v>
      </c>
      <c r="X4">
        <v>6.03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1.6432</v>
      </c>
      <c r="E5">
        <v>60.86</v>
      </c>
      <c r="F5">
        <v>55.16</v>
      </c>
      <c r="G5">
        <v>25.66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464.49</v>
      </c>
      <c r="Q5">
        <v>8283.2999999999993</v>
      </c>
      <c r="R5">
        <v>366</v>
      </c>
      <c r="S5">
        <v>156.71</v>
      </c>
      <c r="T5">
        <v>98485.93</v>
      </c>
      <c r="U5">
        <v>0.43</v>
      </c>
      <c r="V5">
        <v>0.8</v>
      </c>
      <c r="W5">
        <v>7.67</v>
      </c>
      <c r="X5">
        <v>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0.92930000000000001</v>
      </c>
      <c r="E2">
        <v>107.61</v>
      </c>
      <c r="F2">
        <v>83.88</v>
      </c>
      <c r="G2">
        <v>7.17</v>
      </c>
      <c r="H2">
        <v>0.12</v>
      </c>
      <c r="I2">
        <v>702</v>
      </c>
      <c r="J2">
        <v>150.44</v>
      </c>
      <c r="K2">
        <v>49.1</v>
      </c>
      <c r="L2">
        <v>1</v>
      </c>
      <c r="M2">
        <v>700</v>
      </c>
      <c r="N2">
        <v>25.34</v>
      </c>
      <c r="O2">
        <v>18787.759999999998</v>
      </c>
      <c r="P2">
        <v>957.08</v>
      </c>
      <c r="Q2">
        <v>8285.33</v>
      </c>
      <c r="R2">
        <v>1348.16</v>
      </c>
      <c r="S2">
        <v>156.71</v>
      </c>
      <c r="T2">
        <v>586703.4</v>
      </c>
      <c r="U2">
        <v>0.12</v>
      </c>
      <c r="V2">
        <v>0.53</v>
      </c>
      <c r="W2">
        <v>8.4600000000000009</v>
      </c>
      <c r="X2">
        <v>34.71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1.4525999999999999</v>
      </c>
      <c r="E3">
        <v>68.84</v>
      </c>
      <c r="F3">
        <v>59.69</v>
      </c>
      <c r="G3">
        <v>15.92</v>
      </c>
      <c r="H3">
        <v>0.23</v>
      </c>
      <c r="I3">
        <v>225</v>
      </c>
      <c r="J3">
        <v>151.83000000000001</v>
      </c>
      <c r="K3">
        <v>49.1</v>
      </c>
      <c r="L3">
        <v>2</v>
      </c>
      <c r="M3">
        <v>223</v>
      </c>
      <c r="N3">
        <v>25.73</v>
      </c>
      <c r="O3">
        <v>18959.54</v>
      </c>
      <c r="P3">
        <v>620.57000000000005</v>
      </c>
      <c r="Q3">
        <v>8283.64</v>
      </c>
      <c r="R3">
        <v>525.9</v>
      </c>
      <c r="S3">
        <v>156.71</v>
      </c>
      <c r="T3">
        <v>177956.32</v>
      </c>
      <c r="U3">
        <v>0.3</v>
      </c>
      <c r="V3">
        <v>0.74</v>
      </c>
      <c r="W3">
        <v>7.65</v>
      </c>
      <c r="X3">
        <v>10.53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1.6375</v>
      </c>
      <c r="E4">
        <v>61.07</v>
      </c>
      <c r="F4">
        <v>54.97</v>
      </c>
      <c r="G4">
        <v>26.39</v>
      </c>
      <c r="H4">
        <v>0.35</v>
      </c>
      <c r="I4">
        <v>125</v>
      </c>
      <c r="J4">
        <v>153.22999999999999</v>
      </c>
      <c r="K4">
        <v>49.1</v>
      </c>
      <c r="L4">
        <v>3</v>
      </c>
      <c r="M4">
        <v>86</v>
      </c>
      <c r="N4">
        <v>26.13</v>
      </c>
      <c r="O4">
        <v>19131.849999999999</v>
      </c>
      <c r="P4">
        <v>505.87</v>
      </c>
      <c r="Q4">
        <v>8283.81</v>
      </c>
      <c r="R4">
        <v>363.41</v>
      </c>
      <c r="S4">
        <v>156.71</v>
      </c>
      <c r="T4">
        <v>97210.16</v>
      </c>
      <c r="U4">
        <v>0.43</v>
      </c>
      <c r="V4">
        <v>0.81</v>
      </c>
      <c r="W4">
        <v>7.55</v>
      </c>
      <c r="X4">
        <v>5.81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1.6657999999999999</v>
      </c>
      <c r="E5">
        <v>60.03</v>
      </c>
      <c r="F5">
        <v>54.33</v>
      </c>
      <c r="G5">
        <v>29.11</v>
      </c>
      <c r="H5">
        <v>0.46</v>
      </c>
      <c r="I5">
        <v>112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488.05</v>
      </c>
      <c r="Q5">
        <v>8283.7900000000009</v>
      </c>
      <c r="R5">
        <v>339.02</v>
      </c>
      <c r="S5">
        <v>156.71</v>
      </c>
      <c r="T5">
        <v>85082.81</v>
      </c>
      <c r="U5">
        <v>0.46</v>
      </c>
      <c r="V5">
        <v>0.82</v>
      </c>
      <c r="W5">
        <v>7.61</v>
      </c>
      <c r="X5">
        <v>5.17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1.6659999999999999</v>
      </c>
      <c r="E6">
        <v>60.02</v>
      </c>
      <c r="F6">
        <v>54.33</v>
      </c>
      <c r="G6">
        <v>29.1</v>
      </c>
      <c r="H6">
        <v>0.56999999999999995</v>
      </c>
      <c r="I6">
        <v>112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492.11</v>
      </c>
      <c r="Q6">
        <v>8283.61</v>
      </c>
      <c r="R6">
        <v>339.02</v>
      </c>
      <c r="S6">
        <v>156.71</v>
      </c>
      <c r="T6">
        <v>85082.84</v>
      </c>
      <c r="U6">
        <v>0.46</v>
      </c>
      <c r="V6">
        <v>0.82</v>
      </c>
      <c r="W6">
        <v>7.6</v>
      </c>
      <c r="X6">
        <v>5.16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0.73660000000000003</v>
      </c>
      <c r="E2">
        <v>135.76</v>
      </c>
      <c r="F2">
        <v>97.71</v>
      </c>
      <c r="G2">
        <v>6.13</v>
      </c>
      <c r="H2">
        <v>0.1</v>
      </c>
      <c r="I2">
        <v>956</v>
      </c>
      <c r="J2">
        <v>185.69</v>
      </c>
      <c r="K2">
        <v>53.44</v>
      </c>
      <c r="L2">
        <v>1</v>
      </c>
      <c r="M2">
        <v>954</v>
      </c>
      <c r="N2">
        <v>36.26</v>
      </c>
      <c r="O2">
        <v>23136.14</v>
      </c>
      <c r="P2">
        <v>1297.3900000000001</v>
      </c>
      <c r="Q2">
        <v>8286.7999999999993</v>
      </c>
      <c r="R2">
        <v>1819.98</v>
      </c>
      <c r="S2">
        <v>156.71</v>
      </c>
      <c r="T2">
        <v>821343.03</v>
      </c>
      <c r="U2">
        <v>0.09</v>
      </c>
      <c r="V2">
        <v>0.45</v>
      </c>
      <c r="W2">
        <v>8.8800000000000008</v>
      </c>
      <c r="X2">
        <v>48.52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1.3228</v>
      </c>
      <c r="E3">
        <v>75.59</v>
      </c>
      <c r="F3">
        <v>62.55</v>
      </c>
      <c r="G3">
        <v>13.22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36.770000000000003</v>
      </c>
      <c r="O3">
        <v>23322.880000000001</v>
      </c>
      <c r="P3">
        <v>782.54</v>
      </c>
      <c r="Q3">
        <v>8283.98</v>
      </c>
      <c r="R3">
        <v>622.37</v>
      </c>
      <c r="S3">
        <v>156.71</v>
      </c>
      <c r="T3">
        <v>225895.91</v>
      </c>
      <c r="U3">
        <v>0.25</v>
      </c>
      <c r="V3">
        <v>0.71</v>
      </c>
      <c r="W3">
        <v>7.76</v>
      </c>
      <c r="X3">
        <v>13.39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1.5381</v>
      </c>
      <c r="E4">
        <v>65.02</v>
      </c>
      <c r="F4">
        <v>56.59</v>
      </c>
      <c r="G4">
        <v>21.22</v>
      </c>
      <c r="H4">
        <v>0.28000000000000003</v>
      </c>
      <c r="I4">
        <v>160</v>
      </c>
      <c r="J4">
        <v>188.73</v>
      </c>
      <c r="K4">
        <v>53.44</v>
      </c>
      <c r="L4">
        <v>3</v>
      </c>
      <c r="M4">
        <v>158</v>
      </c>
      <c r="N4">
        <v>37.29</v>
      </c>
      <c r="O4">
        <v>23510.33</v>
      </c>
      <c r="P4">
        <v>660.36</v>
      </c>
      <c r="Q4">
        <v>8283.3799999999992</v>
      </c>
      <c r="R4">
        <v>420.45</v>
      </c>
      <c r="S4">
        <v>156.71</v>
      </c>
      <c r="T4">
        <v>125556.14</v>
      </c>
      <c r="U4">
        <v>0.37</v>
      </c>
      <c r="V4">
        <v>0.78</v>
      </c>
      <c r="W4">
        <v>7.55</v>
      </c>
      <c r="X4">
        <v>7.43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1.659</v>
      </c>
      <c r="E5">
        <v>60.28</v>
      </c>
      <c r="F5">
        <v>53.94</v>
      </c>
      <c r="G5">
        <v>31.12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568.62</v>
      </c>
      <c r="Q5">
        <v>8283.57</v>
      </c>
      <c r="R5">
        <v>330.08</v>
      </c>
      <c r="S5">
        <v>156.71</v>
      </c>
      <c r="T5">
        <v>80653.55</v>
      </c>
      <c r="U5">
        <v>0.47</v>
      </c>
      <c r="V5">
        <v>0.82</v>
      </c>
      <c r="W5">
        <v>7.48</v>
      </c>
      <c r="X5">
        <v>4.78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1.6930000000000001</v>
      </c>
      <c r="E6">
        <v>59.07</v>
      </c>
      <c r="F6">
        <v>53.29</v>
      </c>
      <c r="G6">
        <v>35.92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23887.360000000001</v>
      </c>
      <c r="P6">
        <v>543.70000000000005</v>
      </c>
      <c r="Q6">
        <v>8283.48</v>
      </c>
      <c r="R6">
        <v>304.85000000000002</v>
      </c>
      <c r="S6">
        <v>156.71</v>
      </c>
      <c r="T6">
        <v>68111.3</v>
      </c>
      <c r="U6">
        <v>0.51</v>
      </c>
      <c r="V6">
        <v>0.83</v>
      </c>
      <c r="W6">
        <v>7.54</v>
      </c>
      <c r="X6">
        <v>4.13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1.6924999999999999</v>
      </c>
      <c r="E7">
        <v>59.09</v>
      </c>
      <c r="F7">
        <v>53.3</v>
      </c>
      <c r="G7">
        <v>35.94</v>
      </c>
      <c r="H7">
        <v>0.55000000000000004</v>
      </c>
      <c r="I7">
        <v>89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547.5</v>
      </c>
      <c r="Q7">
        <v>8284.07</v>
      </c>
      <c r="R7">
        <v>305.14999999999998</v>
      </c>
      <c r="S7">
        <v>156.71</v>
      </c>
      <c r="T7">
        <v>68261.36</v>
      </c>
      <c r="U7">
        <v>0.51</v>
      </c>
      <c r="V7">
        <v>0.83</v>
      </c>
      <c r="W7">
        <v>7.55</v>
      </c>
      <c r="X7">
        <v>4.1399999999999997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0.68989999999999996</v>
      </c>
      <c r="E2">
        <v>144.94999999999999</v>
      </c>
      <c r="F2">
        <v>102.18</v>
      </c>
      <c r="G2">
        <v>5.92</v>
      </c>
      <c r="H2">
        <v>0.09</v>
      </c>
      <c r="I2">
        <v>1035</v>
      </c>
      <c r="J2">
        <v>194.77</v>
      </c>
      <c r="K2">
        <v>54.38</v>
      </c>
      <c r="L2">
        <v>1</v>
      </c>
      <c r="M2">
        <v>1033</v>
      </c>
      <c r="N2">
        <v>39.4</v>
      </c>
      <c r="O2">
        <v>24256.19</v>
      </c>
      <c r="P2">
        <v>1402.79</v>
      </c>
      <c r="Q2">
        <v>8287.36</v>
      </c>
      <c r="R2">
        <v>1972.63</v>
      </c>
      <c r="S2">
        <v>156.71</v>
      </c>
      <c r="T2">
        <v>897272.74</v>
      </c>
      <c r="U2">
        <v>0.08</v>
      </c>
      <c r="V2">
        <v>0.43</v>
      </c>
      <c r="W2">
        <v>9.0299999999999994</v>
      </c>
      <c r="X2">
        <v>52.99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1.2917000000000001</v>
      </c>
      <c r="E3">
        <v>77.42</v>
      </c>
      <c r="F3">
        <v>63.27</v>
      </c>
      <c r="G3">
        <v>12.7</v>
      </c>
      <c r="H3">
        <v>0.18</v>
      </c>
      <c r="I3">
        <v>299</v>
      </c>
      <c r="J3">
        <v>196.32</v>
      </c>
      <c r="K3">
        <v>54.38</v>
      </c>
      <c r="L3">
        <v>2</v>
      </c>
      <c r="M3">
        <v>297</v>
      </c>
      <c r="N3">
        <v>39.950000000000003</v>
      </c>
      <c r="O3">
        <v>24447.22</v>
      </c>
      <c r="P3">
        <v>823.26</v>
      </c>
      <c r="Q3">
        <v>8284.19</v>
      </c>
      <c r="R3">
        <v>646.72</v>
      </c>
      <c r="S3">
        <v>156.71</v>
      </c>
      <c r="T3">
        <v>237996.87</v>
      </c>
      <c r="U3">
        <v>0.24</v>
      </c>
      <c r="V3">
        <v>0.7</v>
      </c>
      <c r="W3">
        <v>7.79</v>
      </c>
      <c r="X3">
        <v>14.11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1.5154000000000001</v>
      </c>
      <c r="E4">
        <v>65.989999999999995</v>
      </c>
      <c r="F4">
        <v>56.94</v>
      </c>
      <c r="G4">
        <v>20.34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695.41</v>
      </c>
      <c r="Q4">
        <v>8283.43</v>
      </c>
      <c r="R4">
        <v>431.57</v>
      </c>
      <c r="S4">
        <v>156.71</v>
      </c>
      <c r="T4">
        <v>131077.51999999999</v>
      </c>
      <c r="U4">
        <v>0.36</v>
      </c>
      <c r="V4">
        <v>0.78</v>
      </c>
      <c r="W4">
        <v>7.58</v>
      </c>
      <c r="X4">
        <v>7.78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1.6366000000000001</v>
      </c>
      <c r="E5">
        <v>61.1</v>
      </c>
      <c r="F5">
        <v>54.27</v>
      </c>
      <c r="G5">
        <v>29.34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612.41</v>
      </c>
      <c r="Q5">
        <v>8283.15</v>
      </c>
      <c r="R5">
        <v>342.11</v>
      </c>
      <c r="S5">
        <v>156.71</v>
      </c>
      <c r="T5">
        <v>86632.58</v>
      </c>
      <c r="U5">
        <v>0.46</v>
      </c>
      <c r="V5">
        <v>0.82</v>
      </c>
      <c r="W5">
        <v>7.46</v>
      </c>
      <c r="X5">
        <v>5.1100000000000003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1.6956</v>
      </c>
      <c r="E6">
        <v>58.98</v>
      </c>
      <c r="F6">
        <v>53.12</v>
      </c>
      <c r="G6">
        <v>37.06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560.42999999999995</v>
      </c>
      <c r="Q6">
        <v>8283.2099999999991</v>
      </c>
      <c r="R6">
        <v>299.56</v>
      </c>
      <c r="S6">
        <v>156.71</v>
      </c>
      <c r="T6">
        <v>65481.24</v>
      </c>
      <c r="U6">
        <v>0.52</v>
      </c>
      <c r="V6">
        <v>0.84</v>
      </c>
      <c r="W6">
        <v>7.52</v>
      </c>
      <c r="X6">
        <v>3.96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1.7000999999999999</v>
      </c>
      <c r="E7">
        <v>58.82</v>
      </c>
      <c r="F7">
        <v>53.04</v>
      </c>
      <c r="G7">
        <v>37.880000000000003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560.51</v>
      </c>
      <c r="Q7">
        <v>8283.1200000000008</v>
      </c>
      <c r="R7">
        <v>296.13</v>
      </c>
      <c r="S7">
        <v>156.71</v>
      </c>
      <c r="T7">
        <v>63778.11</v>
      </c>
      <c r="U7">
        <v>0.53</v>
      </c>
      <c r="V7">
        <v>0.84</v>
      </c>
      <c r="W7">
        <v>7.53</v>
      </c>
      <c r="X7">
        <v>3.88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1.147</v>
      </c>
      <c r="E2">
        <v>87.19</v>
      </c>
      <c r="F2">
        <v>73.23</v>
      </c>
      <c r="G2">
        <v>8.84</v>
      </c>
      <c r="H2">
        <v>0.15</v>
      </c>
      <c r="I2">
        <v>497</v>
      </c>
      <c r="J2">
        <v>116.05</v>
      </c>
      <c r="K2">
        <v>43.4</v>
      </c>
      <c r="L2">
        <v>1</v>
      </c>
      <c r="M2">
        <v>495</v>
      </c>
      <c r="N2">
        <v>16.649999999999999</v>
      </c>
      <c r="O2">
        <v>14546.17</v>
      </c>
      <c r="P2">
        <v>680.66</v>
      </c>
      <c r="Q2">
        <v>8284.91</v>
      </c>
      <c r="R2">
        <v>985.88</v>
      </c>
      <c r="S2">
        <v>156.71</v>
      </c>
      <c r="T2">
        <v>406587.52</v>
      </c>
      <c r="U2">
        <v>0.16</v>
      </c>
      <c r="V2">
        <v>0.61</v>
      </c>
      <c r="W2">
        <v>8.1</v>
      </c>
      <c r="X2">
        <v>24.06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1.5860000000000001</v>
      </c>
      <c r="E3">
        <v>63.05</v>
      </c>
      <c r="F3">
        <v>56.98</v>
      </c>
      <c r="G3">
        <v>20.47</v>
      </c>
      <c r="H3">
        <v>0.3</v>
      </c>
      <c r="I3">
        <v>167</v>
      </c>
      <c r="J3">
        <v>117.34</v>
      </c>
      <c r="K3">
        <v>43.4</v>
      </c>
      <c r="L3">
        <v>2</v>
      </c>
      <c r="M3">
        <v>90</v>
      </c>
      <c r="N3">
        <v>16.940000000000001</v>
      </c>
      <c r="O3">
        <v>14705.49</v>
      </c>
      <c r="P3">
        <v>448.09</v>
      </c>
      <c r="Q3">
        <v>8283.51</v>
      </c>
      <c r="R3">
        <v>429.97</v>
      </c>
      <c r="S3">
        <v>156.71</v>
      </c>
      <c r="T3">
        <v>130281.31</v>
      </c>
      <c r="U3">
        <v>0.36</v>
      </c>
      <c r="V3">
        <v>0.78</v>
      </c>
      <c r="W3">
        <v>7.66</v>
      </c>
      <c r="X3">
        <v>7.81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1.6146</v>
      </c>
      <c r="E4">
        <v>61.93</v>
      </c>
      <c r="F4">
        <v>56.22</v>
      </c>
      <c r="G4">
        <v>22.19</v>
      </c>
      <c r="H4">
        <v>0.45</v>
      </c>
      <c r="I4">
        <v>152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434.39</v>
      </c>
      <c r="Q4">
        <v>8284.2099999999991</v>
      </c>
      <c r="R4">
        <v>400.56</v>
      </c>
      <c r="S4">
        <v>156.71</v>
      </c>
      <c r="T4">
        <v>115653.48</v>
      </c>
      <c r="U4">
        <v>0.39</v>
      </c>
      <c r="V4">
        <v>0.79</v>
      </c>
      <c r="W4">
        <v>7.74</v>
      </c>
      <c r="X4">
        <v>7.05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0.68989999999999996</v>
      </c>
      <c r="E2">
        <v>144.94999999999999</v>
      </c>
      <c r="F2">
        <v>102.18</v>
      </c>
      <c r="G2">
        <v>5.92</v>
      </c>
      <c r="H2">
        <v>0.09</v>
      </c>
      <c r="I2">
        <v>1035</v>
      </c>
      <c r="J2">
        <v>194.77</v>
      </c>
      <c r="K2">
        <v>54.38</v>
      </c>
      <c r="L2">
        <v>1</v>
      </c>
      <c r="M2">
        <v>1033</v>
      </c>
      <c r="N2">
        <v>39.4</v>
      </c>
      <c r="O2">
        <v>24256.19</v>
      </c>
      <c r="P2">
        <v>1402.79</v>
      </c>
      <c r="Q2">
        <v>8287.36</v>
      </c>
      <c r="R2">
        <v>1972.63</v>
      </c>
      <c r="S2">
        <v>156.71</v>
      </c>
      <c r="T2">
        <v>897272.74</v>
      </c>
      <c r="U2">
        <v>0.08</v>
      </c>
      <c r="V2">
        <v>0.43</v>
      </c>
      <c r="W2">
        <v>9.0299999999999994</v>
      </c>
      <c r="X2">
        <v>52.99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1.2917000000000001</v>
      </c>
      <c r="E3">
        <v>77.42</v>
      </c>
      <c r="F3">
        <v>63.27</v>
      </c>
      <c r="G3">
        <v>12.7</v>
      </c>
      <c r="H3">
        <v>0.18</v>
      </c>
      <c r="I3">
        <v>299</v>
      </c>
      <c r="J3">
        <v>196.32</v>
      </c>
      <c r="K3">
        <v>54.38</v>
      </c>
      <c r="L3">
        <v>2</v>
      </c>
      <c r="M3">
        <v>297</v>
      </c>
      <c r="N3">
        <v>39.950000000000003</v>
      </c>
      <c r="O3">
        <v>24447.22</v>
      </c>
      <c r="P3">
        <v>823.26</v>
      </c>
      <c r="Q3">
        <v>8284.19</v>
      </c>
      <c r="R3">
        <v>646.72</v>
      </c>
      <c r="S3">
        <v>156.71</v>
      </c>
      <c r="T3">
        <v>237996.87</v>
      </c>
      <c r="U3">
        <v>0.24</v>
      </c>
      <c r="V3">
        <v>0.7</v>
      </c>
      <c r="W3">
        <v>7.79</v>
      </c>
      <c r="X3">
        <v>14.11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1.5154000000000001</v>
      </c>
      <c r="E4">
        <v>65.989999999999995</v>
      </c>
      <c r="F4">
        <v>56.94</v>
      </c>
      <c r="G4">
        <v>20.34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695.41</v>
      </c>
      <c r="Q4">
        <v>8283.43</v>
      </c>
      <c r="R4">
        <v>431.57</v>
      </c>
      <c r="S4">
        <v>156.71</v>
      </c>
      <c r="T4">
        <v>131077.51999999999</v>
      </c>
      <c r="U4">
        <v>0.36</v>
      </c>
      <c r="V4">
        <v>0.78</v>
      </c>
      <c r="W4">
        <v>7.58</v>
      </c>
      <c r="X4">
        <v>7.78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1.6366000000000001</v>
      </c>
      <c r="E5">
        <v>61.1</v>
      </c>
      <c r="F5">
        <v>54.27</v>
      </c>
      <c r="G5">
        <v>29.34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612.41</v>
      </c>
      <c r="Q5">
        <v>8283.15</v>
      </c>
      <c r="R5">
        <v>342.11</v>
      </c>
      <c r="S5">
        <v>156.71</v>
      </c>
      <c r="T5">
        <v>86632.58</v>
      </c>
      <c r="U5">
        <v>0.46</v>
      </c>
      <c r="V5">
        <v>0.82</v>
      </c>
      <c r="W5">
        <v>7.46</v>
      </c>
      <c r="X5">
        <v>5.1100000000000003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1.6956</v>
      </c>
      <c r="E6">
        <v>58.98</v>
      </c>
      <c r="F6">
        <v>53.12</v>
      </c>
      <c r="G6">
        <v>37.06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560.42999999999995</v>
      </c>
      <c r="Q6">
        <v>8283.2099999999991</v>
      </c>
      <c r="R6">
        <v>299.56</v>
      </c>
      <c r="S6">
        <v>156.71</v>
      </c>
      <c r="T6">
        <v>65481.24</v>
      </c>
      <c r="U6">
        <v>0.52</v>
      </c>
      <c r="V6">
        <v>0.84</v>
      </c>
      <c r="W6">
        <v>7.52</v>
      </c>
      <c r="X6">
        <v>3.96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1.7000999999999999</v>
      </c>
      <c r="E7">
        <v>58.82</v>
      </c>
      <c r="F7">
        <v>53.04</v>
      </c>
      <c r="G7">
        <v>37.880000000000003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560.51</v>
      </c>
      <c r="Q7">
        <v>8283.1200000000008</v>
      </c>
      <c r="R7">
        <v>296.13</v>
      </c>
      <c r="S7">
        <v>156.71</v>
      </c>
      <c r="T7">
        <v>63778.11</v>
      </c>
      <c r="U7">
        <v>0.53</v>
      </c>
      <c r="V7">
        <v>0.84</v>
      </c>
      <c r="W7">
        <v>7.53</v>
      </c>
      <c r="X7">
        <v>3.88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1.3421000000000001</v>
      </c>
      <c r="E8">
        <v>74.510000000000005</v>
      </c>
      <c r="F8">
        <v>65.94</v>
      </c>
      <c r="G8">
        <v>11.27</v>
      </c>
      <c r="H8">
        <v>0.2</v>
      </c>
      <c r="I8">
        <v>351</v>
      </c>
      <c r="J8">
        <v>89.87</v>
      </c>
      <c r="K8">
        <v>37.549999999999997</v>
      </c>
      <c r="L8">
        <v>1</v>
      </c>
      <c r="M8">
        <v>345</v>
      </c>
      <c r="N8">
        <v>11.32</v>
      </c>
      <c r="O8">
        <v>11317.98</v>
      </c>
      <c r="P8">
        <v>482.98</v>
      </c>
      <c r="Q8">
        <v>8284.09</v>
      </c>
      <c r="R8">
        <v>737.24</v>
      </c>
      <c r="S8">
        <v>156.71</v>
      </c>
      <c r="T8">
        <v>282997.98</v>
      </c>
      <c r="U8">
        <v>0.21</v>
      </c>
      <c r="V8">
        <v>0.67</v>
      </c>
      <c r="W8">
        <v>7.88</v>
      </c>
      <c r="X8">
        <v>16.77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1.5455000000000001</v>
      </c>
      <c r="E9">
        <v>64.7</v>
      </c>
      <c r="F9">
        <v>58.83</v>
      </c>
      <c r="G9">
        <v>16.97</v>
      </c>
      <c r="H9">
        <v>0.39</v>
      </c>
      <c r="I9">
        <v>208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389.64</v>
      </c>
      <c r="Q9">
        <v>8283.9599999999991</v>
      </c>
      <c r="R9">
        <v>486.16</v>
      </c>
      <c r="S9">
        <v>156.71</v>
      </c>
      <c r="T9">
        <v>158173.65</v>
      </c>
      <c r="U9">
        <v>0.32</v>
      </c>
      <c r="V9">
        <v>0.75</v>
      </c>
      <c r="W9">
        <v>7.92</v>
      </c>
      <c r="X9">
        <v>9.67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1.4435</v>
      </c>
      <c r="E10">
        <v>69.27</v>
      </c>
      <c r="F10">
        <v>62.87</v>
      </c>
      <c r="G10">
        <v>12.87</v>
      </c>
      <c r="H10">
        <v>0.24</v>
      </c>
      <c r="I10">
        <v>293</v>
      </c>
      <c r="J10">
        <v>71.52</v>
      </c>
      <c r="K10">
        <v>32.270000000000003</v>
      </c>
      <c r="L10">
        <v>1</v>
      </c>
      <c r="M10">
        <v>87</v>
      </c>
      <c r="N10">
        <v>8.25</v>
      </c>
      <c r="O10">
        <v>9054.6</v>
      </c>
      <c r="P10">
        <v>365.36</v>
      </c>
      <c r="Q10">
        <v>8284.5</v>
      </c>
      <c r="R10">
        <v>624.26</v>
      </c>
      <c r="S10">
        <v>156.71</v>
      </c>
      <c r="T10">
        <v>226795.07</v>
      </c>
      <c r="U10">
        <v>0.25</v>
      </c>
      <c r="V10">
        <v>0.71</v>
      </c>
      <c r="W10">
        <v>8.02</v>
      </c>
      <c r="X10">
        <v>13.71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1.4644999999999999</v>
      </c>
      <c r="E11">
        <v>68.28</v>
      </c>
      <c r="F11">
        <v>62.13</v>
      </c>
      <c r="G11">
        <v>13.46</v>
      </c>
      <c r="H11">
        <v>0.48</v>
      </c>
      <c r="I11">
        <v>277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361.58</v>
      </c>
      <c r="Q11">
        <v>8285.09</v>
      </c>
      <c r="R11">
        <v>594.41</v>
      </c>
      <c r="S11">
        <v>156.71</v>
      </c>
      <c r="T11">
        <v>211953.48</v>
      </c>
      <c r="U11">
        <v>0.26</v>
      </c>
      <c r="V11">
        <v>0.71</v>
      </c>
      <c r="W11">
        <v>8.1300000000000008</v>
      </c>
      <c r="X11">
        <v>12.96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1.2078</v>
      </c>
      <c r="E12">
        <v>82.79</v>
      </c>
      <c r="F12">
        <v>74.959999999999994</v>
      </c>
      <c r="G12">
        <v>8.15</v>
      </c>
      <c r="H12">
        <v>0.43</v>
      </c>
      <c r="I12">
        <v>552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295.26</v>
      </c>
      <c r="Q12">
        <v>8288.15</v>
      </c>
      <c r="R12">
        <v>1016.05</v>
      </c>
      <c r="S12">
        <v>156.71</v>
      </c>
      <c r="T12">
        <v>421398.07</v>
      </c>
      <c r="U12">
        <v>0.15</v>
      </c>
      <c r="V12">
        <v>0.59</v>
      </c>
      <c r="W12">
        <v>8.92</v>
      </c>
      <c r="X12">
        <v>25.79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0.98060000000000003</v>
      </c>
      <c r="E13">
        <v>101.97</v>
      </c>
      <c r="F13">
        <v>81.03</v>
      </c>
      <c r="G13">
        <v>7.5</v>
      </c>
      <c r="H13">
        <v>0.12</v>
      </c>
      <c r="I13">
        <v>648</v>
      </c>
      <c r="J13">
        <v>141.81</v>
      </c>
      <c r="K13">
        <v>47.83</v>
      </c>
      <c r="L13">
        <v>1</v>
      </c>
      <c r="M13">
        <v>646</v>
      </c>
      <c r="N13">
        <v>22.98</v>
      </c>
      <c r="O13">
        <v>17723.39</v>
      </c>
      <c r="P13">
        <v>884.29</v>
      </c>
      <c r="Q13">
        <v>8285.56</v>
      </c>
      <c r="R13">
        <v>1251.67</v>
      </c>
      <c r="S13">
        <v>156.71</v>
      </c>
      <c r="T13">
        <v>538726.62</v>
      </c>
      <c r="U13">
        <v>0.13</v>
      </c>
      <c r="V13">
        <v>0.55000000000000004</v>
      </c>
      <c r="W13">
        <v>8.34</v>
      </c>
      <c r="X13">
        <v>31.85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1.4883999999999999</v>
      </c>
      <c r="E14">
        <v>67.180000000000007</v>
      </c>
      <c r="F14">
        <v>58.92</v>
      </c>
      <c r="G14">
        <v>16.91</v>
      </c>
      <c r="H14">
        <v>0.25</v>
      </c>
      <c r="I14">
        <v>209</v>
      </c>
      <c r="J14">
        <v>143.16999999999999</v>
      </c>
      <c r="K14">
        <v>47.83</v>
      </c>
      <c r="L14">
        <v>2</v>
      </c>
      <c r="M14">
        <v>207</v>
      </c>
      <c r="N14">
        <v>23.34</v>
      </c>
      <c r="O14">
        <v>17891.86</v>
      </c>
      <c r="P14">
        <v>577.03</v>
      </c>
      <c r="Q14">
        <v>8283.5400000000009</v>
      </c>
      <c r="R14">
        <v>499</v>
      </c>
      <c r="S14">
        <v>156.71</v>
      </c>
      <c r="T14">
        <v>164585.79999999999</v>
      </c>
      <c r="U14">
        <v>0.31</v>
      </c>
      <c r="V14">
        <v>0.75</v>
      </c>
      <c r="W14">
        <v>7.64</v>
      </c>
      <c r="X14">
        <v>9.75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1.6460999999999999</v>
      </c>
      <c r="E15">
        <v>60.75</v>
      </c>
      <c r="F15">
        <v>54.94</v>
      </c>
      <c r="G15">
        <v>26.58</v>
      </c>
      <c r="H15">
        <v>0.37</v>
      </c>
      <c r="I15">
        <v>124</v>
      </c>
      <c r="J15">
        <v>144.54</v>
      </c>
      <c r="K15">
        <v>47.83</v>
      </c>
      <c r="L15">
        <v>3</v>
      </c>
      <c r="M15">
        <v>32</v>
      </c>
      <c r="N15">
        <v>23.71</v>
      </c>
      <c r="O15">
        <v>18060.849999999999</v>
      </c>
      <c r="P15">
        <v>478.82</v>
      </c>
      <c r="Q15">
        <v>8283.9699999999993</v>
      </c>
      <c r="R15">
        <v>360.03</v>
      </c>
      <c r="S15">
        <v>156.71</v>
      </c>
      <c r="T15">
        <v>95527.81</v>
      </c>
      <c r="U15">
        <v>0.44</v>
      </c>
      <c r="V15">
        <v>0.81</v>
      </c>
      <c r="W15">
        <v>7.62</v>
      </c>
      <c r="X15">
        <v>5.78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1.6549</v>
      </c>
      <c r="E16">
        <v>60.42</v>
      </c>
      <c r="F16">
        <v>54.73</v>
      </c>
      <c r="G16">
        <v>27.37</v>
      </c>
      <c r="H16">
        <v>0.49</v>
      </c>
      <c r="I16">
        <v>120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475.76</v>
      </c>
      <c r="Q16">
        <v>8284.18</v>
      </c>
      <c r="R16">
        <v>351.86</v>
      </c>
      <c r="S16">
        <v>156.71</v>
      </c>
      <c r="T16">
        <v>91463.17</v>
      </c>
      <c r="U16">
        <v>0.45</v>
      </c>
      <c r="V16">
        <v>0.81</v>
      </c>
      <c r="W16">
        <v>7.64</v>
      </c>
      <c r="X16">
        <v>5.57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0.78210000000000002</v>
      </c>
      <c r="E17">
        <v>127.87</v>
      </c>
      <c r="F17">
        <v>93.91</v>
      </c>
      <c r="G17">
        <v>6.35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1204.71</v>
      </c>
      <c r="Q17">
        <v>8287.36</v>
      </c>
      <c r="R17">
        <v>1689.72</v>
      </c>
      <c r="S17">
        <v>156.71</v>
      </c>
      <c r="T17">
        <v>756554.62</v>
      </c>
      <c r="U17">
        <v>0.09</v>
      </c>
      <c r="V17">
        <v>0.47</v>
      </c>
      <c r="W17">
        <v>8.7799999999999994</v>
      </c>
      <c r="X17">
        <v>44.72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1.3532</v>
      </c>
      <c r="E18">
        <v>73.900000000000006</v>
      </c>
      <c r="F18">
        <v>61.88</v>
      </c>
      <c r="G18">
        <v>13.75</v>
      </c>
      <c r="H18">
        <v>0.2</v>
      </c>
      <c r="I18">
        <v>270</v>
      </c>
      <c r="J18">
        <v>178.21</v>
      </c>
      <c r="K18">
        <v>52.44</v>
      </c>
      <c r="L18">
        <v>2</v>
      </c>
      <c r="M18">
        <v>268</v>
      </c>
      <c r="N18">
        <v>33.770000000000003</v>
      </c>
      <c r="O18">
        <v>22213.89</v>
      </c>
      <c r="P18">
        <v>743.18</v>
      </c>
      <c r="Q18">
        <v>8284.0400000000009</v>
      </c>
      <c r="R18">
        <v>599.59</v>
      </c>
      <c r="S18">
        <v>156.71</v>
      </c>
      <c r="T18">
        <v>214577.84</v>
      </c>
      <c r="U18">
        <v>0.26</v>
      </c>
      <c r="V18">
        <v>0.72</v>
      </c>
      <c r="W18">
        <v>7.74</v>
      </c>
      <c r="X18">
        <v>12.71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1.5669</v>
      </c>
      <c r="E19">
        <v>63.82</v>
      </c>
      <c r="F19">
        <v>56.07</v>
      </c>
      <c r="G19">
        <v>22.43</v>
      </c>
      <c r="H19">
        <v>0.3</v>
      </c>
      <c r="I19">
        <v>150</v>
      </c>
      <c r="J19">
        <v>179.7</v>
      </c>
      <c r="K19">
        <v>52.44</v>
      </c>
      <c r="L19">
        <v>3</v>
      </c>
      <c r="M19">
        <v>148</v>
      </c>
      <c r="N19">
        <v>34.26</v>
      </c>
      <c r="O19">
        <v>22397.24</v>
      </c>
      <c r="P19">
        <v>620.1</v>
      </c>
      <c r="Q19">
        <v>8283.17</v>
      </c>
      <c r="R19">
        <v>402.93</v>
      </c>
      <c r="S19">
        <v>156.71</v>
      </c>
      <c r="T19">
        <v>116848.97</v>
      </c>
      <c r="U19">
        <v>0.39</v>
      </c>
      <c r="V19">
        <v>0.79</v>
      </c>
      <c r="W19">
        <v>7.53</v>
      </c>
      <c r="X19">
        <v>6.91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1.6704000000000001</v>
      </c>
      <c r="E20">
        <v>59.87</v>
      </c>
      <c r="F20">
        <v>53.85</v>
      </c>
      <c r="G20">
        <v>31.99</v>
      </c>
      <c r="H20">
        <v>0.39</v>
      </c>
      <c r="I20">
        <v>101</v>
      </c>
      <c r="J20">
        <v>181.19</v>
      </c>
      <c r="K20">
        <v>52.44</v>
      </c>
      <c r="L20">
        <v>4</v>
      </c>
      <c r="M20">
        <v>63</v>
      </c>
      <c r="N20">
        <v>34.75</v>
      </c>
      <c r="O20">
        <v>22581.25</v>
      </c>
      <c r="P20">
        <v>544.09</v>
      </c>
      <c r="Q20">
        <v>8283.25</v>
      </c>
      <c r="R20">
        <v>325.99</v>
      </c>
      <c r="S20">
        <v>156.71</v>
      </c>
      <c r="T20">
        <v>78621.279999999999</v>
      </c>
      <c r="U20">
        <v>0.48</v>
      </c>
      <c r="V20">
        <v>0.82</v>
      </c>
      <c r="W20">
        <v>7.5</v>
      </c>
      <c r="X20">
        <v>4.6900000000000004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1.6898</v>
      </c>
      <c r="E21">
        <v>59.18</v>
      </c>
      <c r="F21">
        <v>53.45</v>
      </c>
      <c r="G21">
        <v>34.49</v>
      </c>
      <c r="H21">
        <v>0.49</v>
      </c>
      <c r="I21">
        <v>93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528.74</v>
      </c>
      <c r="Q21">
        <v>8283.49</v>
      </c>
      <c r="R21">
        <v>309.89</v>
      </c>
      <c r="S21">
        <v>156.71</v>
      </c>
      <c r="T21">
        <v>70610.59</v>
      </c>
      <c r="U21">
        <v>0.51</v>
      </c>
      <c r="V21">
        <v>0.83</v>
      </c>
      <c r="W21">
        <v>7.56</v>
      </c>
      <c r="X21">
        <v>4.29</v>
      </c>
      <c r="Y21">
        <v>1</v>
      </c>
      <c r="Z21">
        <v>10</v>
      </c>
    </row>
    <row r="22" spans="1:26" x14ac:dyDescent="0.3">
      <c r="A22">
        <v>5</v>
      </c>
      <c r="B22">
        <v>90</v>
      </c>
      <c r="C22" t="s">
        <v>26</v>
      </c>
      <c r="D22">
        <v>1.6897</v>
      </c>
      <c r="E22">
        <v>59.18</v>
      </c>
      <c r="F22">
        <v>53.45</v>
      </c>
      <c r="G22">
        <v>34.49</v>
      </c>
      <c r="H22">
        <v>0.57999999999999996</v>
      </c>
      <c r="I22">
        <v>93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532.91</v>
      </c>
      <c r="Q22">
        <v>8283.52</v>
      </c>
      <c r="R22">
        <v>309.88</v>
      </c>
      <c r="S22">
        <v>156.71</v>
      </c>
      <c r="T22">
        <v>70607.78</v>
      </c>
      <c r="U22">
        <v>0.51</v>
      </c>
      <c r="V22">
        <v>0.83</v>
      </c>
      <c r="W22">
        <v>7.56</v>
      </c>
      <c r="X22">
        <v>4.29</v>
      </c>
      <c r="Y22">
        <v>1</v>
      </c>
      <c r="Z22">
        <v>10</v>
      </c>
    </row>
    <row r="23" spans="1:26" x14ac:dyDescent="0.3">
      <c r="A23">
        <v>0</v>
      </c>
      <c r="B23">
        <v>10</v>
      </c>
      <c r="C23" t="s">
        <v>26</v>
      </c>
      <c r="D23">
        <v>1.0145</v>
      </c>
      <c r="E23">
        <v>98.57</v>
      </c>
      <c r="F23">
        <v>87.74</v>
      </c>
      <c r="G23">
        <v>6.37</v>
      </c>
      <c r="H23">
        <v>0.64</v>
      </c>
      <c r="I23">
        <v>826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253.83</v>
      </c>
      <c r="Q23">
        <v>8288.2099999999991</v>
      </c>
      <c r="R23">
        <v>1435.64</v>
      </c>
      <c r="S23">
        <v>156.71</v>
      </c>
      <c r="T23">
        <v>629822.88</v>
      </c>
      <c r="U23">
        <v>0.11</v>
      </c>
      <c r="V23">
        <v>0.51</v>
      </c>
      <c r="W23">
        <v>9.75</v>
      </c>
      <c r="X23">
        <v>38.56</v>
      </c>
      <c r="Y23">
        <v>1</v>
      </c>
      <c r="Z23">
        <v>10</v>
      </c>
    </row>
    <row r="24" spans="1:26" x14ac:dyDescent="0.3">
      <c r="A24">
        <v>0</v>
      </c>
      <c r="B24">
        <v>45</v>
      </c>
      <c r="C24" t="s">
        <v>26</v>
      </c>
      <c r="D24">
        <v>1.2733000000000001</v>
      </c>
      <c r="E24">
        <v>78.540000000000006</v>
      </c>
      <c r="F24">
        <v>68.33</v>
      </c>
      <c r="G24">
        <v>10.25</v>
      </c>
      <c r="H24">
        <v>0.18</v>
      </c>
      <c r="I24">
        <v>400</v>
      </c>
      <c r="J24">
        <v>98.71</v>
      </c>
      <c r="K24">
        <v>39.72</v>
      </c>
      <c r="L24">
        <v>1</v>
      </c>
      <c r="M24">
        <v>397</v>
      </c>
      <c r="N24">
        <v>12.99</v>
      </c>
      <c r="O24">
        <v>12407.75</v>
      </c>
      <c r="P24">
        <v>550</v>
      </c>
      <c r="Q24">
        <v>8284.99</v>
      </c>
      <c r="R24">
        <v>818.29</v>
      </c>
      <c r="S24">
        <v>156.71</v>
      </c>
      <c r="T24">
        <v>323274.34999999998</v>
      </c>
      <c r="U24">
        <v>0.19</v>
      </c>
      <c r="V24">
        <v>0.65</v>
      </c>
      <c r="W24">
        <v>7.96</v>
      </c>
      <c r="X24">
        <v>19.16</v>
      </c>
      <c r="Y24">
        <v>1</v>
      </c>
      <c r="Z24">
        <v>10</v>
      </c>
    </row>
    <row r="25" spans="1:26" x14ac:dyDescent="0.3">
      <c r="A25">
        <v>1</v>
      </c>
      <c r="B25">
        <v>45</v>
      </c>
      <c r="C25" t="s">
        <v>26</v>
      </c>
      <c r="D25">
        <v>1.5717000000000001</v>
      </c>
      <c r="E25">
        <v>63.62</v>
      </c>
      <c r="F25">
        <v>57.81</v>
      </c>
      <c r="G25">
        <v>18.649999999999999</v>
      </c>
      <c r="H25">
        <v>0.35</v>
      </c>
      <c r="I25">
        <v>186</v>
      </c>
      <c r="J25">
        <v>99.95</v>
      </c>
      <c r="K25">
        <v>39.72</v>
      </c>
      <c r="L25">
        <v>2</v>
      </c>
      <c r="M25">
        <v>5</v>
      </c>
      <c r="N25">
        <v>13.24</v>
      </c>
      <c r="O25">
        <v>12561.45</v>
      </c>
      <c r="P25">
        <v>405.67</v>
      </c>
      <c r="Q25">
        <v>8284.5300000000007</v>
      </c>
      <c r="R25">
        <v>452.83</v>
      </c>
      <c r="S25">
        <v>156.71</v>
      </c>
      <c r="T25">
        <v>141617.17000000001</v>
      </c>
      <c r="U25">
        <v>0.35</v>
      </c>
      <c r="V25">
        <v>0.77</v>
      </c>
      <c r="W25">
        <v>7.84</v>
      </c>
      <c r="X25">
        <v>8.65</v>
      </c>
      <c r="Y25">
        <v>1</v>
      </c>
      <c r="Z25">
        <v>10</v>
      </c>
    </row>
    <row r="26" spans="1:26" x14ac:dyDescent="0.3">
      <c r="A26">
        <v>2</v>
      </c>
      <c r="B26">
        <v>45</v>
      </c>
      <c r="C26" t="s">
        <v>26</v>
      </c>
      <c r="D26">
        <v>1.5739000000000001</v>
      </c>
      <c r="E26">
        <v>63.54</v>
      </c>
      <c r="F26">
        <v>57.75</v>
      </c>
      <c r="G26">
        <v>18.73</v>
      </c>
      <c r="H26">
        <v>0.52</v>
      </c>
      <c r="I26">
        <v>185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409.45</v>
      </c>
      <c r="Q26">
        <v>8284.25</v>
      </c>
      <c r="R26">
        <v>450.64</v>
      </c>
      <c r="S26">
        <v>156.71</v>
      </c>
      <c r="T26">
        <v>140526.88</v>
      </c>
      <c r="U26">
        <v>0.35</v>
      </c>
      <c r="V26">
        <v>0.77</v>
      </c>
      <c r="W26">
        <v>7.84</v>
      </c>
      <c r="X26">
        <v>8.58</v>
      </c>
      <c r="Y26">
        <v>1</v>
      </c>
      <c r="Z26">
        <v>10</v>
      </c>
    </row>
    <row r="27" spans="1:26" x14ac:dyDescent="0.3">
      <c r="A27">
        <v>0</v>
      </c>
      <c r="B27">
        <v>60</v>
      </c>
      <c r="C27" t="s">
        <v>26</v>
      </c>
      <c r="D27">
        <v>1.0885</v>
      </c>
      <c r="E27">
        <v>91.87</v>
      </c>
      <c r="F27">
        <v>75.78</v>
      </c>
      <c r="G27">
        <v>8.33</v>
      </c>
      <c r="H27">
        <v>0.14000000000000001</v>
      </c>
      <c r="I27">
        <v>546</v>
      </c>
      <c r="J27">
        <v>124.63</v>
      </c>
      <c r="K27">
        <v>45</v>
      </c>
      <c r="L27">
        <v>1</v>
      </c>
      <c r="M27">
        <v>544</v>
      </c>
      <c r="N27">
        <v>18.64</v>
      </c>
      <c r="O27">
        <v>15605.44</v>
      </c>
      <c r="P27">
        <v>747.36</v>
      </c>
      <c r="Q27">
        <v>8285.26</v>
      </c>
      <c r="R27">
        <v>1071.46</v>
      </c>
      <c r="S27">
        <v>156.71</v>
      </c>
      <c r="T27">
        <v>449129.91</v>
      </c>
      <c r="U27">
        <v>0.15</v>
      </c>
      <c r="V27">
        <v>0.59</v>
      </c>
      <c r="W27">
        <v>8.2200000000000006</v>
      </c>
      <c r="X27">
        <v>26.61</v>
      </c>
      <c r="Y27">
        <v>1</v>
      </c>
      <c r="Z27">
        <v>10</v>
      </c>
    </row>
    <row r="28" spans="1:26" x14ac:dyDescent="0.3">
      <c r="A28">
        <v>1</v>
      </c>
      <c r="B28">
        <v>60</v>
      </c>
      <c r="C28" t="s">
        <v>26</v>
      </c>
      <c r="D28">
        <v>1.5586</v>
      </c>
      <c r="E28">
        <v>64.16</v>
      </c>
      <c r="F28">
        <v>57.48</v>
      </c>
      <c r="G28">
        <v>19.37</v>
      </c>
      <c r="H28">
        <v>0.28000000000000003</v>
      </c>
      <c r="I28">
        <v>178</v>
      </c>
      <c r="J28">
        <v>125.95</v>
      </c>
      <c r="K28">
        <v>45</v>
      </c>
      <c r="L28">
        <v>2</v>
      </c>
      <c r="M28">
        <v>159</v>
      </c>
      <c r="N28">
        <v>18.95</v>
      </c>
      <c r="O28">
        <v>15767.7</v>
      </c>
      <c r="P28">
        <v>488.96</v>
      </c>
      <c r="Q28">
        <v>8283.5400000000009</v>
      </c>
      <c r="R28">
        <v>449.27</v>
      </c>
      <c r="S28">
        <v>156.71</v>
      </c>
      <c r="T28">
        <v>139877.17000000001</v>
      </c>
      <c r="U28">
        <v>0.35</v>
      </c>
      <c r="V28">
        <v>0.77</v>
      </c>
      <c r="W28">
        <v>7.62</v>
      </c>
      <c r="X28">
        <v>8.32</v>
      </c>
      <c r="Y28">
        <v>1</v>
      </c>
      <c r="Z28">
        <v>10</v>
      </c>
    </row>
    <row r="29" spans="1:26" x14ac:dyDescent="0.3">
      <c r="A29">
        <v>2</v>
      </c>
      <c r="B29">
        <v>60</v>
      </c>
      <c r="C29" t="s">
        <v>26</v>
      </c>
      <c r="D29">
        <v>1.6287</v>
      </c>
      <c r="E29">
        <v>61.4</v>
      </c>
      <c r="F29">
        <v>55.69</v>
      </c>
      <c r="G29">
        <v>23.87</v>
      </c>
      <c r="H29">
        <v>0.42</v>
      </c>
      <c r="I29">
        <v>140</v>
      </c>
      <c r="J29">
        <v>127.27</v>
      </c>
      <c r="K29">
        <v>45</v>
      </c>
      <c r="L29">
        <v>3</v>
      </c>
      <c r="M29">
        <v>2</v>
      </c>
      <c r="N29">
        <v>19.27</v>
      </c>
      <c r="O29">
        <v>15930.42</v>
      </c>
      <c r="P29">
        <v>447.28</v>
      </c>
      <c r="Q29">
        <v>8284.06</v>
      </c>
      <c r="R29">
        <v>383.19</v>
      </c>
      <c r="S29">
        <v>156.71</v>
      </c>
      <c r="T29">
        <v>107027.5</v>
      </c>
      <c r="U29">
        <v>0.41</v>
      </c>
      <c r="V29">
        <v>0.8</v>
      </c>
      <c r="W29">
        <v>7.71</v>
      </c>
      <c r="X29">
        <v>6.52</v>
      </c>
      <c r="Y29">
        <v>1</v>
      </c>
      <c r="Z29">
        <v>10</v>
      </c>
    </row>
    <row r="30" spans="1:26" x14ac:dyDescent="0.3">
      <c r="A30">
        <v>3</v>
      </c>
      <c r="B30">
        <v>60</v>
      </c>
      <c r="C30" t="s">
        <v>26</v>
      </c>
      <c r="D30">
        <v>1.631</v>
      </c>
      <c r="E30">
        <v>61.31</v>
      </c>
      <c r="F30">
        <v>55.63</v>
      </c>
      <c r="G30">
        <v>24.01</v>
      </c>
      <c r="H30">
        <v>0.55000000000000004</v>
      </c>
      <c r="I30">
        <v>139</v>
      </c>
      <c r="J30">
        <v>128.59</v>
      </c>
      <c r="K30">
        <v>45</v>
      </c>
      <c r="L30">
        <v>4</v>
      </c>
      <c r="M30">
        <v>0</v>
      </c>
      <c r="N30">
        <v>19.59</v>
      </c>
      <c r="O30">
        <v>16093.6</v>
      </c>
      <c r="P30">
        <v>450.49</v>
      </c>
      <c r="Q30">
        <v>8284.4699999999993</v>
      </c>
      <c r="R30">
        <v>381.25</v>
      </c>
      <c r="S30">
        <v>156.71</v>
      </c>
      <c r="T30">
        <v>106059.34</v>
      </c>
      <c r="U30">
        <v>0.41</v>
      </c>
      <c r="V30">
        <v>0.8</v>
      </c>
      <c r="W30">
        <v>7.7</v>
      </c>
      <c r="X30">
        <v>6.46</v>
      </c>
      <c r="Y30">
        <v>1</v>
      </c>
      <c r="Z30">
        <v>10</v>
      </c>
    </row>
    <row r="31" spans="1:26" x14ac:dyDescent="0.3">
      <c r="A31">
        <v>0</v>
      </c>
      <c r="B31">
        <v>80</v>
      </c>
      <c r="C31" t="s">
        <v>26</v>
      </c>
      <c r="D31">
        <v>0.87860000000000005</v>
      </c>
      <c r="E31">
        <v>113.81</v>
      </c>
      <c r="F31">
        <v>87</v>
      </c>
      <c r="G31">
        <v>6.87</v>
      </c>
      <c r="H31">
        <v>0.11</v>
      </c>
      <c r="I31">
        <v>760</v>
      </c>
      <c r="J31">
        <v>159.12</v>
      </c>
      <c r="K31">
        <v>50.28</v>
      </c>
      <c r="L31">
        <v>1</v>
      </c>
      <c r="M31">
        <v>758</v>
      </c>
      <c r="N31">
        <v>27.84</v>
      </c>
      <c r="O31">
        <v>19859.16</v>
      </c>
      <c r="P31">
        <v>1034.8800000000001</v>
      </c>
      <c r="Q31">
        <v>8286.48</v>
      </c>
      <c r="R31">
        <v>1454.03</v>
      </c>
      <c r="S31">
        <v>156.71</v>
      </c>
      <c r="T31">
        <v>639344.73</v>
      </c>
      <c r="U31">
        <v>0.11</v>
      </c>
      <c r="V31">
        <v>0.51</v>
      </c>
      <c r="W31">
        <v>8.56</v>
      </c>
      <c r="X31">
        <v>37.82</v>
      </c>
      <c r="Y31">
        <v>1</v>
      </c>
      <c r="Z31">
        <v>10</v>
      </c>
    </row>
    <row r="32" spans="1:26" x14ac:dyDescent="0.3">
      <c r="A32">
        <v>1</v>
      </c>
      <c r="B32">
        <v>80</v>
      </c>
      <c r="C32" t="s">
        <v>26</v>
      </c>
      <c r="D32">
        <v>1.4191</v>
      </c>
      <c r="E32">
        <v>70.47</v>
      </c>
      <c r="F32">
        <v>60.41</v>
      </c>
      <c r="G32">
        <v>15.1</v>
      </c>
      <c r="H32">
        <v>0.22</v>
      </c>
      <c r="I32">
        <v>240</v>
      </c>
      <c r="J32">
        <v>160.54</v>
      </c>
      <c r="K32">
        <v>50.28</v>
      </c>
      <c r="L32">
        <v>2</v>
      </c>
      <c r="M32">
        <v>238</v>
      </c>
      <c r="N32">
        <v>28.26</v>
      </c>
      <c r="O32">
        <v>20034.400000000001</v>
      </c>
      <c r="P32">
        <v>660.91</v>
      </c>
      <c r="Q32">
        <v>8284.0400000000009</v>
      </c>
      <c r="R32">
        <v>550.17999999999995</v>
      </c>
      <c r="S32">
        <v>156.71</v>
      </c>
      <c r="T32">
        <v>190023.37</v>
      </c>
      <c r="U32">
        <v>0.28000000000000003</v>
      </c>
      <c r="V32">
        <v>0.73</v>
      </c>
      <c r="W32">
        <v>7.68</v>
      </c>
      <c r="X32">
        <v>11.24</v>
      </c>
      <c r="Y32">
        <v>1</v>
      </c>
      <c r="Z32">
        <v>10</v>
      </c>
    </row>
    <row r="33" spans="1:26" x14ac:dyDescent="0.3">
      <c r="A33">
        <v>2</v>
      </c>
      <c r="B33">
        <v>80</v>
      </c>
      <c r="C33" t="s">
        <v>26</v>
      </c>
      <c r="D33">
        <v>1.6166</v>
      </c>
      <c r="E33">
        <v>61.86</v>
      </c>
      <c r="F33">
        <v>55.28</v>
      </c>
      <c r="G33">
        <v>25.13</v>
      </c>
      <c r="H33">
        <v>0.33</v>
      </c>
      <c r="I33">
        <v>132</v>
      </c>
      <c r="J33">
        <v>161.97</v>
      </c>
      <c r="K33">
        <v>50.28</v>
      </c>
      <c r="L33">
        <v>3</v>
      </c>
      <c r="M33">
        <v>123</v>
      </c>
      <c r="N33">
        <v>28.69</v>
      </c>
      <c r="O33">
        <v>20210.21</v>
      </c>
      <c r="P33">
        <v>544.28</v>
      </c>
      <c r="Q33">
        <v>8283.5400000000009</v>
      </c>
      <c r="R33">
        <v>375.23</v>
      </c>
      <c r="S33">
        <v>156.71</v>
      </c>
      <c r="T33">
        <v>103085.82</v>
      </c>
      <c r="U33">
        <v>0.42</v>
      </c>
      <c r="V33">
        <v>0.8</v>
      </c>
      <c r="W33">
        <v>7.53</v>
      </c>
      <c r="X33">
        <v>6.12</v>
      </c>
      <c r="Y33">
        <v>1</v>
      </c>
      <c r="Z33">
        <v>10</v>
      </c>
    </row>
    <row r="34" spans="1:26" x14ac:dyDescent="0.3">
      <c r="A34">
        <v>3</v>
      </c>
      <c r="B34">
        <v>80</v>
      </c>
      <c r="C34" t="s">
        <v>26</v>
      </c>
      <c r="D34">
        <v>1.6744000000000001</v>
      </c>
      <c r="E34">
        <v>59.72</v>
      </c>
      <c r="F34">
        <v>54.01</v>
      </c>
      <c r="G34">
        <v>30.86</v>
      </c>
      <c r="H34">
        <v>0.43</v>
      </c>
      <c r="I34">
        <v>105</v>
      </c>
      <c r="J34">
        <v>163.4</v>
      </c>
      <c r="K34">
        <v>50.28</v>
      </c>
      <c r="L34">
        <v>4</v>
      </c>
      <c r="M34">
        <v>3</v>
      </c>
      <c r="N34">
        <v>29.12</v>
      </c>
      <c r="O34">
        <v>20386.62</v>
      </c>
      <c r="P34">
        <v>502.65</v>
      </c>
      <c r="Q34">
        <v>8283.7199999999993</v>
      </c>
      <c r="R34">
        <v>328.04</v>
      </c>
      <c r="S34">
        <v>156.71</v>
      </c>
      <c r="T34">
        <v>79625.42</v>
      </c>
      <c r="U34">
        <v>0.48</v>
      </c>
      <c r="V34">
        <v>0.82</v>
      </c>
      <c r="W34">
        <v>7.6</v>
      </c>
      <c r="X34">
        <v>4.8499999999999996</v>
      </c>
      <c r="Y34">
        <v>1</v>
      </c>
      <c r="Z34">
        <v>10</v>
      </c>
    </row>
    <row r="35" spans="1:26" x14ac:dyDescent="0.3">
      <c r="A35">
        <v>4</v>
      </c>
      <c r="B35">
        <v>80</v>
      </c>
      <c r="C35" t="s">
        <v>26</v>
      </c>
      <c r="D35">
        <v>1.6741999999999999</v>
      </c>
      <c r="E35">
        <v>59.73</v>
      </c>
      <c r="F35">
        <v>54.02</v>
      </c>
      <c r="G35">
        <v>30.87</v>
      </c>
      <c r="H35">
        <v>0.54</v>
      </c>
      <c r="I35">
        <v>105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506.47</v>
      </c>
      <c r="Q35">
        <v>8283.91</v>
      </c>
      <c r="R35">
        <v>328.29</v>
      </c>
      <c r="S35">
        <v>156.71</v>
      </c>
      <c r="T35">
        <v>79749.78</v>
      </c>
      <c r="U35">
        <v>0.48</v>
      </c>
      <c r="V35">
        <v>0.82</v>
      </c>
      <c r="W35">
        <v>7.61</v>
      </c>
      <c r="X35">
        <v>4.8600000000000003</v>
      </c>
      <c r="Y35">
        <v>1</v>
      </c>
      <c r="Z35">
        <v>10</v>
      </c>
    </row>
    <row r="36" spans="1:26" x14ac:dyDescent="0.3">
      <c r="A36">
        <v>0</v>
      </c>
      <c r="B36">
        <v>35</v>
      </c>
      <c r="C36" t="s">
        <v>26</v>
      </c>
      <c r="D36">
        <v>1.4120999999999999</v>
      </c>
      <c r="E36">
        <v>70.819999999999993</v>
      </c>
      <c r="F36">
        <v>63.66</v>
      </c>
      <c r="G36">
        <v>12.48</v>
      </c>
      <c r="H36">
        <v>0.22</v>
      </c>
      <c r="I36">
        <v>306</v>
      </c>
      <c r="J36">
        <v>80.84</v>
      </c>
      <c r="K36">
        <v>35.1</v>
      </c>
      <c r="L36">
        <v>1</v>
      </c>
      <c r="M36">
        <v>249</v>
      </c>
      <c r="N36">
        <v>9.74</v>
      </c>
      <c r="O36">
        <v>10204.209999999999</v>
      </c>
      <c r="P36">
        <v>415.66</v>
      </c>
      <c r="Q36">
        <v>8284.5400000000009</v>
      </c>
      <c r="R36">
        <v>657.09</v>
      </c>
      <c r="S36">
        <v>156.71</v>
      </c>
      <c r="T36">
        <v>243145.49</v>
      </c>
      <c r="U36">
        <v>0.24</v>
      </c>
      <c r="V36">
        <v>0.7</v>
      </c>
      <c r="W36">
        <v>7.88</v>
      </c>
      <c r="X36">
        <v>14.49</v>
      </c>
      <c r="Y36">
        <v>1</v>
      </c>
      <c r="Z36">
        <v>10</v>
      </c>
    </row>
    <row r="37" spans="1:26" x14ac:dyDescent="0.3">
      <c r="A37">
        <v>1</v>
      </c>
      <c r="B37">
        <v>35</v>
      </c>
      <c r="C37" t="s">
        <v>26</v>
      </c>
      <c r="D37">
        <v>1.5093000000000001</v>
      </c>
      <c r="E37">
        <v>66.260000000000005</v>
      </c>
      <c r="F37">
        <v>60.27</v>
      </c>
      <c r="G37">
        <v>15.19</v>
      </c>
      <c r="H37">
        <v>0.43</v>
      </c>
      <c r="I37">
        <v>238</v>
      </c>
      <c r="J37">
        <v>82.04</v>
      </c>
      <c r="K37">
        <v>35.1</v>
      </c>
      <c r="L37">
        <v>2</v>
      </c>
      <c r="M37">
        <v>0</v>
      </c>
      <c r="N37">
        <v>9.94</v>
      </c>
      <c r="O37">
        <v>10352.530000000001</v>
      </c>
      <c r="P37">
        <v>376.7</v>
      </c>
      <c r="Q37">
        <v>8284.2199999999993</v>
      </c>
      <c r="R37">
        <v>532.97</v>
      </c>
      <c r="S37">
        <v>156.71</v>
      </c>
      <c r="T37">
        <v>181424.49</v>
      </c>
      <c r="U37">
        <v>0.28999999999999998</v>
      </c>
      <c r="V37">
        <v>0.74</v>
      </c>
      <c r="W37">
        <v>8.01</v>
      </c>
      <c r="X37">
        <v>11.1</v>
      </c>
      <c r="Y37">
        <v>1</v>
      </c>
      <c r="Z37">
        <v>10</v>
      </c>
    </row>
    <row r="38" spans="1:26" x14ac:dyDescent="0.3">
      <c r="A38">
        <v>0</v>
      </c>
      <c r="B38">
        <v>50</v>
      </c>
      <c r="C38" t="s">
        <v>26</v>
      </c>
      <c r="D38">
        <v>1.2071000000000001</v>
      </c>
      <c r="E38">
        <v>82.84</v>
      </c>
      <c r="F38">
        <v>70.83</v>
      </c>
      <c r="G38">
        <v>9.4600000000000009</v>
      </c>
      <c r="H38">
        <v>0.16</v>
      </c>
      <c r="I38">
        <v>449</v>
      </c>
      <c r="J38">
        <v>107.41</v>
      </c>
      <c r="K38">
        <v>41.65</v>
      </c>
      <c r="L38">
        <v>1</v>
      </c>
      <c r="M38">
        <v>447</v>
      </c>
      <c r="N38">
        <v>14.77</v>
      </c>
      <c r="O38">
        <v>13481.73</v>
      </c>
      <c r="P38">
        <v>615.79</v>
      </c>
      <c r="Q38">
        <v>8284.86</v>
      </c>
      <c r="R38">
        <v>902.71</v>
      </c>
      <c r="S38">
        <v>156.71</v>
      </c>
      <c r="T38">
        <v>365242.74</v>
      </c>
      <c r="U38">
        <v>0.17</v>
      </c>
      <c r="V38">
        <v>0.63</v>
      </c>
      <c r="W38">
        <v>8.06</v>
      </c>
      <c r="X38">
        <v>21.66</v>
      </c>
      <c r="Y38">
        <v>1</v>
      </c>
      <c r="Z38">
        <v>10</v>
      </c>
    </row>
    <row r="39" spans="1:26" x14ac:dyDescent="0.3">
      <c r="A39">
        <v>1</v>
      </c>
      <c r="B39">
        <v>50</v>
      </c>
      <c r="C39" t="s">
        <v>26</v>
      </c>
      <c r="D39">
        <v>1.5880000000000001</v>
      </c>
      <c r="E39">
        <v>62.97</v>
      </c>
      <c r="F39">
        <v>57.14</v>
      </c>
      <c r="G39">
        <v>20.05</v>
      </c>
      <c r="H39">
        <v>0.32</v>
      </c>
      <c r="I39">
        <v>171</v>
      </c>
      <c r="J39">
        <v>108.68</v>
      </c>
      <c r="K39">
        <v>41.65</v>
      </c>
      <c r="L39">
        <v>2</v>
      </c>
      <c r="M39">
        <v>32</v>
      </c>
      <c r="N39">
        <v>15.03</v>
      </c>
      <c r="O39">
        <v>13638.32</v>
      </c>
      <c r="P39">
        <v>422.29</v>
      </c>
      <c r="Q39">
        <v>8283.93</v>
      </c>
      <c r="R39">
        <v>432.54</v>
      </c>
      <c r="S39">
        <v>156.71</v>
      </c>
      <c r="T39">
        <v>131548.97</v>
      </c>
      <c r="U39">
        <v>0.36</v>
      </c>
      <c r="V39">
        <v>0.78</v>
      </c>
      <c r="W39">
        <v>7.75</v>
      </c>
      <c r="X39">
        <v>7.97</v>
      </c>
      <c r="Y39">
        <v>1</v>
      </c>
      <c r="Z39">
        <v>10</v>
      </c>
    </row>
    <row r="40" spans="1:26" x14ac:dyDescent="0.3">
      <c r="A40">
        <v>2</v>
      </c>
      <c r="B40">
        <v>50</v>
      </c>
      <c r="C40" t="s">
        <v>26</v>
      </c>
      <c r="D40">
        <v>1.5960000000000001</v>
      </c>
      <c r="E40">
        <v>62.66</v>
      </c>
      <c r="F40">
        <v>56.91</v>
      </c>
      <c r="G40">
        <v>20.45</v>
      </c>
      <c r="H40">
        <v>0.48</v>
      </c>
      <c r="I40">
        <v>167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421.89</v>
      </c>
      <c r="Q40">
        <v>8283.98</v>
      </c>
      <c r="R40">
        <v>423.06</v>
      </c>
      <c r="S40">
        <v>156.71</v>
      </c>
      <c r="T40">
        <v>126824.47</v>
      </c>
      <c r="U40">
        <v>0.37</v>
      </c>
      <c r="V40">
        <v>0.78</v>
      </c>
      <c r="W40">
        <v>7.79</v>
      </c>
      <c r="X40">
        <v>7.74</v>
      </c>
      <c r="Y40">
        <v>1</v>
      </c>
      <c r="Z40">
        <v>10</v>
      </c>
    </row>
    <row r="41" spans="1:26" x14ac:dyDescent="0.3">
      <c r="A41">
        <v>0</v>
      </c>
      <c r="B41">
        <v>25</v>
      </c>
      <c r="C41" t="s">
        <v>26</v>
      </c>
      <c r="D41">
        <v>1.4060999999999999</v>
      </c>
      <c r="E41">
        <v>71.12</v>
      </c>
      <c r="F41">
        <v>64.7</v>
      </c>
      <c r="G41">
        <v>11.66</v>
      </c>
      <c r="H41">
        <v>0.28000000000000003</v>
      </c>
      <c r="I41">
        <v>333</v>
      </c>
      <c r="J41">
        <v>61.76</v>
      </c>
      <c r="K41">
        <v>28.92</v>
      </c>
      <c r="L41">
        <v>1</v>
      </c>
      <c r="M41">
        <v>7</v>
      </c>
      <c r="N41">
        <v>6.84</v>
      </c>
      <c r="O41">
        <v>7851.41</v>
      </c>
      <c r="P41">
        <v>340.27</v>
      </c>
      <c r="Q41">
        <v>8284.93</v>
      </c>
      <c r="R41">
        <v>679.03</v>
      </c>
      <c r="S41">
        <v>156.71</v>
      </c>
      <c r="T41">
        <v>253983.76</v>
      </c>
      <c r="U41">
        <v>0.23</v>
      </c>
      <c r="V41">
        <v>0.69</v>
      </c>
      <c r="W41">
        <v>8.2799999999999994</v>
      </c>
      <c r="X41">
        <v>15.53</v>
      </c>
      <c r="Y41">
        <v>1</v>
      </c>
      <c r="Z41">
        <v>10</v>
      </c>
    </row>
    <row r="42" spans="1:26" x14ac:dyDescent="0.3">
      <c r="A42">
        <v>1</v>
      </c>
      <c r="B42">
        <v>25</v>
      </c>
      <c r="C42" t="s">
        <v>26</v>
      </c>
      <c r="D42">
        <v>1.4077999999999999</v>
      </c>
      <c r="E42">
        <v>71.03</v>
      </c>
      <c r="F42">
        <v>64.63</v>
      </c>
      <c r="G42">
        <v>11.68</v>
      </c>
      <c r="H42">
        <v>0.55000000000000004</v>
      </c>
      <c r="I42">
        <v>332</v>
      </c>
      <c r="J42">
        <v>62.92</v>
      </c>
      <c r="K42">
        <v>28.92</v>
      </c>
      <c r="L42">
        <v>2</v>
      </c>
      <c r="M42">
        <v>0</v>
      </c>
      <c r="N42">
        <v>7</v>
      </c>
      <c r="O42">
        <v>7994.37</v>
      </c>
      <c r="P42">
        <v>345.76</v>
      </c>
      <c r="Q42">
        <v>8284.49</v>
      </c>
      <c r="R42">
        <v>676.36</v>
      </c>
      <c r="S42">
        <v>156.71</v>
      </c>
      <c r="T42">
        <v>252650.69</v>
      </c>
      <c r="U42">
        <v>0.23</v>
      </c>
      <c r="V42">
        <v>0.69</v>
      </c>
      <c r="W42">
        <v>8.2899999999999991</v>
      </c>
      <c r="X42">
        <v>15.46</v>
      </c>
      <c r="Y42">
        <v>1</v>
      </c>
      <c r="Z42">
        <v>10</v>
      </c>
    </row>
    <row r="43" spans="1:26" x14ac:dyDescent="0.3">
      <c r="A43">
        <v>0</v>
      </c>
      <c r="B43">
        <v>85</v>
      </c>
      <c r="C43" t="s">
        <v>26</v>
      </c>
      <c r="D43">
        <v>0.83069999999999999</v>
      </c>
      <c r="E43">
        <v>120.38</v>
      </c>
      <c r="F43">
        <v>90.22</v>
      </c>
      <c r="G43">
        <v>6.6</v>
      </c>
      <c r="H43">
        <v>0.11</v>
      </c>
      <c r="I43">
        <v>820</v>
      </c>
      <c r="J43">
        <v>167.88</v>
      </c>
      <c r="K43">
        <v>51.39</v>
      </c>
      <c r="L43">
        <v>1</v>
      </c>
      <c r="M43">
        <v>818</v>
      </c>
      <c r="N43">
        <v>30.49</v>
      </c>
      <c r="O43">
        <v>20939.59</v>
      </c>
      <c r="P43">
        <v>1115.28</v>
      </c>
      <c r="Q43">
        <v>8286.9</v>
      </c>
      <c r="R43">
        <v>1564.66</v>
      </c>
      <c r="S43">
        <v>156.71</v>
      </c>
      <c r="T43">
        <v>694363.04</v>
      </c>
      <c r="U43">
        <v>0.1</v>
      </c>
      <c r="V43">
        <v>0.49</v>
      </c>
      <c r="W43">
        <v>8.64</v>
      </c>
      <c r="X43">
        <v>41.03</v>
      </c>
      <c r="Y43">
        <v>1</v>
      </c>
      <c r="Z43">
        <v>10</v>
      </c>
    </row>
    <row r="44" spans="1:26" x14ac:dyDescent="0.3">
      <c r="A44">
        <v>1</v>
      </c>
      <c r="B44">
        <v>85</v>
      </c>
      <c r="C44" t="s">
        <v>26</v>
      </c>
      <c r="D44">
        <v>1.3857999999999999</v>
      </c>
      <c r="E44">
        <v>72.16</v>
      </c>
      <c r="F44">
        <v>61.15</v>
      </c>
      <c r="G44">
        <v>14.39</v>
      </c>
      <c r="H44">
        <v>0.21</v>
      </c>
      <c r="I44">
        <v>255</v>
      </c>
      <c r="J44">
        <v>169.33</v>
      </c>
      <c r="K44">
        <v>51.39</v>
      </c>
      <c r="L44">
        <v>2</v>
      </c>
      <c r="M44">
        <v>253</v>
      </c>
      <c r="N44">
        <v>30.94</v>
      </c>
      <c r="O44">
        <v>21118.46</v>
      </c>
      <c r="P44">
        <v>702.23</v>
      </c>
      <c r="Q44">
        <v>8284.2199999999993</v>
      </c>
      <c r="R44">
        <v>574.4</v>
      </c>
      <c r="S44">
        <v>156.71</v>
      </c>
      <c r="T44">
        <v>202056.93</v>
      </c>
      <c r="U44">
        <v>0.27</v>
      </c>
      <c r="V44">
        <v>0.73</v>
      </c>
      <c r="W44">
        <v>7.72</v>
      </c>
      <c r="X44">
        <v>11.98</v>
      </c>
      <c r="Y44">
        <v>1</v>
      </c>
      <c r="Z44">
        <v>10</v>
      </c>
    </row>
    <row r="45" spans="1:26" x14ac:dyDescent="0.3">
      <c r="A45">
        <v>2</v>
      </c>
      <c r="B45">
        <v>85</v>
      </c>
      <c r="C45" t="s">
        <v>26</v>
      </c>
      <c r="D45">
        <v>1.5907</v>
      </c>
      <c r="E45">
        <v>62.86</v>
      </c>
      <c r="F45">
        <v>55.71</v>
      </c>
      <c r="G45">
        <v>23.71</v>
      </c>
      <c r="H45">
        <v>0.31</v>
      </c>
      <c r="I45">
        <v>141</v>
      </c>
      <c r="J45">
        <v>170.79</v>
      </c>
      <c r="K45">
        <v>51.39</v>
      </c>
      <c r="L45">
        <v>3</v>
      </c>
      <c r="M45">
        <v>138</v>
      </c>
      <c r="N45">
        <v>31.4</v>
      </c>
      <c r="O45">
        <v>21297.94</v>
      </c>
      <c r="P45">
        <v>582.85</v>
      </c>
      <c r="Q45">
        <v>8283.23</v>
      </c>
      <c r="R45">
        <v>390</v>
      </c>
      <c r="S45">
        <v>156.71</v>
      </c>
      <c r="T45">
        <v>110425.07</v>
      </c>
      <c r="U45">
        <v>0.4</v>
      </c>
      <c r="V45">
        <v>0.8</v>
      </c>
      <c r="W45">
        <v>7.54</v>
      </c>
      <c r="X45">
        <v>6.55</v>
      </c>
      <c r="Y45">
        <v>1</v>
      </c>
      <c r="Z45">
        <v>10</v>
      </c>
    </row>
    <row r="46" spans="1:26" x14ac:dyDescent="0.3">
      <c r="A46">
        <v>3</v>
      </c>
      <c r="B46">
        <v>85</v>
      </c>
      <c r="C46" t="s">
        <v>26</v>
      </c>
      <c r="D46">
        <v>1.677</v>
      </c>
      <c r="E46">
        <v>59.63</v>
      </c>
      <c r="F46">
        <v>53.83</v>
      </c>
      <c r="G46">
        <v>31.98</v>
      </c>
      <c r="H46">
        <v>0.41</v>
      </c>
      <c r="I46">
        <v>101</v>
      </c>
      <c r="J46">
        <v>172.25</v>
      </c>
      <c r="K46">
        <v>51.39</v>
      </c>
      <c r="L46">
        <v>4</v>
      </c>
      <c r="M46">
        <v>24</v>
      </c>
      <c r="N46">
        <v>31.86</v>
      </c>
      <c r="O46">
        <v>21478.05</v>
      </c>
      <c r="P46">
        <v>520.53</v>
      </c>
      <c r="Q46">
        <v>8283.5300000000007</v>
      </c>
      <c r="R46">
        <v>323.27</v>
      </c>
      <c r="S46">
        <v>156.71</v>
      </c>
      <c r="T46">
        <v>77262.3</v>
      </c>
      <c r="U46">
        <v>0.48</v>
      </c>
      <c r="V46">
        <v>0.82</v>
      </c>
      <c r="W46">
        <v>7.56</v>
      </c>
      <c r="X46">
        <v>4.67</v>
      </c>
      <c r="Y46">
        <v>1</v>
      </c>
      <c r="Z46">
        <v>10</v>
      </c>
    </row>
    <row r="47" spans="1:26" x14ac:dyDescent="0.3">
      <c r="A47">
        <v>4</v>
      </c>
      <c r="B47">
        <v>85</v>
      </c>
      <c r="C47" t="s">
        <v>26</v>
      </c>
      <c r="D47">
        <v>1.6818</v>
      </c>
      <c r="E47">
        <v>59.46</v>
      </c>
      <c r="F47">
        <v>53.73</v>
      </c>
      <c r="G47">
        <v>32.56</v>
      </c>
      <c r="H47">
        <v>0.51</v>
      </c>
      <c r="I47">
        <v>99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517.32000000000005</v>
      </c>
      <c r="Q47">
        <v>8283.6200000000008</v>
      </c>
      <c r="R47">
        <v>318.88</v>
      </c>
      <c r="S47">
        <v>156.71</v>
      </c>
      <c r="T47">
        <v>75076.84</v>
      </c>
      <c r="U47">
        <v>0.49</v>
      </c>
      <c r="V47">
        <v>0.83</v>
      </c>
      <c r="W47">
        <v>7.58</v>
      </c>
      <c r="X47">
        <v>4.57</v>
      </c>
      <c r="Y47">
        <v>1</v>
      </c>
      <c r="Z47">
        <v>10</v>
      </c>
    </row>
    <row r="48" spans="1:26" x14ac:dyDescent="0.3">
      <c r="A48">
        <v>0</v>
      </c>
      <c r="B48">
        <v>20</v>
      </c>
      <c r="C48" t="s">
        <v>26</v>
      </c>
      <c r="D48">
        <v>1.3274999999999999</v>
      </c>
      <c r="E48">
        <v>75.33</v>
      </c>
      <c r="F48">
        <v>68.510000000000005</v>
      </c>
      <c r="G48">
        <v>9.9</v>
      </c>
      <c r="H48">
        <v>0.34</v>
      </c>
      <c r="I48">
        <v>415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319.54000000000002</v>
      </c>
      <c r="Q48">
        <v>8286.73</v>
      </c>
      <c r="R48">
        <v>804.17</v>
      </c>
      <c r="S48">
        <v>156.71</v>
      </c>
      <c r="T48">
        <v>316141.71000000002</v>
      </c>
      <c r="U48">
        <v>0.19</v>
      </c>
      <c r="V48">
        <v>0.65</v>
      </c>
      <c r="W48">
        <v>8.52</v>
      </c>
      <c r="X48">
        <v>19.34</v>
      </c>
      <c r="Y48">
        <v>1</v>
      </c>
      <c r="Z48">
        <v>10</v>
      </c>
    </row>
    <row r="49" spans="1:26" x14ac:dyDescent="0.3">
      <c r="A49">
        <v>0</v>
      </c>
      <c r="B49">
        <v>65</v>
      </c>
      <c r="C49" t="s">
        <v>26</v>
      </c>
      <c r="D49">
        <v>1.0338000000000001</v>
      </c>
      <c r="E49">
        <v>96.73</v>
      </c>
      <c r="F49">
        <v>78.319999999999993</v>
      </c>
      <c r="G49">
        <v>7.88</v>
      </c>
      <c r="H49">
        <v>0.13</v>
      </c>
      <c r="I49">
        <v>596</v>
      </c>
      <c r="J49">
        <v>133.21</v>
      </c>
      <c r="K49">
        <v>46.47</v>
      </c>
      <c r="L49">
        <v>1</v>
      </c>
      <c r="M49">
        <v>594</v>
      </c>
      <c r="N49">
        <v>20.75</v>
      </c>
      <c r="O49">
        <v>16663.419999999998</v>
      </c>
      <c r="P49">
        <v>814.59</v>
      </c>
      <c r="Q49">
        <v>8285.39</v>
      </c>
      <c r="R49">
        <v>1159.3</v>
      </c>
      <c r="S49">
        <v>156.71</v>
      </c>
      <c r="T49">
        <v>492800.73</v>
      </c>
      <c r="U49">
        <v>0.14000000000000001</v>
      </c>
      <c r="V49">
        <v>0.56999999999999995</v>
      </c>
      <c r="W49">
        <v>8.27</v>
      </c>
      <c r="X49">
        <v>29.15</v>
      </c>
      <c r="Y49">
        <v>1</v>
      </c>
      <c r="Z49">
        <v>10</v>
      </c>
    </row>
    <row r="50" spans="1:26" x14ac:dyDescent="0.3">
      <c r="A50">
        <v>1</v>
      </c>
      <c r="B50">
        <v>65</v>
      </c>
      <c r="C50" t="s">
        <v>26</v>
      </c>
      <c r="D50">
        <v>1.5245</v>
      </c>
      <c r="E50">
        <v>65.59</v>
      </c>
      <c r="F50">
        <v>58.16</v>
      </c>
      <c r="G50">
        <v>18.079999999999998</v>
      </c>
      <c r="H50">
        <v>0.26</v>
      </c>
      <c r="I50">
        <v>193</v>
      </c>
      <c r="J50">
        <v>134.55000000000001</v>
      </c>
      <c r="K50">
        <v>46.47</v>
      </c>
      <c r="L50">
        <v>2</v>
      </c>
      <c r="M50">
        <v>191</v>
      </c>
      <c r="N50">
        <v>21.09</v>
      </c>
      <c r="O50">
        <v>16828.84</v>
      </c>
      <c r="P50">
        <v>532.80999999999995</v>
      </c>
      <c r="Q50">
        <v>8283.25</v>
      </c>
      <c r="R50">
        <v>473.98</v>
      </c>
      <c r="S50">
        <v>156.71</v>
      </c>
      <c r="T50">
        <v>152158.14000000001</v>
      </c>
      <c r="U50">
        <v>0.33</v>
      </c>
      <c r="V50">
        <v>0.76</v>
      </c>
      <c r="W50">
        <v>7.59</v>
      </c>
      <c r="X50">
        <v>9</v>
      </c>
      <c r="Y50">
        <v>1</v>
      </c>
      <c r="Z50">
        <v>10</v>
      </c>
    </row>
    <row r="51" spans="1:26" x14ac:dyDescent="0.3">
      <c r="A51">
        <v>2</v>
      </c>
      <c r="B51">
        <v>65</v>
      </c>
      <c r="C51" t="s">
        <v>26</v>
      </c>
      <c r="D51">
        <v>1.6426000000000001</v>
      </c>
      <c r="E51">
        <v>60.88</v>
      </c>
      <c r="F51">
        <v>55.19</v>
      </c>
      <c r="G51">
        <v>25.67</v>
      </c>
      <c r="H51">
        <v>0.39</v>
      </c>
      <c r="I51">
        <v>129</v>
      </c>
      <c r="J51">
        <v>135.9</v>
      </c>
      <c r="K51">
        <v>46.47</v>
      </c>
      <c r="L51">
        <v>3</v>
      </c>
      <c r="M51">
        <v>6</v>
      </c>
      <c r="N51">
        <v>21.43</v>
      </c>
      <c r="O51">
        <v>16994.64</v>
      </c>
      <c r="P51">
        <v>460.43</v>
      </c>
      <c r="Q51">
        <v>8283.69</v>
      </c>
      <c r="R51">
        <v>367.28</v>
      </c>
      <c r="S51">
        <v>156.71</v>
      </c>
      <c r="T51">
        <v>99126.9</v>
      </c>
      <c r="U51">
        <v>0.43</v>
      </c>
      <c r="V51">
        <v>0.8</v>
      </c>
      <c r="W51">
        <v>7.66</v>
      </c>
      <c r="X51">
        <v>6.03</v>
      </c>
      <c r="Y51">
        <v>1</v>
      </c>
      <c r="Z51">
        <v>10</v>
      </c>
    </row>
    <row r="52" spans="1:26" x14ac:dyDescent="0.3">
      <c r="A52">
        <v>3</v>
      </c>
      <c r="B52">
        <v>65</v>
      </c>
      <c r="C52" t="s">
        <v>26</v>
      </c>
      <c r="D52">
        <v>1.6432</v>
      </c>
      <c r="E52">
        <v>60.86</v>
      </c>
      <c r="F52">
        <v>55.16</v>
      </c>
      <c r="G52">
        <v>25.66</v>
      </c>
      <c r="H52">
        <v>0.52</v>
      </c>
      <c r="I52">
        <v>129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17160.919999999998</v>
      </c>
      <c r="P52">
        <v>464.49</v>
      </c>
      <c r="Q52">
        <v>8283.2999999999993</v>
      </c>
      <c r="R52">
        <v>366</v>
      </c>
      <c r="S52">
        <v>156.71</v>
      </c>
      <c r="T52">
        <v>98485.93</v>
      </c>
      <c r="U52">
        <v>0.43</v>
      </c>
      <c r="V52">
        <v>0.8</v>
      </c>
      <c r="W52">
        <v>7.67</v>
      </c>
      <c r="X52">
        <v>6</v>
      </c>
      <c r="Y52">
        <v>1</v>
      </c>
      <c r="Z52">
        <v>10</v>
      </c>
    </row>
    <row r="53" spans="1:26" x14ac:dyDescent="0.3">
      <c r="A53">
        <v>0</v>
      </c>
      <c r="B53">
        <v>75</v>
      </c>
      <c r="C53" t="s">
        <v>26</v>
      </c>
      <c r="D53">
        <v>0.92930000000000001</v>
      </c>
      <c r="E53">
        <v>107.61</v>
      </c>
      <c r="F53">
        <v>83.88</v>
      </c>
      <c r="G53">
        <v>7.17</v>
      </c>
      <c r="H53">
        <v>0.12</v>
      </c>
      <c r="I53">
        <v>702</v>
      </c>
      <c r="J53">
        <v>150.44</v>
      </c>
      <c r="K53">
        <v>49.1</v>
      </c>
      <c r="L53">
        <v>1</v>
      </c>
      <c r="M53">
        <v>700</v>
      </c>
      <c r="N53">
        <v>25.34</v>
      </c>
      <c r="O53">
        <v>18787.759999999998</v>
      </c>
      <c r="P53">
        <v>957.08</v>
      </c>
      <c r="Q53">
        <v>8285.33</v>
      </c>
      <c r="R53">
        <v>1348.16</v>
      </c>
      <c r="S53">
        <v>156.71</v>
      </c>
      <c r="T53">
        <v>586703.4</v>
      </c>
      <c r="U53">
        <v>0.12</v>
      </c>
      <c r="V53">
        <v>0.53</v>
      </c>
      <c r="W53">
        <v>8.4600000000000009</v>
      </c>
      <c r="X53">
        <v>34.71</v>
      </c>
      <c r="Y53">
        <v>1</v>
      </c>
      <c r="Z53">
        <v>10</v>
      </c>
    </row>
    <row r="54" spans="1:26" x14ac:dyDescent="0.3">
      <c r="A54">
        <v>1</v>
      </c>
      <c r="B54">
        <v>75</v>
      </c>
      <c r="C54" t="s">
        <v>26</v>
      </c>
      <c r="D54">
        <v>1.4525999999999999</v>
      </c>
      <c r="E54">
        <v>68.84</v>
      </c>
      <c r="F54">
        <v>59.69</v>
      </c>
      <c r="G54">
        <v>15.92</v>
      </c>
      <c r="H54">
        <v>0.23</v>
      </c>
      <c r="I54">
        <v>225</v>
      </c>
      <c r="J54">
        <v>151.83000000000001</v>
      </c>
      <c r="K54">
        <v>49.1</v>
      </c>
      <c r="L54">
        <v>2</v>
      </c>
      <c r="M54">
        <v>223</v>
      </c>
      <c r="N54">
        <v>25.73</v>
      </c>
      <c r="O54">
        <v>18959.54</v>
      </c>
      <c r="P54">
        <v>620.57000000000005</v>
      </c>
      <c r="Q54">
        <v>8283.64</v>
      </c>
      <c r="R54">
        <v>525.9</v>
      </c>
      <c r="S54">
        <v>156.71</v>
      </c>
      <c r="T54">
        <v>177956.32</v>
      </c>
      <c r="U54">
        <v>0.3</v>
      </c>
      <c r="V54">
        <v>0.74</v>
      </c>
      <c r="W54">
        <v>7.65</v>
      </c>
      <c r="X54">
        <v>10.53</v>
      </c>
      <c r="Y54">
        <v>1</v>
      </c>
      <c r="Z54">
        <v>10</v>
      </c>
    </row>
    <row r="55" spans="1:26" x14ac:dyDescent="0.3">
      <c r="A55">
        <v>2</v>
      </c>
      <c r="B55">
        <v>75</v>
      </c>
      <c r="C55" t="s">
        <v>26</v>
      </c>
      <c r="D55">
        <v>1.6375</v>
      </c>
      <c r="E55">
        <v>61.07</v>
      </c>
      <c r="F55">
        <v>54.97</v>
      </c>
      <c r="G55">
        <v>26.39</v>
      </c>
      <c r="H55">
        <v>0.35</v>
      </c>
      <c r="I55">
        <v>125</v>
      </c>
      <c r="J55">
        <v>153.22999999999999</v>
      </c>
      <c r="K55">
        <v>49.1</v>
      </c>
      <c r="L55">
        <v>3</v>
      </c>
      <c r="M55">
        <v>86</v>
      </c>
      <c r="N55">
        <v>26.13</v>
      </c>
      <c r="O55">
        <v>19131.849999999999</v>
      </c>
      <c r="P55">
        <v>505.87</v>
      </c>
      <c r="Q55">
        <v>8283.81</v>
      </c>
      <c r="R55">
        <v>363.41</v>
      </c>
      <c r="S55">
        <v>156.71</v>
      </c>
      <c r="T55">
        <v>97210.16</v>
      </c>
      <c r="U55">
        <v>0.43</v>
      </c>
      <c r="V55">
        <v>0.81</v>
      </c>
      <c r="W55">
        <v>7.55</v>
      </c>
      <c r="X55">
        <v>5.81</v>
      </c>
      <c r="Y55">
        <v>1</v>
      </c>
      <c r="Z55">
        <v>10</v>
      </c>
    </row>
    <row r="56" spans="1:26" x14ac:dyDescent="0.3">
      <c r="A56">
        <v>3</v>
      </c>
      <c r="B56">
        <v>75</v>
      </c>
      <c r="C56" t="s">
        <v>26</v>
      </c>
      <c r="D56">
        <v>1.6657999999999999</v>
      </c>
      <c r="E56">
        <v>60.03</v>
      </c>
      <c r="F56">
        <v>54.33</v>
      </c>
      <c r="G56">
        <v>29.11</v>
      </c>
      <c r="H56">
        <v>0.46</v>
      </c>
      <c r="I56">
        <v>112</v>
      </c>
      <c r="J56">
        <v>154.63</v>
      </c>
      <c r="K56">
        <v>49.1</v>
      </c>
      <c r="L56">
        <v>4</v>
      </c>
      <c r="M56">
        <v>1</v>
      </c>
      <c r="N56">
        <v>26.53</v>
      </c>
      <c r="O56">
        <v>19304.72</v>
      </c>
      <c r="P56">
        <v>488.05</v>
      </c>
      <c r="Q56">
        <v>8283.7900000000009</v>
      </c>
      <c r="R56">
        <v>339.02</v>
      </c>
      <c r="S56">
        <v>156.71</v>
      </c>
      <c r="T56">
        <v>85082.81</v>
      </c>
      <c r="U56">
        <v>0.46</v>
      </c>
      <c r="V56">
        <v>0.82</v>
      </c>
      <c r="W56">
        <v>7.61</v>
      </c>
      <c r="X56">
        <v>5.17</v>
      </c>
      <c r="Y56">
        <v>1</v>
      </c>
      <c r="Z56">
        <v>10</v>
      </c>
    </row>
    <row r="57" spans="1:26" x14ac:dyDescent="0.3">
      <c r="A57">
        <v>4</v>
      </c>
      <c r="B57">
        <v>75</v>
      </c>
      <c r="C57" t="s">
        <v>26</v>
      </c>
      <c r="D57">
        <v>1.6659999999999999</v>
      </c>
      <c r="E57">
        <v>60.02</v>
      </c>
      <c r="F57">
        <v>54.33</v>
      </c>
      <c r="G57">
        <v>29.1</v>
      </c>
      <c r="H57">
        <v>0.56999999999999995</v>
      </c>
      <c r="I57">
        <v>112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19478.150000000001</v>
      </c>
      <c r="P57">
        <v>492.11</v>
      </c>
      <c r="Q57">
        <v>8283.61</v>
      </c>
      <c r="R57">
        <v>339.02</v>
      </c>
      <c r="S57">
        <v>156.71</v>
      </c>
      <c r="T57">
        <v>85082.84</v>
      </c>
      <c r="U57">
        <v>0.46</v>
      </c>
      <c r="V57">
        <v>0.82</v>
      </c>
      <c r="W57">
        <v>7.6</v>
      </c>
      <c r="X57">
        <v>5.16</v>
      </c>
      <c r="Y57">
        <v>1</v>
      </c>
      <c r="Z57">
        <v>10</v>
      </c>
    </row>
    <row r="58" spans="1:26" x14ac:dyDescent="0.3">
      <c r="A58">
        <v>0</v>
      </c>
      <c r="B58">
        <v>95</v>
      </c>
      <c r="C58" t="s">
        <v>26</v>
      </c>
      <c r="D58">
        <v>0.73660000000000003</v>
      </c>
      <c r="E58">
        <v>135.76</v>
      </c>
      <c r="F58">
        <v>97.71</v>
      </c>
      <c r="G58">
        <v>6.13</v>
      </c>
      <c r="H58">
        <v>0.1</v>
      </c>
      <c r="I58">
        <v>956</v>
      </c>
      <c r="J58">
        <v>185.69</v>
      </c>
      <c r="K58">
        <v>53.44</v>
      </c>
      <c r="L58">
        <v>1</v>
      </c>
      <c r="M58">
        <v>954</v>
      </c>
      <c r="N58">
        <v>36.26</v>
      </c>
      <c r="O58">
        <v>23136.14</v>
      </c>
      <c r="P58">
        <v>1297.3900000000001</v>
      </c>
      <c r="Q58">
        <v>8286.7999999999993</v>
      </c>
      <c r="R58">
        <v>1819.98</v>
      </c>
      <c r="S58">
        <v>156.71</v>
      </c>
      <c r="T58">
        <v>821343.03</v>
      </c>
      <c r="U58">
        <v>0.09</v>
      </c>
      <c r="V58">
        <v>0.45</v>
      </c>
      <c r="W58">
        <v>8.8800000000000008</v>
      </c>
      <c r="X58">
        <v>48.52</v>
      </c>
      <c r="Y58">
        <v>1</v>
      </c>
      <c r="Z58">
        <v>10</v>
      </c>
    </row>
    <row r="59" spans="1:26" x14ac:dyDescent="0.3">
      <c r="A59">
        <v>1</v>
      </c>
      <c r="B59">
        <v>95</v>
      </c>
      <c r="C59" t="s">
        <v>26</v>
      </c>
      <c r="D59">
        <v>1.3228</v>
      </c>
      <c r="E59">
        <v>75.59</v>
      </c>
      <c r="F59">
        <v>62.55</v>
      </c>
      <c r="G59">
        <v>13.22</v>
      </c>
      <c r="H59">
        <v>0.19</v>
      </c>
      <c r="I59">
        <v>284</v>
      </c>
      <c r="J59">
        <v>187.21</v>
      </c>
      <c r="K59">
        <v>53.44</v>
      </c>
      <c r="L59">
        <v>2</v>
      </c>
      <c r="M59">
        <v>282</v>
      </c>
      <c r="N59">
        <v>36.770000000000003</v>
      </c>
      <c r="O59">
        <v>23322.880000000001</v>
      </c>
      <c r="P59">
        <v>782.54</v>
      </c>
      <c r="Q59">
        <v>8283.98</v>
      </c>
      <c r="R59">
        <v>622.37</v>
      </c>
      <c r="S59">
        <v>156.71</v>
      </c>
      <c r="T59">
        <v>225895.91</v>
      </c>
      <c r="U59">
        <v>0.25</v>
      </c>
      <c r="V59">
        <v>0.71</v>
      </c>
      <c r="W59">
        <v>7.76</v>
      </c>
      <c r="X59">
        <v>13.39</v>
      </c>
      <c r="Y59">
        <v>1</v>
      </c>
      <c r="Z59">
        <v>10</v>
      </c>
    </row>
    <row r="60" spans="1:26" x14ac:dyDescent="0.3">
      <c r="A60">
        <v>2</v>
      </c>
      <c r="B60">
        <v>95</v>
      </c>
      <c r="C60" t="s">
        <v>26</v>
      </c>
      <c r="D60">
        <v>1.5381</v>
      </c>
      <c r="E60">
        <v>65.02</v>
      </c>
      <c r="F60">
        <v>56.59</v>
      </c>
      <c r="G60">
        <v>21.22</v>
      </c>
      <c r="H60">
        <v>0.28000000000000003</v>
      </c>
      <c r="I60">
        <v>160</v>
      </c>
      <c r="J60">
        <v>188.73</v>
      </c>
      <c r="K60">
        <v>53.44</v>
      </c>
      <c r="L60">
        <v>3</v>
      </c>
      <c r="M60">
        <v>158</v>
      </c>
      <c r="N60">
        <v>37.29</v>
      </c>
      <c r="O60">
        <v>23510.33</v>
      </c>
      <c r="P60">
        <v>660.36</v>
      </c>
      <c r="Q60">
        <v>8283.3799999999992</v>
      </c>
      <c r="R60">
        <v>420.45</v>
      </c>
      <c r="S60">
        <v>156.71</v>
      </c>
      <c r="T60">
        <v>125556.14</v>
      </c>
      <c r="U60">
        <v>0.37</v>
      </c>
      <c r="V60">
        <v>0.78</v>
      </c>
      <c r="W60">
        <v>7.55</v>
      </c>
      <c r="X60">
        <v>7.43</v>
      </c>
      <c r="Y60">
        <v>1</v>
      </c>
      <c r="Z60">
        <v>10</v>
      </c>
    </row>
    <row r="61" spans="1:26" x14ac:dyDescent="0.3">
      <c r="A61">
        <v>3</v>
      </c>
      <c r="B61">
        <v>95</v>
      </c>
      <c r="C61" t="s">
        <v>26</v>
      </c>
      <c r="D61">
        <v>1.659</v>
      </c>
      <c r="E61">
        <v>60.28</v>
      </c>
      <c r="F61">
        <v>53.94</v>
      </c>
      <c r="G61">
        <v>31.12</v>
      </c>
      <c r="H61">
        <v>0.37</v>
      </c>
      <c r="I61">
        <v>104</v>
      </c>
      <c r="J61">
        <v>190.25</v>
      </c>
      <c r="K61">
        <v>53.44</v>
      </c>
      <c r="L61">
        <v>4</v>
      </c>
      <c r="M61">
        <v>92</v>
      </c>
      <c r="N61">
        <v>37.82</v>
      </c>
      <c r="O61">
        <v>23698.48</v>
      </c>
      <c r="P61">
        <v>568.62</v>
      </c>
      <c r="Q61">
        <v>8283.57</v>
      </c>
      <c r="R61">
        <v>330.08</v>
      </c>
      <c r="S61">
        <v>156.71</v>
      </c>
      <c r="T61">
        <v>80653.55</v>
      </c>
      <c r="U61">
        <v>0.47</v>
      </c>
      <c r="V61">
        <v>0.82</v>
      </c>
      <c r="W61">
        <v>7.48</v>
      </c>
      <c r="X61">
        <v>4.78</v>
      </c>
      <c r="Y61">
        <v>1</v>
      </c>
      <c r="Z61">
        <v>10</v>
      </c>
    </row>
    <row r="62" spans="1:26" x14ac:dyDescent="0.3">
      <c r="A62">
        <v>4</v>
      </c>
      <c r="B62">
        <v>95</v>
      </c>
      <c r="C62" t="s">
        <v>26</v>
      </c>
      <c r="D62">
        <v>1.6930000000000001</v>
      </c>
      <c r="E62">
        <v>59.07</v>
      </c>
      <c r="F62">
        <v>53.29</v>
      </c>
      <c r="G62">
        <v>35.92</v>
      </c>
      <c r="H62">
        <v>0.46</v>
      </c>
      <c r="I62">
        <v>89</v>
      </c>
      <c r="J62">
        <v>191.78</v>
      </c>
      <c r="K62">
        <v>53.44</v>
      </c>
      <c r="L62">
        <v>5</v>
      </c>
      <c r="M62">
        <v>7</v>
      </c>
      <c r="N62">
        <v>38.35</v>
      </c>
      <c r="O62">
        <v>23887.360000000001</v>
      </c>
      <c r="P62">
        <v>543.70000000000005</v>
      </c>
      <c r="Q62">
        <v>8283.48</v>
      </c>
      <c r="R62">
        <v>304.85000000000002</v>
      </c>
      <c r="S62">
        <v>156.71</v>
      </c>
      <c r="T62">
        <v>68111.3</v>
      </c>
      <c r="U62">
        <v>0.51</v>
      </c>
      <c r="V62">
        <v>0.83</v>
      </c>
      <c r="W62">
        <v>7.54</v>
      </c>
      <c r="X62">
        <v>4.13</v>
      </c>
      <c r="Y62">
        <v>1</v>
      </c>
      <c r="Z62">
        <v>10</v>
      </c>
    </row>
    <row r="63" spans="1:26" x14ac:dyDescent="0.3">
      <c r="A63">
        <v>5</v>
      </c>
      <c r="B63">
        <v>95</v>
      </c>
      <c r="C63" t="s">
        <v>26</v>
      </c>
      <c r="D63">
        <v>1.6924999999999999</v>
      </c>
      <c r="E63">
        <v>59.09</v>
      </c>
      <c r="F63">
        <v>53.3</v>
      </c>
      <c r="G63">
        <v>35.94</v>
      </c>
      <c r="H63">
        <v>0.55000000000000004</v>
      </c>
      <c r="I63">
        <v>89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547.5</v>
      </c>
      <c r="Q63">
        <v>8284.07</v>
      </c>
      <c r="R63">
        <v>305.14999999999998</v>
      </c>
      <c r="S63">
        <v>156.71</v>
      </c>
      <c r="T63">
        <v>68261.36</v>
      </c>
      <c r="U63">
        <v>0.51</v>
      </c>
      <c r="V63">
        <v>0.83</v>
      </c>
      <c r="W63">
        <v>7.55</v>
      </c>
      <c r="X63">
        <v>4.1399999999999997</v>
      </c>
      <c r="Y63">
        <v>1</v>
      </c>
      <c r="Z63">
        <v>10</v>
      </c>
    </row>
    <row r="64" spans="1:26" x14ac:dyDescent="0.3">
      <c r="A64">
        <v>0</v>
      </c>
      <c r="B64">
        <v>55</v>
      </c>
      <c r="C64" t="s">
        <v>26</v>
      </c>
      <c r="D64">
        <v>1.147</v>
      </c>
      <c r="E64">
        <v>87.19</v>
      </c>
      <c r="F64">
        <v>73.23</v>
      </c>
      <c r="G64">
        <v>8.84</v>
      </c>
      <c r="H64">
        <v>0.15</v>
      </c>
      <c r="I64">
        <v>497</v>
      </c>
      <c r="J64">
        <v>116.05</v>
      </c>
      <c r="K64">
        <v>43.4</v>
      </c>
      <c r="L64">
        <v>1</v>
      </c>
      <c r="M64">
        <v>495</v>
      </c>
      <c r="N64">
        <v>16.649999999999999</v>
      </c>
      <c r="O64">
        <v>14546.17</v>
      </c>
      <c r="P64">
        <v>680.66</v>
      </c>
      <c r="Q64">
        <v>8284.91</v>
      </c>
      <c r="R64">
        <v>985.88</v>
      </c>
      <c r="S64">
        <v>156.71</v>
      </c>
      <c r="T64">
        <v>406587.52</v>
      </c>
      <c r="U64">
        <v>0.16</v>
      </c>
      <c r="V64">
        <v>0.61</v>
      </c>
      <c r="W64">
        <v>8.1</v>
      </c>
      <c r="X64">
        <v>24.06</v>
      </c>
      <c r="Y64">
        <v>1</v>
      </c>
      <c r="Z64">
        <v>10</v>
      </c>
    </row>
    <row r="65" spans="1:26" x14ac:dyDescent="0.3">
      <c r="A65">
        <v>1</v>
      </c>
      <c r="B65">
        <v>55</v>
      </c>
      <c r="C65" t="s">
        <v>26</v>
      </c>
      <c r="D65">
        <v>1.5860000000000001</v>
      </c>
      <c r="E65">
        <v>63.05</v>
      </c>
      <c r="F65">
        <v>56.98</v>
      </c>
      <c r="G65">
        <v>20.47</v>
      </c>
      <c r="H65">
        <v>0.3</v>
      </c>
      <c r="I65">
        <v>167</v>
      </c>
      <c r="J65">
        <v>117.34</v>
      </c>
      <c r="K65">
        <v>43.4</v>
      </c>
      <c r="L65">
        <v>2</v>
      </c>
      <c r="M65">
        <v>90</v>
      </c>
      <c r="N65">
        <v>16.940000000000001</v>
      </c>
      <c r="O65">
        <v>14705.49</v>
      </c>
      <c r="P65">
        <v>448.09</v>
      </c>
      <c r="Q65">
        <v>8283.51</v>
      </c>
      <c r="R65">
        <v>429.97</v>
      </c>
      <c r="S65">
        <v>156.71</v>
      </c>
      <c r="T65">
        <v>130281.31</v>
      </c>
      <c r="U65">
        <v>0.36</v>
      </c>
      <c r="V65">
        <v>0.78</v>
      </c>
      <c r="W65">
        <v>7.66</v>
      </c>
      <c r="X65">
        <v>7.81</v>
      </c>
      <c r="Y65">
        <v>1</v>
      </c>
      <c r="Z65">
        <v>10</v>
      </c>
    </row>
    <row r="66" spans="1:26" x14ac:dyDescent="0.3">
      <c r="A66">
        <v>2</v>
      </c>
      <c r="B66">
        <v>55</v>
      </c>
      <c r="C66" t="s">
        <v>26</v>
      </c>
      <c r="D66">
        <v>1.6146</v>
      </c>
      <c r="E66">
        <v>61.93</v>
      </c>
      <c r="F66">
        <v>56.22</v>
      </c>
      <c r="G66">
        <v>22.19</v>
      </c>
      <c r="H66">
        <v>0.45</v>
      </c>
      <c r="I66">
        <v>152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434.39</v>
      </c>
      <c r="Q66">
        <v>8284.2099999999991</v>
      </c>
      <c r="R66">
        <v>400.56</v>
      </c>
      <c r="S66">
        <v>156.71</v>
      </c>
      <c r="T66">
        <v>115653.48</v>
      </c>
      <c r="U66">
        <v>0.39</v>
      </c>
      <c r="V66">
        <v>0.79</v>
      </c>
      <c r="W66">
        <v>7.74</v>
      </c>
      <c r="X66">
        <v>7.05</v>
      </c>
      <c r="Y66">
        <v>1</v>
      </c>
      <c r="Z6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7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INDEX(resultados!$A$2:$ZZ$66, 1, MATCH($B$1, resultados!$A$1:$ZZ$1, 0))</f>
        <v>#N/A</v>
      </c>
      <c r="B7" t="e">
        <f>INDEX(resultados!$A$2:$ZZ$66, 1, MATCH($B$2, resultados!$A$1:$ZZ$1, 0))</f>
        <v>#N/A</v>
      </c>
      <c r="C7" t="e">
        <f>INDEX(resultados!$A$2:$ZZ$66, 1, MATCH($B$3, resultados!$A$1:$ZZ$1, 0))</f>
        <v>#N/A</v>
      </c>
    </row>
    <row r="8" spans="1:3" x14ac:dyDescent="0.3">
      <c r="A8" t="e">
        <f>INDEX(resultados!$A$2:$ZZ$66, 2, MATCH($B$1, resultados!$A$1:$ZZ$1, 0))</f>
        <v>#N/A</v>
      </c>
      <c r="B8" t="e">
        <f>INDEX(resultados!$A$2:$ZZ$66, 2, MATCH($B$2, resultados!$A$1:$ZZ$1, 0))</f>
        <v>#N/A</v>
      </c>
      <c r="C8" t="e">
        <f>INDEX(resultados!$A$2:$ZZ$66, 2, MATCH($B$3, resultados!$A$1:$ZZ$1, 0))</f>
        <v>#N/A</v>
      </c>
    </row>
    <row r="9" spans="1:3" x14ac:dyDescent="0.3">
      <c r="A9" t="e">
        <f>INDEX(resultados!$A$2:$ZZ$66, 3, MATCH($B$1, resultados!$A$1:$ZZ$1, 0))</f>
        <v>#N/A</v>
      </c>
      <c r="B9" t="e">
        <f>INDEX(resultados!$A$2:$ZZ$66, 3, MATCH($B$2, resultados!$A$1:$ZZ$1, 0))</f>
        <v>#N/A</v>
      </c>
      <c r="C9" t="e">
        <f>INDEX(resultados!$A$2:$ZZ$66, 3, MATCH($B$3, resultados!$A$1:$ZZ$1, 0))</f>
        <v>#N/A</v>
      </c>
    </row>
    <row r="10" spans="1:3" x14ac:dyDescent="0.3">
      <c r="A10" t="e">
        <f>INDEX(resultados!$A$2:$ZZ$66, 4, MATCH($B$1, resultados!$A$1:$ZZ$1, 0))</f>
        <v>#N/A</v>
      </c>
      <c r="B10" t="e">
        <f>INDEX(resultados!$A$2:$ZZ$66, 4, MATCH($B$2, resultados!$A$1:$ZZ$1, 0))</f>
        <v>#N/A</v>
      </c>
      <c r="C10" t="e">
        <f>INDEX(resultados!$A$2:$ZZ$66, 4, MATCH($B$3, resultados!$A$1:$ZZ$1, 0))</f>
        <v>#N/A</v>
      </c>
    </row>
    <row r="11" spans="1:3" x14ac:dyDescent="0.3">
      <c r="A11" t="e">
        <f>INDEX(resultados!$A$2:$ZZ$66, 5, MATCH($B$1, resultados!$A$1:$ZZ$1, 0))</f>
        <v>#N/A</v>
      </c>
      <c r="B11" t="e">
        <f>INDEX(resultados!$A$2:$ZZ$66, 5, MATCH($B$2, resultados!$A$1:$ZZ$1, 0))</f>
        <v>#N/A</v>
      </c>
      <c r="C11" t="e">
        <f>INDEX(resultados!$A$2:$ZZ$66, 5, MATCH($B$3, resultados!$A$1:$ZZ$1, 0))</f>
        <v>#N/A</v>
      </c>
    </row>
    <row r="12" spans="1:3" x14ac:dyDescent="0.3">
      <c r="A12" t="e">
        <f>INDEX(resultados!$A$2:$ZZ$66, 6, MATCH($B$1, resultados!$A$1:$ZZ$1, 0))</f>
        <v>#N/A</v>
      </c>
      <c r="B12" t="e">
        <f>INDEX(resultados!$A$2:$ZZ$66, 6, MATCH($B$2, resultados!$A$1:$ZZ$1, 0))</f>
        <v>#N/A</v>
      </c>
      <c r="C12" t="e">
        <f>INDEX(resultados!$A$2:$ZZ$66, 6, MATCH($B$3, resultados!$A$1:$ZZ$1, 0))</f>
        <v>#N/A</v>
      </c>
    </row>
    <row r="13" spans="1:3" x14ac:dyDescent="0.3">
      <c r="A13" t="e">
        <f>INDEX(resultados!$A$2:$ZZ$66, 7, MATCH($B$1, resultados!$A$1:$ZZ$1, 0))</f>
        <v>#N/A</v>
      </c>
      <c r="B13" t="e">
        <f>INDEX(resultados!$A$2:$ZZ$66, 7, MATCH($B$2, resultados!$A$1:$ZZ$1, 0))</f>
        <v>#N/A</v>
      </c>
      <c r="C13" t="e">
        <f>INDEX(resultados!$A$2:$ZZ$66, 7, MATCH($B$3, resultados!$A$1:$ZZ$1, 0))</f>
        <v>#N/A</v>
      </c>
    </row>
    <row r="14" spans="1:3" x14ac:dyDescent="0.3">
      <c r="A14" t="e">
        <f>INDEX(resultados!$A$2:$ZZ$66, 8, MATCH($B$1, resultados!$A$1:$ZZ$1, 0))</f>
        <v>#N/A</v>
      </c>
      <c r="B14" t="e">
        <f>INDEX(resultados!$A$2:$ZZ$66, 8, MATCH($B$2, resultados!$A$1:$ZZ$1, 0))</f>
        <v>#N/A</v>
      </c>
      <c r="C14" t="e">
        <f>INDEX(resultados!$A$2:$ZZ$66, 8, MATCH($B$3, resultados!$A$1:$ZZ$1, 0))</f>
        <v>#N/A</v>
      </c>
    </row>
    <row r="15" spans="1:3" x14ac:dyDescent="0.3">
      <c r="A15" t="e">
        <f>INDEX(resultados!$A$2:$ZZ$66, 9, MATCH($B$1, resultados!$A$1:$ZZ$1, 0))</f>
        <v>#N/A</v>
      </c>
      <c r="B15" t="e">
        <f>INDEX(resultados!$A$2:$ZZ$66, 9, MATCH($B$2, resultados!$A$1:$ZZ$1, 0))</f>
        <v>#N/A</v>
      </c>
      <c r="C15" t="e">
        <f>INDEX(resultados!$A$2:$ZZ$66, 9, MATCH($B$3, resultados!$A$1:$ZZ$1, 0))</f>
        <v>#N/A</v>
      </c>
    </row>
    <row r="16" spans="1:3" x14ac:dyDescent="0.3">
      <c r="A16" t="e">
        <f>INDEX(resultados!$A$2:$ZZ$66, 10, MATCH($B$1, resultados!$A$1:$ZZ$1, 0))</f>
        <v>#N/A</v>
      </c>
      <c r="B16" t="e">
        <f>INDEX(resultados!$A$2:$ZZ$66, 10, MATCH($B$2, resultados!$A$1:$ZZ$1, 0))</f>
        <v>#N/A</v>
      </c>
      <c r="C16" t="e">
        <f>INDEX(resultados!$A$2:$ZZ$66, 10, MATCH($B$3, resultados!$A$1:$ZZ$1, 0))</f>
        <v>#N/A</v>
      </c>
    </row>
    <row r="17" spans="1:3" x14ac:dyDescent="0.3">
      <c r="A17" t="e">
        <f>INDEX(resultados!$A$2:$ZZ$66, 11, MATCH($B$1, resultados!$A$1:$ZZ$1, 0))</f>
        <v>#N/A</v>
      </c>
      <c r="B17" t="e">
        <f>INDEX(resultados!$A$2:$ZZ$66, 11, MATCH($B$2, resultados!$A$1:$ZZ$1, 0))</f>
        <v>#N/A</v>
      </c>
      <c r="C17" t="e">
        <f>INDEX(resultados!$A$2:$ZZ$66, 11, MATCH($B$3, resultados!$A$1:$ZZ$1, 0))</f>
        <v>#N/A</v>
      </c>
    </row>
    <row r="18" spans="1:3" x14ac:dyDescent="0.3">
      <c r="A18" t="e">
        <f>INDEX(resultados!$A$2:$ZZ$66, 12, MATCH($B$1, resultados!$A$1:$ZZ$1, 0))</f>
        <v>#N/A</v>
      </c>
      <c r="B18" t="e">
        <f>INDEX(resultados!$A$2:$ZZ$66, 12, MATCH($B$2, resultados!$A$1:$ZZ$1, 0))</f>
        <v>#N/A</v>
      </c>
      <c r="C18" t="e">
        <f>INDEX(resultados!$A$2:$ZZ$66, 12, MATCH($B$3, resultados!$A$1:$ZZ$1, 0))</f>
        <v>#N/A</v>
      </c>
    </row>
    <row r="19" spans="1:3" x14ac:dyDescent="0.3">
      <c r="A19" t="e">
        <f>INDEX(resultados!$A$2:$ZZ$66, 13, MATCH($B$1, resultados!$A$1:$ZZ$1, 0))</f>
        <v>#N/A</v>
      </c>
      <c r="B19" t="e">
        <f>INDEX(resultados!$A$2:$ZZ$66, 13, MATCH($B$2, resultados!$A$1:$ZZ$1, 0))</f>
        <v>#N/A</v>
      </c>
      <c r="C19" t="e">
        <f>INDEX(resultados!$A$2:$ZZ$66, 13, MATCH($B$3, resultados!$A$1:$ZZ$1, 0))</f>
        <v>#N/A</v>
      </c>
    </row>
    <row r="20" spans="1:3" x14ac:dyDescent="0.3">
      <c r="A20" t="e">
        <f>INDEX(resultados!$A$2:$ZZ$66, 14, MATCH($B$1, resultados!$A$1:$ZZ$1, 0))</f>
        <v>#N/A</v>
      </c>
      <c r="B20" t="e">
        <f>INDEX(resultados!$A$2:$ZZ$66, 14, MATCH($B$2, resultados!$A$1:$ZZ$1, 0))</f>
        <v>#N/A</v>
      </c>
      <c r="C20" t="e">
        <f>INDEX(resultados!$A$2:$ZZ$66, 14, MATCH($B$3, resultados!$A$1:$ZZ$1, 0))</f>
        <v>#N/A</v>
      </c>
    </row>
    <row r="21" spans="1:3" x14ac:dyDescent="0.3">
      <c r="A21" t="e">
        <f>INDEX(resultados!$A$2:$ZZ$66, 15, MATCH($B$1, resultados!$A$1:$ZZ$1, 0))</f>
        <v>#N/A</v>
      </c>
      <c r="B21" t="e">
        <f>INDEX(resultados!$A$2:$ZZ$66, 15, MATCH($B$2, resultados!$A$1:$ZZ$1, 0))</f>
        <v>#N/A</v>
      </c>
      <c r="C21" t="e">
        <f>INDEX(resultados!$A$2:$ZZ$66, 15, MATCH($B$3, resultados!$A$1:$ZZ$1, 0))</f>
        <v>#N/A</v>
      </c>
    </row>
    <row r="22" spans="1:3" x14ac:dyDescent="0.3">
      <c r="A22" t="e">
        <f>INDEX(resultados!$A$2:$ZZ$66, 16, MATCH($B$1, resultados!$A$1:$ZZ$1, 0))</f>
        <v>#N/A</v>
      </c>
      <c r="B22" t="e">
        <f>INDEX(resultados!$A$2:$ZZ$66, 16, MATCH($B$2, resultados!$A$1:$ZZ$1, 0))</f>
        <v>#N/A</v>
      </c>
      <c r="C22" t="e">
        <f>INDEX(resultados!$A$2:$ZZ$66, 16, MATCH($B$3, resultados!$A$1:$ZZ$1, 0))</f>
        <v>#N/A</v>
      </c>
    </row>
    <row r="23" spans="1:3" x14ac:dyDescent="0.3">
      <c r="A23" t="e">
        <f>INDEX(resultados!$A$2:$ZZ$66, 17, MATCH($B$1, resultados!$A$1:$ZZ$1, 0))</f>
        <v>#N/A</v>
      </c>
      <c r="B23" t="e">
        <f>INDEX(resultados!$A$2:$ZZ$66, 17, MATCH($B$2, resultados!$A$1:$ZZ$1, 0))</f>
        <v>#N/A</v>
      </c>
      <c r="C23" t="e">
        <f>INDEX(resultados!$A$2:$ZZ$66, 17, MATCH($B$3, resultados!$A$1:$ZZ$1, 0))</f>
        <v>#N/A</v>
      </c>
    </row>
    <row r="24" spans="1:3" x14ac:dyDescent="0.3">
      <c r="A24" t="e">
        <f>INDEX(resultados!$A$2:$ZZ$66, 18, MATCH($B$1, resultados!$A$1:$ZZ$1, 0))</f>
        <v>#N/A</v>
      </c>
      <c r="B24" t="e">
        <f>INDEX(resultados!$A$2:$ZZ$66, 18, MATCH($B$2, resultados!$A$1:$ZZ$1, 0))</f>
        <v>#N/A</v>
      </c>
      <c r="C24" t="e">
        <f>INDEX(resultados!$A$2:$ZZ$66, 18, MATCH($B$3, resultados!$A$1:$ZZ$1, 0))</f>
        <v>#N/A</v>
      </c>
    </row>
    <row r="25" spans="1:3" x14ac:dyDescent="0.3">
      <c r="A25" t="e">
        <f>INDEX(resultados!$A$2:$ZZ$66, 19, MATCH($B$1, resultados!$A$1:$ZZ$1, 0))</f>
        <v>#N/A</v>
      </c>
      <c r="B25" t="e">
        <f>INDEX(resultados!$A$2:$ZZ$66, 19, MATCH($B$2, resultados!$A$1:$ZZ$1, 0))</f>
        <v>#N/A</v>
      </c>
      <c r="C25" t="e">
        <f>INDEX(resultados!$A$2:$ZZ$66, 19, MATCH($B$3, resultados!$A$1:$ZZ$1, 0))</f>
        <v>#N/A</v>
      </c>
    </row>
    <row r="26" spans="1:3" x14ac:dyDescent="0.3">
      <c r="A26" t="e">
        <f>INDEX(resultados!$A$2:$ZZ$66, 20, MATCH($B$1, resultados!$A$1:$ZZ$1, 0))</f>
        <v>#N/A</v>
      </c>
      <c r="B26" t="e">
        <f>INDEX(resultados!$A$2:$ZZ$66, 20, MATCH($B$2, resultados!$A$1:$ZZ$1, 0))</f>
        <v>#N/A</v>
      </c>
      <c r="C26" t="e">
        <f>INDEX(resultados!$A$2:$ZZ$66, 20, MATCH($B$3, resultados!$A$1:$ZZ$1, 0))</f>
        <v>#N/A</v>
      </c>
    </row>
    <row r="27" spans="1:3" x14ac:dyDescent="0.3">
      <c r="A27" t="e">
        <f>INDEX(resultados!$A$2:$ZZ$66, 21, MATCH($B$1, resultados!$A$1:$ZZ$1, 0))</f>
        <v>#N/A</v>
      </c>
      <c r="B27" t="e">
        <f>INDEX(resultados!$A$2:$ZZ$66, 21, MATCH($B$2, resultados!$A$1:$ZZ$1, 0))</f>
        <v>#N/A</v>
      </c>
      <c r="C27" t="e">
        <f>INDEX(resultados!$A$2:$ZZ$66, 21, MATCH($B$3, resultados!$A$1:$ZZ$1, 0))</f>
        <v>#N/A</v>
      </c>
    </row>
    <row r="28" spans="1:3" x14ac:dyDescent="0.3">
      <c r="A28" t="e">
        <f>INDEX(resultados!$A$2:$ZZ$66, 22, MATCH($B$1, resultados!$A$1:$ZZ$1, 0))</f>
        <v>#N/A</v>
      </c>
      <c r="B28" t="e">
        <f>INDEX(resultados!$A$2:$ZZ$66, 22, MATCH($B$2, resultados!$A$1:$ZZ$1, 0))</f>
        <v>#N/A</v>
      </c>
      <c r="C28" t="e">
        <f>INDEX(resultados!$A$2:$ZZ$66, 22, MATCH($B$3, resultados!$A$1:$ZZ$1, 0))</f>
        <v>#N/A</v>
      </c>
    </row>
    <row r="29" spans="1:3" x14ac:dyDescent="0.3">
      <c r="A29" t="e">
        <f>INDEX(resultados!$A$2:$ZZ$66, 23, MATCH($B$1, resultados!$A$1:$ZZ$1, 0))</f>
        <v>#N/A</v>
      </c>
      <c r="B29" t="e">
        <f>INDEX(resultados!$A$2:$ZZ$66, 23, MATCH($B$2, resultados!$A$1:$ZZ$1, 0))</f>
        <v>#N/A</v>
      </c>
      <c r="C29" t="e">
        <f>INDEX(resultados!$A$2:$ZZ$66, 23, MATCH($B$3, resultados!$A$1:$ZZ$1, 0))</f>
        <v>#N/A</v>
      </c>
    </row>
    <row r="30" spans="1:3" x14ac:dyDescent="0.3">
      <c r="A30" t="e">
        <f>INDEX(resultados!$A$2:$ZZ$66, 24, MATCH($B$1, resultados!$A$1:$ZZ$1, 0))</f>
        <v>#N/A</v>
      </c>
      <c r="B30" t="e">
        <f>INDEX(resultados!$A$2:$ZZ$66, 24, MATCH($B$2, resultados!$A$1:$ZZ$1, 0))</f>
        <v>#N/A</v>
      </c>
      <c r="C30" t="e">
        <f>INDEX(resultados!$A$2:$ZZ$66, 24, MATCH($B$3, resultados!$A$1:$ZZ$1, 0))</f>
        <v>#N/A</v>
      </c>
    </row>
    <row r="31" spans="1:3" x14ac:dyDescent="0.3">
      <c r="A31" t="e">
        <f>INDEX(resultados!$A$2:$ZZ$66, 25, MATCH($B$1, resultados!$A$1:$ZZ$1, 0))</f>
        <v>#N/A</v>
      </c>
      <c r="B31" t="e">
        <f>INDEX(resultados!$A$2:$ZZ$66, 25, MATCH($B$2, resultados!$A$1:$ZZ$1, 0))</f>
        <v>#N/A</v>
      </c>
      <c r="C31" t="e">
        <f>INDEX(resultados!$A$2:$ZZ$66, 25, MATCH($B$3, resultados!$A$1:$ZZ$1, 0))</f>
        <v>#N/A</v>
      </c>
    </row>
    <row r="32" spans="1:3" x14ac:dyDescent="0.3">
      <c r="A32" t="e">
        <f>INDEX(resultados!$A$2:$ZZ$66, 26, MATCH($B$1, resultados!$A$1:$ZZ$1, 0))</f>
        <v>#N/A</v>
      </c>
      <c r="B32" t="e">
        <f>INDEX(resultados!$A$2:$ZZ$66, 26, MATCH($B$2, resultados!$A$1:$ZZ$1, 0))</f>
        <v>#N/A</v>
      </c>
      <c r="C32" t="e">
        <f>INDEX(resultados!$A$2:$ZZ$66, 26, MATCH($B$3, resultados!$A$1:$ZZ$1, 0))</f>
        <v>#N/A</v>
      </c>
    </row>
    <row r="33" spans="1:3" x14ac:dyDescent="0.3">
      <c r="A33" t="e">
        <f>INDEX(resultados!$A$2:$ZZ$66, 27, MATCH($B$1, resultados!$A$1:$ZZ$1, 0))</f>
        <v>#N/A</v>
      </c>
      <c r="B33" t="e">
        <f>INDEX(resultados!$A$2:$ZZ$66, 27, MATCH($B$2, resultados!$A$1:$ZZ$1, 0))</f>
        <v>#N/A</v>
      </c>
      <c r="C33" t="e">
        <f>INDEX(resultados!$A$2:$ZZ$66, 27, MATCH($B$3, resultados!$A$1:$ZZ$1, 0))</f>
        <v>#N/A</v>
      </c>
    </row>
    <row r="34" spans="1:3" x14ac:dyDescent="0.3">
      <c r="A34" t="e">
        <f>INDEX(resultados!$A$2:$ZZ$66, 28, MATCH($B$1, resultados!$A$1:$ZZ$1, 0))</f>
        <v>#N/A</v>
      </c>
      <c r="B34" t="e">
        <f>INDEX(resultados!$A$2:$ZZ$66, 28, MATCH($B$2, resultados!$A$1:$ZZ$1, 0))</f>
        <v>#N/A</v>
      </c>
      <c r="C34" t="e">
        <f>INDEX(resultados!$A$2:$ZZ$66, 28, MATCH($B$3, resultados!$A$1:$ZZ$1, 0))</f>
        <v>#N/A</v>
      </c>
    </row>
    <row r="35" spans="1:3" x14ac:dyDescent="0.3">
      <c r="A35" t="e">
        <f>INDEX(resultados!$A$2:$ZZ$66, 29, MATCH($B$1, resultados!$A$1:$ZZ$1, 0))</f>
        <v>#N/A</v>
      </c>
      <c r="B35" t="e">
        <f>INDEX(resultados!$A$2:$ZZ$66, 29, MATCH($B$2, resultados!$A$1:$ZZ$1, 0))</f>
        <v>#N/A</v>
      </c>
      <c r="C35" t="e">
        <f>INDEX(resultados!$A$2:$ZZ$66, 29, MATCH($B$3, resultados!$A$1:$ZZ$1, 0))</f>
        <v>#N/A</v>
      </c>
    </row>
    <row r="36" spans="1:3" x14ac:dyDescent="0.3">
      <c r="A36" t="e">
        <f>INDEX(resultados!$A$2:$ZZ$66, 30, MATCH($B$1, resultados!$A$1:$ZZ$1, 0))</f>
        <v>#N/A</v>
      </c>
      <c r="B36" t="e">
        <f>INDEX(resultados!$A$2:$ZZ$66, 30, MATCH($B$2, resultados!$A$1:$ZZ$1, 0))</f>
        <v>#N/A</v>
      </c>
      <c r="C36" t="e">
        <f>INDEX(resultados!$A$2:$ZZ$66, 30, MATCH($B$3, resultados!$A$1:$ZZ$1, 0))</f>
        <v>#N/A</v>
      </c>
    </row>
    <row r="37" spans="1:3" x14ac:dyDescent="0.3">
      <c r="A37" t="e">
        <f>INDEX(resultados!$A$2:$ZZ$66, 31, MATCH($B$1, resultados!$A$1:$ZZ$1, 0))</f>
        <v>#N/A</v>
      </c>
      <c r="B37" t="e">
        <f>INDEX(resultados!$A$2:$ZZ$66, 31, MATCH($B$2, resultados!$A$1:$ZZ$1, 0))</f>
        <v>#N/A</v>
      </c>
      <c r="C37" t="e">
        <f>INDEX(resultados!$A$2:$ZZ$66, 31, MATCH($B$3, resultados!$A$1:$ZZ$1, 0))</f>
        <v>#N/A</v>
      </c>
    </row>
    <row r="38" spans="1:3" x14ac:dyDescent="0.3">
      <c r="A38" t="e">
        <f>INDEX(resultados!$A$2:$ZZ$66, 32, MATCH($B$1, resultados!$A$1:$ZZ$1, 0))</f>
        <v>#N/A</v>
      </c>
      <c r="B38" t="e">
        <f>INDEX(resultados!$A$2:$ZZ$66, 32, MATCH($B$2, resultados!$A$1:$ZZ$1, 0))</f>
        <v>#N/A</v>
      </c>
      <c r="C38" t="e">
        <f>INDEX(resultados!$A$2:$ZZ$66, 32, MATCH($B$3, resultados!$A$1:$ZZ$1, 0))</f>
        <v>#N/A</v>
      </c>
    </row>
    <row r="39" spans="1:3" x14ac:dyDescent="0.3">
      <c r="A39" t="e">
        <f>INDEX(resultados!$A$2:$ZZ$66, 33, MATCH($B$1, resultados!$A$1:$ZZ$1, 0))</f>
        <v>#N/A</v>
      </c>
      <c r="B39" t="e">
        <f>INDEX(resultados!$A$2:$ZZ$66, 33, MATCH($B$2, resultados!$A$1:$ZZ$1, 0))</f>
        <v>#N/A</v>
      </c>
      <c r="C39" t="e">
        <f>INDEX(resultados!$A$2:$ZZ$66, 33, MATCH($B$3, resultados!$A$1:$ZZ$1, 0))</f>
        <v>#N/A</v>
      </c>
    </row>
    <row r="40" spans="1:3" x14ac:dyDescent="0.3">
      <c r="A40" t="e">
        <f>INDEX(resultados!$A$2:$ZZ$66, 34, MATCH($B$1, resultados!$A$1:$ZZ$1, 0))</f>
        <v>#N/A</v>
      </c>
      <c r="B40" t="e">
        <f>INDEX(resultados!$A$2:$ZZ$66, 34, MATCH($B$2, resultados!$A$1:$ZZ$1, 0))</f>
        <v>#N/A</v>
      </c>
      <c r="C40" t="e">
        <f>INDEX(resultados!$A$2:$ZZ$66, 34, MATCH($B$3, resultados!$A$1:$ZZ$1, 0))</f>
        <v>#N/A</v>
      </c>
    </row>
    <row r="41" spans="1:3" x14ac:dyDescent="0.3">
      <c r="A41" t="e">
        <f>INDEX(resultados!$A$2:$ZZ$66, 35, MATCH($B$1, resultados!$A$1:$ZZ$1, 0))</f>
        <v>#N/A</v>
      </c>
      <c r="B41" t="e">
        <f>INDEX(resultados!$A$2:$ZZ$66, 35, MATCH($B$2, resultados!$A$1:$ZZ$1, 0))</f>
        <v>#N/A</v>
      </c>
      <c r="C41" t="e">
        <f>INDEX(resultados!$A$2:$ZZ$66, 35, MATCH($B$3, resultados!$A$1:$ZZ$1, 0))</f>
        <v>#N/A</v>
      </c>
    </row>
    <row r="42" spans="1:3" x14ac:dyDescent="0.3">
      <c r="A42" t="e">
        <f>INDEX(resultados!$A$2:$ZZ$66, 36, MATCH($B$1, resultados!$A$1:$ZZ$1, 0))</f>
        <v>#N/A</v>
      </c>
      <c r="B42" t="e">
        <f>INDEX(resultados!$A$2:$ZZ$66, 36, MATCH($B$2, resultados!$A$1:$ZZ$1, 0))</f>
        <v>#N/A</v>
      </c>
      <c r="C42" t="e">
        <f>INDEX(resultados!$A$2:$ZZ$66, 36, MATCH($B$3, resultados!$A$1:$ZZ$1, 0))</f>
        <v>#N/A</v>
      </c>
    </row>
    <row r="43" spans="1:3" x14ac:dyDescent="0.3">
      <c r="A43" t="e">
        <f>INDEX(resultados!$A$2:$ZZ$66, 37, MATCH($B$1, resultados!$A$1:$ZZ$1, 0))</f>
        <v>#N/A</v>
      </c>
      <c r="B43" t="e">
        <f>INDEX(resultados!$A$2:$ZZ$66, 37, MATCH($B$2, resultados!$A$1:$ZZ$1, 0))</f>
        <v>#N/A</v>
      </c>
      <c r="C43" t="e">
        <f>INDEX(resultados!$A$2:$ZZ$66, 37, MATCH($B$3, resultados!$A$1:$ZZ$1, 0))</f>
        <v>#N/A</v>
      </c>
    </row>
    <row r="44" spans="1:3" x14ac:dyDescent="0.3">
      <c r="A44" t="e">
        <f>INDEX(resultados!$A$2:$ZZ$66, 38, MATCH($B$1, resultados!$A$1:$ZZ$1, 0))</f>
        <v>#N/A</v>
      </c>
      <c r="B44" t="e">
        <f>INDEX(resultados!$A$2:$ZZ$66, 38, MATCH($B$2, resultados!$A$1:$ZZ$1, 0))</f>
        <v>#N/A</v>
      </c>
      <c r="C44" t="e">
        <f>INDEX(resultados!$A$2:$ZZ$66, 38, MATCH($B$3, resultados!$A$1:$ZZ$1, 0))</f>
        <v>#N/A</v>
      </c>
    </row>
    <row r="45" spans="1:3" x14ac:dyDescent="0.3">
      <c r="A45" t="e">
        <f>INDEX(resultados!$A$2:$ZZ$66, 39, MATCH($B$1, resultados!$A$1:$ZZ$1, 0))</f>
        <v>#N/A</v>
      </c>
      <c r="B45" t="e">
        <f>INDEX(resultados!$A$2:$ZZ$66, 39, MATCH($B$2, resultados!$A$1:$ZZ$1, 0))</f>
        <v>#N/A</v>
      </c>
      <c r="C45" t="e">
        <f>INDEX(resultados!$A$2:$ZZ$66, 39, MATCH($B$3, resultados!$A$1:$ZZ$1, 0))</f>
        <v>#N/A</v>
      </c>
    </row>
    <row r="46" spans="1:3" x14ac:dyDescent="0.3">
      <c r="A46" t="e">
        <f>INDEX(resultados!$A$2:$ZZ$66, 40, MATCH($B$1, resultados!$A$1:$ZZ$1, 0))</f>
        <v>#N/A</v>
      </c>
      <c r="B46" t="e">
        <f>INDEX(resultados!$A$2:$ZZ$66, 40, MATCH($B$2, resultados!$A$1:$ZZ$1, 0))</f>
        <v>#N/A</v>
      </c>
      <c r="C46" t="e">
        <f>INDEX(resultados!$A$2:$ZZ$66, 40, MATCH($B$3, resultados!$A$1:$ZZ$1, 0))</f>
        <v>#N/A</v>
      </c>
    </row>
    <row r="47" spans="1:3" x14ac:dyDescent="0.3">
      <c r="A47" t="e">
        <f>INDEX(resultados!$A$2:$ZZ$66, 41, MATCH($B$1, resultados!$A$1:$ZZ$1, 0))</f>
        <v>#N/A</v>
      </c>
      <c r="B47" t="e">
        <f>INDEX(resultados!$A$2:$ZZ$66, 41, MATCH($B$2, resultados!$A$1:$ZZ$1, 0))</f>
        <v>#N/A</v>
      </c>
      <c r="C47" t="e">
        <f>INDEX(resultados!$A$2:$ZZ$66, 41, MATCH($B$3, resultados!$A$1:$ZZ$1, 0))</f>
        <v>#N/A</v>
      </c>
    </row>
    <row r="48" spans="1:3" x14ac:dyDescent="0.3">
      <c r="A48" t="e">
        <f>INDEX(resultados!$A$2:$ZZ$66, 42, MATCH($B$1, resultados!$A$1:$ZZ$1, 0))</f>
        <v>#N/A</v>
      </c>
      <c r="B48" t="e">
        <f>INDEX(resultados!$A$2:$ZZ$66, 42, MATCH($B$2, resultados!$A$1:$ZZ$1, 0))</f>
        <v>#N/A</v>
      </c>
      <c r="C48" t="e">
        <f>INDEX(resultados!$A$2:$ZZ$66, 42, MATCH($B$3, resultados!$A$1:$ZZ$1, 0))</f>
        <v>#N/A</v>
      </c>
    </row>
    <row r="49" spans="1:3" x14ac:dyDescent="0.3">
      <c r="A49" t="e">
        <f>INDEX(resultados!$A$2:$ZZ$66, 43, MATCH($B$1, resultados!$A$1:$ZZ$1, 0))</f>
        <v>#N/A</v>
      </c>
      <c r="B49" t="e">
        <f>INDEX(resultados!$A$2:$ZZ$66, 43, MATCH($B$2, resultados!$A$1:$ZZ$1, 0))</f>
        <v>#N/A</v>
      </c>
      <c r="C49" t="e">
        <f>INDEX(resultados!$A$2:$ZZ$66, 43, MATCH($B$3, resultados!$A$1:$ZZ$1, 0))</f>
        <v>#N/A</v>
      </c>
    </row>
    <row r="50" spans="1:3" x14ac:dyDescent="0.3">
      <c r="A50" t="e">
        <f>INDEX(resultados!$A$2:$ZZ$66, 44, MATCH($B$1, resultados!$A$1:$ZZ$1, 0))</f>
        <v>#N/A</v>
      </c>
      <c r="B50" t="e">
        <f>INDEX(resultados!$A$2:$ZZ$66, 44, MATCH($B$2, resultados!$A$1:$ZZ$1, 0))</f>
        <v>#N/A</v>
      </c>
      <c r="C50" t="e">
        <f>INDEX(resultados!$A$2:$ZZ$66, 44, MATCH($B$3, resultados!$A$1:$ZZ$1, 0))</f>
        <v>#N/A</v>
      </c>
    </row>
    <row r="51" spans="1:3" x14ac:dyDescent="0.3">
      <c r="A51" t="e">
        <f>INDEX(resultados!$A$2:$ZZ$66, 45, MATCH($B$1, resultados!$A$1:$ZZ$1, 0))</f>
        <v>#N/A</v>
      </c>
      <c r="B51" t="e">
        <f>INDEX(resultados!$A$2:$ZZ$66, 45, MATCH($B$2, resultados!$A$1:$ZZ$1, 0))</f>
        <v>#N/A</v>
      </c>
      <c r="C51" t="e">
        <f>INDEX(resultados!$A$2:$ZZ$66, 45, MATCH($B$3, resultados!$A$1:$ZZ$1, 0))</f>
        <v>#N/A</v>
      </c>
    </row>
    <row r="52" spans="1:3" x14ac:dyDescent="0.3">
      <c r="A52" t="e">
        <f>INDEX(resultados!$A$2:$ZZ$66, 46, MATCH($B$1, resultados!$A$1:$ZZ$1, 0))</f>
        <v>#N/A</v>
      </c>
      <c r="B52" t="e">
        <f>INDEX(resultados!$A$2:$ZZ$66, 46, MATCH($B$2, resultados!$A$1:$ZZ$1, 0))</f>
        <v>#N/A</v>
      </c>
      <c r="C52" t="e">
        <f>INDEX(resultados!$A$2:$ZZ$66, 46, MATCH($B$3, resultados!$A$1:$ZZ$1, 0))</f>
        <v>#N/A</v>
      </c>
    </row>
    <row r="53" spans="1:3" x14ac:dyDescent="0.3">
      <c r="A53" t="e">
        <f>INDEX(resultados!$A$2:$ZZ$66, 47, MATCH($B$1, resultados!$A$1:$ZZ$1, 0))</f>
        <v>#N/A</v>
      </c>
      <c r="B53" t="e">
        <f>INDEX(resultados!$A$2:$ZZ$66, 47, MATCH($B$2, resultados!$A$1:$ZZ$1, 0))</f>
        <v>#N/A</v>
      </c>
      <c r="C53" t="e">
        <f>INDEX(resultados!$A$2:$ZZ$66, 47, MATCH($B$3, resultados!$A$1:$ZZ$1, 0))</f>
        <v>#N/A</v>
      </c>
    </row>
    <row r="54" spans="1:3" x14ac:dyDescent="0.3">
      <c r="A54" t="e">
        <f>INDEX(resultados!$A$2:$ZZ$66, 48, MATCH($B$1, resultados!$A$1:$ZZ$1, 0))</f>
        <v>#N/A</v>
      </c>
      <c r="B54" t="e">
        <f>INDEX(resultados!$A$2:$ZZ$66, 48, MATCH($B$2, resultados!$A$1:$ZZ$1, 0))</f>
        <v>#N/A</v>
      </c>
      <c r="C54" t="e">
        <f>INDEX(resultados!$A$2:$ZZ$66, 48, MATCH($B$3, resultados!$A$1:$ZZ$1, 0))</f>
        <v>#N/A</v>
      </c>
    </row>
    <row r="55" spans="1:3" x14ac:dyDescent="0.3">
      <c r="A55" t="e">
        <f>INDEX(resultados!$A$2:$ZZ$66, 49, MATCH($B$1, resultados!$A$1:$ZZ$1, 0))</f>
        <v>#N/A</v>
      </c>
      <c r="B55" t="e">
        <f>INDEX(resultados!$A$2:$ZZ$66, 49, MATCH($B$2, resultados!$A$1:$ZZ$1, 0))</f>
        <v>#N/A</v>
      </c>
      <c r="C55" t="e">
        <f>INDEX(resultados!$A$2:$ZZ$66, 49, MATCH($B$3, resultados!$A$1:$ZZ$1, 0))</f>
        <v>#N/A</v>
      </c>
    </row>
    <row r="56" spans="1:3" x14ac:dyDescent="0.3">
      <c r="A56" t="e">
        <f>INDEX(resultados!$A$2:$ZZ$66, 50, MATCH($B$1, resultados!$A$1:$ZZ$1, 0))</f>
        <v>#N/A</v>
      </c>
      <c r="B56" t="e">
        <f>INDEX(resultados!$A$2:$ZZ$66, 50, MATCH($B$2, resultados!$A$1:$ZZ$1, 0))</f>
        <v>#N/A</v>
      </c>
      <c r="C56" t="e">
        <f>INDEX(resultados!$A$2:$ZZ$66, 50, MATCH($B$3, resultados!$A$1:$ZZ$1, 0))</f>
        <v>#N/A</v>
      </c>
    </row>
    <row r="57" spans="1:3" x14ac:dyDescent="0.3">
      <c r="A57" t="e">
        <f>INDEX(resultados!$A$2:$ZZ$66, 51, MATCH($B$1, resultados!$A$1:$ZZ$1, 0))</f>
        <v>#N/A</v>
      </c>
      <c r="B57" t="e">
        <f>INDEX(resultados!$A$2:$ZZ$66, 51, MATCH($B$2, resultados!$A$1:$ZZ$1, 0))</f>
        <v>#N/A</v>
      </c>
      <c r="C57" t="e">
        <f>INDEX(resultados!$A$2:$ZZ$66, 51, MATCH($B$3, resultados!$A$1:$ZZ$1, 0))</f>
        <v>#N/A</v>
      </c>
    </row>
    <row r="58" spans="1:3" x14ac:dyDescent="0.3">
      <c r="A58" t="e">
        <f>INDEX(resultados!$A$2:$ZZ$66, 52, MATCH($B$1, resultados!$A$1:$ZZ$1, 0))</f>
        <v>#N/A</v>
      </c>
      <c r="B58" t="e">
        <f>INDEX(resultados!$A$2:$ZZ$66, 52, MATCH($B$2, resultados!$A$1:$ZZ$1, 0))</f>
        <v>#N/A</v>
      </c>
      <c r="C58" t="e">
        <f>INDEX(resultados!$A$2:$ZZ$66, 52, MATCH($B$3, resultados!$A$1:$ZZ$1, 0))</f>
        <v>#N/A</v>
      </c>
    </row>
    <row r="59" spans="1:3" x14ac:dyDescent="0.3">
      <c r="A59" t="e">
        <f>INDEX(resultados!$A$2:$ZZ$66, 53, MATCH($B$1, resultados!$A$1:$ZZ$1, 0))</f>
        <v>#N/A</v>
      </c>
      <c r="B59" t="e">
        <f>INDEX(resultados!$A$2:$ZZ$66, 53, MATCH($B$2, resultados!$A$1:$ZZ$1, 0))</f>
        <v>#N/A</v>
      </c>
      <c r="C59" t="e">
        <f>INDEX(resultados!$A$2:$ZZ$66, 53, MATCH($B$3, resultados!$A$1:$ZZ$1, 0))</f>
        <v>#N/A</v>
      </c>
    </row>
    <row r="60" spans="1:3" x14ac:dyDescent="0.3">
      <c r="A60" t="e">
        <f>INDEX(resultados!$A$2:$ZZ$66, 54, MATCH($B$1, resultados!$A$1:$ZZ$1, 0))</f>
        <v>#N/A</v>
      </c>
      <c r="B60" t="e">
        <f>INDEX(resultados!$A$2:$ZZ$66, 54, MATCH($B$2, resultados!$A$1:$ZZ$1, 0))</f>
        <v>#N/A</v>
      </c>
      <c r="C60" t="e">
        <f>INDEX(resultados!$A$2:$ZZ$66, 54, MATCH($B$3, resultados!$A$1:$ZZ$1, 0))</f>
        <v>#N/A</v>
      </c>
    </row>
    <row r="61" spans="1:3" x14ac:dyDescent="0.3">
      <c r="A61" t="e">
        <f>INDEX(resultados!$A$2:$ZZ$66, 55, MATCH($B$1, resultados!$A$1:$ZZ$1, 0))</f>
        <v>#N/A</v>
      </c>
      <c r="B61" t="e">
        <f>INDEX(resultados!$A$2:$ZZ$66, 55, MATCH($B$2, resultados!$A$1:$ZZ$1, 0))</f>
        <v>#N/A</v>
      </c>
      <c r="C61" t="e">
        <f>INDEX(resultados!$A$2:$ZZ$66, 55, MATCH($B$3, resultados!$A$1:$ZZ$1, 0))</f>
        <v>#N/A</v>
      </c>
    </row>
    <row r="62" spans="1:3" x14ac:dyDescent="0.3">
      <c r="A62" t="e">
        <f>INDEX(resultados!$A$2:$ZZ$66, 56, MATCH($B$1, resultados!$A$1:$ZZ$1, 0))</f>
        <v>#N/A</v>
      </c>
      <c r="B62" t="e">
        <f>INDEX(resultados!$A$2:$ZZ$66, 56, MATCH($B$2, resultados!$A$1:$ZZ$1, 0))</f>
        <v>#N/A</v>
      </c>
      <c r="C62" t="e">
        <f>INDEX(resultados!$A$2:$ZZ$66, 56, MATCH($B$3, resultados!$A$1:$ZZ$1, 0))</f>
        <v>#N/A</v>
      </c>
    </row>
    <row r="63" spans="1:3" x14ac:dyDescent="0.3">
      <c r="A63" t="e">
        <f>INDEX(resultados!$A$2:$ZZ$66, 57, MATCH($B$1, resultados!$A$1:$ZZ$1, 0))</f>
        <v>#N/A</v>
      </c>
      <c r="B63" t="e">
        <f>INDEX(resultados!$A$2:$ZZ$66, 57, MATCH($B$2, resultados!$A$1:$ZZ$1, 0))</f>
        <v>#N/A</v>
      </c>
      <c r="C63" t="e">
        <f>INDEX(resultados!$A$2:$ZZ$66, 57, MATCH($B$3, resultados!$A$1:$ZZ$1, 0))</f>
        <v>#N/A</v>
      </c>
    </row>
    <row r="64" spans="1:3" x14ac:dyDescent="0.3">
      <c r="A64" t="e">
        <f>INDEX(resultados!$A$2:$ZZ$66, 58, MATCH($B$1, resultados!$A$1:$ZZ$1, 0))</f>
        <v>#N/A</v>
      </c>
      <c r="B64" t="e">
        <f>INDEX(resultados!$A$2:$ZZ$66, 58, MATCH($B$2, resultados!$A$1:$ZZ$1, 0))</f>
        <v>#N/A</v>
      </c>
      <c r="C64" t="e">
        <f>INDEX(resultados!$A$2:$ZZ$66, 58, MATCH($B$3, resultados!$A$1:$ZZ$1, 0))</f>
        <v>#N/A</v>
      </c>
    </row>
    <row r="65" spans="1:3" x14ac:dyDescent="0.3">
      <c r="A65" t="e">
        <f>INDEX(resultados!$A$2:$ZZ$66, 59, MATCH($B$1, resultados!$A$1:$ZZ$1, 0))</f>
        <v>#N/A</v>
      </c>
      <c r="B65" t="e">
        <f>INDEX(resultados!$A$2:$ZZ$66, 59, MATCH($B$2, resultados!$A$1:$ZZ$1, 0))</f>
        <v>#N/A</v>
      </c>
      <c r="C65" t="e">
        <f>INDEX(resultados!$A$2:$ZZ$66, 59, MATCH($B$3, resultados!$A$1:$ZZ$1, 0))</f>
        <v>#N/A</v>
      </c>
    </row>
    <row r="66" spans="1:3" x14ac:dyDescent="0.3">
      <c r="A66" t="e">
        <f>INDEX(resultados!$A$2:$ZZ$66, 60, MATCH($B$1, resultados!$A$1:$ZZ$1, 0))</f>
        <v>#N/A</v>
      </c>
      <c r="B66" t="e">
        <f>INDEX(resultados!$A$2:$ZZ$66, 60, MATCH($B$2, resultados!$A$1:$ZZ$1, 0))</f>
        <v>#N/A</v>
      </c>
      <c r="C66" t="e">
        <f>INDEX(resultados!$A$2:$ZZ$66, 60, MATCH($B$3, resultados!$A$1:$ZZ$1, 0))</f>
        <v>#N/A</v>
      </c>
    </row>
    <row r="67" spans="1:3" x14ac:dyDescent="0.3">
      <c r="A67" t="e">
        <f>INDEX(resultados!$A$2:$ZZ$66, 61, MATCH($B$1, resultados!$A$1:$ZZ$1, 0))</f>
        <v>#N/A</v>
      </c>
      <c r="B67" t="e">
        <f>INDEX(resultados!$A$2:$ZZ$66, 61, MATCH($B$2, resultados!$A$1:$ZZ$1, 0))</f>
        <v>#N/A</v>
      </c>
      <c r="C67" t="e">
        <f>INDEX(resultados!$A$2:$ZZ$66, 61, MATCH($B$3, resultados!$A$1:$ZZ$1, 0))</f>
        <v>#N/A</v>
      </c>
    </row>
    <row r="68" spans="1:3" x14ac:dyDescent="0.3">
      <c r="A68" t="e">
        <f>INDEX(resultados!$A$2:$ZZ$66, 62, MATCH($B$1, resultados!$A$1:$ZZ$1, 0))</f>
        <v>#N/A</v>
      </c>
      <c r="B68" t="e">
        <f>INDEX(resultados!$A$2:$ZZ$66, 62, MATCH($B$2, resultados!$A$1:$ZZ$1, 0))</f>
        <v>#N/A</v>
      </c>
      <c r="C68" t="e">
        <f>INDEX(resultados!$A$2:$ZZ$66, 62, MATCH($B$3, resultados!$A$1:$ZZ$1, 0))</f>
        <v>#N/A</v>
      </c>
    </row>
    <row r="69" spans="1:3" x14ac:dyDescent="0.3">
      <c r="A69" t="e">
        <f>INDEX(resultados!$A$2:$ZZ$66, 63, MATCH($B$1, resultados!$A$1:$ZZ$1, 0))</f>
        <v>#N/A</v>
      </c>
      <c r="B69" t="e">
        <f>INDEX(resultados!$A$2:$ZZ$66, 63, MATCH($B$2, resultados!$A$1:$ZZ$1, 0))</f>
        <v>#N/A</v>
      </c>
      <c r="C69" t="e">
        <f>INDEX(resultados!$A$2:$ZZ$66, 63, MATCH($B$3, resultados!$A$1:$ZZ$1, 0))</f>
        <v>#N/A</v>
      </c>
    </row>
    <row r="70" spans="1:3" x14ac:dyDescent="0.3">
      <c r="A70" t="e">
        <f>INDEX(resultados!$A$2:$ZZ$66, 64, MATCH($B$1, resultados!$A$1:$ZZ$1, 0))</f>
        <v>#N/A</v>
      </c>
      <c r="B70" t="e">
        <f>INDEX(resultados!$A$2:$ZZ$66, 64, MATCH($B$2, resultados!$A$1:$ZZ$1, 0))</f>
        <v>#N/A</v>
      </c>
      <c r="C70" t="e">
        <f>INDEX(resultados!$A$2:$ZZ$66, 64, MATCH($B$3, resultados!$A$1:$ZZ$1, 0))</f>
        <v>#N/A</v>
      </c>
    </row>
    <row r="71" spans="1:3" x14ac:dyDescent="0.3">
      <c r="A71" t="e">
        <f>INDEX(resultados!$A$2:$ZZ$66, 65, MATCH($B$1, resultados!$A$1:$ZZ$1, 0))</f>
        <v>#N/A</v>
      </c>
      <c r="B71" t="e">
        <f>INDEX(resultados!$A$2:$ZZ$66, 65, MATCH($B$2, resultados!$A$1:$ZZ$1, 0))</f>
        <v>#N/A</v>
      </c>
      <c r="C71" t="e">
        <f>INDEX(resultados!$A$2:$ZZ$66, 65,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1.3421000000000001</v>
      </c>
      <c r="E2">
        <v>74.510000000000005</v>
      </c>
      <c r="F2">
        <v>65.94</v>
      </c>
      <c r="G2">
        <v>11.27</v>
      </c>
      <c r="H2">
        <v>0.2</v>
      </c>
      <c r="I2">
        <v>351</v>
      </c>
      <c r="J2">
        <v>89.87</v>
      </c>
      <c r="K2">
        <v>37.549999999999997</v>
      </c>
      <c r="L2">
        <v>1</v>
      </c>
      <c r="M2">
        <v>345</v>
      </c>
      <c r="N2">
        <v>11.32</v>
      </c>
      <c r="O2">
        <v>11317.98</v>
      </c>
      <c r="P2">
        <v>482.98</v>
      </c>
      <c r="Q2">
        <v>8284.09</v>
      </c>
      <c r="R2">
        <v>737.24</v>
      </c>
      <c r="S2">
        <v>156.71</v>
      </c>
      <c r="T2">
        <v>282997.98</v>
      </c>
      <c r="U2">
        <v>0.21</v>
      </c>
      <c r="V2">
        <v>0.67</v>
      </c>
      <c r="W2">
        <v>7.88</v>
      </c>
      <c r="X2">
        <v>16.77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1.5455000000000001</v>
      </c>
      <c r="E3">
        <v>64.7</v>
      </c>
      <c r="F3">
        <v>58.83</v>
      </c>
      <c r="G3">
        <v>16.97</v>
      </c>
      <c r="H3">
        <v>0.39</v>
      </c>
      <c r="I3">
        <v>208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389.64</v>
      </c>
      <c r="Q3">
        <v>8283.9599999999991</v>
      </c>
      <c r="R3">
        <v>486.16</v>
      </c>
      <c r="S3">
        <v>156.71</v>
      </c>
      <c r="T3">
        <v>158173.65</v>
      </c>
      <c r="U3">
        <v>0.32</v>
      </c>
      <c r="V3">
        <v>0.75</v>
      </c>
      <c r="W3">
        <v>7.92</v>
      </c>
      <c r="X3">
        <v>9.67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1.4435</v>
      </c>
      <c r="E2">
        <v>69.27</v>
      </c>
      <c r="F2">
        <v>62.87</v>
      </c>
      <c r="G2">
        <v>12.87</v>
      </c>
      <c r="H2">
        <v>0.24</v>
      </c>
      <c r="I2">
        <v>293</v>
      </c>
      <c r="J2">
        <v>71.52</v>
      </c>
      <c r="K2">
        <v>32.270000000000003</v>
      </c>
      <c r="L2">
        <v>1</v>
      </c>
      <c r="M2">
        <v>87</v>
      </c>
      <c r="N2">
        <v>8.25</v>
      </c>
      <c r="O2">
        <v>9054.6</v>
      </c>
      <c r="P2">
        <v>365.36</v>
      </c>
      <c r="Q2">
        <v>8284.5</v>
      </c>
      <c r="R2">
        <v>624.26</v>
      </c>
      <c r="S2">
        <v>156.71</v>
      </c>
      <c r="T2">
        <v>226795.07</v>
      </c>
      <c r="U2">
        <v>0.25</v>
      </c>
      <c r="V2">
        <v>0.71</v>
      </c>
      <c r="W2">
        <v>8.02</v>
      </c>
      <c r="X2">
        <v>13.71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1.4644999999999999</v>
      </c>
      <c r="E3">
        <v>68.28</v>
      </c>
      <c r="F3">
        <v>62.13</v>
      </c>
      <c r="G3">
        <v>13.46</v>
      </c>
      <c r="H3">
        <v>0.48</v>
      </c>
      <c r="I3">
        <v>277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361.58</v>
      </c>
      <c r="Q3">
        <v>8285.09</v>
      </c>
      <c r="R3">
        <v>594.41</v>
      </c>
      <c r="S3">
        <v>156.71</v>
      </c>
      <c r="T3">
        <v>211953.48</v>
      </c>
      <c r="U3">
        <v>0.26</v>
      </c>
      <c r="V3">
        <v>0.71</v>
      </c>
      <c r="W3">
        <v>8.1300000000000008</v>
      </c>
      <c r="X3">
        <v>12.96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1.2078</v>
      </c>
      <c r="E2">
        <v>82.79</v>
      </c>
      <c r="F2">
        <v>74.959999999999994</v>
      </c>
      <c r="G2">
        <v>8.15</v>
      </c>
      <c r="H2">
        <v>0.43</v>
      </c>
      <c r="I2">
        <v>552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295.26</v>
      </c>
      <c r="Q2">
        <v>8288.15</v>
      </c>
      <c r="R2">
        <v>1016.05</v>
      </c>
      <c r="S2">
        <v>156.71</v>
      </c>
      <c r="T2">
        <v>421398.07</v>
      </c>
      <c r="U2">
        <v>0.15</v>
      </c>
      <c r="V2">
        <v>0.59</v>
      </c>
      <c r="W2">
        <v>8.92</v>
      </c>
      <c r="X2">
        <v>25.79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0.98060000000000003</v>
      </c>
      <c r="E2">
        <v>101.97</v>
      </c>
      <c r="F2">
        <v>81.03</v>
      </c>
      <c r="G2">
        <v>7.5</v>
      </c>
      <c r="H2">
        <v>0.12</v>
      </c>
      <c r="I2">
        <v>648</v>
      </c>
      <c r="J2">
        <v>141.81</v>
      </c>
      <c r="K2">
        <v>47.83</v>
      </c>
      <c r="L2">
        <v>1</v>
      </c>
      <c r="M2">
        <v>646</v>
      </c>
      <c r="N2">
        <v>22.98</v>
      </c>
      <c r="O2">
        <v>17723.39</v>
      </c>
      <c r="P2">
        <v>884.29</v>
      </c>
      <c r="Q2">
        <v>8285.56</v>
      </c>
      <c r="R2">
        <v>1251.67</v>
      </c>
      <c r="S2">
        <v>156.71</v>
      </c>
      <c r="T2">
        <v>538726.62</v>
      </c>
      <c r="U2">
        <v>0.13</v>
      </c>
      <c r="V2">
        <v>0.55000000000000004</v>
      </c>
      <c r="W2">
        <v>8.34</v>
      </c>
      <c r="X2">
        <v>31.85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1.4883999999999999</v>
      </c>
      <c r="E3">
        <v>67.180000000000007</v>
      </c>
      <c r="F3">
        <v>58.92</v>
      </c>
      <c r="G3">
        <v>16.91</v>
      </c>
      <c r="H3">
        <v>0.25</v>
      </c>
      <c r="I3">
        <v>209</v>
      </c>
      <c r="J3">
        <v>143.16999999999999</v>
      </c>
      <c r="K3">
        <v>47.83</v>
      </c>
      <c r="L3">
        <v>2</v>
      </c>
      <c r="M3">
        <v>207</v>
      </c>
      <c r="N3">
        <v>23.34</v>
      </c>
      <c r="O3">
        <v>17891.86</v>
      </c>
      <c r="P3">
        <v>577.03</v>
      </c>
      <c r="Q3">
        <v>8283.5400000000009</v>
      </c>
      <c r="R3">
        <v>499</v>
      </c>
      <c r="S3">
        <v>156.71</v>
      </c>
      <c r="T3">
        <v>164585.79999999999</v>
      </c>
      <c r="U3">
        <v>0.31</v>
      </c>
      <c r="V3">
        <v>0.75</v>
      </c>
      <c r="W3">
        <v>7.64</v>
      </c>
      <c r="X3">
        <v>9.75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1.6460999999999999</v>
      </c>
      <c r="E4">
        <v>60.75</v>
      </c>
      <c r="F4">
        <v>54.94</v>
      </c>
      <c r="G4">
        <v>26.58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18060.849999999999</v>
      </c>
      <c r="P4">
        <v>478.82</v>
      </c>
      <c r="Q4">
        <v>8283.9699999999993</v>
      </c>
      <c r="R4">
        <v>360.03</v>
      </c>
      <c r="S4">
        <v>156.71</v>
      </c>
      <c r="T4">
        <v>95527.81</v>
      </c>
      <c r="U4">
        <v>0.44</v>
      </c>
      <c r="V4">
        <v>0.81</v>
      </c>
      <c r="W4">
        <v>7.62</v>
      </c>
      <c r="X4">
        <v>5.78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1.6549</v>
      </c>
      <c r="E5">
        <v>60.42</v>
      </c>
      <c r="F5">
        <v>54.73</v>
      </c>
      <c r="G5">
        <v>27.37</v>
      </c>
      <c r="H5">
        <v>0.49</v>
      </c>
      <c r="I5">
        <v>120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475.76</v>
      </c>
      <c r="Q5">
        <v>8284.18</v>
      </c>
      <c r="R5">
        <v>351.86</v>
      </c>
      <c r="S5">
        <v>156.71</v>
      </c>
      <c r="T5">
        <v>91463.17</v>
      </c>
      <c r="U5">
        <v>0.45</v>
      </c>
      <c r="V5">
        <v>0.81</v>
      </c>
      <c r="W5">
        <v>7.64</v>
      </c>
      <c r="X5">
        <v>5.57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0.78210000000000002</v>
      </c>
      <c r="E2">
        <v>127.87</v>
      </c>
      <c r="F2">
        <v>93.91</v>
      </c>
      <c r="G2">
        <v>6.35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1204.71</v>
      </c>
      <c r="Q2">
        <v>8287.36</v>
      </c>
      <c r="R2">
        <v>1689.72</v>
      </c>
      <c r="S2">
        <v>156.71</v>
      </c>
      <c r="T2">
        <v>756554.62</v>
      </c>
      <c r="U2">
        <v>0.09</v>
      </c>
      <c r="V2">
        <v>0.47</v>
      </c>
      <c r="W2">
        <v>8.7799999999999994</v>
      </c>
      <c r="X2">
        <v>44.72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1.3532</v>
      </c>
      <c r="E3">
        <v>73.900000000000006</v>
      </c>
      <c r="F3">
        <v>61.88</v>
      </c>
      <c r="G3">
        <v>13.75</v>
      </c>
      <c r="H3">
        <v>0.2</v>
      </c>
      <c r="I3">
        <v>270</v>
      </c>
      <c r="J3">
        <v>178.21</v>
      </c>
      <c r="K3">
        <v>52.44</v>
      </c>
      <c r="L3">
        <v>2</v>
      </c>
      <c r="M3">
        <v>268</v>
      </c>
      <c r="N3">
        <v>33.770000000000003</v>
      </c>
      <c r="O3">
        <v>22213.89</v>
      </c>
      <c r="P3">
        <v>743.18</v>
      </c>
      <c r="Q3">
        <v>8284.0400000000009</v>
      </c>
      <c r="R3">
        <v>599.59</v>
      </c>
      <c r="S3">
        <v>156.71</v>
      </c>
      <c r="T3">
        <v>214577.84</v>
      </c>
      <c r="U3">
        <v>0.26</v>
      </c>
      <c r="V3">
        <v>0.72</v>
      </c>
      <c r="W3">
        <v>7.74</v>
      </c>
      <c r="X3">
        <v>12.71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1.5669</v>
      </c>
      <c r="E4">
        <v>63.82</v>
      </c>
      <c r="F4">
        <v>56.07</v>
      </c>
      <c r="G4">
        <v>22.43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620.1</v>
      </c>
      <c r="Q4">
        <v>8283.17</v>
      </c>
      <c r="R4">
        <v>402.93</v>
      </c>
      <c r="S4">
        <v>156.71</v>
      </c>
      <c r="T4">
        <v>116848.97</v>
      </c>
      <c r="U4">
        <v>0.39</v>
      </c>
      <c r="V4">
        <v>0.79</v>
      </c>
      <c r="W4">
        <v>7.53</v>
      </c>
      <c r="X4">
        <v>6.91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1.6704000000000001</v>
      </c>
      <c r="E5">
        <v>59.87</v>
      </c>
      <c r="F5">
        <v>53.85</v>
      </c>
      <c r="G5">
        <v>31.99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544.09</v>
      </c>
      <c r="Q5">
        <v>8283.25</v>
      </c>
      <c r="R5">
        <v>325.99</v>
      </c>
      <c r="S5">
        <v>156.71</v>
      </c>
      <c r="T5">
        <v>78621.279999999999</v>
      </c>
      <c r="U5">
        <v>0.48</v>
      </c>
      <c r="V5">
        <v>0.82</v>
      </c>
      <c r="W5">
        <v>7.5</v>
      </c>
      <c r="X5">
        <v>4.6900000000000004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1.6898</v>
      </c>
      <c r="E6">
        <v>59.18</v>
      </c>
      <c r="F6">
        <v>53.45</v>
      </c>
      <c r="G6">
        <v>34.49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528.74</v>
      </c>
      <c r="Q6">
        <v>8283.49</v>
      </c>
      <c r="R6">
        <v>309.89</v>
      </c>
      <c r="S6">
        <v>156.71</v>
      </c>
      <c r="T6">
        <v>70610.59</v>
      </c>
      <c r="U6">
        <v>0.51</v>
      </c>
      <c r="V6">
        <v>0.83</v>
      </c>
      <c r="W6">
        <v>7.56</v>
      </c>
      <c r="X6">
        <v>4.29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1.6897</v>
      </c>
      <c r="E7">
        <v>59.18</v>
      </c>
      <c r="F7">
        <v>53.45</v>
      </c>
      <c r="G7">
        <v>34.49</v>
      </c>
      <c r="H7">
        <v>0.57999999999999996</v>
      </c>
      <c r="I7">
        <v>93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532.91</v>
      </c>
      <c r="Q7">
        <v>8283.52</v>
      </c>
      <c r="R7">
        <v>309.88</v>
      </c>
      <c r="S7">
        <v>156.71</v>
      </c>
      <c r="T7">
        <v>70607.78</v>
      </c>
      <c r="U7">
        <v>0.51</v>
      </c>
      <c r="V7">
        <v>0.83</v>
      </c>
      <c r="W7">
        <v>7.56</v>
      </c>
      <c r="X7">
        <v>4.29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1.0145</v>
      </c>
      <c r="E2">
        <v>98.57</v>
      </c>
      <c r="F2">
        <v>87.74</v>
      </c>
      <c r="G2">
        <v>6.37</v>
      </c>
      <c r="H2">
        <v>0.64</v>
      </c>
      <c r="I2">
        <v>826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253.83</v>
      </c>
      <c r="Q2">
        <v>8288.2099999999991</v>
      </c>
      <c r="R2">
        <v>1435.64</v>
      </c>
      <c r="S2">
        <v>156.71</v>
      </c>
      <c r="T2">
        <v>629822.88</v>
      </c>
      <c r="U2">
        <v>0.11</v>
      </c>
      <c r="V2">
        <v>0.51</v>
      </c>
      <c r="W2">
        <v>9.75</v>
      </c>
      <c r="X2">
        <v>38.56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1.2733000000000001</v>
      </c>
      <c r="E2">
        <v>78.540000000000006</v>
      </c>
      <c r="F2">
        <v>68.33</v>
      </c>
      <c r="G2">
        <v>10.25</v>
      </c>
      <c r="H2">
        <v>0.18</v>
      </c>
      <c r="I2">
        <v>400</v>
      </c>
      <c r="J2">
        <v>98.71</v>
      </c>
      <c r="K2">
        <v>39.72</v>
      </c>
      <c r="L2">
        <v>1</v>
      </c>
      <c r="M2">
        <v>397</v>
      </c>
      <c r="N2">
        <v>12.99</v>
      </c>
      <c r="O2">
        <v>12407.75</v>
      </c>
      <c r="P2">
        <v>550</v>
      </c>
      <c r="Q2">
        <v>8284.99</v>
      </c>
      <c r="R2">
        <v>818.29</v>
      </c>
      <c r="S2">
        <v>156.71</v>
      </c>
      <c r="T2">
        <v>323274.34999999998</v>
      </c>
      <c r="U2">
        <v>0.19</v>
      </c>
      <c r="V2">
        <v>0.65</v>
      </c>
      <c r="W2">
        <v>7.96</v>
      </c>
      <c r="X2">
        <v>19.16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1.5717000000000001</v>
      </c>
      <c r="E3">
        <v>63.62</v>
      </c>
      <c r="F3">
        <v>57.81</v>
      </c>
      <c r="G3">
        <v>18.649999999999999</v>
      </c>
      <c r="H3">
        <v>0.35</v>
      </c>
      <c r="I3">
        <v>186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405.67</v>
      </c>
      <c r="Q3">
        <v>8284.5300000000007</v>
      </c>
      <c r="R3">
        <v>452.83</v>
      </c>
      <c r="S3">
        <v>156.71</v>
      </c>
      <c r="T3">
        <v>141617.17000000001</v>
      </c>
      <c r="U3">
        <v>0.35</v>
      </c>
      <c r="V3">
        <v>0.77</v>
      </c>
      <c r="W3">
        <v>7.84</v>
      </c>
      <c r="X3">
        <v>8.65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1.5739000000000001</v>
      </c>
      <c r="E4">
        <v>63.54</v>
      </c>
      <c r="F4">
        <v>57.75</v>
      </c>
      <c r="G4">
        <v>18.73</v>
      </c>
      <c r="H4">
        <v>0.52</v>
      </c>
      <c r="I4">
        <v>185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409.45</v>
      </c>
      <c r="Q4">
        <v>8284.25</v>
      </c>
      <c r="R4">
        <v>450.64</v>
      </c>
      <c r="S4">
        <v>156.71</v>
      </c>
      <c r="T4">
        <v>140526.88</v>
      </c>
      <c r="U4">
        <v>0.35</v>
      </c>
      <c r="V4">
        <v>0.77</v>
      </c>
      <c r="W4">
        <v>7.84</v>
      </c>
      <c r="X4">
        <v>8.58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2024-09-25T12:21:32Z</dcterms:created>
  <dcterms:modified xsi:type="dcterms:W3CDTF">2024-09-25T20:25:06Z</dcterms:modified>
</cp:coreProperties>
</file>