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64ha_100ha_18%_12m_0_LM/"/>
    </mc:Choice>
  </mc:AlternateContent>
  <xr:revisionPtr revIDLastSave="190" documentId="11_71F1A8CEF49BF7B1B34DC5DB531A2FC15C6B6253" xr6:coauthVersionLast="47" xr6:coauthVersionMax="47" xr10:uidLastSave="{72A68785-FDBB-4062-BF56-DA62A2C0870B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<sst xmlns="http://schemas.openxmlformats.org/spreadsheetml/2006/main" count="643" uniqueCount="60">
  <si>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</si>
  <si>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</si>
  <si>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</si>
  <si>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</si>
  <si>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</si>
  <si>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</si>
  <si>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</si>
  <si>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</si>
  <si>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</si>
  <si>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</si>
  <si>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</si>
  <si>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</si>
  <si>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</si>
  <si>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</si>
  <si>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</si>
  <si>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</si>
  <si>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</si>
  <si>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</si>
  <si>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</si>
  <si>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</si>
  <si>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</si>
  <si>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</si>
  <si>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</si>
  <si>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</si>
  <si>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</si>
  <si>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</si>
  <si>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</si>
  <si>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</si>
  <si>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</si>
  <si>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</si>
  <si>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</si>
  <si>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</si>
  <si>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</si>
  <si>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</si>
  <si>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</si>
  <si>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</si>
  <si>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</si>
  <si>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</si>
  <si>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</si>
  <si>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</si>
  <si>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</si>
  <si>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</si>
  <si>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</si>
  <si>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</si>
  <si>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</si>
  <si>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</si>
  <si>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</si>
  <si>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</si>
  <si>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</si>
  <si>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</si>
  <si>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</si>
  <si>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</si>
  <si>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</si>
  <si>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</si>
  <si>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</si>
  <si>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</si>
  <si>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</si>
  <si>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</si>
  <si>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</si>
  <si>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ield_64ha_100ha_18%_12m_0_LM\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</si>
</sst>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1.2932480000000002</c:v>
                </c:pt>
                <c:pt idx="1">
                  <c:v>1.649152</c:v>
                </c:pt>
                <c:pt idx="2">
                  <c:v>1.8935040000000001</c:v>
                </c:pt>
                <c:pt idx="3">
                  <c:v>2.0661119999999999</c:v>
                </c:pt>
                <c:pt idx="4">
                  <c:v>2.1960319999999998</c:v>
                </c:pt>
                <c:pt idx="5">
                  <c:v>2.2987519999999999</c:v>
                </c:pt>
                <c:pt idx="6">
                  <c:v>2.3886080000000001</c:v>
                </c:pt>
                <c:pt idx="7">
                  <c:v>2.455104</c:v>
                </c:pt>
                <c:pt idx="8">
                  <c:v>2.5180160000000003</c:v>
                </c:pt>
                <c:pt idx="9">
                  <c:v>2.558208</c:v>
                </c:pt>
                <c:pt idx="10">
                  <c:v>2.5962879999999999</c:v>
                </c:pt>
                <c:pt idx="11">
                  <c:v>2.6425599999999996</c:v>
                </c:pt>
                <c:pt idx="12">
                  <c:v>2.6637439999999999</c:v>
                </c:pt>
                <c:pt idx="13">
                  <c:v>2.6871039999999997</c:v>
                </c:pt>
                <c:pt idx="14">
                  <c:v>2.7156479999999998</c:v>
                </c:pt>
                <c:pt idx="15">
                  <c:v>2.7240320000000002</c:v>
                </c:pt>
                <c:pt idx="16">
                  <c:v>2.7485439999999999</c:v>
                </c:pt>
                <c:pt idx="17">
                  <c:v>2.764672</c:v>
                </c:pt>
                <c:pt idx="18">
                  <c:v>2.7703680000000004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75-4534-8E28-069944F787DE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FA75-4534-8E28-069944F78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26096"/>
        <c:axId val="1247838576"/>
      </c:scatterChart>
      <c:valAx>
        <c:axId val="124782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7838576"/>
        <c:crosses val="autoZero"/>
        <c:crossBetween val="midCat"/>
      </c:valAx>
      <c:valAx>
        <c:axId val="1247838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7826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4BF-4D7B-B0FF-7D80A513B1C7}"/>
              </c:ext>
            </c:extLst>
          </c:dPt>
          <c:dPt>
            <c:idx val="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4BF-4D7B-B0FF-7D80A513B1C7}"/>
              </c:ext>
            </c:extLst>
          </c:dPt>
          <c:dPt>
            <c:idx val="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4BF-4D7B-B0FF-7D80A513B1C7}"/>
              </c:ext>
            </c:extLst>
          </c:dPt>
          <c:dPt>
            <c:idx val="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4BF-4D7B-B0FF-7D80A513B1C7}"/>
              </c:ext>
            </c:extLst>
          </c:dPt>
          <c:dPt>
            <c:idx val="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4BF-4D7B-B0FF-7D80A513B1C7}"/>
              </c:ext>
            </c:extLst>
          </c:dPt>
          <c:dPt>
            <c:idx val="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4BF-4D7B-B0FF-7D80A513B1C7}"/>
              </c:ext>
            </c:extLst>
          </c:dPt>
          <c:dPt>
            <c:idx val="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4BF-4D7B-B0FF-7D80A513B1C7}"/>
              </c:ext>
            </c:extLst>
          </c:dPt>
          <c:dPt>
            <c:idx val="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4BF-4D7B-B0FF-7D80A513B1C7}"/>
              </c:ext>
            </c:extLst>
          </c:dPt>
          <c:dPt>
            <c:idx val="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4BF-4D7B-B0FF-7D80A513B1C7}"/>
              </c:ext>
            </c:extLst>
          </c:dPt>
          <c:dPt>
            <c:idx val="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4BF-4D7B-B0FF-7D80A513B1C7}"/>
              </c:ext>
            </c:extLst>
          </c:dPt>
          <c:dPt>
            <c:idx val="1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4BF-4D7B-B0FF-7D80A513B1C7}"/>
              </c:ext>
            </c:extLst>
          </c:dPt>
          <c:dPt>
            <c:idx val="1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4BF-4D7B-B0FF-7D80A513B1C7}"/>
              </c:ext>
            </c:extLst>
          </c:dPt>
          <c:dPt>
            <c:idx val="1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4BF-4D7B-B0FF-7D80A513B1C7}"/>
              </c:ext>
            </c:extLst>
          </c:dPt>
          <c:dPt>
            <c:idx val="1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4BF-4D7B-B0FF-7D80A513B1C7}"/>
              </c:ext>
            </c:extLst>
          </c:dPt>
          <c:dPt>
            <c:idx val="1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4BF-4D7B-B0FF-7D80A513B1C7}"/>
              </c:ext>
            </c:extLst>
          </c:dPt>
          <c:dPt>
            <c:idx val="15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4BF-4D7B-B0FF-7D80A513B1C7}"/>
              </c:ext>
            </c:extLst>
          </c:dPt>
          <c:dPt>
            <c:idx val="1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4BF-4D7B-B0FF-7D80A513B1C7}"/>
              </c:ext>
            </c:extLst>
          </c:dPt>
          <c:dPt>
            <c:idx val="1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4BF-4D7B-B0FF-7D80A513B1C7}"/>
              </c:ext>
            </c:extLst>
          </c:dPt>
          <c:dPt>
            <c:idx val="1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4BF-4D7B-B0FF-7D80A513B1C7}"/>
              </c:ext>
            </c:extLst>
          </c:dPt>
          <c:dPt>
            <c:idx val="1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4BF-4D7B-B0FF-7D80A513B1C7}"/>
              </c:ext>
            </c:extLst>
          </c:dPt>
          <c:dPt>
            <c:idx val="2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24BF-4D7B-B0FF-7D80A513B1C7}"/>
              </c:ext>
            </c:extLst>
          </c:dPt>
          <c:dPt>
            <c:idx val="2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24BF-4D7B-B0FF-7D80A513B1C7}"/>
              </c:ext>
            </c:extLst>
          </c:dPt>
          <c:dPt>
            <c:idx val="2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24BF-4D7B-B0FF-7D80A513B1C7}"/>
              </c:ext>
            </c:extLst>
          </c:dPt>
          <c:dPt>
            <c:idx val="2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24BF-4D7B-B0FF-7D80A513B1C7}"/>
              </c:ext>
            </c:extLst>
          </c:dPt>
          <c:dPt>
            <c:idx val="2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24BF-4D7B-B0FF-7D80A513B1C7}"/>
              </c:ext>
            </c:extLst>
          </c:dPt>
          <c:dPt>
            <c:idx val="25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24BF-4D7B-B0FF-7D80A513B1C7}"/>
              </c:ext>
            </c:extLst>
          </c:dPt>
          <c:dPt>
            <c:idx val="2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24BF-4D7B-B0FF-7D80A513B1C7}"/>
              </c:ext>
            </c:extLst>
          </c:dPt>
          <c:dPt>
            <c:idx val="2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24BF-4D7B-B0FF-7D80A513B1C7}"/>
              </c:ext>
            </c:extLst>
          </c:dPt>
          <c:dPt>
            <c:idx val="2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24BF-4D7B-B0FF-7D80A513B1C7}"/>
              </c:ext>
            </c:extLst>
          </c:dPt>
          <c:dPt>
            <c:idx val="2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4BF-4D7B-B0FF-7D80A513B1C7}"/>
              </c:ext>
            </c:extLst>
          </c:dPt>
          <c:dPt>
            <c:idx val="3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24BF-4D7B-B0FF-7D80A513B1C7}"/>
              </c:ext>
            </c:extLst>
          </c:dPt>
          <c:xVal>
            <c:numRef>
              <c:f>gráficos!$A$7:$A$37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gráficos!$B$7:$B$37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4BF-4D7B-B0FF-7D80A513B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2DD67C-DAD1-F3EC-F559-ED2FFB982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1F849-C792-4BBE-AEB3-67EE7491C9D1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2.0207000000000002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653</v>
      </c>
      <c r="F2">
        <f>_xlfn.XLOOKUP(B2,RESULTADOS_0!D:D,RESULTADOS_0!F:F,0,0,1)</f>
        <v>40.58</v>
      </c>
      <c r="G2">
        <f>_xlfn.XLOOKUP(B2,RESULTADOS_0!D:D,RESULTADOS_0!M:M,0,0,1)</f>
        <v>0</v>
      </c>
      <c r="H2">
        <v>64</v>
      </c>
      <c r="I2">
        <v>1.2932480000000002</v>
      </c>
      <c r="J2">
        <v>18</v>
      </c>
      <c r="M2">
        <v>20</v>
      </c>
    </row>
    <row r="3" spans="1:16" x14ac:dyDescent="0.3">
      <c r="A3" t="s">
        <v>41</v>
      </c>
      <c r="B3">
        <v>2.5768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437</v>
      </c>
      <c r="F3">
        <f>_xlfn.XLOOKUP(B3,RESULTADOS_1!D:D,RESULTADOS_1!F:F,0,0,1)</f>
        <v>32.25</v>
      </c>
      <c r="G3">
        <f>_xlfn.XLOOKUP(B3,RESULTADOS_1!D:D,RESULTADOS_1!M:M,0,0,1)</f>
        <v>0</v>
      </c>
      <c r="I3">
        <v>1.649152</v>
      </c>
    </row>
    <row r="4" spans="1:16" x14ac:dyDescent="0.3">
      <c r="A4" t="s">
        <v>42</v>
      </c>
      <c r="B4">
        <v>2.9586000000000001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328</v>
      </c>
      <c r="F4">
        <f>_xlfn.XLOOKUP(B4,RESULTADOS_2!D:D,RESULTADOS_2!F:F,0,0,1)</f>
        <v>28.04</v>
      </c>
      <c r="G4">
        <f>_xlfn.XLOOKUP(B4,RESULTADOS_2!D:D,RESULTADOS_2!M:M,0,0,1)</f>
        <v>0</v>
      </c>
      <c r="I4">
        <v>1.8935040000000001</v>
      </c>
    </row>
    <row r="5" spans="1:16" x14ac:dyDescent="0.3">
      <c r="A5" t="s">
        <v>43</v>
      </c>
      <c r="B5">
        <v>3.2282999999999999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263</v>
      </c>
      <c r="F5">
        <f>_xlfn.XLOOKUP(B5,RESULTADOS_3!D:D,RESULTADOS_3!F:F,0,0,1)</f>
        <v>25.53</v>
      </c>
      <c r="G5">
        <f>_xlfn.XLOOKUP(B5,RESULTADOS_3!D:D,RESULTADOS_3!M:M,0,0,1)</f>
        <v>0</v>
      </c>
      <c r="I5">
        <v>2.0661119999999999</v>
      </c>
    </row>
    <row r="6" spans="1:16" x14ac:dyDescent="0.3">
      <c r="A6" t="s">
        <v>44</v>
      </c>
      <c r="B6">
        <v>3.4312999999999998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220</v>
      </c>
      <c r="F6">
        <f>_xlfn.XLOOKUP(B6,RESULTADOS_4!D:D,RESULTADOS_4!F:F,0,0,1)</f>
        <v>23.88</v>
      </c>
      <c r="G6">
        <f>_xlfn.XLOOKUP(B6,RESULTADOS_4!D:D,RESULTADOS_4!M:M,0,0,1)</f>
        <v>0</v>
      </c>
      <c r="I6">
        <v>2.1960319999999998</v>
      </c>
    </row>
    <row r="7" spans="1:16" x14ac:dyDescent="0.3">
      <c r="A7" t="s">
        <v>45</v>
      </c>
      <c r="B7">
        <v>3.5918000000000001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189</v>
      </c>
      <c r="F7">
        <f>_xlfn.XLOOKUP(B7,RESULTADOS_5!D:D,RESULTADOS_5!F:F,0,0,1)</f>
        <v>22.69</v>
      </c>
      <c r="G7">
        <f>_xlfn.XLOOKUP(B7,RESULTADOS_5!D:D,RESULTADOS_5!M:M,0,0,1)</f>
        <v>0</v>
      </c>
      <c r="I7">
        <v>2.2987519999999999</v>
      </c>
    </row>
    <row r="8" spans="1:16" x14ac:dyDescent="0.3">
      <c r="A8" t="s">
        <v>46</v>
      </c>
      <c r="B8">
        <v>3.7322000000000002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165</v>
      </c>
      <c r="F8">
        <f>_xlfn.XLOOKUP(B8,RESULTADOS_6!D:D,RESULTADOS_6!F:F,0,0,1)</f>
        <v>21.74</v>
      </c>
      <c r="G8">
        <f>_xlfn.XLOOKUP(B8,RESULTADOS_6!D:D,RESULTADOS_6!M:M,0,0,1)</f>
        <v>0</v>
      </c>
      <c r="I8">
        <v>2.3886080000000001</v>
      </c>
    </row>
    <row r="9" spans="1:16" x14ac:dyDescent="0.3">
      <c r="A9" t="s">
        <v>47</v>
      </c>
      <c r="B9">
        <v>3.8361000000000001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147</v>
      </c>
      <c r="F9">
        <f>_xlfn.XLOOKUP(B9,RESULTADOS_7!D:D,RESULTADOS_7!F:F,0,0,1)</f>
        <v>21.06</v>
      </c>
      <c r="G9">
        <f>_xlfn.XLOOKUP(B9,RESULTADOS_7!D:D,RESULTADOS_7!M:M,0,0,1)</f>
        <v>0</v>
      </c>
      <c r="I9">
        <v>2.455104</v>
      </c>
    </row>
    <row r="10" spans="1:16" x14ac:dyDescent="0.3">
      <c r="A10" t="s">
        <v>48</v>
      </c>
      <c r="B10">
        <v>3.9344000000000001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132</v>
      </c>
      <c r="F10">
        <f>_xlfn.XLOOKUP(B10,RESULTADOS_8!D:D,RESULTADOS_8!F:F,0,0,1)</f>
        <v>20.45</v>
      </c>
      <c r="G10">
        <f>_xlfn.XLOOKUP(B10,RESULTADOS_8!D:D,RESULTADOS_8!M:M,0,0,1)</f>
        <v>0</v>
      </c>
      <c r="I10">
        <v>2.5180160000000003</v>
      </c>
    </row>
    <row r="11" spans="1:16" x14ac:dyDescent="0.3">
      <c r="A11" t="s">
        <v>49</v>
      </c>
      <c r="B11">
        <v>3.9971999999999999</v>
      </c>
      <c r="C11">
        <f>_xlfn.XLOOKUP(B11,RESULTADOS_9!D:D,RESULTADOS_9!B:B,0,0,1)</f>
        <v>55</v>
      </c>
      <c r="D11">
        <f>_xlfn.XLOOKUP(B11,RESULTADOS_9!D:D,RESULTADOS_9!L:L,0,0,1)</f>
        <v>1</v>
      </c>
      <c r="E11">
        <f>_xlfn.XLOOKUP(B11,RESULTADOS_9!D:D,RESULTADOS_9!I:I,0,0,1)</f>
        <v>121</v>
      </c>
      <c r="F11">
        <f>_xlfn.XLOOKUP(B11,RESULTADOS_9!D:D,RESULTADOS_9!F:F,0,0,1)</f>
        <v>20.04</v>
      </c>
      <c r="G11">
        <f>_xlfn.XLOOKUP(B11,RESULTADOS_9!D:D,RESULTADOS_9!M:M,0,0,1)</f>
        <v>8</v>
      </c>
      <c r="I11">
        <v>2.558208</v>
      </c>
    </row>
    <row r="12" spans="1:16" x14ac:dyDescent="0.3">
      <c r="A12" t="s">
        <v>50</v>
      </c>
      <c r="B12">
        <v>4.0567000000000002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111</v>
      </c>
      <c r="F12">
        <f>_xlfn.XLOOKUP(B12,RESULTADOS_10!D:D,RESULTADOS_10!F:F,0,0,1)</f>
        <v>19.68</v>
      </c>
      <c r="G12">
        <f>_xlfn.XLOOKUP(B12,RESULTADOS_10!D:D,RESULTADOS_10!M:M,0,0,1)</f>
        <v>0</v>
      </c>
      <c r="I12">
        <v>2.5962879999999999</v>
      </c>
    </row>
    <row r="13" spans="1:16" x14ac:dyDescent="0.3">
      <c r="A13" t="s">
        <v>51</v>
      </c>
      <c r="B13">
        <v>4.1289999999999996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102</v>
      </c>
      <c r="F13">
        <f>_xlfn.XLOOKUP(B13,RESULTADOS_11!D:D,RESULTADOS_11!F:F,0,0,1)</f>
        <v>19.260000000000002</v>
      </c>
      <c r="G13">
        <f>_xlfn.XLOOKUP(B13,RESULTADOS_11!D:D,RESULTADOS_11!M:M,0,0,1)</f>
        <v>0</v>
      </c>
      <c r="I13">
        <v>2.6425599999999996</v>
      </c>
    </row>
    <row r="14" spans="1:16" x14ac:dyDescent="0.3">
      <c r="A14" t="s">
        <v>52</v>
      </c>
      <c r="B14">
        <v>4.1620999999999997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95</v>
      </c>
      <c r="F14">
        <f>_xlfn.XLOOKUP(B14,RESULTADOS_12!D:D,RESULTADOS_12!F:F,0,0,1)</f>
        <v>19.05</v>
      </c>
      <c r="G14">
        <f>_xlfn.XLOOKUP(B14,RESULTADOS_12!D:D,RESULTADOS_12!M:M,0,0,1)</f>
        <v>0</v>
      </c>
      <c r="I14">
        <v>2.6637439999999999</v>
      </c>
    </row>
    <row r="15" spans="1:16" x14ac:dyDescent="0.3">
      <c r="A15" t="s">
        <v>53</v>
      </c>
      <c r="B15">
        <v>4.1985999999999999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89</v>
      </c>
      <c r="F15">
        <f>_xlfn.XLOOKUP(B15,RESULTADOS_13!D:D,RESULTADOS_13!F:F,0,0,1)</f>
        <v>18.82</v>
      </c>
      <c r="G15">
        <f>_xlfn.XLOOKUP(B15,RESULTADOS_13!D:D,RESULTADOS_13!M:M,0,0,1)</f>
        <v>0</v>
      </c>
      <c r="I15">
        <v>2.6871039999999997</v>
      </c>
    </row>
    <row r="16" spans="1:16" x14ac:dyDescent="0.3">
      <c r="A16" t="s">
        <v>54</v>
      </c>
      <c r="B16">
        <v>4.2431999999999999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83</v>
      </c>
      <c r="F16">
        <f>_xlfn.XLOOKUP(B16,RESULTADOS_14!D:D,RESULTADOS_14!F:F,0,0,1)</f>
        <v>18.57</v>
      </c>
      <c r="G16">
        <f>_xlfn.XLOOKUP(B16,RESULTADOS_14!D:D,RESULTADOS_14!M:M,0,0,1)</f>
        <v>0</v>
      </c>
      <c r="I16">
        <v>2.7156479999999998</v>
      </c>
    </row>
    <row r="17" spans="1:9" x14ac:dyDescent="0.3">
      <c r="A17" t="s">
        <v>55</v>
      </c>
      <c r="B17">
        <v>4.2563000000000004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79</v>
      </c>
      <c r="F17">
        <f>_xlfn.XLOOKUP(B17,RESULTADOS_15!D:D,RESULTADOS_15!F:F,0,0,1)</f>
        <v>18.45</v>
      </c>
      <c r="G17">
        <f>_xlfn.XLOOKUP(B17,RESULTADOS_15!D:D,RESULTADOS_15!M:M,0,0,1)</f>
        <v>0</v>
      </c>
      <c r="I17">
        <v>2.7240320000000002</v>
      </c>
    </row>
    <row r="18" spans="1:9" x14ac:dyDescent="0.3">
      <c r="A18" t="s">
        <v>56</v>
      </c>
      <c r="B18">
        <v>4.2946</v>
      </c>
      <c r="C18">
        <f>_xlfn.XLOOKUP(B18,RESULTADOS_16!D:D,RESULTADOS_16!B:B,0,0,1)</f>
        <v>90</v>
      </c>
      <c r="D18">
        <f>_xlfn.XLOOKUP(B18,RESULTADOS_16!D:D,RESULTADOS_16!L:L,0,0,1)</f>
        <v>2</v>
      </c>
      <c r="E18">
        <f>_xlfn.XLOOKUP(B18,RESULTADOS_16!D:D,RESULTADOS_16!I:I,0,0,1)</f>
        <v>74</v>
      </c>
      <c r="F18">
        <f>_xlfn.XLOOKUP(B18,RESULTADOS_16!D:D,RESULTADOS_16!F:F,0,0,1)</f>
        <v>18.23</v>
      </c>
      <c r="G18">
        <f>_xlfn.XLOOKUP(B18,RESULTADOS_16!D:D,RESULTADOS_16!M:M,0,0,1)</f>
        <v>0</v>
      </c>
      <c r="I18">
        <v>2.7485439999999999</v>
      </c>
    </row>
    <row r="19" spans="1:9" x14ac:dyDescent="0.3">
      <c r="A19" t="s">
        <v>57</v>
      </c>
      <c r="B19">
        <v>4.3197999999999999</v>
      </c>
      <c r="C19">
        <f>_xlfn.XLOOKUP(B19,RESULTADOS_17!D:D,RESULTADOS_17!B:B,0,0,1)</f>
        <v>95</v>
      </c>
      <c r="D19">
        <f>_xlfn.XLOOKUP(B19,RESULTADOS_17!D:D,RESULTADOS_17!L:L,0,0,1)</f>
        <v>3</v>
      </c>
      <c r="E19">
        <f>_xlfn.XLOOKUP(B19,RESULTADOS_17!D:D,RESULTADOS_17!I:I,0,0,1)</f>
        <v>70</v>
      </c>
      <c r="F19">
        <f>_xlfn.XLOOKUP(B19,RESULTADOS_17!D:D,RESULTADOS_17!F:F,0,0,1)</f>
        <v>18.07</v>
      </c>
      <c r="G19">
        <f>_xlfn.XLOOKUP(B19,RESULTADOS_17!D:D,RESULTADOS_17!M:M,0,0,1)</f>
        <v>0</v>
      </c>
      <c r="I19">
        <v>2.764672</v>
      </c>
    </row>
    <row r="20" spans="1:9" x14ac:dyDescent="0.3">
      <c r="A20" t="s">
        <v>58</v>
      </c>
      <c r="B20">
        <v>4.3287000000000004</v>
      </c>
      <c r="C20">
        <f>_xlfn.XLOOKUP(B20,RESULTADOS_18!D:D,RESULTADOS_18!B:B,0,0,1)</f>
        <v>100</v>
      </c>
      <c r="D20">
        <f>_xlfn.XLOOKUP(B20,RESULTADOS_18!D:D,RESULTADOS_18!L:L,0,0,1)</f>
        <v>3</v>
      </c>
      <c r="E20">
        <f>_xlfn.XLOOKUP(B20,RESULTADOS_18!D:D,RESULTADOS_18!I:I,0,0,1)</f>
        <v>67</v>
      </c>
      <c r="F20">
        <f>_xlfn.XLOOKUP(B20,RESULTADOS_18!D:D,RESULTADOS_18!F:F,0,0,1)</f>
        <v>17.98</v>
      </c>
      <c r="G20">
        <f>_xlfn.XLOOKUP(B20,RESULTADOS_18!D:D,RESULTADOS_18!M:M,0,0,1)</f>
        <v>0</v>
      </c>
      <c r="I20">
        <v>2.7703680000000004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3.9609999999999999</v>
      </c>
      <c r="E2">
        <v>25.25</v>
      </c>
      <c r="F2">
        <v>20.05</v>
      </c>
      <c r="G2">
        <v>10.02</v>
      </c>
      <c r="H2">
        <v>0.14000000000000001</v>
      </c>
      <c r="I2">
        <v>120</v>
      </c>
      <c r="J2">
        <v>124.63</v>
      </c>
      <c r="K2">
        <v>45</v>
      </c>
      <c r="L2">
        <v>1</v>
      </c>
      <c r="M2">
        <v>65</v>
      </c>
      <c r="N2">
        <v>18.64</v>
      </c>
      <c r="O2">
        <v>15605.44</v>
      </c>
      <c r="P2">
        <v>161.19</v>
      </c>
      <c r="Q2">
        <v>6555.97</v>
      </c>
      <c r="R2">
        <v>207.24</v>
      </c>
      <c r="S2">
        <v>54.2</v>
      </c>
      <c r="T2">
        <v>76392.02</v>
      </c>
      <c r="U2">
        <v>0.26</v>
      </c>
      <c r="V2">
        <v>0.76</v>
      </c>
      <c r="W2">
        <v>0.37</v>
      </c>
      <c r="X2">
        <v>4.6399999999999997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4.0567000000000002</v>
      </c>
      <c r="E3">
        <v>24.65</v>
      </c>
      <c r="F3">
        <v>19.68</v>
      </c>
      <c r="G3">
        <v>10.64</v>
      </c>
      <c r="H3">
        <v>0.28000000000000003</v>
      </c>
      <c r="I3">
        <v>111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156.19999999999999</v>
      </c>
      <c r="Q3">
        <v>6555.44</v>
      </c>
      <c r="R3">
        <v>192.13</v>
      </c>
      <c r="S3">
        <v>54.2</v>
      </c>
      <c r="T3">
        <v>68882.899999999994</v>
      </c>
      <c r="U3">
        <v>0.28000000000000003</v>
      </c>
      <c r="V3">
        <v>0.78</v>
      </c>
      <c r="W3">
        <v>0.43</v>
      </c>
      <c r="X3">
        <v>4.2699999999999996</v>
      </c>
      <c r="Y3">
        <v>1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3.3245</v>
      </c>
      <c r="E2">
        <v>30.08</v>
      </c>
      <c r="F2">
        <v>22.18</v>
      </c>
      <c r="G2">
        <v>7.69</v>
      </c>
      <c r="H2">
        <v>0.11</v>
      </c>
      <c r="I2">
        <v>173</v>
      </c>
      <c r="J2">
        <v>159.12</v>
      </c>
      <c r="K2">
        <v>50.28</v>
      </c>
      <c r="L2">
        <v>1</v>
      </c>
      <c r="M2">
        <v>171</v>
      </c>
      <c r="N2">
        <v>27.84</v>
      </c>
      <c r="O2">
        <v>19859.16</v>
      </c>
      <c r="P2">
        <v>237.01</v>
      </c>
      <c r="Q2">
        <v>6555.21</v>
      </c>
      <c r="R2">
        <v>281.5</v>
      </c>
      <c r="S2">
        <v>54.2</v>
      </c>
      <c r="T2">
        <v>113256.22</v>
      </c>
      <c r="U2">
        <v>0.19</v>
      </c>
      <c r="V2">
        <v>0.69</v>
      </c>
      <c r="W2">
        <v>0.38</v>
      </c>
      <c r="X2">
        <v>6.77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4.2431999999999999</v>
      </c>
      <c r="E3">
        <v>23.57</v>
      </c>
      <c r="F3">
        <v>18.57</v>
      </c>
      <c r="G3">
        <v>13.42</v>
      </c>
      <c r="H3">
        <v>0.22</v>
      </c>
      <c r="I3">
        <v>83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20034.400000000001</v>
      </c>
      <c r="P3">
        <v>168.58</v>
      </c>
      <c r="Q3">
        <v>6555.61</v>
      </c>
      <c r="R3">
        <v>156.35</v>
      </c>
      <c r="S3">
        <v>54.2</v>
      </c>
      <c r="T3">
        <v>51132.31</v>
      </c>
      <c r="U3">
        <v>0.35</v>
      </c>
      <c r="V3">
        <v>0.83</v>
      </c>
      <c r="W3">
        <v>0.35</v>
      </c>
      <c r="X3">
        <v>3.16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3.5918000000000001</v>
      </c>
      <c r="E2">
        <v>27.84</v>
      </c>
      <c r="F2">
        <v>22.69</v>
      </c>
      <c r="G2">
        <v>7.2</v>
      </c>
      <c r="H2">
        <v>0.22</v>
      </c>
      <c r="I2">
        <v>189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139.28</v>
      </c>
      <c r="Q2">
        <v>6557.49</v>
      </c>
      <c r="R2">
        <v>289.05</v>
      </c>
      <c r="S2">
        <v>54.2</v>
      </c>
      <c r="T2">
        <v>116952.62</v>
      </c>
      <c r="U2">
        <v>0.19</v>
      </c>
      <c r="V2">
        <v>0.68</v>
      </c>
      <c r="W2">
        <v>0.66</v>
      </c>
      <c r="X2">
        <v>7.28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3.9344000000000001</v>
      </c>
      <c r="E2">
        <v>25.42</v>
      </c>
      <c r="F2">
        <v>20.45</v>
      </c>
      <c r="G2">
        <v>9.2899999999999991</v>
      </c>
      <c r="H2">
        <v>0.16</v>
      </c>
      <c r="I2">
        <v>132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147.54</v>
      </c>
      <c r="Q2">
        <v>6556.1</v>
      </c>
      <c r="R2">
        <v>216.84</v>
      </c>
      <c r="S2">
        <v>54.2</v>
      </c>
      <c r="T2">
        <v>81128.960000000006</v>
      </c>
      <c r="U2">
        <v>0.25</v>
      </c>
      <c r="V2">
        <v>0.75</v>
      </c>
      <c r="W2">
        <v>0.49</v>
      </c>
      <c r="X2">
        <v>5.04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3.2282999999999999</v>
      </c>
      <c r="E2">
        <v>30.98</v>
      </c>
      <c r="F2">
        <v>25.53</v>
      </c>
      <c r="G2">
        <v>5.82</v>
      </c>
      <c r="H2">
        <v>0.28000000000000003</v>
      </c>
      <c r="I2">
        <v>263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133.47999999999999</v>
      </c>
      <c r="Q2">
        <v>6558.47</v>
      </c>
      <c r="R2">
        <v>380.52</v>
      </c>
      <c r="S2">
        <v>54.2</v>
      </c>
      <c r="T2">
        <v>162315.60999999999</v>
      </c>
      <c r="U2">
        <v>0.14000000000000001</v>
      </c>
      <c r="V2">
        <v>0.6</v>
      </c>
      <c r="W2">
        <v>0.87</v>
      </c>
      <c r="X2">
        <v>10.11</v>
      </c>
      <c r="Y2">
        <v>1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3.1680999999999999</v>
      </c>
      <c r="E2">
        <v>31.56</v>
      </c>
      <c r="F2">
        <v>22.82</v>
      </c>
      <c r="G2">
        <v>7.28</v>
      </c>
      <c r="H2">
        <v>0.11</v>
      </c>
      <c r="I2">
        <v>188</v>
      </c>
      <c r="J2">
        <v>167.88</v>
      </c>
      <c r="K2">
        <v>51.39</v>
      </c>
      <c r="L2">
        <v>1</v>
      </c>
      <c r="M2">
        <v>186</v>
      </c>
      <c r="N2">
        <v>30.49</v>
      </c>
      <c r="O2">
        <v>20939.59</v>
      </c>
      <c r="P2">
        <v>257.27</v>
      </c>
      <c r="Q2">
        <v>6556.67</v>
      </c>
      <c r="R2">
        <v>302.88</v>
      </c>
      <c r="S2">
        <v>54.2</v>
      </c>
      <c r="T2">
        <v>123869.61</v>
      </c>
      <c r="U2">
        <v>0.18</v>
      </c>
      <c r="V2">
        <v>0.67</v>
      </c>
      <c r="W2">
        <v>0.41</v>
      </c>
      <c r="X2">
        <v>7.41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4.2563000000000004</v>
      </c>
      <c r="E3">
        <v>23.49</v>
      </c>
      <c r="F3">
        <v>18.45</v>
      </c>
      <c r="G3">
        <v>14.01</v>
      </c>
      <c r="H3">
        <v>0.21</v>
      </c>
      <c r="I3">
        <v>79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172.78</v>
      </c>
      <c r="Q3">
        <v>6555.67</v>
      </c>
      <c r="R3">
        <v>152.43</v>
      </c>
      <c r="S3">
        <v>54.2</v>
      </c>
      <c r="T3">
        <v>49192.13</v>
      </c>
      <c r="U3">
        <v>0.36</v>
      </c>
      <c r="V3">
        <v>0.83</v>
      </c>
      <c r="W3">
        <v>0.34</v>
      </c>
      <c r="X3">
        <v>3.03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2.9586000000000001</v>
      </c>
      <c r="E2">
        <v>33.799999999999997</v>
      </c>
      <c r="F2">
        <v>28.04</v>
      </c>
      <c r="G2">
        <v>5.13</v>
      </c>
      <c r="H2">
        <v>0.34</v>
      </c>
      <c r="I2">
        <v>328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130.41</v>
      </c>
      <c r="Q2">
        <v>6558.78</v>
      </c>
      <c r="R2">
        <v>461.49</v>
      </c>
      <c r="S2">
        <v>54.2</v>
      </c>
      <c r="T2">
        <v>202473.97</v>
      </c>
      <c r="U2">
        <v>0.12</v>
      </c>
      <c r="V2">
        <v>0.55000000000000004</v>
      </c>
      <c r="W2">
        <v>1.07</v>
      </c>
      <c r="X2">
        <v>12.63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3.8233999999999999</v>
      </c>
      <c r="E2">
        <v>26.15</v>
      </c>
      <c r="F2">
        <v>20.440000000000001</v>
      </c>
      <c r="G2">
        <v>9.43</v>
      </c>
      <c r="H2">
        <v>0.13</v>
      </c>
      <c r="I2">
        <v>130</v>
      </c>
      <c r="J2">
        <v>133.21</v>
      </c>
      <c r="K2">
        <v>46.47</v>
      </c>
      <c r="L2">
        <v>1</v>
      </c>
      <c r="M2">
        <v>122</v>
      </c>
      <c r="N2">
        <v>20.75</v>
      </c>
      <c r="O2">
        <v>16663.419999999998</v>
      </c>
      <c r="P2">
        <v>178.25</v>
      </c>
      <c r="Q2">
        <v>6555.81</v>
      </c>
      <c r="R2">
        <v>222.56</v>
      </c>
      <c r="S2">
        <v>54.2</v>
      </c>
      <c r="T2">
        <v>83999.38</v>
      </c>
      <c r="U2">
        <v>0.24</v>
      </c>
      <c r="V2">
        <v>0.75</v>
      </c>
      <c r="W2">
        <v>0.32</v>
      </c>
      <c r="X2">
        <v>5.03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4.1289999999999996</v>
      </c>
      <c r="E3">
        <v>24.22</v>
      </c>
      <c r="F3">
        <v>19.260000000000002</v>
      </c>
      <c r="G3">
        <v>11.33</v>
      </c>
      <c r="H3">
        <v>0.26</v>
      </c>
      <c r="I3">
        <v>102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158.47</v>
      </c>
      <c r="Q3">
        <v>6555.7</v>
      </c>
      <c r="R3">
        <v>177.87</v>
      </c>
      <c r="S3">
        <v>54.2</v>
      </c>
      <c r="T3">
        <v>61798.16</v>
      </c>
      <c r="U3">
        <v>0.3</v>
      </c>
      <c r="V3">
        <v>0.8</v>
      </c>
      <c r="W3">
        <v>0.42</v>
      </c>
      <c r="X3">
        <v>3.85</v>
      </c>
      <c r="Y3">
        <v>1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3.4779</v>
      </c>
      <c r="E2">
        <v>28.75</v>
      </c>
      <c r="F2">
        <v>21.62</v>
      </c>
      <c r="G2">
        <v>8.16</v>
      </c>
      <c r="H2">
        <v>0.12</v>
      </c>
      <c r="I2">
        <v>159</v>
      </c>
      <c r="J2">
        <v>150.44</v>
      </c>
      <c r="K2">
        <v>49.1</v>
      </c>
      <c r="L2">
        <v>1</v>
      </c>
      <c r="M2">
        <v>157</v>
      </c>
      <c r="N2">
        <v>25.34</v>
      </c>
      <c r="O2">
        <v>18787.759999999998</v>
      </c>
      <c r="P2">
        <v>217.79</v>
      </c>
      <c r="Q2">
        <v>6556.93</v>
      </c>
      <c r="R2">
        <v>262.48</v>
      </c>
      <c r="S2">
        <v>54.2</v>
      </c>
      <c r="T2">
        <v>103816.96000000001</v>
      </c>
      <c r="U2">
        <v>0.21</v>
      </c>
      <c r="V2">
        <v>0.71</v>
      </c>
      <c r="W2">
        <v>0.36</v>
      </c>
      <c r="X2">
        <v>6.21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4.1985999999999999</v>
      </c>
      <c r="E3">
        <v>23.82</v>
      </c>
      <c r="F3">
        <v>18.82</v>
      </c>
      <c r="G3">
        <v>12.69</v>
      </c>
      <c r="H3">
        <v>0.23</v>
      </c>
      <c r="I3">
        <v>89</v>
      </c>
      <c r="J3">
        <v>151.83000000000001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165.93</v>
      </c>
      <c r="Q3">
        <v>6555.86</v>
      </c>
      <c r="R3">
        <v>164.38</v>
      </c>
      <c r="S3">
        <v>54.2</v>
      </c>
      <c r="T3">
        <v>55117.07</v>
      </c>
      <c r="U3">
        <v>0.33</v>
      </c>
      <c r="V3">
        <v>0.81</v>
      </c>
      <c r="W3">
        <v>0.37</v>
      </c>
      <c r="X3">
        <v>3.41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2.8929999999999998</v>
      </c>
      <c r="E2">
        <v>34.57</v>
      </c>
      <c r="F2">
        <v>24.02</v>
      </c>
      <c r="G2">
        <v>6.64</v>
      </c>
      <c r="H2">
        <v>0.1</v>
      </c>
      <c r="I2">
        <v>217</v>
      </c>
      <c r="J2">
        <v>185.69</v>
      </c>
      <c r="K2">
        <v>53.44</v>
      </c>
      <c r="L2">
        <v>1</v>
      </c>
      <c r="M2">
        <v>215</v>
      </c>
      <c r="N2">
        <v>36.26</v>
      </c>
      <c r="O2">
        <v>23136.14</v>
      </c>
      <c r="P2">
        <v>296.62</v>
      </c>
      <c r="Q2">
        <v>6556.92</v>
      </c>
      <c r="R2">
        <v>343.15</v>
      </c>
      <c r="S2">
        <v>54.2</v>
      </c>
      <c r="T2">
        <v>143861.82999999999</v>
      </c>
      <c r="U2">
        <v>0.16</v>
      </c>
      <c r="V2">
        <v>0.64</v>
      </c>
      <c r="W2">
        <v>0.46</v>
      </c>
      <c r="X2">
        <v>8.61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4.3030999999999997</v>
      </c>
      <c r="E3">
        <v>23.24</v>
      </c>
      <c r="F3">
        <v>18.13</v>
      </c>
      <c r="G3">
        <v>15.32</v>
      </c>
      <c r="H3">
        <v>0.19</v>
      </c>
      <c r="I3">
        <v>71</v>
      </c>
      <c r="J3">
        <v>187.21</v>
      </c>
      <c r="K3">
        <v>53.44</v>
      </c>
      <c r="L3">
        <v>2</v>
      </c>
      <c r="M3">
        <v>3</v>
      </c>
      <c r="N3">
        <v>36.770000000000003</v>
      </c>
      <c r="O3">
        <v>23322.880000000001</v>
      </c>
      <c r="P3">
        <v>180.45</v>
      </c>
      <c r="Q3">
        <v>6555.63</v>
      </c>
      <c r="R3">
        <v>142.33000000000001</v>
      </c>
      <c r="S3">
        <v>54.2</v>
      </c>
      <c r="T3">
        <v>44178.73</v>
      </c>
      <c r="U3">
        <v>0.38</v>
      </c>
      <c r="V3">
        <v>0.85</v>
      </c>
      <c r="W3">
        <v>0.31</v>
      </c>
      <c r="X3">
        <v>2.72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4.3197999999999999</v>
      </c>
      <c r="E4">
        <v>23.15</v>
      </c>
      <c r="F4">
        <v>18.07</v>
      </c>
      <c r="G4">
        <v>15.49</v>
      </c>
      <c r="H4">
        <v>0.28000000000000003</v>
      </c>
      <c r="I4">
        <v>70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180.79</v>
      </c>
      <c r="Q4">
        <v>6555.48</v>
      </c>
      <c r="R4">
        <v>140.4</v>
      </c>
      <c r="S4">
        <v>54.2</v>
      </c>
      <c r="T4">
        <v>43221.03</v>
      </c>
      <c r="U4">
        <v>0.39</v>
      </c>
      <c r="V4">
        <v>0.85</v>
      </c>
      <c r="W4">
        <v>0.31</v>
      </c>
      <c r="X4">
        <v>2.66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2.7555999999999998</v>
      </c>
      <c r="E2">
        <v>36.29</v>
      </c>
      <c r="F2">
        <v>24.71</v>
      </c>
      <c r="G2">
        <v>6.36</v>
      </c>
      <c r="H2">
        <v>0.09</v>
      </c>
      <c r="I2">
        <v>233</v>
      </c>
      <c r="J2">
        <v>194.77</v>
      </c>
      <c r="K2">
        <v>54.38</v>
      </c>
      <c r="L2">
        <v>1</v>
      </c>
      <c r="M2">
        <v>231</v>
      </c>
      <c r="N2">
        <v>39.4</v>
      </c>
      <c r="O2">
        <v>24256.19</v>
      </c>
      <c r="P2">
        <v>318.10000000000002</v>
      </c>
      <c r="Q2">
        <v>6557.3</v>
      </c>
      <c r="R2">
        <v>366.28</v>
      </c>
      <c r="S2">
        <v>54.2</v>
      </c>
      <c r="T2">
        <v>155347.22</v>
      </c>
      <c r="U2">
        <v>0.15</v>
      </c>
      <c r="V2">
        <v>0.62</v>
      </c>
      <c r="W2">
        <v>0.49</v>
      </c>
      <c r="X2">
        <v>9.3000000000000007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4.2937000000000003</v>
      </c>
      <c r="E3">
        <v>23.29</v>
      </c>
      <c r="F3">
        <v>18.05</v>
      </c>
      <c r="G3">
        <v>15.47</v>
      </c>
      <c r="H3">
        <v>0.18</v>
      </c>
      <c r="I3">
        <v>70</v>
      </c>
      <c r="J3">
        <v>196.32</v>
      </c>
      <c r="K3">
        <v>54.38</v>
      </c>
      <c r="L3">
        <v>2</v>
      </c>
      <c r="M3">
        <v>33</v>
      </c>
      <c r="N3">
        <v>39.950000000000003</v>
      </c>
      <c r="O3">
        <v>24447.22</v>
      </c>
      <c r="P3">
        <v>186.99</v>
      </c>
      <c r="Q3">
        <v>6555.52</v>
      </c>
      <c r="R3">
        <v>141.01</v>
      </c>
      <c r="S3">
        <v>54.2</v>
      </c>
      <c r="T3">
        <v>43527.91</v>
      </c>
      <c r="U3">
        <v>0.38</v>
      </c>
      <c r="V3">
        <v>0.85</v>
      </c>
      <c r="W3">
        <v>0.27</v>
      </c>
      <c r="X3">
        <v>2.64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4.3287000000000004</v>
      </c>
      <c r="E4">
        <v>23.1</v>
      </c>
      <c r="F4">
        <v>17.98</v>
      </c>
      <c r="G4">
        <v>16.100000000000001</v>
      </c>
      <c r="H4">
        <v>0.27</v>
      </c>
      <c r="I4">
        <v>67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185.44</v>
      </c>
      <c r="Q4">
        <v>6554.86</v>
      </c>
      <c r="R4">
        <v>137.47999999999999</v>
      </c>
      <c r="S4">
        <v>54.2</v>
      </c>
      <c r="T4">
        <v>41773.599999999999</v>
      </c>
      <c r="U4">
        <v>0.39</v>
      </c>
      <c r="V4">
        <v>0.85</v>
      </c>
      <c r="W4">
        <v>0.3</v>
      </c>
      <c r="X4">
        <v>2.57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3.9971999999999999</v>
      </c>
      <c r="E2">
        <v>25.02</v>
      </c>
      <c r="F2">
        <v>20.04</v>
      </c>
      <c r="G2">
        <v>9.94</v>
      </c>
      <c r="H2">
        <v>0.15</v>
      </c>
      <c r="I2">
        <v>121</v>
      </c>
      <c r="J2">
        <v>116.05</v>
      </c>
      <c r="K2">
        <v>43.4</v>
      </c>
      <c r="L2">
        <v>1</v>
      </c>
      <c r="M2">
        <v>8</v>
      </c>
      <c r="N2">
        <v>16.649999999999999</v>
      </c>
      <c r="O2">
        <v>14546.17</v>
      </c>
      <c r="P2">
        <v>151.18</v>
      </c>
      <c r="Q2">
        <v>6555.76</v>
      </c>
      <c r="R2">
        <v>204.35</v>
      </c>
      <c r="S2">
        <v>54.2</v>
      </c>
      <c r="T2">
        <v>74939.53</v>
      </c>
      <c r="U2">
        <v>0.27</v>
      </c>
      <c r="V2">
        <v>0.76</v>
      </c>
      <c r="W2">
        <v>0.45</v>
      </c>
      <c r="X2">
        <v>4.63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3.9939</v>
      </c>
      <c r="E3">
        <v>25.04</v>
      </c>
      <c r="F3">
        <v>20.059999999999999</v>
      </c>
      <c r="G3">
        <v>9.9499999999999993</v>
      </c>
      <c r="H3">
        <v>0.3</v>
      </c>
      <c r="I3">
        <v>121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152.84</v>
      </c>
      <c r="Q3">
        <v>6556.32</v>
      </c>
      <c r="R3">
        <v>204.62</v>
      </c>
      <c r="S3">
        <v>54.2</v>
      </c>
      <c r="T3">
        <v>75073.5</v>
      </c>
      <c r="U3">
        <v>0.26</v>
      </c>
      <c r="V3">
        <v>0.76</v>
      </c>
      <c r="W3">
        <v>0.46</v>
      </c>
      <c r="X3">
        <v>4.6500000000000004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2.7555999999999998</v>
      </c>
      <c r="E2">
        <v>36.29</v>
      </c>
      <c r="F2">
        <v>24.71</v>
      </c>
      <c r="G2">
        <v>6.36</v>
      </c>
      <c r="H2">
        <v>0.09</v>
      </c>
      <c r="I2">
        <v>233</v>
      </c>
      <c r="J2">
        <v>194.77</v>
      </c>
      <c r="K2">
        <v>54.38</v>
      </c>
      <c r="L2">
        <v>1</v>
      </c>
      <c r="M2">
        <v>231</v>
      </c>
      <c r="N2">
        <v>39.4</v>
      </c>
      <c r="O2">
        <v>24256.19</v>
      </c>
      <c r="P2">
        <v>318.10000000000002</v>
      </c>
      <c r="Q2">
        <v>6557.3</v>
      </c>
      <c r="R2">
        <v>366.28</v>
      </c>
      <c r="S2">
        <v>54.2</v>
      </c>
      <c r="T2">
        <v>155347.22</v>
      </c>
      <c r="U2">
        <v>0.15</v>
      </c>
      <c r="V2">
        <v>0.62</v>
      </c>
      <c r="W2">
        <v>0.49</v>
      </c>
      <c r="X2">
        <v>9.3000000000000007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4.2937000000000003</v>
      </c>
      <c r="E3">
        <v>23.29</v>
      </c>
      <c r="F3">
        <v>18.05</v>
      </c>
      <c r="G3">
        <v>15.47</v>
      </c>
      <c r="H3">
        <v>0.18</v>
      </c>
      <c r="I3">
        <v>70</v>
      </c>
      <c r="J3">
        <v>196.32</v>
      </c>
      <c r="K3">
        <v>54.38</v>
      </c>
      <c r="L3">
        <v>2</v>
      </c>
      <c r="M3">
        <v>33</v>
      </c>
      <c r="N3">
        <v>39.950000000000003</v>
      </c>
      <c r="O3">
        <v>24447.22</v>
      </c>
      <c r="P3">
        <v>186.99</v>
      </c>
      <c r="Q3">
        <v>6555.52</v>
      </c>
      <c r="R3">
        <v>141.01</v>
      </c>
      <c r="S3">
        <v>54.2</v>
      </c>
      <c r="T3">
        <v>43527.91</v>
      </c>
      <c r="U3">
        <v>0.38</v>
      </c>
      <c r="V3">
        <v>0.85</v>
      </c>
      <c r="W3">
        <v>0.27</v>
      </c>
      <c r="X3">
        <v>2.64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4.3287000000000004</v>
      </c>
      <c r="E4">
        <v>23.1</v>
      </c>
      <c r="F4">
        <v>17.98</v>
      </c>
      <c r="G4">
        <v>16.100000000000001</v>
      </c>
      <c r="H4">
        <v>0.27</v>
      </c>
      <c r="I4">
        <v>67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185.44</v>
      </c>
      <c r="Q4">
        <v>6554.86</v>
      </c>
      <c r="R4">
        <v>137.47999999999999</v>
      </c>
      <c r="S4">
        <v>54.2</v>
      </c>
      <c r="T4">
        <v>41773.599999999999</v>
      </c>
      <c r="U4">
        <v>0.39</v>
      </c>
      <c r="V4">
        <v>0.85</v>
      </c>
      <c r="W4">
        <v>0.3</v>
      </c>
      <c r="X4">
        <v>2.57</v>
      </c>
      <c r="Y4">
        <v>1</v>
      </c>
      <c r="Z4">
        <v>10</v>
      </c>
    </row>
    <row r="5" spans="1:26" x14ac:dyDescent="0.3">
      <c r="A5">
        <v>0</v>
      </c>
      <c r="B5">
        <v>40</v>
      </c>
      <c r="C5" t="s">
        <v>26</v>
      </c>
      <c r="D5">
        <v>3.7322000000000002</v>
      </c>
      <c r="E5">
        <v>26.79</v>
      </c>
      <c r="F5">
        <v>21.74</v>
      </c>
      <c r="G5">
        <v>7.9</v>
      </c>
      <c r="H5">
        <v>0.2</v>
      </c>
      <c r="I5">
        <v>165</v>
      </c>
      <c r="J5">
        <v>89.87</v>
      </c>
      <c r="K5">
        <v>37.549999999999997</v>
      </c>
      <c r="L5">
        <v>1</v>
      </c>
      <c r="M5">
        <v>0</v>
      </c>
      <c r="N5">
        <v>11.32</v>
      </c>
      <c r="O5">
        <v>11317.98</v>
      </c>
      <c r="P5">
        <v>141.79</v>
      </c>
      <c r="Q5">
        <v>6557.09</v>
      </c>
      <c r="R5">
        <v>258.17</v>
      </c>
      <c r="S5">
        <v>54.2</v>
      </c>
      <c r="T5">
        <v>101628.52</v>
      </c>
      <c r="U5">
        <v>0.21</v>
      </c>
      <c r="V5">
        <v>0.71</v>
      </c>
      <c r="W5">
        <v>0.59</v>
      </c>
      <c r="X5">
        <v>6.32</v>
      </c>
      <c r="Y5">
        <v>1</v>
      </c>
      <c r="Z5">
        <v>10</v>
      </c>
    </row>
    <row r="6" spans="1:26" x14ac:dyDescent="0.3">
      <c r="A6">
        <v>0</v>
      </c>
      <c r="B6">
        <v>30</v>
      </c>
      <c r="C6" t="s">
        <v>26</v>
      </c>
      <c r="D6">
        <v>3.4312999999999998</v>
      </c>
      <c r="E6">
        <v>29.14</v>
      </c>
      <c r="F6">
        <v>23.88</v>
      </c>
      <c r="G6">
        <v>6.51</v>
      </c>
      <c r="H6">
        <v>0.24</v>
      </c>
      <c r="I6">
        <v>220</v>
      </c>
      <c r="J6">
        <v>71.52</v>
      </c>
      <c r="K6">
        <v>32.270000000000003</v>
      </c>
      <c r="L6">
        <v>1</v>
      </c>
      <c r="M6">
        <v>0</v>
      </c>
      <c r="N6">
        <v>8.25</v>
      </c>
      <c r="O6">
        <v>9054.6</v>
      </c>
      <c r="P6">
        <v>136.46</v>
      </c>
      <c r="Q6">
        <v>6557.71</v>
      </c>
      <c r="R6">
        <v>327.44</v>
      </c>
      <c r="S6">
        <v>54.2</v>
      </c>
      <c r="T6">
        <v>135989.32999999999</v>
      </c>
      <c r="U6">
        <v>0.17</v>
      </c>
      <c r="V6">
        <v>0.64</v>
      </c>
      <c r="W6">
        <v>0.75</v>
      </c>
      <c r="X6">
        <v>8.4600000000000009</v>
      </c>
      <c r="Y6">
        <v>1</v>
      </c>
      <c r="Z6">
        <v>10</v>
      </c>
    </row>
    <row r="7" spans="1:26" x14ac:dyDescent="0.3">
      <c r="A7">
        <v>0</v>
      </c>
      <c r="B7">
        <v>15</v>
      </c>
      <c r="C7" t="s">
        <v>26</v>
      </c>
      <c r="D7">
        <v>2.5768</v>
      </c>
      <c r="E7">
        <v>38.81</v>
      </c>
      <c r="F7">
        <v>32.25</v>
      </c>
      <c r="G7">
        <v>4.43</v>
      </c>
      <c r="H7">
        <v>0.43</v>
      </c>
      <c r="I7">
        <v>437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126.6</v>
      </c>
      <c r="Q7">
        <v>6560.07</v>
      </c>
      <c r="R7">
        <v>597.15</v>
      </c>
      <c r="S7">
        <v>54.2</v>
      </c>
      <c r="T7">
        <v>269758.8</v>
      </c>
      <c r="U7">
        <v>0.09</v>
      </c>
      <c r="V7">
        <v>0.48</v>
      </c>
      <c r="W7">
        <v>1.38</v>
      </c>
      <c r="X7">
        <v>16.829999999999998</v>
      </c>
      <c r="Y7">
        <v>1</v>
      </c>
      <c r="Z7">
        <v>10</v>
      </c>
    </row>
    <row r="8" spans="1:26" x14ac:dyDescent="0.3">
      <c r="A8">
        <v>0</v>
      </c>
      <c r="B8">
        <v>70</v>
      </c>
      <c r="C8" t="s">
        <v>26</v>
      </c>
      <c r="D8">
        <v>3.6522999999999999</v>
      </c>
      <c r="E8">
        <v>27.38</v>
      </c>
      <c r="F8">
        <v>20.99</v>
      </c>
      <c r="G8">
        <v>8.75</v>
      </c>
      <c r="H8">
        <v>0.12</v>
      </c>
      <c r="I8">
        <v>144</v>
      </c>
      <c r="J8">
        <v>141.81</v>
      </c>
      <c r="K8">
        <v>47.83</v>
      </c>
      <c r="L8">
        <v>1</v>
      </c>
      <c r="M8">
        <v>142</v>
      </c>
      <c r="N8">
        <v>22.98</v>
      </c>
      <c r="O8">
        <v>17723.39</v>
      </c>
      <c r="P8">
        <v>197.57</v>
      </c>
      <c r="Q8">
        <v>6556.09</v>
      </c>
      <c r="R8">
        <v>241.35</v>
      </c>
      <c r="S8">
        <v>54.2</v>
      </c>
      <c r="T8">
        <v>93324.03</v>
      </c>
      <c r="U8">
        <v>0.22</v>
      </c>
      <c r="V8">
        <v>0.73</v>
      </c>
      <c r="W8">
        <v>0.34</v>
      </c>
      <c r="X8">
        <v>5.58</v>
      </c>
      <c r="Y8">
        <v>1</v>
      </c>
      <c r="Z8">
        <v>10</v>
      </c>
    </row>
    <row r="9" spans="1:26" x14ac:dyDescent="0.3">
      <c r="A9">
        <v>1</v>
      </c>
      <c r="B9">
        <v>70</v>
      </c>
      <c r="C9" t="s">
        <v>26</v>
      </c>
      <c r="D9">
        <v>4.1620999999999997</v>
      </c>
      <c r="E9">
        <v>24.03</v>
      </c>
      <c r="F9">
        <v>19.05</v>
      </c>
      <c r="G9">
        <v>12.03</v>
      </c>
      <c r="H9">
        <v>0.25</v>
      </c>
      <c r="I9">
        <v>95</v>
      </c>
      <c r="J9">
        <v>143.16999999999999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162.18</v>
      </c>
      <c r="Q9">
        <v>6555.51</v>
      </c>
      <c r="R9">
        <v>172</v>
      </c>
      <c r="S9">
        <v>54.2</v>
      </c>
      <c r="T9">
        <v>58894.26</v>
      </c>
      <c r="U9">
        <v>0.32</v>
      </c>
      <c r="V9">
        <v>0.8</v>
      </c>
      <c r="W9">
        <v>0.38</v>
      </c>
      <c r="X9">
        <v>3.64</v>
      </c>
      <c r="Y9">
        <v>1</v>
      </c>
      <c r="Z9">
        <v>10</v>
      </c>
    </row>
    <row r="10" spans="1:26" x14ac:dyDescent="0.3">
      <c r="A10">
        <v>0</v>
      </c>
      <c r="B10">
        <v>90</v>
      </c>
      <c r="C10" t="s">
        <v>26</v>
      </c>
      <c r="D10">
        <v>3.0318000000000001</v>
      </c>
      <c r="E10">
        <v>32.979999999999997</v>
      </c>
      <c r="F10">
        <v>23.38</v>
      </c>
      <c r="G10">
        <v>6.94</v>
      </c>
      <c r="H10">
        <v>0.1</v>
      </c>
      <c r="I10">
        <v>202</v>
      </c>
      <c r="J10">
        <v>176.73</v>
      </c>
      <c r="K10">
        <v>52.44</v>
      </c>
      <c r="L10">
        <v>1</v>
      </c>
      <c r="M10">
        <v>200</v>
      </c>
      <c r="N10">
        <v>33.29</v>
      </c>
      <c r="O10">
        <v>22031.19</v>
      </c>
      <c r="P10">
        <v>276.27</v>
      </c>
      <c r="Q10">
        <v>6556.89</v>
      </c>
      <c r="R10">
        <v>321.81</v>
      </c>
      <c r="S10">
        <v>54.2</v>
      </c>
      <c r="T10">
        <v>133266.67000000001</v>
      </c>
      <c r="U10">
        <v>0.17</v>
      </c>
      <c r="V10">
        <v>0.66</v>
      </c>
      <c r="W10">
        <v>0.42</v>
      </c>
      <c r="X10">
        <v>7.97</v>
      </c>
      <c r="Y10">
        <v>1</v>
      </c>
      <c r="Z10">
        <v>10</v>
      </c>
    </row>
    <row r="11" spans="1:26" x14ac:dyDescent="0.3">
      <c r="A11">
        <v>1</v>
      </c>
      <c r="B11">
        <v>90</v>
      </c>
      <c r="C11" t="s">
        <v>26</v>
      </c>
      <c r="D11">
        <v>4.2946</v>
      </c>
      <c r="E11">
        <v>23.28</v>
      </c>
      <c r="F11">
        <v>18.23</v>
      </c>
      <c r="G11">
        <v>14.78</v>
      </c>
      <c r="H11">
        <v>0.2</v>
      </c>
      <c r="I11">
        <v>74</v>
      </c>
      <c r="J11">
        <v>178.21</v>
      </c>
      <c r="K11">
        <v>52.44</v>
      </c>
      <c r="L11">
        <v>2</v>
      </c>
      <c r="M11">
        <v>0</v>
      </c>
      <c r="N11">
        <v>33.770000000000003</v>
      </c>
      <c r="O11">
        <v>22213.89</v>
      </c>
      <c r="P11">
        <v>176.02</v>
      </c>
      <c r="Q11">
        <v>6555.47</v>
      </c>
      <c r="R11">
        <v>145.47999999999999</v>
      </c>
      <c r="S11">
        <v>54.2</v>
      </c>
      <c r="T11">
        <v>45739.74</v>
      </c>
      <c r="U11">
        <v>0.37</v>
      </c>
      <c r="V11">
        <v>0.84</v>
      </c>
      <c r="W11">
        <v>0.32</v>
      </c>
      <c r="X11">
        <v>2.82</v>
      </c>
      <c r="Y11">
        <v>1</v>
      </c>
      <c r="Z11">
        <v>10</v>
      </c>
    </row>
    <row r="12" spans="1:26" x14ac:dyDescent="0.3">
      <c r="A12">
        <v>0</v>
      </c>
      <c r="B12">
        <v>10</v>
      </c>
      <c r="C12" t="s">
        <v>26</v>
      </c>
      <c r="D12">
        <v>2.0207000000000002</v>
      </c>
      <c r="E12">
        <v>49.49</v>
      </c>
      <c r="F12">
        <v>40.58</v>
      </c>
      <c r="G12">
        <v>3.73</v>
      </c>
      <c r="H12">
        <v>0.64</v>
      </c>
      <c r="I12">
        <v>653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117.19</v>
      </c>
      <c r="Q12">
        <v>6562.93</v>
      </c>
      <c r="R12">
        <v>865.57</v>
      </c>
      <c r="S12">
        <v>54.2</v>
      </c>
      <c r="T12">
        <v>402892.85</v>
      </c>
      <c r="U12">
        <v>0.06</v>
      </c>
      <c r="V12">
        <v>0.38</v>
      </c>
      <c r="W12">
        <v>2.02</v>
      </c>
      <c r="X12">
        <v>25.16</v>
      </c>
      <c r="Y12">
        <v>1</v>
      </c>
      <c r="Z12">
        <v>10</v>
      </c>
    </row>
    <row r="13" spans="1:26" x14ac:dyDescent="0.3">
      <c r="A13">
        <v>0</v>
      </c>
      <c r="B13">
        <v>45</v>
      </c>
      <c r="C13" t="s">
        <v>26</v>
      </c>
      <c r="D13">
        <v>3.8361000000000001</v>
      </c>
      <c r="E13">
        <v>26.07</v>
      </c>
      <c r="F13">
        <v>21.06</v>
      </c>
      <c r="G13">
        <v>8.6</v>
      </c>
      <c r="H13">
        <v>0.18</v>
      </c>
      <c r="I13">
        <v>147</v>
      </c>
      <c r="J13">
        <v>98.71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144.83000000000001</v>
      </c>
      <c r="Q13">
        <v>6556.16</v>
      </c>
      <c r="R13">
        <v>236.62</v>
      </c>
      <c r="S13">
        <v>54.2</v>
      </c>
      <c r="T13">
        <v>90943.86</v>
      </c>
      <c r="U13">
        <v>0.23</v>
      </c>
      <c r="V13">
        <v>0.73</v>
      </c>
      <c r="W13">
        <v>0.53</v>
      </c>
      <c r="X13">
        <v>5.65</v>
      </c>
      <c r="Y13">
        <v>1</v>
      </c>
      <c r="Z13">
        <v>10</v>
      </c>
    </row>
    <row r="14" spans="1:26" x14ac:dyDescent="0.3">
      <c r="A14">
        <v>0</v>
      </c>
      <c r="B14">
        <v>60</v>
      </c>
      <c r="C14" t="s">
        <v>26</v>
      </c>
      <c r="D14">
        <v>3.9609999999999999</v>
      </c>
      <c r="E14">
        <v>25.25</v>
      </c>
      <c r="F14">
        <v>20.05</v>
      </c>
      <c r="G14">
        <v>10.02</v>
      </c>
      <c r="H14">
        <v>0.14000000000000001</v>
      </c>
      <c r="I14">
        <v>120</v>
      </c>
      <c r="J14">
        <v>124.63</v>
      </c>
      <c r="K14">
        <v>45</v>
      </c>
      <c r="L14">
        <v>1</v>
      </c>
      <c r="M14">
        <v>65</v>
      </c>
      <c r="N14">
        <v>18.64</v>
      </c>
      <c r="O14">
        <v>15605.44</v>
      </c>
      <c r="P14">
        <v>161.19</v>
      </c>
      <c r="Q14">
        <v>6555.97</v>
      </c>
      <c r="R14">
        <v>207.24</v>
      </c>
      <c r="S14">
        <v>54.2</v>
      </c>
      <c r="T14">
        <v>76392.02</v>
      </c>
      <c r="U14">
        <v>0.26</v>
      </c>
      <c r="V14">
        <v>0.76</v>
      </c>
      <c r="W14">
        <v>0.37</v>
      </c>
      <c r="X14">
        <v>4.6399999999999997</v>
      </c>
      <c r="Y14">
        <v>1</v>
      </c>
      <c r="Z14">
        <v>10</v>
      </c>
    </row>
    <row r="15" spans="1:26" x14ac:dyDescent="0.3">
      <c r="A15">
        <v>1</v>
      </c>
      <c r="B15">
        <v>60</v>
      </c>
      <c r="C15" t="s">
        <v>26</v>
      </c>
      <c r="D15">
        <v>4.0567000000000002</v>
      </c>
      <c r="E15">
        <v>24.65</v>
      </c>
      <c r="F15">
        <v>19.68</v>
      </c>
      <c r="G15">
        <v>10.64</v>
      </c>
      <c r="H15">
        <v>0.28000000000000003</v>
      </c>
      <c r="I15">
        <v>111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156.19999999999999</v>
      </c>
      <c r="Q15">
        <v>6555.44</v>
      </c>
      <c r="R15">
        <v>192.13</v>
      </c>
      <c r="S15">
        <v>54.2</v>
      </c>
      <c r="T15">
        <v>68882.899999999994</v>
      </c>
      <c r="U15">
        <v>0.28000000000000003</v>
      </c>
      <c r="V15">
        <v>0.78</v>
      </c>
      <c r="W15">
        <v>0.43</v>
      </c>
      <c r="X15">
        <v>4.2699999999999996</v>
      </c>
      <c r="Y15">
        <v>1</v>
      </c>
      <c r="Z15">
        <v>10</v>
      </c>
    </row>
    <row r="16" spans="1:26" x14ac:dyDescent="0.3">
      <c r="A16">
        <v>0</v>
      </c>
      <c r="B16">
        <v>80</v>
      </c>
      <c r="C16" t="s">
        <v>26</v>
      </c>
      <c r="D16">
        <v>3.3245</v>
      </c>
      <c r="E16">
        <v>30.08</v>
      </c>
      <c r="F16">
        <v>22.18</v>
      </c>
      <c r="G16">
        <v>7.69</v>
      </c>
      <c r="H16">
        <v>0.11</v>
      </c>
      <c r="I16">
        <v>173</v>
      </c>
      <c r="J16">
        <v>159.12</v>
      </c>
      <c r="K16">
        <v>50.28</v>
      </c>
      <c r="L16">
        <v>1</v>
      </c>
      <c r="M16">
        <v>171</v>
      </c>
      <c r="N16">
        <v>27.84</v>
      </c>
      <c r="O16">
        <v>19859.16</v>
      </c>
      <c r="P16">
        <v>237.01</v>
      </c>
      <c r="Q16">
        <v>6555.21</v>
      </c>
      <c r="R16">
        <v>281.5</v>
      </c>
      <c r="S16">
        <v>54.2</v>
      </c>
      <c r="T16">
        <v>113256.22</v>
      </c>
      <c r="U16">
        <v>0.19</v>
      </c>
      <c r="V16">
        <v>0.69</v>
      </c>
      <c r="W16">
        <v>0.38</v>
      </c>
      <c r="X16">
        <v>6.77</v>
      </c>
      <c r="Y16">
        <v>1</v>
      </c>
      <c r="Z16">
        <v>10</v>
      </c>
    </row>
    <row r="17" spans="1:26" x14ac:dyDescent="0.3">
      <c r="A17">
        <v>1</v>
      </c>
      <c r="B17">
        <v>80</v>
      </c>
      <c r="C17" t="s">
        <v>26</v>
      </c>
      <c r="D17">
        <v>4.2431999999999999</v>
      </c>
      <c r="E17">
        <v>23.57</v>
      </c>
      <c r="F17">
        <v>18.57</v>
      </c>
      <c r="G17">
        <v>13.42</v>
      </c>
      <c r="H17">
        <v>0.22</v>
      </c>
      <c r="I17">
        <v>83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20034.400000000001</v>
      </c>
      <c r="P17">
        <v>168.58</v>
      </c>
      <c r="Q17">
        <v>6555.61</v>
      </c>
      <c r="R17">
        <v>156.35</v>
      </c>
      <c r="S17">
        <v>54.2</v>
      </c>
      <c r="T17">
        <v>51132.31</v>
      </c>
      <c r="U17">
        <v>0.35</v>
      </c>
      <c r="V17">
        <v>0.83</v>
      </c>
      <c r="W17">
        <v>0.35</v>
      </c>
      <c r="X17">
        <v>3.16</v>
      </c>
      <c r="Y17">
        <v>1</v>
      </c>
      <c r="Z17">
        <v>10</v>
      </c>
    </row>
    <row r="18" spans="1:26" x14ac:dyDescent="0.3">
      <c r="A18">
        <v>0</v>
      </c>
      <c r="B18">
        <v>35</v>
      </c>
      <c r="C18" t="s">
        <v>26</v>
      </c>
      <c r="D18">
        <v>3.5918000000000001</v>
      </c>
      <c r="E18">
        <v>27.84</v>
      </c>
      <c r="F18">
        <v>22.69</v>
      </c>
      <c r="G18">
        <v>7.2</v>
      </c>
      <c r="H18">
        <v>0.22</v>
      </c>
      <c r="I18">
        <v>189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10204.209999999999</v>
      </c>
      <c r="P18">
        <v>139.28</v>
      </c>
      <c r="Q18">
        <v>6557.49</v>
      </c>
      <c r="R18">
        <v>289.05</v>
      </c>
      <c r="S18">
        <v>54.2</v>
      </c>
      <c r="T18">
        <v>116952.62</v>
      </c>
      <c r="U18">
        <v>0.19</v>
      </c>
      <c r="V18">
        <v>0.68</v>
      </c>
      <c r="W18">
        <v>0.66</v>
      </c>
      <c r="X18">
        <v>7.28</v>
      </c>
      <c r="Y18">
        <v>1</v>
      </c>
      <c r="Z18">
        <v>10</v>
      </c>
    </row>
    <row r="19" spans="1:26" x14ac:dyDescent="0.3">
      <c r="A19">
        <v>0</v>
      </c>
      <c r="B19">
        <v>50</v>
      </c>
      <c r="C19" t="s">
        <v>26</v>
      </c>
      <c r="D19">
        <v>3.9344000000000001</v>
      </c>
      <c r="E19">
        <v>25.42</v>
      </c>
      <c r="F19">
        <v>20.45</v>
      </c>
      <c r="G19">
        <v>9.2899999999999991</v>
      </c>
      <c r="H19">
        <v>0.16</v>
      </c>
      <c r="I19">
        <v>132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147.54</v>
      </c>
      <c r="Q19">
        <v>6556.1</v>
      </c>
      <c r="R19">
        <v>216.84</v>
      </c>
      <c r="S19">
        <v>54.2</v>
      </c>
      <c r="T19">
        <v>81128.960000000006</v>
      </c>
      <c r="U19">
        <v>0.25</v>
      </c>
      <c r="V19">
        <v>0.75</v>
      </c>
      <c r="W19">
        <v>0.49</v>
      </c>
      <c r="X19">
        <v>5.04</v>
      </c>
      <c r="Y19">
        <v>1</v>
      </c>
      <c r="Z19">
        <v>10</v>
      </c>
    </row>
    <row r="20" spans="1:26" x14ac:dyDescent="0.3">
      <c r="A20">
        <v>0</v>
      </c>
      <c r="B20">
        <v>25</v>
      </c>
      <c r="C20" t="s">
        <v>26</v>
      </c>
      <c r="D20">
        <v>3.2282999999999999</v>
      </c>
      <c r="E20">
        <v>30.98</v>
      </c>
      <c r="F20">
        <v>25.53</v>
      </c>
      <c r="G20">
        <v>5.82</v>
      </c>
      <c r="H20">
        <v>0.28000000000000003</v>
      </c>
      <c r="I20">
        <v>263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133.47999999999999</v>
      </c>
      <c r="Q20">
        <v>6558.47</v>
      </c>
      <c r="R20">
        <v>380.52</v>
      </c>
      <c r="S20">
        <v>54.2</v>
      </c>
      <c r="T20">
        <v>162315.60999999999</v>
      </c>
      <c r="U20">
        <v>0.14000000000000001</v>
      </c>
      <c r="V20">
        <v>0.6</v>
      </c>
      <c r="W20">
        <v>0.87</v>
      </c>
      <c r="X20">
        <v>10.11</v>
      </c>
      <c r="Y20">
        <v>1</v>
      </c>
      <c r="Z20">
        <v>10</v>
      </c>
    </row>
    <row r="21" spans="1:26" x14ac:dyDescent="0.3">
      <c r="A21">
        <v>0</v>
      </c>
      <c r="B21">
        <v>85</v>
      </c>
      <c r="C21" t="s">
        <v>26</v>
      </c>
      <c r="D21">
        <v>3.1680999999999999</v>
      </c>
      <c r="E21">
        <v>31.56</v>
      </c>
      <c r="F21">
        <v>22.82</v>
      </c>
      <c r="G21">
        <v>7.28</v>
      </c>
      <c r="H21">
        <v>0.11</v>
      </c>
      <c r="I21">
        <v>188</v>
      </c>
      <c r="J21">
        <v>167.88</v>
      </c>
      <c r="K21">
        <v>51.39</v>
      </c>
      <c r="L21">
        <v>1</v>
      </c>
      <c r="M21">
        <v>186</v>
      </c>
      <c r="N21">
        <v>30.49</v>
      </c>
      <c r="O21">
        <v>20939.59</v>
      </c>
      <c r="P21">
        <v>257.27</v>
      </c>
      <c r="Q21">
        <v>6556.67</v>
      </c>
      <c r="R21">
        <v>302.88</v>
      </c>
      <c r="S21">
        <v>54.2</v>
      </c>
      <c r="T21">
        <v>123869.61</v>
      </c>
      <c r="U21">
        <v>0.18</v>
      </c>
      <c r="V21">
        <v>0.67</v>
      </c>
      <c r="W21">
        <v>0.41</v>
      </c>
      <c r="X21">
        <v>7.41</v>
      </c>
      <c r="Y21">
        <v>1</v>
      </c>
      <c r="Z21">
        <v>10</v>
      </c>
    </row>
    <row r="22" spans="1:26" x14ac:dyDescent="0.3">
      <c r="A22">
        <v>1</v>
      </c>
      <c r="B22">
        <v>85</v>
      </c>
      <c r="C22" t="s">
        <v>26</v>
      </c>
      <c r="D22">
        <v>4.2563000000000004</v>
      </c>
      <c r="E22">
        <v>23.49</v>
      </c>
      <c r="F22">
        <v>18.45</v>
      </c>
      <c r="G22">
        <v>14.01</v>
      </c>
      <c r="H22">
        <v>0.21</v>
      </c>
      <c r="I22">
        <v>79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172.78</v>
      </c>
      <c r="Q22">
        <v>6555.67</v>
      </c>
      <c r="R22">
        <v>152.43</v>
      </c>
      <c r="S22">
        <v>54.2</v>
      </c>
      <c r="T22">
        <v>49192.13</v>
      </c>
      <c r="U22">
        <v>0.36</v>
      </c>
      <c r="V22">
        <v>0.83</v>
      </c>
      <c r="W22">
        <v>0.34</v>
      </c>
      <c r="X22">
        <v>3.03</v>
      </c>
      <c r="Y22">
        <v>1</v>
      </c>
      <c r="Z22">
        <v>10</v>
      </c>
    </row>
    <row r="23" spans="1:26" x14ac:dyDescent="0.3">
      <c r="A23">
        <v>0</v>
      </c>
      <c r="B23">
        <v>20</v>
      </c>
      <c r="C23" t="s">
        <v>26</v>
      </c>
      <c r="D23">
        <v>2.9586000000000001</v>
      </c>
      <c r="E23">
        <v>33.799999999999997</v>
      </c>
      <c r="F23">
        <v>28.04</v>
      </c>
      <c r="G23">
        <v>5.13</v>
      </c>
      <c r="H23">
        <v>0.34</v>
      </c>
      <c r="I23">
        <v>328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130.41</v>
      </c>
      <c r="Q23">
        <v>6558.78</v>
      </c>
      <c r="R23">
        <v>461.49</v>
      </c>
      <c r="S23">
        <v>54.2</v>
      </c>
      <c r="T23">
        <v>202473.97</v>
      </c>
      <c r="U23">
        <v>0.12</v>
      </c>
      <c r="V23">
        <v>0.55000000000000004</v>
      </c>
      <c r="W23">
        <v>1.07</v>
      </c>
      <c r="X23">
        <v>12.63</v>
      </c>
      <c r="Y23">
        <v>1</v>
      </c>
      <c r="Z23">
        <v>10</v>
      </c>
    </row>
    <row r="24" spans="1:26" x14ac:dyDescent="0.3">
      <c r="A24">
        <v>0</v>
      </c>
      <c r="B24">
        <v>65</v>
      </c>
      <c r="C24" t="s">
        <v>26</v>
      </c>
      <c r="D24">
        <v>3.8233999999999999</v>
      </c>
      <c r="E24">
        <v>26.15</v>
      </c>
      <c r="F24">
        <v>20.440000000000001</v>
      </c>
      <c r="G24">
        <v>9.43</v>
      </c>
      <c r="H24">
        <v>0.13</v>
      </c>
      <c r="I24">
        <v>130</v>
      </c>
      <c r="J24">
        <v>133.21</v>
      </c>
      <c r="K24">
        <v>46.47</v>
      </c>
      <c r="L24">
        <v>1</v>
      </c>
      <c r="M24">
        <v>122</v>
      </c>
      <c r="N24">
        <v>20.75</v>
      </c>
      <c r="O24">
        <v>16663.419999999998</v>
      </c>
      <c r="P24">
        <v>178.25</v>
      </c>
      <c r="Q24">
        <v>6555.81</v>
      </c>
      <c r="R24">
        <v>222.56</v>
      </c>
      <c r="S24">
        <v>54.2</v>
      </c>
      <c r="T24">
        <v>83999.38</v>
      </c>
      <c r="U24">
        <v>0.24</v>
      </c>
      <c r="V24">
        <v>0.75</v>
      </c>
      <c r="W24">
        <v>0.32</v>
      </c>
      <c r="X24">
        <v>5.03</v>
      </c>
      <c r="Y24">
        <v>1</v>
      </c>
      <c r="Z24">
        <v>10</v>
      </c>
    </row>
    <row r="25" spans="1:26" x14ac:dyDescent="0.3">
      <c r="A25">
        <v>1</v>
      </c>
      <c r="B25">
        <v>65</v>
      </c>
      <c r="C25" t="s">
        <v>26</v>
      </c>
      <c r="D25">
        <v>4.1289999999999996</v>
      </c>
      <c r="E25">
        <v>24.22</v>
      </c>
      <c r="F25">
        <v>19.260000000000002</v>
      </c>
      <c r="G25">
        <v>11.33</v>
      </c>
      <c r="H25">
        <v>0.26</v>
      </c>
      <c r="I25">
        <v>102</v>
      </c>
      <c r="J25">
        <v>134.55000000000001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158.47</v>
      </c>
      <c r="Q25">
        <v>6555.7</v>
      </c>
      <c r="R25">
        <v>177.87</v>
      </c>
      <c r="S25">
        <v>54.2</v>
      </c>
      <c r="T25">
        <v>61798.16</v>
      </c>
      <c r="U25">
        <v>0.3</v>
      </c>
      <c r="V25">
        <v>0.8</v>
      </c>
      <c r="W25">
        <v>0.42</v>
      </c>
      <c r="X25">
        <v>3.85</v>
      </c>
      <c r="Y25">
        <v>1</v>
      </c>
      <c r="Z25">
        <v>10</v>
      </c>
    </row>
    <row r="26" spans="1:26" x14ac:dyDescent="0.3">
      <c r="A26">
        <v>0</v>
      </c>
      <c r="B26">
        <v>75</v>
      </c>
      <c r="C26" t="s">
        <v>26</v>
      </c>
      <c r="D26">
        <v>3.4779</v>
      </c>
      <c r="E26">
        <v>28.75</v>
      </c>
      <c r="F26">
        <v>21.62</v>
      </c>
      <c r="G26">
        <v>8.16</v>
      </c>
      <c r="H26">
        <v>0.12</v>
      </c>
      <c r="I26">
        <v>159</v>
      </c>
      <c r="J26">
        <v>150.44</v>
      </c>
      <c r="K26">
        <v>49.1</v>
      </c>
      <c r="L26">
        <v>1</v>
      </c>
      <c r="M26">
        <v>157</v>
      </c>
      <c r="N26">
        <v>25.34</v>
      </c>
      <c r="O26">
        <v>18787.759999999998</v>
      </c>
      <c r="P26">
        <v>217.79</v>
      </c>
      <c r="Q26">
        <v>6556.93</v>
      </c>
      <c r="R26">
        <v>262.48</v>
      </c>
      <c r="S26">
        <v>54.2</v>
      </c>
      <c r="T26">
        <v>103816.96000000001</v>
      </c>
      <c r="U26">
        <v>0.21</v>
      </c>
      <c r="V26">
        <v>0.71</v>
      </c>
      <c r="W26">
        <v>0.36</v>
      </c>
      <c r="X26">
        <v>6.21</v>
      </c>
      <c r="Y26">
        <v>1</v>
      </c>
      <c r="Z26">
        <v>10</v>
      </c>
    </row>
    <row r="27" spans="1:26" x14ac:dyDescent="0.3">
      <c r="A27">
        <v>1</v>
      </c>
      <c r="B27">
        <v>75</v>
      </c>
      <c r="C27" t="s">
        <v>26</v>
      </c>
      <c r="D27">
        <v>4.1985999999999999</v>
      </c>
      <c r="E27">
        <v>23.82</v>
      </c>
      <c r="F27">
        <v>18.82</v>
      </c>
      <c r="G27">
        <v>12.69</v>
      </c>
      <c r="H27">
        <v>0.23</v>
      </c>
      <c r="I27">
        <v>89</v>
      </c>
      <c r="J27">
        <v>151.83000000000001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165.93</v>
      </c>
      <c r="Q27">
        <v>6555.86</v>
      </c>
      <c r="R27">
        <v>164.38</v>
      </c>
      <c r="S27">
        <v>54.2</v>
      </c>
      <c r="T27">
        <v>55117.07</v>
      </c>
      <c r="U27">
        <v>0.33</v>
      </c>
      <c r="V27">
        <v>0.81</v>
      </c>
      <c r="W27">
        <v>0.37</v>
      </c>
      <c r="X27">
        <v>3.41</v>
      </c>
      <c r="Y27">
        <v>1</v>
      </c>
      <c r="Z27">
        <v>10</v>
      </c>
    </row>
    <row r="28" spans="1:26" x14ac:dyDescent="0.3">
      <c r="A28">
        <v>0</v>
      </c>
      <c r="B28">
        <v>95</v>
      </c>
      <c r="C28" t="s">
        <v>26</v>
      </c>
      <c r="D28">
        <v>2.8929999999999998</v>
      </c>
      <c r="E28">
        <v>34.57</v>
      </c>
      <c r="F28">
        <v>24.02</v>
      </c>
      <c r="G28">
        <v>6.64</v>
      </c>
      <c r="H28">
        <v>0.1</v>
      </c>
      <c r="I28">
        <v>217</v>
      </c>
      <c r="J28">
        <v>185.69</v>
      </c>
      <c r="K28">
        <v>53.44</v>
      </c>
      <c r="L28">
        <v>1</v>
      </c>
      <c r="M28">
        <v>215</v>
      </c>
      <c r="N28">
        <v>36.26</v>
      </c>
      <c r="O28">
        <v>23136.14</v>
      </c>
      <c r="P28">
        <v>296.62</v>
      </c>
      <c r="Q28">
        <v>6556.92</v>
      </c>
      <c r="R28">
        <v>343.15</v>
      </c>
      <c r="S28">
        <v>54.2</v>
      </c>
      <c r="T28">
        <v>143861.82999999999</v>
      </c>
      <c r="U28">
        <v>0.16</v>
      </c>
      <c r="V28">
        <v>0.64</v>
      </c>
      <c r="W28">
        <v>0.46</v>
      </c>
      <c r="X28">
        <v>8.61</v>
      </c>
      <c r="Y28">
        <v>1</v>
      </c>
      <c r="Z28">
        <v>10</v>
      </c>
    </row>
    <row r="29" spans="1:26" x14ac:dyDescent="0.3">
      <c r="A29">
        <v>1</v>
      </c>
      <c r="B29">
        <v>95</v>
      </c>
      <c r="C29" t="s">
        <v>26</v>
      </c>
      <c r="D29">
        <v>4.3030999999999997</v>
      </c>
      <c r="E29">
        <v>23.24</v>
      </c>
      <c r="F29">
        <v>18.13</v>
      </c>
      <c r="G29">
        <v>15.32</v>
      </c>
      <c r="H29">
        <v>0.19</v>
      </c>
      <c r="I29">
        <v>71</v>
      </c>
      <c r="J29">
        <v>187.21</v>
      </c>
      <c r="K29">
        <v>53.44</v>
      </c>
      <c r="L29">
        <v>2</v>
      </c>
      <c r="M29">
        <v>3</v>
      </c>
      <c r="N29">
        <v>36.770000000000003</v>
      </c>
      <c r="O29">
        <v>23322.880000000001</v>
      </c>
      <c r="P29">
        <v>180.45</v>
      </c>
      <c r="Q29">
        <v>6555.63</v>
      </c>
      <c r="R29">
        <v>142.33000000000001</v>
      </c>
      <c r="S29">
        <v>54.2</v>
      </c>
      <c r="T29">
        <v>44178.73</v>
      </c>
      <c r="U29">
        <v>0.38</v>
      </c>
      <c r="V29">
        <v>0.85</v>
      </c>
      <c r="W29">
        <v>0.31</v>
      </c>
      <c r="X29">
        <v>2.72</v>
      </c>
      <c r="Y29">
        <v>1</v>
      </c>
      <c r="Z29">
        <v>10</v>
      </c>
    </row>
    <row r="30" spans="1:26" x14ac:dyDescent="0.3">
      <c r="A30">
        <v>2</v>
      </c>
      <c r="B30">
        <v>95</v>
      </c>
      <c r="C30" t="s">
        <v>26</v>
      </c>
      <c r="D30">
        <v>4.3197999999999999</v>
      </c>
      <c r="E30">
        <v>23.15</v>
      </c>
      <c r="F30">
        <v>18.07</v>
      </c>
      <c r="G30">
        <v>15.49</v>
      </c>
      <c r="H30">
        <v>0.28000000000000003</v>
      </c>
      <c r="I30">
        <v>70</v>
      </c>
      <c r="J30">
        <v>188.73</v>
      </c>
      <c r="K30">
        <v>53.44</v>
      </c>
      <c r="L30">
        <v>3</v>
      </c>
      <c r="M30">
        <v>0</v>
      </c>
      <c r="N30">
        <v>37.29</v>
      </c>
      <c r="O30">
        <v>23510.33</v>
      </c>
      <c r="P30">
        <v>180.79</v>
      </c>
      <c r="Q30">
        <v>6555.48</v>
      </c>
      <c r="R30">
        <v>140.4</v>
      </c>
      <c r="S30">
        <v>54.2</v>
      </c>
      <c r="T30">
        <v>43221.03</v>
      </c>
      <c r="U30">
        <v>0.39</v>
      </c>
      <c r="V30">
        <v>0.85</v>
      </c>
      <c r="W30">
        <v>0.31</v>
      </c>
      <c r="X30">
        <v>2.66</v>
      </c>
      <c r="Y30">
        <v>1</v>
      </c>
      <c r="Z30">
        <v>10</v>
      </c>
    </row>
    <row r="31" spans="1:26" x14ac:dyDescent="0.3">
      <c r="A31">
        <v>0</v>
      </c>
      <c r="B31">
        <v>55</v>
      </c>
      <c r="C31" t="s">
        <v>26</v>
      </c>
      <c r="D31">
        <v>3.9971999999999999</v>
      </c>
      <c r="E31">
        <v>25.02</v>
      </c>
      <c r="F31">
        <v>20.04</v>
      </c>
      <c r="G31">
        <v>9.94</v>
      </c>
      <c r="H31">
        <v>0.15</v>
      </c>
      <c r="I31">
        <v>121</v>
      </c>
      <c r="J31">
        <v>116.05</v>
      </c>
      <c r="K31">
        <v>43.4</v>
      </c>
      <c r="L31">
        <v>1</v>
      </c>
      <c r="M31">
        <v>8</v>
      </c>
      <c r="N31">
        <v>16.649999999999999</v>
      </c>
      <c r="O31">
        <v>14546.17</v>
      </c>
      <c r="P31">
        <v>151.18</v>
      </c>
      <c r="Q31">
        <v>6555.76</v>
      </c>
      <c r="R31">
        <v>204.35</v>
      </c>
      <c r="S31">
        <v>54.2</v>
      </c>
      <c r="T31">
        <v>74939.53</v>
      </c>
      <c r="U31">
        <v>0.27</v>
      </c>
      <c r="V31">
        <v>0.76</v>
      </c>
      <c r="W31">
        <v>0.45</v>
      </c>
      <c r="X31">
        <v>4.63</v>
      </c>
      <c r="Y31">
        <v>1</v>
      </c>
      <c r="Z31">
        <v>10</v>
      </c>
    </row>
    <row r="32" spans="1:26" x14ac:dyDescent="0.3">
      <c r="A32">
        <v>1</v>
      </c>
      <c r="B32">
        <v>55</v>
      </c>
      <c r="C32" t="s">
        <v>26</v>
      </c>
      <c r="D32">
        <v>3.9939</v>
      </c>
      <c r="E32">
        <v>25.04</v>
      </c>
      <c r="F32">
        <v>20.059999999999999</v>
      </c>
      <c r="G32">
        <v>9.9499999999999993</v>
      </c>
      <c r="H32">
        <v>0.3</v>
      </c>
      <c r="I32">
        <v>121</v>
      </c>
      <c r="J32">
        <v>117.34</v>
      </c>
      <c r="K32">
        <v>43.4</v>
      </c>
      <c r="L32">
        <v>2</v>
      </c>
      <c r="M32">
        <v>0</v>
      </c>
      <c r="N32">
        <v>16.940000000000001</v>
      </c>
      <c r="O32">
        <v>14705.49</v>
      </c>
      <c r="P32">
        <v>152.84</v>
      </c>
      <c r="Q32">
        <v>6556.32</v>
      </c>
      <c r="R32">
        <v>204.62</v>
      </c>
      <c r="S32">
        <v>54.2</v>
      </c>
      <c r="T32">
        <v>75073.5</v>
      </c>
      <c r="U32">
        <v>0.26</v>
      </c>
      <c r="V32">
        <v>0.76</v>
      </c>
      <c r="W32">
        <v>0.46</v>
      </c>
      <c r="X32">
        <v>4.6500000000000004</v>
      </c>
      <c r="Y32">
        <v>1</v>
      </c>
      <c r="Z3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37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INDEX(resultados!$A$2:$ZZ$32, 1, MATCH($B$1, resultados!$A$1:$ZZ$1, 0))</f>
        <v>#N/A</v>
      </c>
      <c r="B7" t="e">
        <f>INDEX(resultados!$A$2:$ZZ$32, 1, MATCH($B$2, resultados!$A$1:$ZZ$1, 0))</f>
        <v>#N/A</v>
      </c>
      <c r="C7" t="e">
        <f>INDEX(resultados!$A$2:$ZZ$32, 1, MATCH($B$3, resultados!$A$1:$ZZ$1, 0))</f>
        <v>#N/A</v>
      </c>
    </row>
    <row r="8" spans="1:3" x14ac:dyDescent="0.3">
      <c r="A8" t="e">
        <f>INDEX(resultados!$A$2:$ZZ$32, 2, MATCH($B$1, resultados!$A$1:$ZZ$1, 0))</f>
        <v>#N/A</v>
      </c>
      <c r="B8" t="e">
        <f>INDEX(resultados!$A$2:$ZZ$32, 2, MATCH($B$2, resultados!$A$1:$ZZ$1, 0))</f>
        <v>#N/A</v>
      </c>
      <c r="C8" t="e">
        <f>INDEX(resultados!$A$2:$ZZ$32, 2, MATCH($B$3, resultados!$A$1:$ZZ$1, 0))</f>
        <v>#N/A</v>
      </c>
    </row>
    <row r="9" spans="1:3" x14ac:dyDescent="0.3">
      <c r="A9" t="e">
        <f>INDEX(resultados!$A$2:$ZZ$32, 3, MATCH($B$1, resultados!$A$1:$ZZ$1, 0))</f>
        <v>#N/A</v>
      </c>
      <c r="B9" t="e">
        <f>INDEX(resultados!$A$2:$ZZ$32, 3, MATCH($B$2, resultados!$A$1:$ZZ$1, 0))</f>
        <v>#N/A</v>
      </c>
      <c r="C9" t="e">
        <f>INDEX(resultados!$A$2:$ZZ$32, 3, MATCH($B$3, resultados!$A$1:$ZZ$1, 0))</f>
        <v>#N/A</v>
      </c>
    </row>
    <row r="10" spans="1:3" x14ac:dyDescent="0.3">
      <c r="A10" t="e">
        <f>INDEX(resultados!$A$2:$ZZ$32, 4, MATCH($B$1, resultados!$A$1:$ZZ$1, 0))</f>
        <v>#N/A</v>
      </c>
      <c r="B10" t="e">
        <f>INDEX(resultados!$A$2:$ZZ$32, 4, MATCH($B$2, resultados!$A$1:$ZZ$1, 0))</f>
        <v>#N/A</v>
      </c>
      <c r="C10" t="e">
        <f>INDEX(resultados!$A$2:$ZZ$32, 4, MATCH($B$3, resultados!$A$1:$ZZ$1, 0))</f>
        <v>#N/A</v>
      </c>
    </row>
    <row r="11" spans="1:3" x14ac:dyDescent="0.3">
      <c r="A11" t="e">
        <f>INDEX(resultados!$A$2:$ZZ$32, 5, MATCH($B$1, resultados!$A$1:$ZZ$1, 0))</f>
        <v>#N/A</v>
      </c>
      <c r="B11" t="e">
        <f>INDEX(resultados!$A$2:$ZZ$32, 5, MATCH($B$2, resultados!$A$1:$ZZ$1, 0))</f>
        <v>#N/A</v>
      </c>
      <c r="C11" t="e">
        <f>INDEX(resultados!$A$2:$ZZ$32, 5, MATCH($B$3, resultados!$A$1:$ZZ$1, 0))</f>
        <v>#N/A</v>
      </c>
    </row>
    <row r="12" spans="1:3" x14ac:dyDescent="0.3">
      <c r="A12" t="e">
        <f>INDEX(resultados!$A$2:$ZZ$32, 6, MATCH($B$1, resultados!$A$1:$ZZ$1, 0))</f>
        <v>#N/A</v>
      </c>
      <c r="B12" t="e">
        <f>INDEX(resultados!$A$2:$ZZ$32, 6, MATCH($B$2, resultados!$A$1:$ZZ$1, 0))</f>
        <v>#N/A</v>
      </c>
      <c r="C12" t="e">
        <f>INDEX(resultados!$A$2:$ZZ$32, 6, MATCH($B$3, resultados!$A$1:$ZZ$1, 0))</f>
        <v>#N/A</v>
      </c>
    </row>
    <row r="13" spans="1:3" x14ac:dyDescent="0.3">
      <c r="A13" t="e">
        <f>INDEX(resultados!$A$2:$ZZ$32, 7, MATCH($B$1, resultados!$A$1:$ZZ$1, 0))</f>
        <v>#N/A</v>
      </c>
      <c r="B13" t="e">
        <f>INDEX(resultados!$A$2:$ZZ$32, 7, MATCH($B$2, resultados!$A$1:$ZZ$1, 0))</f>
        <v>#N/A</v>
      </c>
      <c r="C13" t="e">
        <f>INDEX(resultados!$A$2:$ZZ$32, 7, MATCH($B$3, resultados!$A$1:$ZZ$1, 0))</f>
        <v>#N/A</v>
      </c>
    </row>
    <row r="14" spans="1:3" x14ac:dyDescent="0.3">
      <c r="A14" t="e">
        <f>INDEX(resultados!$A$2:$ZZ$32, 8, MATCH($B$1, resultados!$A$1:$ZZ$1, 0))</f>
        <v>#N/A</v>
      </c>
      <c r="B14" t="e">
        <f>INDEX(resultados!$A$2:$ZZ$32, 8, MATCH($B$2, resultados!$A$1:$ZZ$1, 0))</f>
        <v>#N/A</v>
      </c>
      <c r="C14" t="e">
        <f>INDEX(resultados!$A$2:$ZZ$32, 8, MATCH($B$3, resultados!$A$1:$ZZ$1, 0))</f>
        <v>#N/A</v>
      </c>
    </row>
    <row r="15" spans="1:3" x14ac:dyDescent="0.3">
      <c r="A15" t="e">
        <f>INDEX(resultados!$A$2:$ZZ$32, 9, MATCH($B$1, resultados!$A$1:$ZZ$1, 0))</f>
        <v>#N/A</v>
      </c>
      <c r="B15" t="e">
        <f>INDEX(resultados!$A$2:$ZZ$32, 9, MATCH($B$2, resultados!$A$1:$ZZ$1, 0))</f>
        <v>#N/A</v>
      </c>
      <c r="C15" t="e">
        <f>INDEX(resultados!$A$2:$ZZ$32, 9, MATCH($B$3, resultados!$A$1:$ZZ$1, 0))</f>
        <v>#N/A</v>
      </c>
    </row>
    <row r="16" spans="1:3" x14ac:dyDescent="0.3">
      <c r="A16" t="e">
        <f>INDEX(resultados!$A$2:$ZZ$32, 10, MATCH($B$1, resultados!$A$1:$ZZ$1, 0))</f>
        <v>#N/A</v>
      </c>
      <c r="B16" t="e">
        <f>INDEX(resultados!$A$2:$ZZ$32, 10, MATCH($B$2, resultados!$A$1:$ZZ$1, 0))</f>
        <v>#N/A</v>
      </c>
      <c r="C16" t="e">
        <f>INDEX(resultados!$A$2:$ZZ$32, 10, MATCH($B$3, resultados!$A$1:$ZZ$1, 0))</f>
        <v>#N/A</v>
      </c>
    </row>
    <row r="17" spans="1:3" x14ac:dyDescent="0.3">
      <c r="A17" t="e">
        <f>INDEX(resultados!$A$2:$ZZ$32, 11, MATCH($B$1, resultados!$A$1:$ZZ$1, 0))</f>
        <v>#N/A</v>
      </c>
      <c r="B17" t="e">
        <f>INDEX(resultados!$A$2:$ZZ$32, 11, MATCH($B$2, resultados!$A$1:$ZZ$1, 0))</f>
        <v>#N/A</v>
      </c>
      <c r="C17" t="e">
        <f>INDEX(resultados!$A$2:$ZZ$32, 11, MATCH($B$3, resultados!$A$1:$ZZ$1, 0))</f>
        <v>#N/A</v>
      </c>
    </row>
    <row r="18" spans="1:3" x14ac:dyDescent="0.3">
      <c r="A18" t="e">
        <f>INDEX(resultados!$A$2:$ZZ$32, 12, MATCH($B$1, resultados!$A$1:$ZZ$1, 0))</f>
        <v>#N/A</v>
      </c>
      <c r="B18" t="e">
        <f>INDEX(resultados!$A$2:$ZZ$32, 12, MATCH($B$2, resultados!$A$1:$ZZ$1, 0))</f>
        <v>#N/A</v>
      </c>
      <c r="C18" t="e">
        <f>INDEX(resultados!$A$2:$ZZ$32, 12, MATCH($B$3, resultados!$A$1:$ZZ$1, 0))</f>
        <v>#N/A</v>
      </c>
    </row>
    <row r="19" spans="1:3" x14ac:dyDescent="0.3">
      <c r="A19" t="e">
        <f>INDEX(resultados!$A$2:$ZZ$32, 13, MATCH($B$1, resultados!$A$1:$ZZ$1, 0))</f>
        <v>#N/A</v>
      </c>
      <c r="B19" t="e">
        <f>INDEX(resultados!$A$2:$ZZ$32, 13, MATCH($B$2, resultados!$A$1:$ZZ$1, 0))</f>
        <v>#N/A</v>
      </c>
      <c r="C19" t="e">
        <f>INDEX(resultados!$A$2:$ZZ$32, 13, MATCH($B$3, resultados!$A$1:$ZZ$1, 0))</f>
        <v>#N/A</v>
      </c>
    </row>
    <row r="20" spans="1:3" x14ac:dyDescent="0.3">
      <c r="A20" t="e">
        <f>INDEX(resultados!$A$2:$ZZ$32, 14, MATCH($B$1, resultados!$A$1:$ZZ$1, 0))</f>
        <v>#N/A</v>
      </c>
      <c r="B20" t="e">
        <f>INDEX(resultados!$A$2:$ZZ$32, 14, MATCH($B$2, resultados!$A$1:$ZZ$1, 0))</f>
        <v>#N/A</v>
      </c>
      <c r="C20" t="e">
        <f>INDEX(resultados!$A$2:$ZZ$32, 14, MATCH($B$3, resultados!$A$1:$ZZ$1, 0))</f>
        <v>#N/A</v>
      </c>
    </row>
    <row r="21" spans="1:3" x14ac:dyDescent="0.3">
      <c r="A21" t="e">
        <f>INDEX(resultados!$A$2:$ZZ$32, 15, MATCH($B$1, resultados!$A$1:$ZZ$1, 0))</f>
        <v>#N/A</v>
      </c>
      <c r="B21" t="e">
        <f>INDEX(resultados!$A$2:$ZZ$32, 15, MATCH($B$2, resultados!$A$1:$ZZ$1, 0))</f>
        <v>#N/A</v>
      </c>
      <c r="C21" t="e">
        <f>INDEX(resultados!$A$2:$ZZ$32, 15, MATCH($B$3, resultados!$A$1:$ZZ$1, 0))</f>
        <v>#N/A</v>
      </c>
    </row>
    <row r="22" spans="1:3" x14ac:dyDescent="0.3">
      <c r="A22" t="e">
        <f>INDEX(resultados!$A$2:$ZZ$32, 16, MATCH($B$1, resultados!$A$1:$ZZ$1, 0))</f>
        <v>#N/A</v>
      </c>
      <c r="B22" t="e">
        <f>INDEX(resultados!$A$2:$ZZ$32, 16, MATCH($B$2, resultados!$A$1:$ZZ$1, 0))</f>
        <v>#N/A</v>
      </c>
      <c r="C22" t="e">
        <f>INDEX(resultados!$A$2:$ZZ$32, 16, MATCH($B$3, resultados!$A$1:$ZZ$1, 0))</f>
        <v>#N/A</v>
      </c>
    </row>
    <row r="23" spans="1:3" x14ac:dyDescent="0.3">
      <c r="A23" t="e">
        <f>INDEX(resultados!$A$2:$ZZ$32, 17, MATCH($B$1, resultados!$A$1:$ZZ$1, 0))</f>
        <v>#N/A</v>
      </c>
      <c r="B23" t="e">
        <f>INDEX(resultados!$A$2:$ZZ$32, 17, MATCH($B$2, resultados!$A$1:$ZZ$1, 0))</f>
        <v>#N/A</v>
      </c>
      <c r="C23" t="e">
        <f>INDEX(resultados!$A$2:$ZZ$32, 17, MATCH($B$3, resultados!$A$1:$ZZ$1, 0))</f>
        <v>#N/A</v>
      </c>
    </row>
    <row r="24" spans="1:3" x14ac:dyDescent="0.3">
      <c r="A24" t="e">
        <f>INDEX(resultados!$A$2:$ZZ$32, 18, MATCH($B$1, resultados!$A$1:$ZZ$1, 0))</f>
        <v>#N/A</v>
      </c>
      <c r="B24" t="e">
        <f>INDEX(resultados!$A$2:$ZZ$32, 18, MATCH($B$2, resultados!$A$1:$ZZ$1, 0))</f>
        <v>#N/A</v>
      </c>
      <c r="C24" t="e">
        <f>INDEX(resultados!$A$2:$ZZ$32, 18, MATCH($B$3, resultados!$A$1:$ZZ$1, 0))</f>
        <v>#N/A</v>
      </c>
    </row>
    <row r="25" spans="1:3" x14ac:dyDescent="0.3">
      <c r="A25" t="e">
        <f>INDEX(resultados!$A$2:$ZZ$32, 19, MATCH($B$1, resultados!$A$1:$ZZ$1, 0))</f>
        <v>#N/A</v>
      </c>
      <c r="B25" t="e">
        <f>INDEX(resultados!$A$2:$ZZ$32, 19, MATCH($B$2, resultados!$A$1:$ZZ$1, 0))</f>
        <v>#N/A</v>
      </c>
      <c r="C25" t="e">
        <f>INDEX(resultados!$A$2:$ZZ$32, 19, MATCH($B$3, resultados!$A$1:$ZZ$1, 0))</f>
        <v>#N/A</v>
      </c>
    </row>
    <row r="26" spans="1:3" x14ac:dyDescent="0.3">
      <c r="A26" t="e">
        <f>INDEX(resultados!$A$2:$ZZ$32, 20, MATCH($B$1, resultados!$A$1:$ZZ$1, 0))</f>
        <v>#N/A</v>
      </c>
      <c r="B26" t="e">
        <f>INDEX(resultados!$A$2:$ZZ$32, 20, MATCH($B$2, resultados!$A$1:$ZZ$1, 0))</f>
        <v>#N/A</v>
      </c>
      <c r="C26" t="e">
        <f>INDEX(resultados!$A$2:$ZZ$32, 20, MATCH($B$3, resultados!$A$1:$ZZ$1, 0))</f>
        <v>#N/A</v>
      </c>
    </row>
    <row r="27" spans="1:3" x14ac:dyDescent="0.3">
      <c r="A27" t="e">
        <f>INDEX(resultados!$A$2:$ZZ$32, 21, MATCH($B$1, resultados!$A$1:$ZZ$1, 0))</f>
        <v>#N/A</v>
      </c>
      <c r="B27" t="e">
        <f>INDEX(resultados!$A$2:$ZZ$32, 21, MATCH($B$2, resultados!$A$1:$ZZ$1, 0))</f>
        <v>#N/A</v>
      </c>
      <c r="C27" t="e">
        <f>INDEX(resultados!$A$2:$ZZ$32, 21, MATCH($B$3, resultados!$A$1:$ZZ$1, 0))</f>
        <v>#N/A</v>
      </c>
    </row>
    <row r="28" spans="1:3" x14ac:dyDescent="0.3">
      <c r="A28" t="e">
        <f>INDEX(resultados!$A$2:$ZZ$32, 22, MATCH($B$1, resultados!$A$1:$ZZ$1, 0))</f>
        <v>#N/A</v>
      </c>
      <c r="B28" t="e">
        <f>INDEX(resultados!$A$2:$ZZ$32, 22, MATCH($B$2, resultados!$A$1:$ZZ$1, 0))</f>
        <v>#N/A</v>
      </c>
      <c r="C28" t="e">
        <f>INDEX(resultados!$A$2:$ZZ$32, 22, MATCH($B$3, resultados!$A$1:$ZZ$1, 0))</f>
        <v>#N/A</v>
      </c>
    </row>
    <row r="29" spans="1:3" x14ac:dyDescent="0.3">
      <c r="A29" t="e">
        <f>INDEX(resultados!$A$2:$ZZ$32, 23, MATCH($B$1, resultados!$A$1:$ZZ$1, 0))</f>
        <v>#N/A</v>
      </c>
      <c r="B29" t="e">
        <f>INDEX(resultados!$A$2:$ZZ$32, 23, MATCH($B$2, resultados!$A$1:$ZZ$1, 0))</f>
        <v>#N/A</v>
      </c>
      <c r="C29" t="e">
        <f>INDEX(resultados!$A$2:$ZZ$32, 23, MATCH($B$3, resultados!$A$1:$ZZ$1, 0))</f>
        <v>#N/A</v>
      </c>
    </row>
    <row r="30" spans="1:3" x14ac:dyDescent="0.3">
      <c r="A30" t="e">
        <f>INDEX(resultados!$A$2:$ZZ$32, 24, MATCH($B$1, resultados!$A$1:$ZZ$1, 0))</f>
        <v>#N/A</v>
      </c>
      <c r="B30" t="e">
        <f>INDEX(resultados!$A$2:$ZZ$32, 24, MATCH($B$2, resultados!$A$1:$ZZ$1, 0))</f>
        <v>#N/A</v>
      </c>
      <c r="C30" t="e">
        <f>INDEX(resultados!$A$2:$ZZ$32, 24, MATCH($B$3, resultados!$A$1:$ZZ$1, 0))</f>
        <v>#N/A</v>
      </c>
    </row>
    <row r="31" spans="1:3" x14ac:dyDescent="0.3">
      <c r="A31" t="e">
        <f>INDEX(resultados!$A$2:$ZZ$32, 25, MATCH($B$1, resultados!$A$1:$ZZ$1, 0))</f>
        <v>#N/A</v>
      </c>
      <c r="B31" t="e">
        <f>INDEX(resultados!$A$2:$ZZ$32, 25, MATCH($B$2, resultados!$A$1:$ZZ$1, 0))</f>
        <v>#N/A</v>
      </c>
      <c r="C31" t="e">
        <f>INDEX(resultados!$A$2:$ZZ$32, 25, MATCH($B$3, resultados!$A$1:$ZZ$1, 0))</f>
        <v>#N/A</v>
      </c>
    </row>
    <row r="32" spans="1:3" x14ac:dyDescent="0.3">
      <c r="A32" t="e">
        <f>INDEX(resultados!$A$2:$ZZ$32, 26, MATCH($B$1, resultados!$A$1:$ZZ$1, 0))</f>
        <v>#N/A</v>
      </c>
      <c r="B32" t="e">
        <f>INDEX(resultados!$A$2:$ZZ$32, 26, MATCH($B$2, resultados!$A$1:$ZZ$1, 0))</f>
        <v>#N/A</v>
      </c>
      <c r="C32" t="e">
        <f>INDEX(resultados!$A$2:$ZZ$32, 26, MATCH($B$3, resultados!$A$1:$ZZ$1, 0))</f>
        <v>#N/A</v>
      </c>
    </row>
    <row r="33" spans="1:3" x14ac:dyDescent="0.3">
      <c r="A33" t="e">
        <f>INDEX(resultados!$A$2:$ZZ$32, 27, MATCH($B$1, resultados!$A$1:$ZZ$1, 0))</f>
        <v>#N/A</v>
      </c>
      <c r="B33" t="e">
        <f>INDEX(resultados!$A$2:$ZZ$32, 27, MATCH($B$2, resultados!$A$1:$ZZ$1, 0))</f>
        <v>#N/A</v>
      </c>
      <c r="C33" t="e">
        <f>INDEX(resultados!$A$2:$ZZ$32, 27, MATCH($B$3, resultados!$A$1:$ZZ$1, 0))</f>
        <v>#N/A</v>
      </c>
    </row>
    <row r="34" spans="1:3" x14ac:dyDescent="0.3">
      <c r="A34" t="e">
        <f>INDEX(resultados!$A$2:$ZZ$32, 28, MATCH($B$1, resultados!$A$1:$ZZ$1, 0))</f>
        <v>#N/A</v>
      </c>
      <c r="B34" t="e">
        <f>INDEX(resultados!$A$2:$ZZ$32, 28, MATCH($B$2, resultados!$A$1:$ZZ$1, 0))</f>
        <v>#N/A</v>
      </c>
      <c r="C34" t="e">
        <f>INDEX(resultados!$A$2:$ZZ$32, 28, MATCH($B$3, resultados!$A$1:$ZZ$1, 0))</f>
        <v>#N/A</v>
      </c>
    </row>
    <row r="35" spans="1:3" x14ac:dyDescent="0.3">
      <c r="A35" t="e">
        <f>INDEX(resultados!$A$2:$ZZ$32, 29, MATCH($B$1, resultados!$A$1:$ZZ$1, 0))</f>
        <v>#N/A</v>
      </c>
      <c r="B35" t="e">
        <f>INDEX(resultados!$A$2:$ZZ$32, 29, MATCH($B$2, resultados!$A$1:$ZZ$1, 0))</f>
        <v>#N/A</v>
      </c>
      <c r="C35" t="e">
        <f>INDEX(resultados!$A$2:$ZZ$32, 29, MATCH($B$3, resultados!$A$1:$ZZ$1, 0))</f>
        <v>#N/A</v>
      </c>
    </row>
    <row r="36" spans="1:3" x14ac:dyDescent="0.3">
      <c r="A36" t="e">
        <f>INDEX(resultados!$A$2:$ZZ$32, 30, MATCH($B$1, resultados!$A$1:$ZZ$1, 0))</f>
        <v>#N/A</v>
      </c>
      <c r="B36" t="e">
        <f>INDEX(resultados!$A$2:$ZZ$32, 30, MATCH($B$2, resultados!$A$1:$ZZ$1, 0))</f>
        <v>#N/A</v>
      </c>
      <c r="C36" t="e">
        <f>INDEX(resultados!$A$2:$ZZ$32, 30, MATCH($B$3, resultados!$A$1:$ZZ$1, 0))</f>
        <v>#N/A</v>
      </c>
    </row>
    <row r="37" spans="1:3" x14ac:dyDescent="0.3">
      <c r="A37" t="e">
        <f>INDEX(resultados!$A$2:$ZZ$32, 31, MATCH($B$1, resultados!$A$1:$ZZ$1, 0))</f>
        <v>#N/A</v>
      </c>
      <c r="B37" t="e">
        <f>INDEX(resultados!$A$2:$ZZ$32, 31, MATCH($B$2, resultados!$A$1:$ZZ$1, 0))</f>
        <v>#N/A</v>
      </c>
      <c r="C37" t="e">
        <f>INDEX(resultados!$A$2:$ZZ$32, 31,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3.7322000000000002</v>
      </c>
      <c r="E2">
        <v>26.79</v>
      </c>
      <c r="F2">
        <v>21.74</v>
      </c>
      <c r="G2">
        <v>7.9</v>
      </c>
      <c r="H2">
        <v>0.2</v>
      </c>
      <c r="I2">
        <v>165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141.79</v>
      </c>
      <c r="Q2">
        <v>6557.09</v>
      </c>
      <c r="R2">
        <v>258.17</v>
      </c>
      <c r="S2">
        <v>54.2</v>
      </c>
      <c r="T2">
        <v>101628.52</v>
      </c>
      <c r="U2">
        <v>0.21</v>
      </c>
      <c r="V2">
        <v>0.71</v>
      </c>
      <c r="W2">
        <v>0.59</v>
      </c>
      <c r="X2">
        <v>6.32</v>
      </c>
      <c r="Y2">
        <v>1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3.4312999999999998</v>
      </c>
      <c r="E2">
        <v>29.14</v>
      </c>
      <c r="F2">
        <v>23.88</v>
      </c>
      <c r="G2">
        <v>6.51</v>
      </c>
      <c r="H2">
        <v>0.24</v>
      </c>
      <c r="I2">
        <v>220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136.46</v>
      </c>
      <c r="Q2">
        <v>6557.71</v>
      </c>
      <c r="R2">
        <v>327.44</v>
      </c>
      <c r="S2">
        <v>54.2</v>
      </c>
      <c r="T2">
        <v>135989.32999999999</v>
      </c>
      <c r="U2">
        <v>0.17</v>
      </c>
      <c r="V2">
        <v>0.64</v>
      </c>
      <c r="W2">
        <v>0.75</v>
      </c>
      <c r="X2">
        <v>8.4600000000000009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2.5768</v>
      </c>
      <c r="E2">
        <v>38.81</v>
      </c>
      <c r="F2">
        <v>32.25</v>
      </c>
      <c r="G2">
        <v>4.43</v>
      </c>
      <c r="H2">
        <v>0.43</v>
      </c>
      <c r="I2">
        <v>437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126.6</v>
      </c>
      <c r="Q2">
        <v>6560.07</v>
      </c>
      <c r="R2">
        <v>597.15</v>
      </c>
      <c r="S2">
        <v>54.2</v>
      </c>
      <c r="T2">
        <v>269758.8</v>
      </c>
      <c r="U2">
        <v>0.09</v>
      </c>
      <c r="V2">
        <v>0.48</v>
      </c>
      <c r="W2">
        <v>1.38</v>
      </c>
      <c r="X2">
        <v>16.829999999999998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3.6522999999999999</v>
      </c>
      <c r="E2">
        <v>27.38</v>
      </c>
      <c r="F2">
        <v>20.99</v>
      </c>
      <c r="G2">
        <v>8.75</v>
      </c>
      <c r="H2">
        <v>0.12</v>
      </c>
      <c r="I2">
        <v>144</v>
      </c>
      <c r="J2">
        <v>141.81</v>
      </c>
      <c r="K2">
        <v>47.83</v>
      </c>
      <c r="L2">
        <v>1</v>
      </c>
      <c r="M2">
        <v>142</v>
      </c>
      <c r="N2">
        <v>22.98</v>
      </c>
      <c r="O2">
        <v>17723.39</v>
      </c>
      <c r="P2">
        <v>197.57</v>
      </c>
      <c r="Q2">
        <v>6556.09</v>
      </c>
      <c r="R2">
        <v>241.35</v>
      </c>
      <c r="S2">
        <v>54.2</v>
      </c>
      <c r="T2">
        <v>93324.03</v>
      </c>
      <c r="U2">
        <v>0.22</v>
      </c>
      <c r="V2">
        <v>0.73</v>
      </c>
      <c r="W2">
        <v>0.34</v>
      </c>
      <c r="X2">
        <v>5.58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4.1620999999999997</v>
      </c>
      <c r="E3">
        <v>24.03</v>
      </c>
      <c r="F3">
        <v>19.05</v>
      </c>
      <c r="G3">
        <v>12.03</v>
      </c>
      <c r="H3">
        <v>0.25</v>
      </c>
      <c r="I3">
        <v>95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162.18</v>
      </c>
      <c r="Q3">
        <v>6555.51</v>
      </c>
      <c r="R3">
        <v>172</v>
      </c>
      <c r="S3">
        <v>54.2</v>
      </c>
      <c r="T3">
        <v>58894.26</v>
      </c>
      <c r="U3">
        <v>0.32</v>
      </c>
      <c r="V3">
        <v>0.8</v>
      </c>
      <c r="W3">
        <v>0.38</v>
      </c>
      <c r="X3">
        <v>3.64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3.0318000000000001</v>
      </c>
      <c r="E2">
        <v>32.979999999999997</v>
      </c>
      <c r="F2">
        <v>23.38</v>
      </c>
      <c r="G2">
        <v>6.94</v>
      </c>
      <c r="H2">
        <v>0.1</v>
      </c>
      <c r="I2">
        <v>202</v>
      </c>
      <c r="J2">
        <v>176.73</v>
      </c>
      <c r="K2">
        <v>52.44</v>
      </c>
      <c r="L2">
        <v>1</v>
      </c>
      <c r="M2">
        <v>200</v>
      </c>
      <c r="N2">
        <v>33.29</v>
      </c>
      <c r="O2">
        <v>22031.19</v>
      </c>
      <c r="P2">
        <v>276.27</v>
      </c>
      <c r="Q2">
        <v>6556.89</v>
      </c>
      <c r="R2">
        <v>321.81</v>
      </c>
      <c r="S2">
        <v>54.2</v>
      </c>
      <c r="T2">
        <v>133266.67000000001</v>
      </c>
      <c r="U2">
        <v>0.17</v>
      </c>
      <c r="V2">
        <v>0.66</v>
      </c>
      <c r="W2">
        <v>0.42</v>
      </c>
      <c r="X2">
        <v>7.97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4.2946</v>
      </c>
      <c r="E3">
        <v>23.28</v>
      </c>
      <c r="F3">
        <v>18.23</v>
      </c>
      <c r="G3">
        <v>14.78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0</v>
      </c>
      <c r="N3">
        <v>33.770000000000003</v>
      </c>
      <c r="O3">
        <v>22213.89</v>
      </c>
      <c r="P3">
        <v>176.02</v>
      </c>
      <c r="Q3">
        <v>6555.47</v>
      </c>
      <c r="R3">
        <v>145.47999999999999</v>
      </c>
      <c r="S3">
        <v>54.2</v>
      </c>
      <c r="T3">
        <v>45739.74</v>
      </c>
      <c r="U3">
        <v>0.37</v>
      </c>
      <c r="V3">
        <v>0.84</v>
      </c>
      <c r="W3">
        <v>0.32</v>
      </c>
      <c r="X3">
        <v>2.82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2.0207000000000002</v>
      </c>
      <c r="E2">
        <v>49.49</v>
      </c>
      <c r="F2">
        <v>40.58</v>
      </c>
      <c r="G2">
        <v>3.73</v>
      </c>
      <c r="H2">
        <v>0.64</v>
      </c>
      <c r="I2">
        <v>653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117.19</v>
      </c>
      <c r="Q2">
        <v>6562.93</v>
      </c>
      <c r="R2">
        <v>865.57</v>
      </c>
      <c r="S2">
        <v>54.2</v>
      </c>
      <c r="T2">
        <v>402892.85</v>
      </c>
      <c r="U2">
        <v>0.06</v>
      </c>
      <c r="V2">
        <v>0.38</v>
      </c>
      <c r="W2">
        <v>2.02</v>
      </c>
      <c r="X2">
        <v>25.16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3.8361000000000001</v>
      </c>
      <c r="E2">
        <v>26.07</v>
      </c>
      <c r="F2">
        <v>21.06</v>
      </c>
      <c r="G2">
        <v>8.6</v>
      </c>
      <c r="H2">
        <v>0.18</v>
      </c>
      <c r="I2">
        <v>147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144.83000000000001</v>
      </c>
      <c r="Q2">
        <v>6556.16</v>
      </c>
      <c r="R2">
        <v>236.62</v>
      </c>
      <c r="S2">
        <v>54.2</v>
      </c>
      <c r="T2">
        <v>90943.86</v>
      </c>
      <c r="U2">
        <v>0.23</v>
      </c>
      <c r="V2">
        <v>0.73</v>
      </c>
      <c r="W2">
        <v>0.53</v>
      </c>
      <c r="X2">
        <v>5.65</v>
      </c>
      <c r="Y2">
        <v>1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2024-09-25T11:40:23Z</dcterms:created>
  <dcterms:modified xsi:type="dcterms:W3CDTF">2024-09-25T20:43:13Z</dcterms:modified>
</cp:coreProperties>
</file>