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18%_6m_0_TSP/"/>
    </mc:Choice>
  </mc:AlternateContent>
  <xr:revisionPtr revIDLastSave="190" documentId="11_A4D1C3EEA06DC97AC4B50FCE6B549A9D8F032D81" xr6:coauthVersionLast="47" xr6:coauthVersionMax="47" xr10:uidLastSave="{84F46CAA-5DCA-4978-8F8C-86577D9E45F3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<sst xmlns="http://schemas.openxmlformats.org/spreadsheetml/2006/main" count="737" uniqueCount="60">
  <si>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</si>
  <si>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</si>
  <si>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</si>
  <si>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</si>
  <si>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</si>
  <si>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</si>
  <si>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</si>
  <si>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</si>
  <si>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</si>
  <si>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</si>
  <si>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</si>
  <si>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</si>
  <si>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</si>
  <si>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</si>
  <si>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</si>
  <si>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</si>
  <si>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</si>
  <si>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</si>
  <si>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</si>
  <si>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</si>
  <si>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</si>
  <si>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</si>
  <si>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</si>
  <si>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</si>
  <si>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</si>
  <si>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</si>
  <si>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</si>
  <si>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</si>
  <si>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</si>
  <si>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</si>
  <si>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</si>
  <si>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</si>
  <si>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</si>
  <si>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</si>
  <si>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</si>
  <si>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</si>
  <si>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</si>
  <si>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</si>
  <si>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</si>
  <si>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</si>
  <si>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</si>
  <si>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</si>
  <si>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</si>
  <si>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</si>
  <si>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</si>
  <si>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</si>
  <si>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</si>
  <si>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</si>
  <si>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</si>
  <si>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</si>
  <si>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</si>
  <si>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</si>
  <si>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</si>
  <si>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</si>
  <si>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</si>
  <si>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</si>
  <si>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</si>
  <si>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</si>
  <si>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</si>
  <si>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ield_64ha_100ha_18%_6m_0_TSP\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</si>
</sst>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0.67148799999999997</c:v>
                </c:pt>
                <c:pt idx="1">
                  <c:v>0.76083200000000006</c:v>
                </c:pt>
                <c:pt idx="2">
                  <c:v>0.81113600000000008</c:v>
                </c:pt>
                <c:pt idx="3">
                  <c:v>0.84326400000000001</c:v>
                </c:pt>
                <c:pt idx="4">
                  <c:v>0.864896</c:v>
                </c:pt>
                <c:pt idx="5">
                  <c:v>0.881664</c:v>
                </c:pt>
                <c:pt idx="6">
                  <c:v>0.89414400000000005</c:v>
                </c:pt>
                <c:pt idx="7">
                  <c:v>0.90412800000000004</c:v>
                </c:pt>
                <c:pt idx="8">
                  <c:v>0.91180800000000006</c:v>
                </c:pt>
                <c:pt idx="9">
                  <c:v>0.91878400000000005</c:v>
                </c:pt>
                <c:pt idx="10">
                  <c:v>0.92352000000000001</c:v>
                </c:pt>
                <c:pt idx="11">
                  <c:v>0.92870400000000009</c:v>
                </c:pt>
                <c:pt idx="12">
                  <c:v>0.93311999999999995</c:v>
                </c:pt>
                <c:pt idx="13">
                  <c:v>0.93535999999999997</c:v>
                </c:pt>
                <c:pt idx="14">
                  <c:v>0.93836799999999998</c:v>
                </c:pt>
                <c:pt idx="15">
                  <c:v>0.94092799999999999</c:v>
                </c:pt>
                <c:pt idx="16">
                  <c:v>0.94265600000000005</c:v>
                </c:pt>
                <c:pt idx="17">
                  <c:v>0.94457599999999997</c:v>
                </c:pt>
                <c:pt idx="18">
                  <c:v>0.946048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AB-4B93-83CC-356CDC92514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C0AB-4B93-83CC-356CDC92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35952"/>
        <c:axId val="1241634512"/>
      </c:scatterChart>
      <c:valAx>
        <c:axId val="124163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634512"/>
        <c:crosses val="autoZero"/>
        <c:crossBetween val="midCat"/>
      </c:valAx>
      <c:valAx>
        <c:axId val="124163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1635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25-4F58-A2A2-BF60E7DAF0C9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25-4F58-A2A2-BF60E7DAF0C9}"/>
              </c:ext>
            </c:extLst>
          </c:dPt>
          <c:dPt>
            <c:idx val="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25-4F58-A2A2-BF60E7DAF0C9}"/>
              </c:ext>
            </c:extLst>
          </c:dPt>
          <c:dPt>
            <c:idx val="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25-4F58-A2A2-BF60E7DAF0C9}"/>
              </c:ext>
            </c:extLst>
          </c:dPt>
          <c:dPt>
            <c:idx val="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E25-4F58-A2A2-BF60E7DAF0C9}"/>
              </c:ext>
            </c:extLst>
          </c:dPt>
          <c:dPt>
            <c:idx val="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E25-4F58-A2A2-BF60E7DAF0C9}"/>
              </c:ext>
            </c:extLst>
          </c:dPt>
          <c:dPt>
            <c:idx val="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E25-4F58-A2A2-BF60E7DAF0C9}"/>
              </c:ext>
            </c:extLst>
          </c:dPt>
          <c:dPt>
            <c:idx val="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E25-4F58-A2A2-BF60E7DAF0C9}"/>
              </c:ext>
            </c:extLst>
          </c:dPt>
          <c:dPt>
            <c:idx val="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E25-4F58-A2A2-BF60E7DAF0C9}"/>
              </c:ext>
            </c:extLst>
          </c:dPt>
          <c:dPt>
            <c:idx val="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E25-4F58-A2A2-BF60E7DAF0C9}"/>
              </c:ext>
            </c:extLst>
          </c:dPt>
          <c:dPt>
            <c:idx val="1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E25-4F58-A2A2-BF60E7DAF0C9}"/>
              </c:ext>
            </c:extLst>
          </c:dPt>
          <c:dPt>
            <c:idx val="1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E25-4F58-A2A2-BF60E7DAF0C9}"/>
              </c:ext>
            </c:extLst>
          </c:dPt>
          <c:dPt>
            <c:idx val="1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E25-4F58-A2A2-BF60E7DAF0C9}"/>
              </c:ext>
            </c:extLst>
          </c:dPt>
          <c:dPt>
            <c:idx val="1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E25-4F58-A2A2-BF60E7DAF0C9}"/>
              </c:ext>
            </c:extLst>
          </c:dPt>
          <c:dPt>
            <c:idx val="1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E25-4F58-A2A2-BF60E7DAF0C9}"/>
              </c:ext>
            </c:extLst>
          </c:dPt>
          <c:dPt>
            <c:idx val="1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E25-4F58-A2A2-BF60E7DAF0C9}"/>
              </c:ext>
            </c:extLst>
          </c:dPt>
          <c:dPt>
            <c:idx val="1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E25-4F58-A2A2-BF60E7DAF0C9}"/>
              </c:ext>
            </c:extLst>
          </c:dPt>
          <c:dPt>
            <c:idx val="1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E25-4F58-A2A2-BF60E7DAF0C9}"/>
              </c:ext>
            </c:extLst>
          </c:dPt>
          <c:dPt>
            <c:idx val="1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E25-4F58-A2A2-BF60E7DAF0C9}"/>
              </c:ext>
            </c:extLst>
          </c:dPt>
          <c:dPt>
            <c:idx val="1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E25-4F58-A2A2-BF60E7DAF0C9}"/>
              </c:ext>
            </c:extLst>
          </c:dPt>
          <c:dPt>
            <c:idx val="2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E25-4F58-A2A2-BF60E7DAF0C9}"/>
              </c:ext>
            </c:extLst>
          </c:dPt>
          <c:dPt>
            <c:idx val="2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E25-4F58-A2A2-BF60E7DAF0C9}"/>
              </c:ext>
            </c:extLst>
          </c:dPt>
          <c:dPt>
            <c:idx val="2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E25-4F58-A2A2-BF60E7DAF0C9}"/>
              </c:ext>
            </c:extLst>
          </c:dPt>
          <c:dPt>
            <c:idx val="2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E25-4F58-A2A2-BF60E7DAF0C9}"/>
              </c:ext>
            </c:extLst>
          </c:dPt>
          <c:dPt>
            <c:idx val="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E25-4F58-A2A2-BF60E7DAF0C9}"/>
              </c:ext>
            </c:extLst>
          </c:dPt>
          <c:dPt>
            <c:idx val="2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E25-4F58-A2A2-BF60E7DAF0C9}"/>
              </c:ext>
            </c:extLst>
          </c:dPt>
          <c:dPt>
            <c:idx val="2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E25-4F58-A2A2-BF60E7DAF0C9}"/>
              </c:ext>
            </c:extLst>
          </c:dPt>
          <c:dPt>
            <c:idx val="2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E25-4F58-A2A2-BF60E7DAF0C9}"/>
              </c:ext>
            </c:extLst>
          </c:dPt>
          <c:dPt>
            <c:idx val="2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E25-4F58-A2A2-BF60E7DAF0C9}"/>
              </c:ext>
            </c:extLst>
          </c:dPt>
          <c:dPt>
            <c:idx val="2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E25-4F58-A2A2-BF60E7DAF0C9}"/>
              </c:ext>
            </c:extLst>
          </c:dPt>
          <c:dPt>
            <c:idx val="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E25-4F58-A2A2-BF60E7DAF0C9}"/>
              </c:ext>
            </c:extLst>
          </c:dPt>
          <c:dPt>
            <c:idx val="3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E25-4F58-A2A2-BF60E7DAF0C9}"/>
              </c:ext>
            </c:extLst>
          </c:dPt>
          <c:dPt>
            <c:idx val="3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E25-4F58-A2A2-BF60E7DAF0C9}"/>
              </c:ext>
            </c:extLst>
          </c:dPt>
          <c:dPt>
            <c:idx val="3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E25-4F58-A2A2-BF60E7DAF0C9}"/>
              </c:ext>
            </c:extLst>
          </c:dPt>
          <c:dPt>
            <c:idx val="3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E25-4F58-A2A2-BF60E7DAF0C9}"/>
              </c:ext>
            </c:extLst>
          </c:dPt>
          <c:dPt>
            <c:idx val="3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E25-4F58-A2A2-BF60E7DAF0C9}"/>
              </c:ext>
            </c:extLst>
          </c:dPt>
          <c:dPt>
            <c:idx val="3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E25-4F58-A2A2-BF60E7DAF0C9}"/>
              </c:ext>
            </c:extLst>
          </c:dPt>
          <c:dPt>
            <c:idx val="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E25-4F58-A2A2-BF60E7DAF0C9}"/>
              </c:ext>
            </c:extLst>
          </c:dPt>
          <c:dPt>
            <c:idx val="3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E25-4F58-A2A2-BF60E7DAF0C9}"/>
              </c:ext>
            </c:extLst>
          </c:dPt>
          <c:dPt>
            <c:idx val="3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E25-4F58-A2A2-BF60E7DAF0C9}"/>
              </c:ext>
            </c:extLst>
          </c:dPt>
          <c:dPt>
            <c:idx val="4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E25-4F58-A2A2-BF60E7DAF0C9}"/>
              </c:ext>
            </c:extLst>
          </c:dPt>
          <c:dPt>
            <c:idx val="4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E25-4F58-A2A2-BF60E7DAF0C9}"/>
              </c:ext>
            </c:extLst>
          </c:dPt>
          <c:dPt>
            <c:idx val="4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E25-4F58-A2A2-BF60E7DAF0C9}"/>
              </c:ext>
            </c:extLst>
          </c:dPt>
          <c:dPt>
            <c:idx val="4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E25-4F58-A2A2-BF60E7DAF0C9}"/>
              </c:ext>
            </c:extLst>
          </c:dPt>
          <c:dPt>
            <c:idx val="4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E25-4F58-A2A2-BF60E7DAF0C9}"/>
              </c:ext>
            </c:extLst>
          </c:dPt>
          <c:dPt>
            <c:idx val="4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E25-4F58-A2A2-BF60E7DAF0C9}"/>
              </c:ext>
            </c:extLst>
          </c:dPt>
          <c:dPt>
            <c:idx val="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E25-4F58-A2A2-BF60E7DAF0C9}"/>
              </c:ext>
            </c:extLst>
          </c:dPt>
          <c:dPt>
            <c:idx val="4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E25-4F58-A2A2-BF60E7DAF0C9}"/>
              </c:ext>
            </c:extLst>
          </c:dPt>
          <c:dPt>
            <c:idx val="4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E25-4F58-A2A2-BF60E7DAF0C9}"/>
              </c:ext>
            </c:extLst>
          </c:dPt>
          <c:dPt>
            <c:idx val="4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E25-4F58-A2A2-BF60E7DAF0C9}"/>
              </c:ext>
            </c:extLst>
          </c:dPt>
          <c:dPt>
            <c:idx val="5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E25-4F58-A2A2-BF60E7DAF0C9}"/>
              </c:ext>
            </c:extLst>
          </c:dPt>
          <c:dPt>
            <c:idx val="5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E25-4F58-A2A2-BF60E7DAF0C9}"/>
              </c:ext>
            </c:extLst>
          </c:dPt>
          <c:dPt>
            <c:idx val="5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E25-4F58-A2A2-BF60E7DAF0C9}"/>
              </c:ext>
            </c:extLst>
          </c:dPt>
          <c:dPt>
            <c:idx val="5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E25-4F58-A2A2-BF60E7DAF0C9}"/>
              </c:ext>
            </c:extLst>
          </c:dPt>
          <c:dPt>
            <c:idx val="5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E25-4F58-A2A2-BF60E7DAF0C9}"/>
              </c:ext>
            </c:extLst>
          </c:dPt>
          <c:dPt>
            <c:idx val="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E25-4F58-A2A2-BF60E7DAF0C9}"/>
              </c:ext>
            </c:extLst>
          </c:dPt>
          <c:dPt>
            <c:idx val="5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E25-4F58-A2A2-BF60E7DAF0C9}"/>
              </c:ext>
            </c:extLst>
          </c:dPt>
          <c:dPt>
            <c:idx val="5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E25-4F58-A2A2-BF60E7DAF0C9}"/>
              </c:ext>
            </c:extLst>
          </c:dPt>
          <c:dPt>
            <c:idx val="5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E25-4F58-A2A2-BF60E7DAF0C9}"/>
              </c:ext>
            </c:extLst>
          </c:dPt>
          <c:dPt>
            <c:idx val="5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E25-4F58-A2A2-BF60E7DAF0C9}"/>
              </c:ext>
            </c:extLst>
          </c:dPt>
          <c:dPt>
            <c:idx val="6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E25-4F58-A2A2-BF60E7DAF0C9}"/>
              </c:ext>
            </c:extLst>
          </c:dPt>
          <c:dPt>
            <c:idx val="6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E25-4F58-A2A2-BF60E7DAF0C9}"/>
              </c:ext>
            </c:extLst>
          </c:dPt>
          <c:dPt>
            <c:idx val="6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E25-4F58-A2A2-BF60E7DAF0C9}"/>
              </c:ext>
            </c:extLst>
          </c:dPt>
          <c:dPt>
            <c:idx val="6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E25-4F58-A2A2-BF60E7DAF0C9}"/>
              </c:ext>
            </c:extLst>
          </c:dPt>
          <c:dPt>
            <c:idx val="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E25-4F58-A2A2-BF60E7DAF0C9}"/>
              </c:ext>
            </c:extLst>
          </c:dPt>
          <c:dPt>
            <c:idx val="6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E25-4F58-A2A2-BF60E7DAF0C9}"/>
              </c:ext>
            </c:extLst>
          </c:dPt>
          <c:dPt>
            <c:idx val="6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E25-4F58-A2A2-BF60E7DAF0C9}"/>
              </c:ext>
            </c:extLst>
          </c:dPt>
          <c:dPt>
            <c:idx val="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E25-4F58-A2A2-BF60E7DAF0C9}"/>
              </c:ext>
            </c:extLst>
          </c:dPt>
          <c:dPt>
            <c:idx val="6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E25-4F58-A2A2-BF60E7DAF0C9}"/>
              </c:ext>
            </c:extLst>
          </c:dPt>
          <c:dPt>
            <c:idx val="6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E25-4F58-A2A2-BF60E7DAF0C9}"/>
              </c:ext>
            </c:extLst>
          </c:dPt>
          <c:dPt>
            <c:idx val="7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E25-4F58-A2A2-BF60E7DAF0C9}"/>
              </c:ext>
            </c:extLst>
          </c:dPt>
          <c:dPt>
            <c:idx val="7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E25-4F58-A2A2-BF60E7DAF0C9}"/>
              </c:ext>
            </c:extLst>
          </c:dPt>
          <c:dPt>
            <c:idx val="7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E25-4F58-A2A2-BF60E7DAF0C9}"/>
              </c:ext>
            </c:extLst>
          </c:dPt>
          <c:dPt>
            <c:idx val="7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E25-4F58-A2A2-BF60E7DAF0C9}"/>
              </c:ext>
            </c:extLst>
          </c:dPt>
          <c:dPt>
            <c:idx val="7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E25-4F58-A2A2-BF60E7DAF0C9}"/>
              </c:ext>
            </c:extLst>
          </c:dPt>
          <c:dPt>
            <c:idx val="7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E25-4F58-A2A2-BF60E7DAF0C9}"/>
              </c:ext>
            </c:extLst>
          </c:dPt>
          <c:dPt>
            <c:idx val="7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E25-4F58-A2A2-BF60E7DAF0C9}"/>
              </c:ext>
            </c:extLst>
          </c:dPt>
          <c:dPt>
            <c:idx val="7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E25-4F58-A2A2-BF60E7DAF0C9}"/>
              </c:ext>
            </c:extLst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E25-4F58-A2A2-BF60E7DA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63AC52-787F-BC9B-2C12-85418686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C36C-2B3C-400E-920F-DB6667E3A15B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1.0491999999999999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685</v>
      </c>
      <c r="F2">
        <f>_xlfn.XLOOKUP(B2,RESULTADOS_0!D:D,RESULTADOS_0!F:F,0,0,1)</f>
        <v>86.05</v>
      </c>
      <c r="G2">
        <f>_xlfn.XLOOKUP(B2,RESULTADOS_0!D:D,RESULTADOS_0!M:M,0,0,1)</f>
        <v>0</v>
      </c>
      <c r="H2">
        <v>64</v>
      </c>
      <c r="I2">
        <v>0.67148799999999997</v>
      </c>
      <c r="J2">
        <v>18</v>
      </c>
      <c r="M2">
        <v>20</v>
      </c>
    </row>
    <row r="3" spans="1:16" x14ac:dyDescent="0.3">
      <c r="A3" t="s">
        <v>41</v>
      </c>
      <c r="B3">
        <v>1.1888000000000001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458</v>
      </c>
      <c r="F3">
        <f>_xlfn.XLOOKUP(B3,RESULTADOS_1!D:D,RESULTADOS_1!F:F,0,0,1)</f>
        <v>77.33</v>
      </c>
      <c r="G3">
        <f>_xlfn.XLOOKUP(B3,RESULTADOS_1!D:D,RESULTADOS_1!M:M,0,0,1)</f>
        <v>0</v>
      </c>
      <c r="I3">
        <v>0.76083200000000006</v>
      </c>
    </row>
    <row r="4" spans="1:16" x14ac:dyDescent="0.3">
      <c r="A4" t="s">
        <v>42</v>
      </c>
      <c r="B4">
        <v>1.2674000000000001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344</v>
      </c>
      <c r="F4">
        <f>_xlfn.XLOOKUP(B4,RESULTADOS_2!D:D,RESULTADOS_2!F:F,0,0,1)</f>
        <v>72.95</v>
      </c>
      <c r="G4">
        <f>_xlfn.XLOOKUP(B4,RESULTADOS_2!D:D,RESULTADOS_2!M:M,0,0,1)</f>
        <v>0</v>
      </c>
      <c r="I4">
        <v>0.81113600000000008</v>
      </c>
    </row>
    <row r="5" spans="1:16" x14ac:dyDescent="0.3">
      <c r="A5" t="s">
        <v>43</v>
      </c>
      <c r="B5">
        <v>1.3176000000000001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275</v>
      </c>
      <c r="F5">
        <f>_xlfn.XLOOKUP(B5,RESULTADOS_3!D:D,RESULTADOS_3!F:F,0,0,1)</f>
        <v>70.28</v>
      </c>
      <c r="G5">
        <f>_xlfn.XLOOKUP(B5,RESULTADOS_3!D:D,RESULTADOS_3!M:M,0,0,1)</f>
        <v>0</v>
      </c>
      <c r="I5">
        <v>0.84326400000000001</v>
      </c>
    </row>
    <row r="6" spans="1:16" x14ac:dyDescent="0.3">
      <c r="A6" t="s">
        <v>44</v>
      </c>
      <c r="B6">
        <v>1.3513999999999999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230</v>
      </c>
      <c r="F6">
        <f>_xlfn.XLOOKUP(B6,RESULTADOS_4!D:D,RESULTADOS_4!F:F,0,0,1)</f>
        <v>68.58</v>
      </c>
      <c r="G6">
        <f>_xlfn.XLOOKUP(B6,RESULTADOS_4!D:D,RESULTADOS_4!M:M,0,0,1)</f>
        <v>0</v>
      </c>
      <c r="I6">
        <v>0.864896</v>
      </c>
    </row>
    <row r="7" spans="1:16" x14ac:dyDescent="0.3">
      <c r="A7" t="s">
        <v>45</v>
      </c>
      <c r="B7">
        <v>1.3775999999999999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197</v>
      </c>
      <c r="F7">
        <f>_xlfn.XLOOKUP(B7,RESULTADOS_5!D:D,RESULTADOS_5!F:F,0,0,1)</f>
        <v>67.31</v>
      </c>
      <c r="G7">
        <f>_xlfn.XLOOKUP(B7,RESULTADOS_5!D:D,RESULTADOS_5!M:M,0,0,1)</f>
        <v>0</v>
      </c>
      <c r="I7">
        <v>0.881664</v>
      </c>
    </row>
    <row r="8" spans="1:16" x14ac:dyDescent="0.3">
      <c r="A8" t="s">
        <v>46</v>
      </c>
      <c r="B8">
        <v>1.3971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173</v>
      </c>
      <c r="F8">
        <f>_xlfn.XLOOKUP(B8,RESULTADOS_6!D:D,RESULTADOS_6!F:F,0,0,1)</f>
        <v>66.37</v>
      </c>
      <c r="G8">
        <f>_xlfn.XLOOKUP(B8,RESULTADOS_6!D:D,RESULTADOS_6!M:M,0,0,1)</f>
        <v>0</v>
      </c>
      <c r="I8">
        <v>0.89414400000000005</v>
      </c>
    </row>
    <row r="9" spans="1:16" x14ac:dyDescent="0.3">
      <c r="A9" t="s">
        <v>47</v>
      </c>
      <c r="B9">
        <v>1.4127000000000001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154</v>
      </c>
      <c r="F9">
        <f>_xlfn.XLOOKUP(B9,RESULTADOS_7!D:D,RESULTADOS_7!F:F,0,0,1)</f>
        <v>65.63</v>
      </c>
      <c r="G9">
        <f>_xlfn.XLOOKUP(B9,RESULTADOS_7!D:D,RESULTADOS_7!M:M,0,0,1)</f>
        <v>0</v>
      </c>
      <c r="I9">
        <v>0.90412800000000004</v>
      </c>
    </row>
    <row r="10" spans="1:16" x14ac:dyDescent="0.3">
      <c r="A10" t="s">
        <v>48</v>
      </c>
      <c r="B10">
        <v>1.4247000000000001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139</v>
      </c>
      <c r="F10">
        <f>_xlfn.XLOOKUP(B10,RESULTADOS_8!D:D,RESULTADOS_8!F:F,0,0,1)</f>
        <v>65.069999999999993</v>
      </c>
      <c r="G10">
        <f>_xlfn.XLOOKUP(B10,RESULTADOS_8!D:D,RESULTADOS_8!M:M,0,0,1)</f>
        <v>0</v>
      </c>
      <c r="I10">
        <v>0.91180800000000006</v>
      </c>
    </row>
    <row r="11" spans="1:16" x14ac:dyDescent="0.3">
      <c r="A11" t="s">
        <v>49</v>
      </c>
      <c r="B11">
        <v>1.4356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126</v>
      </c>
      <c r="F11">
        <f>_xlfn.XLOOKUP(B11,RESULTADOS_9!D:D,RESULTADOS_9!F:F,0,0,1)</f>
        <v>64.56</v>
      </c>
      <c r="G11">
        <f>_xlfn.XLOOKUP(B11,RESULTADOS_9!D:D,RESULTADOS_9!M:M,0,0,1)</f>
        <v>0</v>
      </c>
      <c r="I11">
        <v>0.91878400000000005</v>
      </c>
    </row>
    <row r="12" spans="1:16" x14ac:dyDescent="0.3">
      <c r="A12" t="s">
        <v>50</v>
      </c>
      <c r="B12">
        <v>1.4430000000000001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116</v>
      </c>
      <c r="F12">
        <f>_xlfn.XLOOKUP(B12,RESULTADOS_10!D:D,RESULTADOS_10!F:F,0,0,1)</f>
        <v>64.2</v>
      </c>
      <c r="G12">
        <f>_xlfn.XLOOKUP(B12,RESULTADOS_10!D:D,RESULTADOS_10!M:M,0,0,1)</f>
        <v>0</v>
      </c>
      <c r="I12">
        <v>0.92352000000000001</v>
      </c>
    </row>
    <row r="13" spans="1:16" x14ac:dyDescent="0.3">
      <c r="A13" t="s">
        <v>51</v>
      </c>
      <c r="B13">
        <v>1.4511000000000001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107</v>
      </c>
      <c r="F13">
        <f>_xlfn.XLOOKUP(B13,RESULTADOS_11!D:D,RESULTADOS_11!F:F,0,0,1)</f>
        <v>63.82</v>
      </c>
      <c r="G13">
        <f>_xlfn.XLOOKUP(B13,RESULTADOS_11!D:D,RESULTADOS_11!M:M,0,0,1)</f>
        <v>11</v>
      </c>
      <c r="I13">
        <v>0.92870400000000009</v>
      </c>
    </row>
    <row r="14" spans="1:16" x14ac:dyDescent="0.3">
      <c r="A14" t="s">
        <v>52</v>
      </c>
      <c r="B14">
        <v>1.458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99</v>
      </c>
      <c r="F14">
        <f>_xlfn.XLOOKUP(B14,RESULTADOS_12!D:D,RESULTADOS_12!F:F,0,0,1)</f>
        <v>63.5</v>
      </c>
      <c r="G14">
        <f>_xlfn.XLOOKUP(B14,RESULTADOS_12!D:D,RESULTADOS_12!M:M,0,0,1)</f>
        <v>0</v>
      </c>
      <c r="I14">
        <v>0.93311999999999995</v>
      </c>
    </row>
    <row r="15" spans="1:16" x14ac:dyDescent="0.3">
      <c r="A15" t="s">
        <v>53</v>
      </c>
      <c r="B15">
        <v>1.4615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93</v>
      </c>
      <c r="F15">
        <f>_xlfn.XLOOKUP(B15,RESULTADOS_13!D:D,RESULTADOS_13!F:F,0,0,1)</f>
        <v>63.3</v>
      </c>
      <c r="G15">
        <f>_xlfn.XLOOKUP(B15,RESULTADOS_13!D:D,RESULTADOS_13!M:M,0,0,1)</f>
        <v>8</v>
      </c>
      <c r="I15">
        <v>0.93535999999999997</v>
      </c>
    </row>
    <row r="16" spans="1:16" x14ac:dyDescent="0.3">
      <c r="A16" t="s">
        <v>54</v>
      </c>
      <c r="B16">
        <v>1.4661999999999999</v>
      </c>
      <c r="C16">
        <f>_xlfn.XLOOKUP(B16,RESULTADOS_14!D:D,RESULTADOS_14!B:B,0,0,1)</f>
        <v>80</v>
      </c>
      <c r="D16">
        <f>_xlfn.XLOOKUP(B16,RESULTADOS_14!D:D,RESULTADOS_14!L:L,0,0,1)</f>
        <v>6</v>
      </c>
      <c r="E16">
        <f>_xlfn.XLOOKUP(B16,RESULTADOS_14!D:D,RESULTADOS_14!I:I,0,0,1)</f>
        <v>87</v>
      </c>
      <c r="F16">
        <f>_xlfn.XLOOKUP(B16,RESULTADOS_14!D:D,RESULTADOS_14!F:F,0,0,1)</f>
        <v>63.08</v>
      </c>
      <c r="G16">
        <f>_xlfn.XLOOKUP(B16,RESULTADOS_14!D:D,RESULTADOS_14!M:M,0,0,1)</f>
        <v>0</v>
      </c>
      <c r="I16">
        <v>0.93836799999999998</v>
      </c>
    </row>
    <row r="17" spans="1:9" x14ac:dyDescent="0.3">
      <c r="A17" t="s">
        <v>55</v>
      </c>
      <c r="B17">
        <v>1.4702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82</v>
      </c>
      <c r="F17">
        <f>_xlfn.XLOOKUP(B17,RESULTADOS_15!D:D,RESULTADOS_15!F:F,0,0,1)</f>
        <v>62.87</v>
      </c>
      <c r="G17">
        <f>_xlfn.XLOOKUP(B17,RESULTADOS_15!D:D,RESULTADOS_15!M:M,0,0,1)</f>
        <v>4</v>
      </c>
      <c r="I17">
        <v>0.94092799999999999</v>
      </c>
    </row>
    <row r="18" spans="1:9" x14ac:dyDescent="0.3">
      <c r="A18" t="s">
        <v>56</v>
      </c>
      <c r="B18">
        <v>1.4729000000000001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78</v>
      </c>
      <c r="F18">
        <f>_xlfn.XLOOKUP(B18,RESULTADOS_16!D:D,RESULTADOS_16!F:F,0,0,1)</f>
        <v>62.7</v>
      </c>
      <c r="G18">
        <f>_xlfn.XLOOKUP(B18,RESULTADOS_16!D:D,RESULTADOS_16!M:M,0,0,1)</f>
        <v>0</v>
      </c>
      <c r="I18">
        <v>0.94265600000000005</v>
      </c>
    </row>
    <row r="19" spans="1:9" x14ac:dyDescent="0.3">
      <c r="A19" t="s">
        <v>57</v>
      </c>
      <c r="B19">
        <v>1.4759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74</v>
      </c>
      <c r="F19">
        <f>_xlfn.XLOOKUP(B19,RESULTADOS_17!D:D,RESULTADOS_17!F:F,0,0,1)</f>
        <v>62.53</v>
      </c>
      <c r="G19">
        <f>_xlfn.XLOOKUP(B19,RESULTADOS_17!D:D,RESULTADOS_17!M:M,0,0,1)</f>
        <v>1</v>
      </c>
      <c r="I19">
        <v>0.94457599999999997</v>
      </c>
    </row>
    <row r="20" spans="1:9" x14ac:dyDescent="0.3">
      <c r="A20" t="s">
        <v>58</v>
      </c>
      <c r="B20">
        <v>1.4782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70</v>
      </c>
      <c r="F20">
        <f>_xlfn.XLOOKUP(B20,RESULTADOS_18!D:D,RESULTADOS_18!F:F,0,0,1)</f>
        <v>62.41</v>
      </c>
      <c r="G20">
        <f>_xlfn.XLOOKUP(B20,RESULTADOS_18!D:D,RESULTADOS_18!M:M,0,0,1)</f>
        <v>0</v>
      </c>
      <c r="I20">
        <v>0.946048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0.9869</v>
      </c>
      <c r="E2">
        <v>101.33</v>
      </c>
      <c r="F2">
        <v>83.53</v>
      </c>
      <c r="G2">
        <v>8.18</v>
      </c>
      <c r="H2">
        <v>0.14000000000000001</v>
      </c>
      <c r="I2">
        <v>613</v>
      </c>
      <c r="J2">
        <v>124.63</v>
      </c>
      <c r="K2">
        <v>45</v>
      </c>
      <c r="L2">
        <v>1</v>
      </c>
      <c r="M2">
        <v>611</v>
      </c>
      <c r="N2">
        <v>18.64</v>
      </c>
      <c r="O2">
        <v>15605.44</v>
      </c>
      <c r="P2">
        <v>844.47</v>
      </c>
      <c r="Q2">
        <v>6859.93</v>
      </c>
      <c r="R2">
        <v>969.27</v>
      </c>
      <c r="S2">
        <v>168.03</v>
      </c>
      <c r="T2">
        <v>394816.84</v>
      </c>
      <c r="U2">
        <v>0.17</v>
      </c>
      <c r="V2">
        <v>0.66</v>
      </c>
      <c r="W2">
        <v>15.78</v>
      </c>
      <c r="X2">
        <v>23.75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1.3070999999999999</v>
      </c>
      <c r="E3">
        <v>76.510000000000005</v>
      </c>
      <c r="F3">
        <v>68.47</v>
      </c>
      <c r="G3">
        <v>17.78</v>
      </c>
      <c r="H3">
        <v>0.28000000000000003</v>
      </c>
      <c r="I3">
        <v>231</v>
      </c>
      <c r="J3">
        <v>125.95</v>
      </c>
      <c r="K3">
        <v>45</v>
      </c>
      <c r="L3">
        <v>2</v>
      </c>
      <c r="M3">
        <v>229</v>
      </c>
      <c r="N3">
        <v>18.95</v>
      </c>
      <c r="O3">
        <v>15767.7</v>
      </c>
      <c r="P3">
        <v>639.16999999999996</v>
      </c>
      <c r="Q3">
        <v>6857.89</v>
      </c>
      <c r="R3">
        <v>464.29</v>
      </c>
      <c r="S3">
        <v>168.03</v>
      </c>
      <c r="T3">
        <v>144236.87</v>
      </c>
      <c r="U3">
        <v>0.36</v>
      </c>
      <c r="V3">
        <v>0.8</v>
      </c>
      <c r="W3">
        <v>15.19</v>
      </c>
      <c r="X3">
        <v>8.7100000000000009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1.4258</v>
      </c>
      <c r="E4">
        <v>70.13</v>
      </c>
      <c r="F4">
        <v>64.650000000000006</v>
      </c>
      <c r="G4">
        <v>29.61</v>
      </c>
      <c r="H4">
        <v>0.42</v>
      </c>
      <c r="I4">
        <v>131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542.46</v>
      </c>
      <c r="Q4">
        <v>6857.01</v>
      </c>
      <c r="R4">
        <v>337.05</v>
      </c>
      <c r="S4">
        <v>168.03</v>
      </c>
      <c r="T4">
        <v>81112.86</v>
      </c>
      <c r="U4">
        <v>0.5</v>
      </c>
      <c r="V4">
        <v>0.85</v>
      </c>
      <c r="W4">
        <v>15.03</v>
      </c>
      <c r="X4">
        <v>4.9000000000000004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1.4430000000000001</v>
      </c>
      <c r="E5">
        <v>69.3</v>
      </c>
      <c r="F5">
        <v>64.2</v>
      </c>
      <c r="G5">
        <v>33.21</v>
      </c>
      <c r="H5">
        <v>0.55000000000000004</v>
      </c>
      <c r="I5">
        <v>116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525.99</v>
      </c>
      <c r="Q5">
        <v>6857.68</v>
      </c>
      <c r="R5">
        <v>317.77</v>
      </c>
      <c r="S5">
        <v>168.03</v>
      </c>
      <c r="T5">
        <v>71550.67</v>
      </c>
      <c r="U5">
        <v>0.53</v>
      </c>
      <c r="V5">
        <v>0.85</v>
      </c>
      <c r="W5">
        <v>15.13</v>
      </c>
      <c r="X5">
        <v>4.4400000000000004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0.83830000000000005</v>
      </c>
      <c r="E2">
        <v>119.3</v>
      </c>
      <c r="F2">
        <v>91.19</v>
      </c>
      <c r="G2">
        <v>6.84</v>
      </c>
      <c r="H2">
        <v>0.11</v>
      </c>
      <c r="I2">
        <v>800</v>
      </c>
      <c r="J2">
        <v>159.12</v>
      </c>
      <c r="K2">
        <v>50.28</v>
      </c>
      <c r="L2">
        <v>1</v>
      </c>
      <c r="M2">
        <v>798</v>
      </c>
      <c r="N2">
        <v>27.84</v>
      </c>
      <c r="O2">
        <v>19859.16</v>
      </c>
      <c r="P2">
        <v>1099.28</v>
      </c>
      <c r="Q2">
        <v>6860.64</v>
      </c>
      <c r="R2">
        <v>1226.4000000000001</v>
      </c>
      <c r="S2">
        <v>168.03</v>
      </c>
      <c r="T2">
        <v>522447.3</v>
      </c>
      <c r="U2">
        <v>0.14000000000000001</v>
      </c>
      <c r="V2">
        <v>0.6</v>
      </c>
      <c r="W2">
        <v>16.079999999999998</v>
      </c>
      <c r="X2">
        <v>31.41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1.2084999999999999</v>
      </c>
      <c r="E3">
        <v>82.75</v>
      </c>
      <c r="F3">
        <v>70.92</v>
      </c>
      <c r="G3">
        <v>14.42</v>
      </c>
      <c r="H3">
        <v>0.22</v>
      </c>
      <c r="I3">
        <v>295</v>
      </c>
      <c r="J3">
        <v>160.54</v>
      </c>
      <c r="K3">
        <v>50.28</v>
      </c>
      <c r="L3">
        <v>2</v>
      </c>
      <c r="M3">
        <v>293</v>
      </c>
      <c r="N3">
        <v>28.26</v>
      </c>
      <c r="O3">
        <v>20034.400000000001</v>
      </c>
      <c r="P3">
        <v>815.57</v>
      </c>
      <c r="Q3">
        <v>6857.92</v>
      </c>
      <c r="R3">
        <v>546.48</v>
      </c>
      <c r="S3">
        <v>168.03</v>
      </c>
      <c r="T3">
        <v>185011.85</v>
      </c>
      <c r="U3">
        <v>0.31</v>
      </c>
      <c r="V3">
        <v>0.77</v>
      </c>
      <c r="W3">
        <v>15.28</v>
      </c>
      <c r="X3">
        <v>11.15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1.3475999999999999</v>
      </c>
      <c r="E4">
        <v>74.209999999999994</v>
      </c>
      <c r="F4">
        <v>66.28</v>
      </c>
      <c r="G4">
        <v>22.85</v>
      </c>
      <c r="H4">
        <v>0.33</v>
      </c>
      <c r="I4">
        <v>174</v>
      </c>
      <c r="J4">
        <v>161.97</v>
      </c>
      <c r="K4">
        <v>50.28</v>
      </c>
      <c r="L4">
        <v>3</v>
      </c>
      <c r="M4">
        <v>172</v>
      </c>
      <c r="N4">
        <v>28.69</v>
      </c>
      <c r="O4">
        <v>20210.21</v>
      </c>
      <c r="P4">
        <v>721.51</v>
      </c>
      <c r="Q4">
        <v>6857.41</v>
      </c>
      <c r="R4">
        <v>391.85</v>
      </c>
      <c r="S4">
        <v>168.03</v>
      </c>
      <c r="T4">
        <v>108300.45</v>
      </c>
      <c r="U4">
        <v>0.43</v>
      </c>
      <c r="V4">
        <v>0.83</v>
      </c>
      <c r="W4">
        <v>15.08</v>
      </c>
      <c r="X4">
        <v>6.52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1.4231</v>
      </c>
      <c r="E5">
        <v>70.27</v>
      </c>
      <c r="F5">
        <v>64.14</v>
      </c>
      <c r="G5">
        <v>32.619999999999997</v>
      </c>
      <c r="H5">
        <v>0.43</v>
      </c>
      <c r="I5">
        <v>118</v>
      </c>
      <c r="J5">
        <v>163.4</v>
      </c>
      <c r="K5">
        <v>50.28</v>
      </c>
      <c r="L5">
        <v>4</v>
      </c>
      <c r="M5">
        <v>116</v>
      </c>
      <c r="N5">
        <v>29.12</v>
      </c>
      <c r="O5">
        <v>20386.62</v>
      </c>
      <c r="P5">
        <v>651.41</v>
      </c>
      <c r="Q5">
        <v>6857.02</v>
      </c>
      <c r="R5">
        <v>320.58999999999997</v>
      </c>
      <c r="S5">
        <v>168.03</v>
      </c>
      <c r="T5">
        <v>72950.350000000006</v>
      </c>
      <c r="U5">
        <v>0.52</v>
      </c>
      <c r="V5">
        <v>0.86</v>
      </c>
      <c r="W5">
        <v>14.98</v>
      </c>
      <c r="X5">
        <v>4.38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1.4639</v>
      </c>
      <c r="E6">
        <v>68.31</v>
      </c>
      <c r="F6">
        <v>63.12</v>
      </c>
      <c r="G6">
        <v>42.55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34</v>
      </c>
      <c r="N6">
        <v>29.55</v>
      </c>
      <c r="O6">
        <v>20563.61</v>
      </c>
      <c r="P6">
        <v>597</v>
      </c>
      <c r="Q6">
        <v>6857.08</v>
      </c>
      <c r="R6">
        <v>283.81</v>
      </c>
      <c r="S6">
        <v>168.03</v>
      </c>
      <c r="T6">
        <v>54705.39</v>
      </c>
      <c r="U6">
        <v>0.59</v>
      </c>
      <c r="V6">
        <v>0.87</v>
      </c>
      <c r="W6">
        <v>15.02</v>
      </c>
      <c r="X6">
        <v>3.36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1.4661999999999999</v>
      </c>
      <c r="E7">
        <v>68.209999999999994</v>
      </c>
      <c r="F7">
        <v>63.08</v>
      </c>
      <c r="G7">
        <v>43.5</v>
      </c>
      <c r="H7">
        <v>0.64</v>
      </c>
      <c r="I7">
        <v>87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598.36</v>
      </c>
      <c r="Q7">
        <v>6857.26</v>
      </c>
      <c r="R7">
        <v>281.27999999999997</v>
      </c>
      <c r="S7">
        <v>168.03</v>
      </c>
      <c r="T7">
        <v>53448.66</v>
      </c>
      <c r="U7">
        <v>0.6</v>
      </c>
      <c r="V7">
        <v>0.87</v>
      </c>
      <c r="W7">
        <v>15.05</v>
      </c>
      <c r="X7">
        <v>3.32</v>
      </c>
      <c r="Y7">
        <v>1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1.2112000000000001</v>
      </c>
      <c r="E2">
        <v>82.57</v>
      </c>
      <c r="F2">
        <v>74.16</v>
      </c>
      <c r="G2">
        <v>11.77</v>
      </c>
      <c r="H2">
        <v>0.22</v>
      </c>
      <c r="I2">
        <v>378</v>
      </c>
      <c r="J2">
        <v>80.84</v>
      </c>
      <c r="K2">
        <v>35.1</v>
      </c>
      <c r="L2">
        <v>1</v>
      </c>
      <c r="M2">
        <v>376</v>
      </c>
      <c r="N2">
        <v>9.74</v>
      </c>
      <c r="O2">
        <v>10204.209999999999</v>
      </c>
      <c r="P2">
        <v>522.79999999999995</v>
      </c>
      <c r="Q2">
        <v>6858.23</v>
      </c>
      <c r="R2">
        <v>655.43</v>
      </c>
      <c r="S2">
        <v>168.03</v>
      </c>
      <c r="T2">
        <v>239069.7</v>
      </c>
      <c r="U2">
        <v>0.26</v>
      </c>
      <c r="V2">
        <v>0.74</v>
      </c>
      <c r="W2">
        <v>15.41</v>
      </c>
      <c r="X2">
        <v>14.39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1.3775999999999999</v>
      </c>
      <c r="E3">
        <v>72.59</v>
      </c>
      <c r="F3">
        <v>67.31</v>
      </c>
      <c r="G3">
        <v>20.5</v>
      </c>
      <c r="H3">
        <v>0.43</v>
      </c>
      <c r="I3">
        <v>197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424.38</v>
      </c>
      <c r="Q3">
        <v>6858.66</v>
      </c>
      <c r="R3">
        <v>416.61</v>
      </c>
      <c r="S3">
        <v>168.03</v>
      </c>
      <c r="T3">
        <v>120566.12</v>
      </c>
      <c r="U3">
        <v>0.4</v>
      </c>
      <c r="V3">
        <v>0.82</v>
      </c>
      <c r="W3">
        <v>15.39</v>
      </c>
      <c r="X3">
        <v>7.54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1.0691999999999999</v>
      </c>
      <c r="E2">
        <v>93.53</v>
      </c>
      <c r="F2">
        <v>79.900000000000006</v>
      </c>
      <c r="G2">
        <v>9.18</v>
      </c>
      <c r="H2">
        <v>0.16</v>
      </c>
      <c r="I2">
        <v>522</v>
      </c>
      <c r="J2">
        <v>107.41</v>
      </c>
      <c r="K2">
        <v>41.65</v>
      </c>
      <c r="L2">
        <v>1</v>
      </c>
      <c r="M2">
        <v>520</v>
      </c>
      <c r="N2">
        <v>14.77</v>
      </c>
      <c r="O2">
        <v>13481.73</v>
      </c>
      <c r="P2">
        <v>719.93</v>
      </c>
      <c r="Q2">
        <v>6859.11</v>
      </c>
      <c r="R2">
        <v>847.54</v>
      </c>
      <c r="S2">
        <v>168.03</v>
      </c>
      <c r="T2">
        <v>334406.19</v>
      </c>
      <c r="U2">
        <v>0.2</v>
      </c>
      <c r="V2">
        <v>0.69</v>
      </c>
      <c r="W2">
        <v>15.64</v>
      </c>
      <c r="X2">
        <v>20.12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1.3627</v>
      </c>
      <c r="E3">
        <v>73.38</v>
      </c>
      <c r="F3">
        <v>67.02</v>
      </c>
      <c r="G3">
        <v>20.62</v>
      </c>
      <c r="H3">
        <v>0.32</v>
      </c>
      <c r="I3">
        <v>195</v>
      </c>
      <c r="J3">
        <v>108.68</v>
      </c>
      <c r="K3">
        <v>41.65</v>
      </c>
      <c r="L3">
        <v>2</v>
      </c>
      <c r="M3">
        <v>193</v>
      </c>
      <c r="N3">
        <v>15.03</v>
      </c>
      <c r="O3">
        <v>13638.32</v>
      </c>
      <c r="P3">
        <v>539.02</v>
      </c>
      <c r="Q3">
        <v>6857.69</v>
      </c>
      <c r="R3">
        <v>416.36</v>
      </c>
      <c r="S3">
        <v>168.03</v>
      </c>
      <c r="T3">
        <v>120448.44</v>
      </c>
      <c r="U3">
        <v>0.4</v>
      </c>
      <c r="V3">
        <v>0.82</v>
      </c>
      <c r="W3">
        <v>15.11</v>
      </c>
      <c r="X3">
        <v>7.25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1.4247000000000001</v>
      </c>
      <c r="E4">
        <v>70.19</v>
      </c>
      <c r="F4">
        <v>65.069999999999993</v>
      </c>
      <c r="G4">
        <v>28.09</v>
      </c>
      <c r="H4">
        <v>0.48</v>
      </c>
      <c r="I4">
        <v>139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485.63</v>
      </c>
      <c r="Q4">
        <v>6857.83</v>
      </c>
      <c r="R4">
        <v>345.34</v>
      </c>
      <c r="S4">
        <v>168.03</v>
      </c>
      <c r="T4">
        <v>85220.04</v>
      </c>
      <c r="U4">
        <v>0.49</v>
      </c>
      <c r="V4">
        <v>0.84</v>
      </c>
      <c r="W4">
        <v>15.2</v>
      </c>
      <c r="X4">
        <v>5.31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1.3065</v>
      </c>
      <c r="E2">
        <v>76.540000000000006</v>
      </c>
      <c r="F2">
        <v>70.75</v>
      </c>
      <c r="G2">
        <v>14.74</v>
      </c>
      <c r="H2">
        <v>0.28000000000000003</v>
      </c>
      <c r="I2">
        <v>288</v>
      </c>
      <c r="J2">
        <v>61.76</v>
      </c>
      <c r="K2">
        <v>28.92</v>
      </c>
      <c r="L2">
        <v>1</v>
      </c>
      <c r="M2">
        <v>109</v>
      </c>
      <c r="N2">
        <v>6.84</v>
      </c>
      <c r="O2">
        <v>7851.41</v>
      </c>
      <c r="P2">
        <v>377.91</v>
      </c>
      <c r="Q2">
        <v>6859.09</v>
      </c>
      <c r="R2">
        <v>532.33000000000004</v>
      </c>
      <c r="S2">
        <v>168.03</v>
      </c>
      <c r="T2">
        <v>177971.66</v>
      </c>
      <c r="U2">
        <v>0.32</v>
      </c>
      <c r="V2">
        <v>0.78</v>
      </c>
      <c r="W2">
        <v>15.51</v>
      </c>
      <c r="X2">
        <v>10.98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1.3176000000000001</v>
      </c>
      <c r="E3">
        <v>75.89</v>
      </c>
      <c r="F3">
        <v>70.28</v>
      </c>
      <c r="G3">
        <v>15.33</v>
      </c>
      <c r="H3">
        <v>0.55000000000000004</v>
      </c>
      <c r="I3">
        <v>275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378.38</v>
      </c>
      <c r="Q3">
        <v>6859.46</v>
      </c>
      <c r="R3">
        <v>512.87</v>
      </c>
      <c r="S3">
        <v>168.03</v>
      </c>
      <c r="T3">
        <v>168306.22</v>
      </c>
      <c r="U3">
        <v>0.33</v>
      </c>
      <c r="V3">
        <v>0.78</v>
      </c>
      <c r="W3">
        <v>15.6</v>
      </c>
      <c r="X3">
        <v>10.51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0.80359999999999998</v>
      </c>
      <c r="E2">
        <v>124.44</v>
      </c>
      <c r="F2">
        <v>93.26</v>
      </c>
      <c r="G2">
        <v>6.58</v>
      </c>
      <c r="H2">
        <v>0.11</v>
      </c>
      <c r="I2">
        <v>850</v>
      </c>
      <c r="J2">
        <v>167.88</v>
      </c>
      <c r="K2">
        <v>51.39</v>
      </c>
      <c r="L2">
        <v>1</v>
      </c>
      <c r="M2">
        <v>848</v>
      </c>
      <c r="N2">
        <v>30.49</v>
      </c>
      <c r="O2">
        <v>20939.59</v>
      </c>
      <c r="P2">
        <v>1166.75</v>
      </c>
      <c r="Q2">
        <v>6861.09</v>
      </c>
      <c r="R2">
        <v>1295.83</v>
      </c>
      <c r="S2">
        <v>168.03</v>
      </c>
      <c r="T2">
        <v>556909.57999999996</v>
      </c>
      <c r="U2">
        <v>0.13</v>
      </c>
      <c r="V2">
        <v>0.59</v>
      </c>
      <c r="W2">
        <v>16.18</v>
      </c>
      <c r="X2">
        <v>33.479999999999997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1.1849000000000001</v>
      </c>
      <c r="E3">
        <v>84.39</v>
      </c>
      <c r="F3">
        <v>71.52</v>
      </c>
      <c r="G3">
        <v>13.84</v>
      </c>
      <c r="H3">
        <v>0.21</v>
      </c>
      <c r="I3">
        <v>310</v>
      </c>
      <c r="J3">
        <v>169.33</v>
      </c>
      <c r="K3">
        <v>51.39</v>
      </c>
      <c r="L3">
        <v>2</v>
      </c>
      <c r="M3">
        <v>308</v>
      </c>
      <c r="N3">
        <v>30.94</v>
      </c>
      <c r="O3">
        <v>21118.46</v>
      </c>
      <c r="P3">
        <v>858.08</v>
      </c>
      <c r="Q3">
        <v>6857.8</v>
      </c>
      <c r="R3">
        <v>566.96</v>
      </c>
      <c r="S3">
        <v>168.03</v>
      </c>
      <c r="T3">
        <v>195174.29</v>
      </c>
      <c r="U3">
        <v>0.3</v>
      </c>
      <c r="V3">
        <v>0.77</v>
      </c>
      <c r="W3">
        <v>15.3</v>
      </c>
      <c r="X3">
        <v>11.75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1.3301000000000001</v>
      </c>
      <c r="E4">
        <v>75.180000000000007</v>
      </c>
      <c r="F4">
        <v>66.61</v>
      </c>
      <c r="G4">
        <v>21.84</v>
      </c>
      <c r="H4">
        <v>0.31</v>
      </c>
      <c r="I4">
        <v>183</v>
      </c>
      <c r="J4">
        <v>170.79</v>
      </c>
      <c r="K4">
        <v>51.39</v>
      </c>
      <c r="L4">
        <v>3</v>
      </c>
      <c r="M4">
        <v>181</v>
      </c>
      <c r="N4">
        <v>31.4</v>
      </c>
      <c r="O4">
        <v>21297.94</v>
      </c>
      <c r="P4">
        <v>759.97</v>
      </c>
      <c r="Q4">
        <v>6857.76</v>
      </c>
      <c r="R4">
        <v>402.78</v>
      </c>
      <c r="S4">
        <v>168.03</v>
      </c>
      <c r="T4">
        <v>113719.79</v>
      </c>
      <c r="U4">
        <v>0.42</v>
      </c>
      <c r="V4">
        <v>0.82</v>
      </c>
      <c r="W4">
        <v>15.1</v>
      </c>
      <c r="X4">
        <v>6.84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1.4069</v>
      </c>
      <c r="E5">
        <v>71.08</v>
      </c>
      <c r="F5">
        <v>64.44</v>
      </c>
      <c r="G5">
        <v>30.68</v>
      </c>
      <c r="H5">
        <v>0.41</v>
      </c>
      <c r="I5">
        <v>126</v>
      </c>
      <c r="J5">
        <v>172.25</v>
      </c>
      <c r="K5">
        <v>51.39</v>
      </c>
      <c r="L5">
        <v>4</v>
      </c>
      <c r="M5">
        <v>124</v>
      </c>
      <c r="N5">
        <v>31.86</v>
      </c>
      <c r="O5">
        <v>21478.05</v>
      </c>
      <c r="P5">
        <v>694.27</v>
      </c>
      <c r="Q5">
        <v>6857.03</v>
      </c>
      <c r="R5">
        <v>330.58</v>
      </c>
      <c r="S5">
        <v>168.03</v>
      </c>
      <c r="T5">
        <v>77904.039999999994</v>
      </c>
      <c r="U5">
        <v>0.51</v>
      </c>
      <c r="V5">
        <v>0.85</v>
      </c>
      <c r="W5">
        <v>14.99</v>
      </c>
      <c r="X5">
        <v>4.68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1.4544999999999999</v>
      </c>
      <c r="E6">
        <v>68.75</v>
      </c>
      <c r="F6">
        <v>63.23</v>
      </c>
      <c r="G6">
        <v>40.79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83</v>
      </c>
      <c r="N6">
        <v>32.32</v>
      </c>
      <c r="O6">
        <v>21658.78</v>
      </c>
      <c r="P6">
        <v>635.54999999999995</v>
      </c>
      <c r="Q6">
        <v>6857.01</v>
      </c>
      <c r="R6">
        <v>289.68</v>
      </c>
      <c r="S6">
        <v>168.03</v>
      </c>
      <c r="T6">
        <v>57620.22</v>
      </c>
      <c r="U6">
        <v>0.57999999999999996</v>
      </c>
      <c r="V6">
        <v>0.87</v>
      </c>
      <c r="W6">
        <v>14.96</v>
      </c>
      <c r="X6">
        <v>3.47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1.4702</v>
      </c>
      <c r="E7">
        <v>68.02</v>
      </c>
      <c r="F7">
        <v>62.87</v>
      </c>
      <c r="G7">
        <v>46</v>
      </c>
      <c r="H7">
        <v>0.61</v>
      </c>
      <c r="I7">
        <v>82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614.46</v>
      </c>
      <c r="Q7">
        <v>6857.41</v>
      </c>
      <c r="R7">
        <v>274.62</v>
      </c>
      <c r="S7">
        <v>168.03</v>
      </c>
      <c r="T7">
        <v>50143.85</v>
      </c>
      <c r="U7">
        <v>0.61</v>
      </c>
      <c r="V7">
        <v>0.87</v>
      </c>
      <c r="W7">
        <v>15.03</v>
      </c>
      <c r="X7">
        <v>3.11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1.47</v>
      </c>
      <c r="E8">
        <v>68.03</v>
      </c>
      <c r="F8">
        <v>62.88</v>
      </c>
      <c r="G8">
        <v>46.01</v>
      </c>
      <c r="H8">
        <v>0.7</v>
      </c>
      <c r="I8">
        <v>82</v>
      </c>
      <c r="J8">
        <v>176.66</v>
      </c>
      <c r="K8">
        <v>51.39</v>
      </c>
      <c r="L8">
        <v>7</v>
      </c>
      <c r="M8">
        <v>0</v>
      </c>
      <c r="N8">
        <v>33.270000000000003</v>
      </c>
      <c r="O8">
        <v>22022.17</v>
      </c>
      <c r="P8">
        <v>619.24</v>
      </c>
      <c r="Q8">
        <v>6857.28</v>
      </c>
      <c r="R8">
        <v>274.7</v>
      </c>
      <c r="S8">
        <v>168.03</v>
      </c>
      <c r="T8">
        <v>50184.72</v>
      </c>
      <c r="U8">
        <v>0.61</v>
      </c>
      <c r="V8">
        <v>0.87</v>
      </c>
      <c r="W8">
        <v>15.04</v>
      </c>
      <c r="X8">
        <v>3.12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1.2674000000000001</v>
      </c>
      <c r="E2">
        <v>78.900000000000006</v>
      </c>
      <c r="F2">
        <v>72.95</v>
      </c>
      <c r="G2">
        <v>12.72</v>
      </c>
      <c r="H2">
        <v>0.34</v>
      </c>
      <c r="I2">
        <v>344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343.38</v>
      </c>
      <c r="Q2">
        <v>6859.89</v>
      </c>
      <c r="R2">
        <v>599.23</v>
      </c>
      <c r="S2">
        <v>168.03</v>
      </c>
      <c r="T2">
        <v>211138.03</v>
      </c>
      <c r="U2">
        <v>0.28000000000000003</v>
      </c>
      <c r="V2">
        <v>0.75</v>
      </c>
      <c r="W2">
        <v>15.79</v>
      </c>
      <c r="X2">
        <v>13.18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0.94750000000000001</v>
      </c>
      <c r="E2">
        <v>105.54</v>
      </c>
      <c r="F2">
        <v>85.42</v>
      </c>
      <c r="G2">
        <v>7.78</v>
      </c>
      <c r="H2">
        <v>0.13</v>
      </c>
      <c r="I2">
        <v>659</v>
      </c>
      <c r="J2">
        <v>133.21</v>
      </c>
      <c r="K2">
        <v>46.47</v>
      </c>
      <c r="L2">
        <v>1</v>
      </c>
      <c r="M2">
        <v>657</v>
      </c>
      <c r="N2">
        <v>20.75</v>
      </c>
      <c r="O2">
        <v>16663.419999999998</v>
      </c>
      <c r="P2">
        <v>907.2</v>
      </c>
      <c r="Q2">
        <v>6859.36</v>
      </c>
      <c r="R2">
        <v>1031.97</v>
      </c>
      <c r="S2">
        <v>168.03</v>
      </c>
      <c r="T2">
        <v>425935.11</v>
      </c>
      <c r="U2">
        <v>0.16</v>
      </c>
      <c r="V2">
        <v>0.64</v>
      </c>
      <c r="W2">
        <v>15.88</v>
      </c>
      <c r="X2">
        <v>25.64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1.2810999999999999</v>
      </c>
      <c r="E3">
        <v>78.06</v>
      </c>
      <c r="F3">
        <v>69.12</v>
      </c>
      <c r="G3">
        <v>16.72</v>
      </c>
      <c r="H3">
        <v>0.26</v>
      </c>
      <c r="I3">
        <v>248</v>
      </c>
      <c r="J3">
        <v>134.55000000000001</v>
      </c>
      <c r="K3">
        <v>46.47</v>
      </c>
      <c r="L3">
        <v>2</v>
      </c>
      <c r="M3">
        <v>246</v>
      </c>
      <c r="N3">
        <v>21.09</v>
      </c>
      <c r="O3">
        <v>16828.84</v>
      </c>
      <c r="P3">
        <v>685.17</v>
      </c>
      <c r="Q3">
        <v>6858.02</v>
      </c>
      <c r="R3">
        <v>486.24</v>
      </c>
      <c r="S3">
        <v>168.03</v>
      </c>
      <c r="T3">
        <v>155123.17000000001</v>
      </c>
      <c r="U3">
        <v>0.35</v>
      </c>
      <c r="V3">
        <v>0.79</v>
      </c>
      <c r="W3">
        <v>15.22</v>
      </c>
      <c r="X3">
        <v>9.36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1.4064000000000001</v>
      </c>
      <c r="E4">
        <v>71.099999999999994</v>
      </c>
      <c r="F4">
        <v>65.06</v>
      </c>
      <c r="G4">
        <v>27.49</v>
      </c>
      <c r="H4">
        <v>0.39</v>
      </c>
      <c r="I4">
        <v>142</v>
      </c>
      <c r="J4">
        <v>135.9</v>
      </c>
      <c r="K4">
        <v>46.47</v>
      </c>
      <c r="L4">
        <v>3</v>
      </c>
      <c r="M4">
        <v>140</v>
      </c>
      <c r="N4">
        <v>21.43</v>
      </c>
      <c r="O4">
        <v>16994.64</v>
      </c>
      <c r="P4">
        <v>589.83000000000004</v>
      </c>
      <c r="Q4">
        <v>6857.02</v>
      </c>
      <c r="R4">
        <v>350.74</v>
      </c>
      <c r="S4">
        <v>168.03</v>
      </c>
      <c r="T4">
        <v>87906.85</v>
      </c>
      <c r="U4">
        <v>0.48</v>
      </c>
      <c r="V4">
        <v>0.84</v>
      </c>
      <c r="W4">
        <v>15.04</v>
      </c>
      <c r="X4">
        <v>5.3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1.4511000000000001</v>
      </c>
      <c r="E5">
        <v>68.91</v>
      </c>
      <c r="F5">
        <v>63.82</v>
      </c>
      <c r="G5">
        <v>35.79</v>
      </c>
      <c r="H5">
        <v>0.52</v>
      </c>
      <c r="I5">
        <v>107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17160.919999999998</v>
      </c>
      <c r="P5">
        <v>542.9</v>
      </c>
      <c r="Q5">
        <v>6856.81</v>
      </c>
      <c r="R5">
        <v>305.02</v>
      </c>
      <c r="S5">
        <v>168.03</v>
      </c>
      <c r="T5">
        <v>65222.44</v>
      </c>
      <c r="U5">
        <v>0.55000000000000004</v>
      </c>
      <c r="V5">
        <v>0.86</v>
      </c>
      <c r="W5">
        <v>15.11</v>
      </c>
      <c r="X5">
        <v>4.0599999999999996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1.4511000000000001</v>
      </c>
      <c r="E6">
        <v>68.91</v>
      </c>
      <c r="F6">
        <v>63.82</v>
      </c>
      <c r="G6">
        <v>35.79</v>
      </c>
      <c r="H6">
        <v>0.64</v>
      </c>
      <c r="I6">
        <v>107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545.79</v>
      </c>
      <c r="Q6">
        <v>6857.75</v>
      </c>
      <c r="R6">
        <v>304.66000000000003</v>
      </c>
      <c r="S6">
        <v>168.03</v>
      </c>
      <c r="T6">
        <v>65041.48</v>
      </c>
      <c r="U6">
        <v>0.55000000000000004</v>
      </c>
      <c r="V6">
        <v>0.86</v>
      </c>
      <c r="W6">
        <v>15.12</v>
      </c>
      <c r="X6">
        <v>4.0599999999999996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0.87370000000000003</v>
      </c>
      <c r="E2">
        <v>114.46</v>
      </c>
      <c r="F2">
        <v>89.2</v>
      </c>
      <c r="G2">
        <v>7.12</v>
      </c>
      <c r="H2">
        <v>0.12</v>
      </c>
      <c r="I2">
        <v>752</v>
      </c>
      <c r="J2">
        <v>150.44</v>
      </c>
      <c r="K2">
        <v>49.1</v>
      </c>
      <c r="L2">
        <v>1</v>
      </c>
      <c r="M2">
        <v>750</v>
      </c>
      <c r="N2">
        <v>25.34</v>
      </c>
      <c r="O2">
        <v>18787.759999999998</v>
      </c>
      <c r="P2">
        <v>1033.94</v>
      </c>
      <c r="Q2">
        <v>6860.56</v>
      </c>
      <c r="R2">
        <v>1159.52</v>
      </c>
      <c r="S2">
        <v>168.03</v>
      </c>
      <c r="T2">
        <v>489244.42</v>
      </c>
      <c r="U2">
        <v>0.14000000000000001</v>
      </c>
      <c r="V2">
        <v>0.62</v>
      </c>
      <c r="W2">
        <v>16.02</v>
      </c>
      <c r="X2">
        <v>29.42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1.2321</v>
      </c>
      <c r="E3">
        <v>81.16</v>
      </c>
      <c r="F3">
        <v>70.33</v>
      </c>
      <c r="G3">
        <v>15.07</v>
      </c>
      <c r="H3">
        <v>0.23</v>
      </c>
      <c r="I3">
        <v>280</v>
      </c>
      <c r="J3">
        <v>151.83000000000001</v>
      </c>
      <c r="K3">
        <v>49.1</v>
      </c>
      <c r="L3">
        <v>2</v>
      </c>
      <c r="M3">
        <v>278</v>
      </c>
      <c r="N3">
        <v>25.73</v>
      </c>
      <c r="O3">
        <v>18959.54</v>
      </c>
      <c r="P3">
        <v>773.49</v>
      </c>
      <c r="Q3">
        <v>6858.26</v>
      </c>
      <c r="R3">
        <v>527.09</v>
      </c>
      <c r="S3">
        <v>168.03</v>
      </c>
      <c r="T3">
        <v>175388.44</v>
      </c>
      <c r="U3">
        <v>0.32</v>
      </c>
      <c r="V3">
        <v>0.78</v>
      </c>
      <c r="W3">
        <v>15.25</v>
      </c>
      <c r="X3">
        <v>10.56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1.3662000000000001</v>
      </c>
      <c r="E4">
        <v>73.2</v>
      </c>
      <c r="F4">
        <v>65.91</v>
      </c>
      <c r="G4">
        <v>24.11</v>
      </c>
      <c r="H4">
        <v>0.35</v>
      </c>
      <c r="I4">
        <v>164</v>
      </c>
      <c r="J4">
        <v>153.22999999999999</v>
      </c>
      <c r="K4">
        <v>49.1</v>
      </c>
      <c r="L4">
        <v>3</v>
      </c>
      <c r="M4">
        <v>162</v>
      </c>
      <c r="N4">
        <v>26.13</v>
      </c>
      <c r="O4">
        <v>19131.849999999999</v>
      </c>
      <c r="P4">
        <v>680.05</v>
      </c>
      <c r="Q4">
        <v>6857.09</v>
      </c>
      <c r="R4">
        <v>379.33</v>
      </c>
      <c r="S4">
        <v>168.03</v>
      </c>
      <c r="T4">
        <v>102090.67</v>
      </c>
      <c r="U4">
        <v>0.44</v>
      </c>
      <c r="V4">
        <v>0.83</v>
      </c>
      <c r="W4">
        <v>15.07</v>
      </c>
      <c r="X4">
        <v>6.15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1.4393</v>
      </c>
      <c r="E5">
        <v>69.48</v>
      </c>
      <c r="F5">
        <v>63.84</v>
      </c>
      <c r="G5">
        <v>34.82</v>
      </c>
      <c r="H5">
        <v>0.46</v>
      </c>
      <c r="I5">
        <v>110</v>
      </c>
      <c r="J5">
        <v>154.63</v>
      </c>
      <c r="K5">
        <v>49.1</v>
      </c>
      <c r="L5">
        <v>4</v>
      </c>
      <c r="M5">
        <v>107</v>
      </c>
      <c r="N5">
        <v>26.53</v>
      </c>
      <c r="O5">
        <v>19304.72</v>
      </c>
      <c r="P5">
        <v>607.28</v>
      </c>
      <c r="Q5">
        <v>6856.83</v>
      </c>
      <c r="R5">
        <v>310.32</v>
      </c>
      <c r="S5">
        <v>168.03</v>
      </c>
      <c r="T5">
        <v>67856.800000000003</v>
      </c>
      <c r="U5">
        <v>0.54</v>
      </c>
      <c r="V5">
        <v>0.86</v>
      </c>
      <c r="W5">
        <v>14.98</v>
      </c>
      <c r="X5">
        <v>4.08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1.4615</v>
      </c>
      <c r="E6">
        <v>68.42</v>
      </c>
      <c r="F6">
        <v>63.3</v>
      </c>
      <c r="G6">
        <v>40.840000000000003</v>
      </c>
      <c r="H6">
        <v>0.56999999999999995</v>
      </c>
      <c r="I6">
        <v>93</v>
      </c>
      <c r="J6">
        <v>156.03</v>
      </c>
      <c r="K6">
        <v>49.1</v>
      </c>
      <c r="L6">
        <v>5</v>
      </c>
      <c r="M6">
        <v>8</v>
      </c>
      <c r="N6">
        <v>26.94</v>
      </c>
      <c r="O6">
        <v>19478.150000000001</v>
      </c>
      <c r="P6">
        <v>578.63</v>
      </c>
      <c r="Q6">
        <v>6857.47</v>
      </c>
      <c r="R6">
        <v>288.47000000000003</v>
      </c>
      <c r="S6">
        <v>168.03</v>
      </c>
      <c r="T6">
        <v>57012.92</v>
      </c>
      <c r="U6">
        <v>0.57999999999999996</v>
      </c>
      <c r="V6">
        <v>0.87</v>
      </c>
      <c r="W6">
        <v>15.07</v>
      </c>
      <c r="X6">
        <v>3.55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1.4615</v>
      </c>
      <c r="E7">
        <v>68.42</v>
      </c>
      <c r="F7">
        <v>63.31</v>
      </c>
      <c r="G7">
        <v>40.840000000000003</v>
      </c>
      <c r="H7">
        <v>0.67</v>
      </c>
      <c r="I7">
        <v>93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582.76</v>
      </c>
      <c r="Q7">
        <v>6857.13</v>
      </c>
      <c r="R7">
        <v>288.22000000000003</v>
      </c>
      <c r="S7">
        <v>168.03</v>
      </c>
      <c r="T7">
        <v>56887.99</v>
      </c>
      <c r="U7">
        <v>0.57999999999999996</v>
      </c>
      <c r="V7">
        <v>0.87</v>
      </c>
      <c r="W7">
        <v>15.08</v>
      </c>
      <c r="X7">
        <v>3.55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0.7369</v>
      </c>
      <c r="E2">
        <v>135.69999999999999</v>
      </c>
      <c r="F2">
        <v>97.68</v>
      </c>
      <c r="G2">
        <v>6.14</v>
      </c>
      <c r="H2">
        <v>0.1</v>
      </c>
      <c r="I2">
        <v>955</v>
      </c>
      <c r="J2">
        <v>185.69</v>
      </c>
      <c r="K2">
        <v>53.44</v>
      </c>
      <c r="L2">
        <v>1</v>
      </c>
      <c r="M2">
        <v>953</v>
      </c>
      <c r="N2">
        <v>36.26</v>
      </c>
      <c r="O2">
        <v>23136.14</v>
      </c>
      <c r="P2">
        <v>1308.99</v>
      </c>
      <c r="Q2">
        <v>6861.13</v>
      </c>
      <c r="R2">
        <v>1444.37</v>
      </c>
      <c r="S2">
        <v>168.03</v>
      </c>
      <c r="T2">
        <v>630655.93000000005</v>
      </c>
      <c r="U2">
        <v>0.12</v>
      </c>
      <c r="V2">
        <v>0.56000000000000005</v>
      </c>
      <c r="W2">
        <v>16.350000000000001</v>
      </c>
      <c r="X2">
        <v>37.89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1.1391</v>
      </c>
      <c r="E3">
        <v>87.79</v>
      </c>
      <c r="F3">
        <v>72.66</v>
      </c>
      <c r="G3">
        <v>12.82</v>
      </c>
      <c r="H3">
        <v>0.19</v>
      </c>
      <c r="I3">
        <v>340</v>
      </c>
      <c r="J3">
        <v>187.21</v>
      </c>
      <c r="K3">
        <v>53.44</v>
      </c>
      <c r="L3">
        <v>2</v>
      </c>
      <c r="M3">
        <v>338</v>
      </c>
      <c r="N3">
        <v>36.770000000000003</v>
      </c>
      <c r="O3">
        <v>23322.880000000001</v>
      </c>
      <c r="P3">
        <v>941.03</v>
      </c>
      <c r="Q3">
        <v>6858.15</v>
      </c>
      <c r="R3">
        <v>604.47</v>
      </c>
      <c r="S3">
        <v>168.03</v>
      </c>
      <c r="T3">
        <v>213779.51</v>
      </c>
      <c r="U3">
        <v>0.28000000000000003</v>
      </c>
      <c r="V3">
        <v>0.76</v>
      </c>
      <c r="W3">
        <v>15.36</v>
      </c>
      <c r="X3">
        <v>12.9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1.2929999999999999</v>
      </c>
      <c r="E4">
        <v>77.34</v>
      </c>
      <c r="F4">
        <v>67.349999999999994</v>
      </c>
      <c r="G4">
        <v>20.010000000000002</v>
      </c>
      <c r="H4">
        <v>0.28000000000000003</v>
      </c>
      <c r="I4">
        <v>202</v>
      </c>
      <c r="J4">
        <v>188.73</v>
      </c>
      <c r="K4">
        <v>53.44</v>
      </c>
      <c r="L4">
        <v>3</v>
      </c>
      <c r="M4">
        <v>200</v>
      </c>
      <c r="N4">
        <v>37.29</v>
      </c>
      <c r="O4">
        <v>23510.33</v>
      </c>
      <c r="P4">
        <v>839.15</v>
      </c>
      <c r="Q4">
        <v>6857.4</v>
      </c>
      <c r="R4">
        <v>427.02</v>
      </c>
      <c r="S4">
        <v>168.03</v>
      </c>
      <c r="T4">
        <v>125747.04</v>
      </c>
      <c r="U4">
        <v>0.39</v>
      </c>
      <c r="V4">
        <v>0.81</v>
      </c>
      <c r="W4">
        <v>15.14</v>
      </c>
      <c r="X4">
        <v>7.59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1.3765000000000001</v>
      </c>
      <c r="E5">
        <v>72.650000000000006</v>
      </c>
      <c r="F5">
        <v>64.97</v>
      </c>
      <c r="G5">
        <v>27.84</v>
      </c>
      <c r="H5">
        <v>0.37</v>
      </c>
      <c r="I5">
        <v>140</v>
      </c>
      <c r="J5">
        <v>190.25</v>
      </c>
      <c r="K5">
        <v>53.44</v>
      </c>
      <c r="L5">
        <v>4</v>
      </c>
      <c r="M5">
        <v>138</v>
      </c>
      <c r="N5">
        <v>37.82</v>
      </c>
      <c r="O5">
        <v>23698.48</v>
      </c>
      <c r="P5">
        <v>774.86</v>
      </c>
      <c r="Q5">
        <v>6857.01</v>
      </c>
      <c r="R5">
        <v>348.19</v>
      </c>
      <c r="S5">
        <v>168.03</v>
      </c>
      <c r="T5">
        <v>86640.78</v>
      </c>
      <c r="U5">
        <v>0.48</v>
      </c>
      <c r="V5">
        <v>0.84</v>
      </c>
      <c r="W5">
        <v>15.02</v>
      </c>
      <c r="X5">
        <v>5.21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1.4300999999999999</v>
      </c>
      <c r="E6">
        <v>69.92</v>
      </c>
      <c r="F6">
        <v>63.59</v>
      </c>
      <c r="G6">
        <v>36.68</v>
      </c>
      <c r="H6">
        <v>0.46</v>
      </c>
      <c r="I6">
        <v>104</v>
      </c>
      <c r="J6">
        <v>191.78</v>
      </c>
      <c r="K6">
        <v>53.44</v>
      </c>
      <c r="L6">
        <v>5</v>
      </c>
      <c r="M6">
        <v>102</v>
      </c>
      <c r="N6">
        <v>38.35</v>
      </c>
      <c r="O6">
        <v>23887.360000000001</v>
      </c>
      <c r="P6">
        <v>718.8</v>
      </c>
      <c r="Q6">
        <v>6856.93</v>
      </c>
      <c r="R6">
        <v>302.13</v>
      </c>
      <c r="S6">
        <v>168.03</v>
      </c>
      <c r="T6">
        <v>63792.43</v>
      </c>
      <c r="U6">
        <v>0.56000000000000005</v>
      </c>
      <c r="V6">
        <v>0.86</v>
      </c>
      <c r="W6">
        <v>14.96</v>
      </c>
      <c r="X6">
        <v>3.83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1.4656</v>
      </c>
      <c r="E7">
        <v>68.23</v>
      </c>
      <c r="F7">
        <v>62.75</v>
      </c>
      <c r="G7">
        <v>46.48</v>
      </c>
      <c r="H7">
        <v>0.55000000000000004</v>
      </c>
      <c r="I7">
        <v>81</v>
      </c>
      <c r="J7">
        <v>193.32</v>
      </c>
      <c r="K7">
        <v>53.44</v>
      </c>
      <c r="L7">
        <v>6</v>
      </c>
      <c r="M7">
        <v>69</v>
      </c>
      <c r="N7">
        <v>38.89</v>
      </c>
      <c r="O7">
        <v>24076.95</v>
      </c>
      <c r="P7">
        <v>668.05</v>
      </c>
      <c r="Q7">
        <v>6856.7</v>
      </c>
      <c r="R7">
        <v>274.06</v>
      </c>
      <c r="S7">
        <v>168.03</v>
      </c>
      <c r="T7">
        <v>49871.22</v>
      </c>
      <c r="U7">
        <v>0.61</v>
      </c>
      <c r="V7">
        <v>0.87</v>
      </c>
      <c r="W7">
        <v>14.93</v>
      </c>
      <c r="X7">
        <v>2.99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1.4759</v>
      </c>
      <c r="E8">
        <v>67.760000000000005</v>
      </c>
      <c r="F8">
        <v>62.53</v>
      </c>
      <c r="G8">
        <v>50.7</v>
      </c>
      <c r="H8">
        <v>0.64</v>
      </c>
      <c r="I8">
        <v>74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24267.279999999999</v>
      </c>
      <c r="P8">
        <v>648.35</v>
      </c>
      <c r="Q8">
        <v>6856.91</v>
      </c>
      <c r="R8">
        <v>263.77999999999997</v>
      </c>
      <c r="S8">
        <v>168.03</v>
      </c>
      <c r="T8">
        <v>44764.88</v>
      </c>
      <c r="U8">
        <v>0.64</v>
      </c>
      <c r="V8">
        <v>0.88</v>
      </c>
      <c r="W8">
        <v>15.01</v>
      </c>
      <c r="X8">
        <v>2.78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1.4758</v>
      </c>
      <c r="E9">
        <v>67.760000000000005</v>
      </c>
      <c r="F9">
        <v>62.53</v>
      </c>
      <c r="G9">
        <v>50.7</v>
      </c>
      <c r="H9">
        <v>0.72</v>
      </c>
      <c r="I9">
        <v>74</v>
      </c>
      <c r="J9">
        <v>196.41</v>
      </c>
      <c r="K9">
        <v>53.44</v>
      </c>
      <c r="L9">
        <v>8</v>
      </c>
      <c r="M9">
        <v>0</v>
      </c>
      <c r="N9">
        <v>39.979999999999997</v>
      </c>
      <c r="O9">
        <v>24458.36</v>
      </c>
      <c r="P9">
        <v>653.01</v>
      </c>
      <c r="Q9">
        <v>6857.1</v>
      </c>
      <c r="R9">
        <v>263.54000000000002</v>
      </c>
      <c r="S9">
        <v>168.03</v>
      </c>
      <c r="T9">
        <v>44645.47</v>
      </c>
      <c r="U9">
        <v>0.64</v>
      </c>
      <c r="V9">
        <v>0.88</v>
      </c>
      <c r="W9">
        <v>15.02</v>
      </c>
      <c r="X9">
        <v>2.78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0.7046</v>
      </c>
      <c r="E2">
        <v>141.91999999999999</v>
      </c>
      <c r="F2">
        <v>100.09</v>
      </c>
      <c r="G2">
        <v>5.94</v>
      </c>
      <c r="H2">
        <v>0.09</v>
      </c>
      <c r="I2">
        <v>1011</v>
      </c>
      <c r="J2">
        <v>194.77</v>
      </c>
      <c r="K2">
        <v>54.38</v>
      </c>
      <c r="L2">
        <v>1</v>
      </c>
      <c r="M2">
        <v>1009</v>
      </c>
      <c r="N2">
        <v>39.4</v>
      </c>
      <c r="O2">
        <v>24256.19</v>
      </c>
      <c r="P2">
        <v>1385.01</v>
      </c>
      <c r="Q2">
        <v>6861.09</v>
      </c>
      <c r="R2">
        <v>1525.62</v>
      </c>
      <c r="S2">
        <v>168.03</v>
      </c>
      <c r="T2">
        <v>671000.94999999995</v>
      </c>
      <c r="U2">
        <v>0.11</v>
      </c>
      <c r="V2">
        <v>0.55000000000000004</v>
      </c>
      <c r="W2">
        <v>16.440000000000001</v>
      </c>
      <c r="X2">
        <v>40.299999999999997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1.115</v>
      </c>
      <c r="E3">
        <v>89.68</v>
      </c>
      <c r="F3">
        <v>73.319999999999993</v>
      </c>
      <c r="G3">
        <v>12.36</v>
      </c>
      <c r="H3">
        <v>0.18</v>
      </c>
      <c r="I3">
        <v>356</v>
      </c>
      <c r="J3">
        <v>196.32</v>
      </c>
      <c r="K3">
        <v>54.38</v>
      </c>
      <c r="L3">
        <v>2</v>
      </c>
      <c r="M3">
        <v>354</v>
      </c>
      <c r="N3">
        <v>39.950000000000003</v>
      </c>
      <c r="O3">
        <v>24447.22</v>
      </c>
      <c r="P3">
        <v>983.69</v>
      </c>
      <c r="Q3">
        <v>6858.43</v>
      </c>
      <c r="R3">
        <v>626.6</v>
      </c>
      <c r="S3">
        <v>168.03</v>
      </c>
      <c r="T3">
        <v>224765.24</v>
      </c>
      <c r="U3">
        <v>0.27</v>
      </c>
      <c r="V3">
        <v>0.75</v>
      </c>
      <c r="W3">
        <v>15.4</v>
      </c>
      <c r="X3">
        <v>13.56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1.2753000000000001</v>
      </c>
      <c r="E4">
        <v>78.41</v>
      </c>
      <c r="F4">
        <v>67.69</v>
      </c>
      <c r="G4">
        <v>19.25</v>
      </c>
      <c r="H4">
        <v>0.27</v>
      </c>
      <c r="I4">
        <v>211</v>
      </c>
      <c r="J4">
        <v>197.88</v>
      </c>
      <c r="K4">
        <v>54.38</v>
      </c>
      <c r="L4">
        <v>3</v>
      </c>
      <c r="M4">
        <v>209</v>
      </c>
      <c r="N4">
        <v>40.5</v>
      </c>
      <c r="O4">
        <v>24639</v>
      </c>
      <c r="P4">
        <v>876.48</v>
      </c>
      <c r="Q4">
        <v>6857.48</v>
      </c>
      <c r="R4">
        <v>438.87</v>
      </c>
      <c r="S4">
        <v>168.03</v>
      </c>
      <c r="T4">
        <v>131623.39000000001</v>
      </c>
      <c r="U4">
        <v>0.38</v>
      </c>
      <c r="V4">
        <v>0.81</v>
      </c>
      <c r="W4">
        <v>15.15</v>
      </c>
      <c r="X4">
        <v>7.93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1.3605</v>
      </c>
      <c r="E5">
        <v>73.5</v>
      </c>
      <c r="F5">
        <v>65.27</v>
      </c>
      <c r="G5">
        <v>26.64</v>
      </c>
      <c r="H5">
        <v>0.36</v>
      </c>
      <c r="I5">
        <v>147</v>
      </c>
      <c r="J5">
        <v>199.44</v>
      </c>
      <c r="K5">
        <v>54.38</v>
      </c>
      <c r="L5">
        <v>4</v>
      </c>
      <c r="M5">
        <v>145</v>
      </c>
      <c r="N5">
        <v>41.06</v>
      </c>
      <c r="O5">
        <v>24831.54</v>
      </c>
      <c r="P5">
        <v>813.01</v>
      </c>
      <c r="Q5">
        <v>6857.15</v>
      </c>
      <c r="R5">
        <v>357.42</v>
      </c>
      <c r="S5">
        <v>168.03</v>
      </c>
      <c r="T5">
        <v>91221.09</v>
      </c>
      <c r="U5">
        <v>0.47</v>
      </c>
      <c r="V5">
        <v>0.84</v>
      </c>
      <c r="W5">
        <v>15.05</v>
      </c>
      <c r="X5">
        <v>5.51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1.4153</v>
      </c>
      <c r="E6">
        <v>70.66</v>
      </c>
      <c r="F6">
        <v>63.86</v>
      </c>
      <c r="G6">
        <v>34.83</v>
      </c>
      <c r="H6">
        <v>0.44</v>
      </c>
      <c r="I6">
        <v>110</v>
      </c>
      <c r="J6">
        <v>201.01</v>
      </c>
      <c r="K6">
        <v>54.38</v>
      </c>
      <c r="L6">
        <v>5</v>
      </c>
      <c r="M6">
        <v>108</v>
      </c>
      <c r="N6">
        <v>41.63</v>
      </c>
      <c r="O6">
        <v>25024.84</v>
      </c>
      <c r="P6">
        <v>759.57</v>
      </c>
      <c r="Q6">
        <v>6857.08</v>
      </c>
      <c r="R6">
        <v>311.45</v>
      </c>
      <c r="S6">
        <v>168.03</v>
      </c>
      <c r="T6">
        <v>68419.08</v>
      </c>
      <c r="U6">
        <v>0.54</v>
      </c>
      <c r="V6">
        <v>0.86</v>
      </c>
      <c r="W6">
        <v>14.97</v>
      </c>
      <c r="X6">
        <v>4.0999999999999996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1.4534</v>
      </c>
      <c r="E7">
        <v>68.81</v>
      </c>
      <c r="F7">
        <v>62.94</v>
      </c>
      <c r="G7">
        <v>43.91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710.15</v>
      </c>
      <c r="Q7">
        <v>6856.72</v>
      </c>
      <c r="R7">
        <v>280.72000000000003</v>
      </c>
      <c r="S7">
        <v>168.03</v>
      </c>
      <c r="T7">
        <v>53173.11</v>
      </c>
      <c r="U7">
        <v>0.6</v>
      </c>
      <c r="V7">
        <v>0.87</v>
      </c>
      <c r="W7">
        <v>14.93</v>
      </c>
      <c r="X7">
        <v>3.19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1.4758</v>
      </c>
      <c r="E8">
        <v>67.760000000000005</v>
      </c>
      <c r="F8">
        <v>62.44</v>
      </c>
      <c r="G8">
        <v>52.04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672.43</v>
      </c>
      <c r="Q8">
        <v>6857.08</v>
      </c>
      <c r="R8">
        <v>262.45</v>
      </c>
      <c r="S8">
        <v>168.03</v>
      </c>
      <c r="T8">
        <v>44110.82</v>
      </c>
      <c r="U8">
        <v>0.64</v>
      </c>
      <c r="V8">
        <v>0.88</v>
      </c>
      <c r="W8">
        <v>14.96</v>
      </c>
      <c r="X8">
        <v>2.69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1.4782</v>
      </c>
      <c r="E9">
        <v>67.650000000000006</v>
      </c>
      <c r="F9">
        <v>62.41</v>
      </c>
      <c r="G9">
        <v>53.49</v>
      </c>
      <c r="H9">
        <v>0.69</v>
      </c>
      <c r="I9">
        <v>70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670.61</v>
      </c>
      <c r="Q9">
        <v>6857.02</v>
      </c>
      <c r="R9">
        <v>259.88</v>
      </c>
      <c r="S9">
        <v>168.03</v>
      </c>
      <c r="T9">
        <v>42835.1</v>
      </c>
      <c r="U9">
        <v>0.65</v>
      </c>
      <c r="V9">
        <v>0.88</v>
      </c>
      <c r="W9">
        <v>15</v>
      </c>
      <c r="X9">
        <v>2.65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1.0282</v>
      </c>
      <c r="E2">
        <v>97.26</v>
      </c>
      <c r="F2">
        <v>81.63</v>
      </c>
      <c r="G2">
        <v>8.64</v>
      </c>
      <c r="H2">
        <v>0.15</v>
      </c>
      <c r="I2">
        <v>567</v>
      </c>
      <c r="J2">
        <v>116.05</v>
      </c>
      <c r="K2">
        <v>43.4</v>
      </c>
      <c r="L2">
        <v>1</v>
      </c>
      <c r="M2">
        <v>565</v>
      </c>
      <c r="N2">
        <v>16.649999999999999</v>
      </c>
      <c r="O2">
        <v>14546.17</v>
      </c>
      <c r="P2">
        <v>781.73</v>
      </c>
      <c r="Q2">
        <v>6859.14</v>
      </c>
      <c r="R2">
        <v>905.92</v>
      </c>
      <c r="S2">
        <v>168.03</v>
      </c>
      <c r="T2">
        <v>363369.82</v>
      </c>
      <c r="U2">
        <v>0.19</v>
      </c>
      <c r="V2">
        <v>0.67</v>
      </c>
      <c r="W2">
        <v>15.7</v>
      </c>
      <c r="X2">
        <v>21.86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1.335</v>
      </c>
      <c r="E3">
        <v>74.900000000000006</v>
      </c>
      <c r="F3">
        <v>67.73</v>
      </c>
      <c r="G3">
        <v>19.079999999999998</v>
      </c>
      <c r="H3">
        <v>0.3</v>
      </c>
      <c r="I3">
        <v>213</v>
      </c>
      <c r="J3">
        <v>117.34</v>
      </c>
      <c r="K3">
        <v>43.4</v>
      </c>
      <c r="L3">
        <v>2</v>
      </c>
      <c r="M3">
        <v>211</v>
      </c>
      <c r="N3">
        <v>16.940000000000001</v>
      </c>
      <c r="O3">
        <v>14705.49</v>
      </c>
      <c r="P3">
        <v>590.04999999999995</v>
      </c>
      <c r="Q3">
        <v>6857.11</v>
      </c>
      <c r="R3">
        <v>441.18</v>
      </c>
      <c r="S3">
        <v>168.03</v>
      </c>
      <c r="T3">
        <v>132767.91</v>
      </c>
      <c r="U3">
        <v>0.38</v>
      </c>
      <c r="V3">
        <v>0.81</v>
      </c>
      <c r="W3">
        <v>15.12</v>
      </c>
      <c r="X3">
        <v>7.97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1.4317</v>
      </c>
      <c r="E4">
        <v>69.849999999999994</v>
      </c>
      <c r="F4">
        <v>64.680000000000007</v>
      </c>
      <c r="G4">
        <v>30.08</v>
      </c>
      <c r="H4">
        <v>0.45</v>
      </c>
      <c r="I4">
        <v>129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508.93</v>
      </c>
      <c r="Q4">
        <v>6857.4</v>
      </c>
      <c r="R4">
        <v>333.94</v>
      </c>
      <c r="S4">
        <v>168.03</v>
      </c>
      <c r="T4">
        <v>79569.64</v>
      </c>
      <c r="U4">
        <v>0.5</v>
      </c>
      <c r="V4">
        <v>0.85</v>
      </c>
      <c r="W4">
        <v>15.14</v>
      </c>
      <c r="X4">
        <v>4.92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1.4356</v>
      </c>
      <c r="E5">
        <v>69.66</v>
      </c>
      <c r="F5">
        <v>64.56</v>
      </c>
      <c r="G5">
        <v>30.74</v>
      </c>
      <c r="H5">
        <v>0.59</v>
      </c>
      <c r="I5">
        <v>126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508.58</v>
      </c>
      <c r="Q5">
        <v>6858.03</v>
      </c>
      <c r="R5">
        <v>328.59</v>
      </c>
      <c r="S5">
        <v>168.03</v>
      </c>
      <c r="T5">
        <v>76911.95</v>
      </c>
      <c r="U5">
        <v>0.51</v>
      </c>
      <c r="V5">
        <v>0.85</v>
      </c>
      <c r="W5">
        <v>15.17</v>
      </c>
      <c r="X5">
        <v>4.8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0.7046</v>
      </c>
      <c r="E2">
        <v>141.91999999999999</v>
      </c>
      <c r="F2">
        <v>100.09</v>
      </c>
      <c r="G2">
        <v>5.94</v>
      </c>
      <c r="H2">
        <v>0.09</v>
      </c>
      <c r="I2">
        <v>1011</v>
      </c>
      <c r="J2">
        <v>194.77</v>
      </c>
      <c r="K2">
        <v>54.38</v>
      </c>
      <c r="L2">
        <v>1</v>
      </c>
      <c r="M2">
        <v>1009</v>
      </c>
      <c r="N2">
        <v>39.4</v>
      </c>
      <c r="O2">
        <v>24256.19</v>
      </c>
      <c r="P2">
        <v>1385.01</v>
      </c>
      <c r="Q2">
        <v>6861.09</v>
      </c>
      <c r="R2">
        <v>1525.62</v>
      </c>
      <c r="S2">
        <v>168.03</v>
      </c>
      <c r="T2">
        <v>671000.94999999995</v>
      </c>
      <c r="U2">
        <v>0.11</v>
      </c>
      <c r="V2">
        <v>0.55000000000000004</v>
      </c>
      <c r="W2">
        <v>16.440000000000001</v>
      </c>
      <c r="X2">
        <v>40.299999999999997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1.115</v>
      </c>
      <c r="E3">
        <v>89.68</v>
      </c>
      <c r="F3">
        <v>73.319999999999993</v>
      </c>
      <c r="G3">
        <v>12.36</v>
      </c>
      <c r="H3">
        <v>0.18</v>
      </c>
      <c r="I3">
        <v>356</v>
      </c>
      <c r="J3">
        <v>196.32</v>
      </c>
      <c r="K3">
        <v>54.38</v>
      </c>
      <c r="L3">
        <v>2</v>
      </c>
      <c r="M3">
        <v>354</v>
      </c>
      <c r="N3">
        <v>39.950000000000003</v>
      </c>
      <c r="O3">
        <v>24447.22</v>
      </c>
      <c r="P3">
        <v>983.69</v>
      </c>
      <c r="Q3">
        <v>6858.43</v>
      </c>
      <c r="R3">
        <v>626.6</v>
      </c>
      <c r="S3">
        <v>168.03</v>
      </c>
      <c r="T3">
        <v>224765.24</v>
      </c>
      <c r="U3">
        <v>0.27</v>
      </c>
      <c r="V3">
        <v>0.75</v>
      </c>
      <c r="W3">
        <v>15.4</v>
      </c>
      <c r="X3">
        <v>13.56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1.2753000000000001</v>
      </c>
      <c r="E4">
        <v>78.41</v>
      </c>
      <c r="F4">
        <v>67.69</v>
      </c>
      <c r="G4">
        <v>19.25</v>
      </c>
      <c r="H4">
        <v>0.27</v>
      </c>
      <c r="I4">
        <v>211</v>
      </c>
      <c r="J4">
        <v>197.88</v>
      </c>
      <c r="K4">
        <v>54.38</v>
      </c>
      <c r="L4">
        <v>3</v>
      </c>
      <c r="M4">
        <v>209</v>
      </c>
      <c r="N4">
        <v>40.5</v>
      </c>
      <c r="O4">
        <v>24639</v>
      </c>
      <c r="P4">
        <v>876.48</v>
      </c>
      <c r="Q4">
        <v>6857.48</v>
      </c>
      <c r="R4">
        <v>438.87</v>
      </c>
      <c r="S4">
        <v>168.03</v>
      </c>
      <c r="T4">
        <v>131623.39000000001</v>
      </c>
      <c r="U4">
        <v>0.38</v>
      </c>
      <c r="V4">
        <v>0.81</v>
      </c>
      <c r="W4">
        <v>15.15</v>
      </c>
      <c r="X4">
        <v>7.93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1.3605</v>
      </c>
      <c r="E5">
        <v>73.5</v>
      </c>
      <c r="F5">
        <v>65.27</v>
      </c>
      <c r="G5">
        <v>26.64</v>
      </c>
      <c r="H5">
        <v>0.36</v>
      </c>
      <c r="I5">
        <v>147</v>
      </c>
      <c r="J5">
        <v>199.44</v>
      </c>
      <c r="K5">
        <v>54.38</v>
      </c>
      <c r="L5">
        <v>4</v>
      </c>
      <c r="M5">
        <v>145</v>
      </c>
      <c r="N5">
        <v>41.06</v>
      </c>
      <c r="O5">
        <v>24831.54</v>
      </c>
      <c r="P5">
        <v>813.01</v>
      </c>
      <c r="Q5">
        <v>6857.15</v>
      </c>
      <c r="R5">
        <v>357.42</v>
      </c>
      <c r="S5">
        <v>168.03</v>
      </c>
      <c r="T5">
        <v>91221.09</v>
      </c>
      <c r="U5">
        <v>0.47</v>
      </c>
      <c r="V5">
        <v>0.84</v>
      </c>
      <c r="W5">
        <v>15.05</v>
      </c>
      <c r="X5">
        <v>5.51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1.4153</v>
      </c>
      <c r="E6">
        <v>70.66</v>
      </c>
      <c r="F6">
        <v>63.86</v>
      </c>
      <c r="G6">
        <v>34.83</v>
      </c>
      <c r="H6">
        <v>0.44</v>
      </c>
      <c r="I6">
        <v>110</v>
      </c>
      <c r="J6">
        <v>201.01</v>
      </c>
      <c r="K6">
        <v>54.38</v>
      </c>
      <c r="L6">
        <v>5</v>
      </c>
      <c r="M6">
        <v>108</v>
      </c>
      <c r="N6">
        <v>41.63</v>
      </c>
      <c r="O6">
        <v>25024.84</v>
      </c>
      <c r="P6">
        <v>759.57</v>
      </c>
      <c r="Q6">
        <v>6857.08</v>
      </c>
      <c r="R6">
        <v>311.45</v>
      </c>
      <c r="S6">
        <v>168.03</v>
      </c>
      <c r="T6">
        <v>68419.08</v>
      </c>
      <c r="U6">
        <v>0.54</v>
      </c>
      <c r="V6">
        <v>0.86</v>
      </c>
      <c r="W6">
        <v>14.97</v>
      </c>
      <c r="X6">
        <v>4.0999999999999996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1.4534</v>
      </c>
      <c r="E7">
        <v>68.81</v>
      </c>
      <c r="F7">
        <v>62.94</v>
      </c>
      <c r="G7">
        <v>43.91</v>
      </c>
      <c r="H7">
        <v>0.53</v>
      </c>
      <c r="I7">
        <v>86</v>
      </c>
      <c r="J7">
        <v>202.58</v>
      </c>
      <c r="K7">
        <v>54.38</v>
      </c>
      <c r="L7">
        <v>6</v>
      </c>
      <c r="M7">
        <v>84</v>
      </c>
      <c r="N7">
        <v>42.2</v>
      </c>
      <c r="O7">
        <v>25218.93</v>
      </c>
      <c r="P7">
        <v>710.15</v>
      </c>
      <c r="Q7">
        <v>6856.72</v>
      </c>
      <c r="R7">
        <v>280.72000000000003</v>
      </c>
      <c r="S7">
        <v>168.03</v>
      </c>
      <c r="T7">
        <v>53173.11</v>
      </c>
      <c r="U7">
        <v>0.6</v>
      </c>
      <c r="V7">
        <v>0.87</v>
      </c>
      <c r="W7">
        <v>14.93</v>
      </c>
      <c r="X7">
        <v>3.19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1.4758</v>
      </c>
      <c r="E8">
        <v>67.760000000000005</v>
      </c>
      <c r="F8">
        <v>62.44</v>
      </c>
      <c r="G8">
        <v>52.04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672.43</v>
      </c>
      <c r="Q8">
        <v>6857.08</v>
      </c>
      <c r="R8">
        <v>262.45</v>
      </c>
      <c r="S8">
        <v>168.03</v>
      </c>
      <c r="T8">
        <v>44110.82</v>
      </c>
      <c r="U8">
        <v>0.64</v>
      </c>
      <c r="V8">
        <v>0.88</v>
      </c>
      <c r="W8">
        <v>14.96</v>
      </c>
      <c r="X8">
        <v>2.69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1.4782</v>
      </c>
      <c r="E9">
        <v>67.650000000000006</v>
      </c>
      <c r="F9">
        <v>62.41</v>
      </c>
      <c r="G9">
        <v>53.49</v>
      </c>
      <c r="H9">
        <v>0.69</v>
      </c>
      <c r="I9">
        <v>70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670.61</v>
      </c>
      <c r="Q9">
        <v>6857.02</v>
      </c>
      <c r="R9">
        <v>259.88</v>
      </c>
      <c r="S9">
        <v>168.03</v>
      </c>
      <c r="T9">
        <v>42835.1</v>
      </c>
      <c r="U9">
        <v>0.65</v>
      </c>
      <c r="V9">
        <v>0.88</v>
      </c>
      <c r="W9">
        <v>15</v>
      </c>
      <c r="X9">
        <v>2.65</v>
      </c>
      <c r="Y9">
        <v>1</v>
      </c>
      <c r="Z9">
        <v>10</v>
      </c>
    </row>
    <row r="10" spans="1:26" x14ac:dyDescent="0.3">
      <c r="A10">
        <v>0</v>
      </c>
      <c r="B10">
        <v>40</v>
      </c>
      <c r="C10" t="s">
        <v>26</v>
      </c>
      <c r="D10">
        <v>1.1589</v>
      </c>
      <c r="E10">
        <v>86.29</v>
      </c>
      <c r="F10">
        <v>76.239999999999995</v>
      </c>
      <c r="G10">
        <v>10.66</v>
      </c>
      <c r="H10">
        <v>0.2</v>
      </c>
      <c r="I10">
        <v>429</v>
      </c>
      <c r="J10">
        <v>89.87</v>
      </c>
      <c r="K10">
        <v>37.549999999999997</v>
      </c>
      <c r="L10">
        <v>1</v>
      </c>
      <c r="M10">
        <v>427</v>
      </c>
      <c r="N10">
        <v>11.32</v>
      </c>
      <c r="O10">
        <v>11317.98</v>
      </c>
      <c r="P10">
        <v>592.38</v>
      </c>
      <c r="Q10">
        <v>6858.86</v>
      </c>
      <c r="R10">
        <v>724.26</v>
      </c>
      <c r="S10">
        <v>168.03</v>
      </c>
      <c r="T10">
        <v>273228.76</v>
      </c>
      <c r="U10">
        <v>0.23</v>
      </c>
      <c r="V10">
        <v>0.72</v>
      </c>
      <c r="W10">
        <v>15.51</v>
      </c>
      <c r="X10">
        <v>16.47</v>
      </c>
      <c r="Y10">
        <v>1</v>
      </c>
      <c r="Z10">
        <v>10</v>
      </c>
    </row>
    <row r="11" spans="1:26" x14ac:dyDescent="0.3">
      <c r="A11">
        <v>1</v>
      </c>
      <c r="B11">
        <v>40</v>
      </c>
      <c r="C11" t="s">
        <v>26</v>
      </c>
      <c r="D11">
        <v>1.3955</v>
      </c>
      <c r="E11">
        <v>71.66</v>
      </c>
      <c r="F11">
        <v>66.42</v>
      </c>
      <c r="G11">
        <v>22.77</v>
      </c>
      <c r="H11">
        <v>0.39</v>
      </c>
      <c r="I11">
        <v>175</v>
      </c>
      <c r="J11">
        <v>91.1</v>
      </c>
      <c r="K11">
        <v>37.549999999999997</v>
      </c>
      <c r="L11">
        <v>2</v>
      </c>
      <c r="M11">
        <v>33</v>
      </c>
      <c r="N11">
        <v>11.54</v>
      </c>
      <c r="O11">
        <v>11468.97</v>
      </c>
      <c r="P11">
        <v>445.38</v>
      </c>
      <c r="Q11">
        <v>6858.45</v>
      </c>
      <c r="R11">
        <v>390.09</v>
      </c>
      <c r="S11">
        <v>168.03</v>
      </c>
      <c r="T11">
        <v>107417.18</v>
      </c>
      <c r="U11">
        <v>0.43</v>
      </c>
      <c r="V11">
        <v>0.83</v>
      </c>
      <c r="W11">
        <v>15.26</v>
      </c>
      <c r="X11">
        <v>6.65</v>
      </c>
      <c r="Y11">
        <v>1</v>
      </c>
      <c r="Z11">
        <v>10</v>
      </c>
    </row>
    <row r="12" spans="1:26" x14ac:dyDescent="0.3">
      <c r="A12">
        <v>2</v>
      </c>
      <c r="B12">
        <v>40</v>
      </c>
      <c r="C12" t="s">
        <v>26</v>
      </c>
      <c r="D12">
        <v>1.3971</v>
      </c>
      <c r="E12">
        <v>71.569999999999993</v>
      </c>
      <c r="F12">
        <v>66.37</v>
      </c>
      <c r="G12">
        <v>23.02</v>
      </c>
      <c r="H12">
        <v>0.56999999999999995</v>
      </c>
      <c r="I12">
        <v>173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450.12</v>
      </c>
      <c r="Q12">
        <v>6857.98</v>
      </c>
      <c r="R12">
        <v>387.22</v>
      </c>
      <c r="S12">
        <v>168.03</v>
      </c>
      <c r="T12">
        <v>105991.3</v>
      </c>
      <c r="U12">
        <v>0.43</v>
      </c>
      <c r="V12">
        <v>0.83</v>
      </c>
      <c r="W12">
        <v>15.3</v>
      </c>
      <c r="X12">
        <v>6.61</v>
      </c>
      <c r="Y12">
        <v>1</v>
      </c>
      <c r="Z12">
        <v>10</v>
      </c>
    </row>
    <row r="13" spans="1:26" x14ac:dyDescent="0.3">
      <c r="A13">
        <v>0</v>
      </c>
      <c r="B13">
        <v>30</v>
      </c>
      <c r="C13" t="s">
        <v>26</v>
      </c>
      <c r="D13">
        <v>1.2665</v>
      </c>
      <c r="E13">
        <v>78.959999999999994</v>
      </c>
      <c r="F13">
        <v>72.069999999999993</v>
      </c>
      <c r="G13">
        <v>13.35</v>
      </c>
      <c r="H13">
        <v>0.24</v>
      </c>
      <c r="I13">
        <v>324</v>
      </c>
      <c r="J13">
        <v>71.52</v>
      </c>
      <c r="K13">
        <v>32.270000000000003</v>
      </c>
      <c r="L13">
        <v>1</v>
      </c>
      <c r="M13">
        <v>318</v>
      </c>
      <c r="N13">
        <v>8.25</v>
      </c>
      <c r="O13">
        <v>9054.6</v>
      </c>
      <c r="P13">
        <v>448.53</v>
      </c>
      <c r="Q13">
        <v>6858.12</v>
      </c>
      <c r="R13">
        <v>585.03</v>
      </c>
      <c r="S13">
        <v>168.03</v>
      </c>
      <c r="T13">
        <v>204137.57</v>
      </c>
      <c r="U13">
        <v>0.28999999999999998</v>
      </c>
      <c r="V13">
        <v>0.76</v>
      </c>
      <c r="W13">
        <v>15.33</v>
      </c>
      <c r="X13">
        <v>12.31</v>
      </c>
      <c r="Y13">
        <v>1</v>
      </c>
      <c r="Z13">
        <v>10</v>
      </c>
    </row>
    <row r="14" spans="1:26" x14ac:dyDescent="0.3">
      <c r="A14">
        <v>1</v>
      </c>
      <c r="B14">
        <v>30</v>
      </c>
      <c r="C14" t="s">
        <v>26</v>
      </c>
      <c r="D14">
        <v>1.3513999999999999</v>
      </c>
      <c r="E14">
        <v>74</v>
      </c>
      <c r="F14">
        <v>68.58</v>
      </c>
      <c r="G14">
        <v>17.89</v>
      </c>
      <c r="H14">
        <v>0.48</v>
      </c>
      <c r="I14">
        <v>230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402.38</v>
      </c>
      <c r="Q14">
        <v>6858.94</v>
      </c>
      <c r="R14">
        <v>457.89</v>
      </c>
      <c r="S14">
        <v>168.03</v>
      </c>
      <c r="T14">
        <v>141039.01</v>
      </c>
      <c r="U14">
        <v>0.37</v>
      </c>
      <c r="V14">
        <v>0.8</v>
      </c>
      <c r="W14">
        <v>15.48</v>
      </c>
      <c r="X14">
        <v>8.81</v>
      </c>
      <c r="Y14">
        <v>1</v>
      </c>
      <c r="Z14">
        <v>10</v>
      </c>
    </row>
    <row r="15" spans="1:26" x14ac:dyDescent="0.3">
      <c r="A15">
        <v>0</v>
      </c>
      <c r="B15">
        <v>15</v>
      </c>
      <c r="C15" t="s">
        <v>26</v>
      </c>
      <c r="D15">
        <v>1.1888000000000001</v>
      </c>
      <c r="E15">
        <v>84.12</v>
      </c>
      <c r="F15">
        <v>77.33</v>
      </c>
      <c r="G15">
        <v>10.130000000000001</v>
      </c>
      <c r="H15">
        <v>0.43</v>
      </c>
      <c r="I15">
        <v>458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306.08999999999997</v>
      </c>
      <c r="Q15">
        <v>6862.23</v>
      </c>
      <c r="R15">
        <v>739.57</v>
      </c>
      <c r="S15">
        <v>168.03</v>
      </c>
      <c r="T15">
        <v>280739.40000000002</v>
      </c>
      <c r="U15">
        <v>0.23</v>
      </c>
      <c r="V15">
        <v>0.71</v>
      </c>
      <c r="W15">
        <v>16.149999999999999</v>
      </c>
      <c r="X15">
        <v>17.559999999999999</v>
      </c>
      <c r="Y15">
        <v>1</v>
      </c>
      <c r="Z15">
        <v>10</v>
      </c>
    </row>
    <row r="16" spans="1:26" x14ac:dyDescent="0.3">
      <c r="A16">
        <v>0</v>
      </c>
      <c r="B16">
        <v>70</v>
      </c>
      <c r="C16" t="s">
        <v>26</v>
      </c>
      <c r="D16">
        <v>0.90910000000000002</v>
      </c>
      <c r="E16">
        <v>110</v>
      </c>
      <c r="F16">
        <v>87.37</v>
      </c>
      <c r="G16">
        <v>7.43</v>
      </c>
      <c r="H16">
        <v>0.12</v>
      </c>
      <c r="I16">
        <v>706</v>
      </c>
      <c r="J16">
        <v>141.81</v>
      </c>
      <c r="K16">
        <v>47.83</v>
      </c>
      <c r="L16">
        <v>1</v>
      </c>
      <c r="M16">
        <v>704</v>
      </c>
      <c r="N16">
        <v>22.98</v>
      </c>
      <c r="O16">
        <v>17723.39</v>
      </c>
      <c r="P16">
        <v>971.05</v>
      </c>
      <c r="Q16">
        <v>6860.77</v>
      </c>
      <c r="R16">
        <v>1097.04</v>
      </c>
      <c r="S16">
        <v>168.03</v>
      </c>
      <c r="T16">
        <v>458234.07</v>
      </c>
      <c r="U16">
        <v>0.15</v>
      </c>
      <c r="V16">
        <v>0.63</v>
      </c>
      <c r="W16">
        <v>15.97</v>
      </c>
      <c r="X16">
        <v>27.59</v>
      </c>
      <c r="Y16">
        <v>1</v>
      </c>
      <c r="Z16">
        <v>10</v>
      </c>
    </row>
    <row r="17" spans="1:26" x14ac:dyDescent="0.3">
      <c r="A17">
        <v>1</v>
      </c>
      <c r="B17">
        <v>70</v>
      </c>
      <c r="C17" t="s">
        <v>26</v>
      </c>
      <c r="D17">
        <v>1.2568999999999999</v>
      </c>
      <c r="E17">
        <v>79.56</v>
      </c>
      <c r="F17">
        <v>69.709999999999994</v>
      </c>
      <c r="G17">
        <v>15.84</v>
      </c>
      <c r="H17">
        <v>0.25</v>
      </c>
      <c r="I17">
        <v>264</v>
      </c>
      <c r="J17">
        <v>143.16999999999999</v>
      </c>
      <c r="K17">
        <v>47.83</v>
      </c>
      <c r="L17">
        <v>2</v>
      </c>
      <c r="M17">
        <v>262</v>
      </c>
      <c r="N17">
        <v>23.34</v>
      </c>
      <c r="O17">
        <v>17891.86</v>
      </c>
      <c r="P17">
        <v>729.28</v>
      </c>
      <c r="Q17">
        <v>6858.03</v>
      </c>
      <c r="R17">
        <v>506.76</v>
      </c>
      <c r="S17">
        <v>168.03</v>
      </c>
      <c r="T17">
        <v>165303.07</v>
      </c>
      <c r="U17">
        <v>0.33</v>
      </c>
      <c r="V17">
        <v>0.79</v>
      </c>
      <c r="W17">
        <v>15.21</v>
      </c>
      <c r="X17">
        <v>9.94</v>
      </c>
      <c r="Y17">
        <v>1</v>
      </c>
      <c r="Z17">
        <v>10</v>
      </c>
    </row>
    <row r="18" spans="1:26" x14ac:dyDescent="0.3">
      <c r="A18">
        <v>2</v>
      </c>
      <c r="B18">
        <v>70</v>
      </c>
      <c r="C18" t="s">
        <v>26</v>
      </c>
      <c r="D18">
        <v>1.3855</v>
      </c>
      <c r="E18">
        <v>72.180000000000007</v>
      </c>
      <c r="F18">
        <v>65.5</v>
      </c>
      <c r="G18">
        <v>25.52</v>
      </c>
      <c r="H18">
        <v>0.37</v>
      </c>
      <c r="I18">
        <v>154</v>
      </c>
      <c r="J18">
        <v>144.54</v>
      </c>
      <c r="K18">
        <v>47.83</v>
      </c>
      <c r="L18">
        <v>3</v>
      </c>
      <c r="M18">
        <v>152</v>
      </c>
      <c r="N18">
        <v>23.71</v>
      </c>
      <c r="O18">
        <v>18060.849999999999</v>
      </c>
      <c r="P18">
        <v>637.17999999999995</v>
      </c>
      <c r="Q18">
        <v>6857.3</v>
      </c>
      <c r="R18">
        <v>365.78</v>
      </c>
      <c r="S18">
        <v>168.03</v>
      </c>
      <c r="T18">
        <v>95365.99</v>
      </c>
      <c r="U18">
        <v>0.46</v>
      </c>
      <c r="V18">
        <v>0.84</v>
      </c>
      <c r="W18">
        <v>15.05</v>
      </c>
      <c r="X18">
        <v>5.74</v>
      </c>
      <c r="Y18">
        <v>1</v>
      </c>
      <c r="Z18">
        <v>10</v>
      </c>
    </row>
    <row r="19" spans="1:26" x14ac:dyDescent="0.3">
      <c r="A19">
        <v>3</v>
      </c>
      <c r="B19">
        <v>70</v>
      </c>
      <c r="C19" t="s">
        <v>26</v>
      </c>
      <c r="D19">
        <v>1.4502999999999999</v>
      </c>
      <c r="E19">
        <v>68.95</v>
      </c>
      <c r="F19">
        <v>63.69</v>
      </c>
      <c r="G19">
        <v>36.39</v>
      </c>
      <c r="H19">
        <v>0.49</v>
      </c>
      <c r="I19">
        <v>105</v>
      </c>
      <c r="J19">
        <v>145.91999999999999</v>
      </c>
      <c r="K19">
        <v>47.83</v>
      </c>
      <c r="L19">
        <v>4</v>
      </c>
      <c r="M19">
        <v>58</v>
      </c>
      <c r="N19">
        <v>24.09</v>
      </c>
      <c r="O19">
        <v>18230.349999999999</v>
      </c>
      <c r="P19">
        <v>567.80999999999995</v>
      </c>
      <c r="Q19">
        <v>6857.1</v>
      </c>
      <c r="R19">
        <v>303.99</v>
      </c>
      <c r="S19">
        <v>168.03</v>
      </c>
      <c r="T19">
        <v>64716.27</v>
      </c>
      <c r="U19">
        <v>0.55000000000000004</v>
      </c>
      <c r="V19">
        <v>0.86</v>
      </c>
      <c r="W19">
        <v>15.01</v>
      </c>
      <c r="X19">
        <v>3.93</v>
      </c>
      <c r="Y19">
        <v>1</v>
      </c>
      <c r="Z19">
        <v>10</v>
      </c>
    </row>
    <row r="20" spans="1:26" x14ac:dyDescent="0.3">
      <c r="A20">
        <v>4</v>
      </c>
      <c r="B20">
        <v>70</v>
      </c>
      <c r="C20" t="s">
        <v>26</v>
      </c>
      <c r="D20">
        <v>1.458</v>
      </c>
      <c r="E20">
        <v>68.59</v>
      </c>
      <c r="F20">
        <v>63.5</v>
      </c>
      <c r="G20">
        <v>38.49</v>
      </c>
      <c r="H20">
        <v>0.6</v>
      </c>
      <c r="I20">
        <v>99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560.9</v>
      </c>
      <c r="Q20">
        <v>6857.34</v>
      </c>
      <c r="R20">
        <v>294.67</v>
      </c>
      <c r="S20">
        <v>168.03</v>
      </c>
      <c r="T20">
        <v>60084.160000000003</v>
      </c>
      <c r="U20">
        <v>0.56999999999999995</v>
      </c>
      <c r="V20">
        <v>0.86</v>
      </c>
      <c r="W20">
        <v>15.09</v>
      </c>
      <c r="X20">
        <v>3.74</v>
      </c>
      <c r="Y20">
        <v>1</v>
      </c>
      <c r="Z20">
        <v>10</v>
      </c>
    </row>
    <row r="21" spans="1:26" x14ac:dyDescent="0.3">
      <c r="A21">
        <v>0</v>
      </c>
      <c r="B21">
        <v>90</v>
      </c>
      <c r="C21" t="s">
        <v>26</v>
      </c>
      <c r="D21">
        <v>0.76939999999999997</v>
      </c>
      <c r="E21">
        <v>129.97</v>
      </c>
      <c r="F21">
        <v>95.48</v>
      </c>
      <c r="G21">
        <v>6.35</v>
      </c>
      <c r="H21">
        <v>0.1</v>
      </c>
      <c r="I21">
        <v>902</v>
      </c>
      <c r="J21">
        <v>176.73</v>
      </c>
      <c r="K21">
        <v>52.44</v>
      </c>
      <c r="L21">
        <v>1</v>
      </c>
      <c r="M21">
        <v>900</v>
      </c>
      <c r="N21">
        <v>33.29</v>
      </c>
      <c r="O21">
        <v>22031.19</v>
      </c>
      <c r="P21">
        <v>1237.33</v>
      </c>
      <c r="Q21">
        <v>6860.32</v>
      </c>
      <c r="R21">
        <v>1369.96</v>
      </c>
      <c r="S21">
        <v>168.03</v>
      </c>
      <c r="T21">
        <v>593715.26</v>
      </c>
      <c r="U21">
        <v>0.12</v>
      </c>
      <c r="V21">
        <v>0.57999999999999996</v>
      </c>
      <c r="W21">
        <v>16.28</v>
      </c>
      <c r="X21">
        <v>35.69</v>
      </c>
      <c r="Y21">
        <v>1</v>
      </c>
      <c r="Z21">
        <v>10</v>
      </c>
    </row>
    <row r="22" spans="1:26" x14ac:dyDescent="0.3">
      <c r="A22">
        <v>1</v>
      </c>
      <c r="B22">
        <v>90</v>
      </c>
      <c r="C22" t="s">
        <v>26</v>
      </c>
      <c r="D22">
        <v>1.1619999999999999</v>
      </c>
      <c r="E22">
        <v>86.06</v>
      </c>
      <c r="F22">
        <v>72.08</v>
      </c>
      <c r="G22">
        <v>13.31</v>
      </c>
      <c r="H22">
        <v>0.2</v>
      </c>
      <c r="I22">
        <v>325</v>
      </c>
      <c r="J22">
        <v>178.21</v>
      </c>
      <c r="K22">
        <v>52.44</v>
      </c>
      <c r="L22">
        <v>2</v>
      </c>
      <c r="M22">
        <v>323</v>
      </c>
      <c r="N22">
        <v>33.770000000000003</v>
      </c>
      <c r="O22">
        <v>22213.89</v>
      </c>
      <c r="P22">
        <v>899.3</v>
      </c>
      <c r="Q22">
        <v>6858.2</v>
      </c>
      <c r="R22">
        <v>585.54999999999995</v>
      </c>
      <c r="S22">
        <v>168.03</v>
      </c>
      <c r="T22">
        <v>204397.2</v>
      </c>
      <c r="U22">
        <v>0.28999999999999998</v>
      </c>
      <c r="V22">
        <v>0.76</v>
      </c>
      <c r="W22">
        <v>15.32</v>
      </c>
      <c r="X22">
        <v>12.31</v>
      </c>
      <c r="Y22">
        <v>1</v>
      </c>
      <c r="Z22">
        <v>10</v>
      </c>
    </row>
    <row r="23" spans="1:26" x14ac:dyDescent="0.3">
      <c r="A23">
        <v>2</v>
      </c>
      <c r="B23">
        <v>90</v>
      </c>
      <c r="C23" t="s">
        <v>26</v>
      </c>
      <c r="D23">
        <v>1.3110999999999999</v>
      </c>
      <c r="E23">
        <v>76.27</v>
      </c>
      <c r="F23">
        <v>66.989999999999995</v>
      </c>
      <c r="G23">
        <v>20.83</v>
      </c>
      <c r="H23">
        <v>0.3</v>
      </c>
      <c r="I23">
        <v>193</v>
      </c>
      <c r="J23">
        <v>179.7</v>
      </c>
      <c r="K23">
        <v>52.44</v>
      </c>
      <c r="L23">
        <v>3</v>
      </c>
      <c r="M23">
        <v>191</v>
      </c>
      <c r="N23">
        <v>34.26</v>
      </c>
      <c r="O23">
        <v>22397.24</v>
      </c>
      <c r="P23">
        <v>800.43</v>
      </c>
      <c r="Q23">
        <v>6857.61</v>
      </c>
      <c r="R23">
        <v>415.85</v>
      </c>
      <c r="S23">
        <v>168.03</v>
      </c>
      <c r="T23">
        <v>120206.86</v>
      </c>
      <c r="U23">
        <v>0.4</v>
      </c>
      <c r="V23">
        <v>0.82</v>
      </c>
      <c r="W23">
        <v>15.11</v>
      </c>
      <c r="X23">
        <v>7.23</v>
      </c>
      <c r="Y23">
        <v>1</v>
      </c>
      <c r="Z23">
        <v>10</v>
      </c>
    </row>
    <row r="24" spans="1:26" x14ac:dyDescent="0.3">
      <c r="A24">
        <v>3</v>
      </c>
      <c r="B24">
        <v>90</v>
      </c>
      <c r="C24" t="s">
        <v>26</v>
      </c>
      <c r="D24">
        <v>1.3916999999999999</v>
      </c>
      <c r="E24">
        <v>71.86</v>
      </c>
      <c r="F24">
        <v>64.709999999999994</v>
      </c>
      <c r="G24">
        <v>29.19</v>
      </c>
      <c r="H24">
        <v>0.39</v>
      </c>
      <c r="I24">
        <v>133</v>
      </c>
      <c r="J24">
        <v>181.19</v>
      </c>
      <c r="K24">
        <v>52.44</v>
      </c>
      <c r="L24">
        <v>4</v>
      </c>
      <c r="M24">
        <v>131</v>
      </c>
      <c r="N24">
        <v>34.75</v>
      </c>
      <c r="O24">
        <v>22581.25</v>
      </c>
      <c r="P24">
        <v>734.7</v>
      </c>
      <c r="Q24">
        <v>6857.03</v>
      </c>
      <c r="R24">
        <v>339.74</v>
      </c>
      <c r="S24">
        <v>168.03</v>
      </c>
      <c r="T24">
        <v>82451.990000000005</v>
      </c>
      <c r="U24">
        <v>0.49</v>
      </c>
      <c r="V24">
        <v>0.85</v>
      </c>
      <c r="W24">
        <v>15</v>
      </c>
      <c r="X24">
        <v>4.95</v>
      </c>
      <c r="Y24">
        <v>1</v>
      </c>
      <c r="Z24">
        <v>10</v>
      </c>
    </row>
    <row r="25" spans="1:26" x14ac:dyDescent="0.3">
      <c r="A25">
        <v>4</v>
      </c>
      <c r="B25">
        <v>90</v>
      </c>
      <c r="C25" t="s">
        <v>26</v>
      </c>
      <c r="D25">
        <v>1.4434</v>
      </c>
      <c r="E25">
        <v>69.28</v>
      </c>
      <c r="F25">
        <v>63.38</v>
      </c>
      <c r="G25">
        <v>38.799999999999997</v>
      </c>
      <c r="H25">
        <v>0.49</v>
      </c>
      <c r="I25">
        <v>98</v>
      </c>
      <c r="J25">
        <v>182.69</v>
      </c>
      <c r="K25">
        <v>52.44</v>
      </c>
      <c r="L25">
        <v>5</v>
      </c>
      <c r="M25">
        <v>96</v>
      </c>
      <c r="N25">
        <v>35.25</v>
      </c>
      <c r="O25">
        <v>22766.06</v>
      </c>
      <c r="P25">
        <v>677.15</v>
      </c>
      <c r="Q25">
        <v>6857.08</v>
      </c>
      <c r="R25">
        <v>295.27</v>
      </c>
      <c r="S25">
        <v>168.03</v>
      </c>
      <c r="T25">
        <v>60388.4</v>
      </c>
      <c r="U25">
        <v>0.56999999999999995</v>
      </c>
      <c r="V25">
        <v>0.87</v>
      </c>
      <c r="W25">
        <v>14.95</v>
      </c>
      <c r="X25">
        <v>3.62</v>
      </c>
      <c r="Y25">
        <v>1</v>
      </c>
      <c r="Z25">
        <v>10</v>
      </c>
    </row>
    <row r="26" spans="1:26" x14ac:dyDescent="0.3">
      <c r="A26">
        <v>5</v>
      </c>
      <c r="B26">
        <v>90</v>
      </c>
      <c r="C26" t="s">
        <v>26</v>
      </c>
      <c r="D26">
        <v>1.4716</v>
      </c>
      <c r="E26">
        <v>67.95</v>
      </c>
      <c r="F26">
        <v>62.73</v>
      </c>
      <c r="G26">
        <v>47.64</v>
      </c>
      <c r="H26">
        <v>0.57999999999999996</v>
      </c>
      <c r="I26">
        <v>79</v>
      </c>
      <c r="J26">
        <v>184.19</v>
      </c>
      <c r="K26">
        <v>52.44</v>
      </c>
      <c r="L26">
        <v>6</v>
      </c>
      <c r="M26">
        <v>28</v>
      </c>
      <c r="N26">
        <v>35.75</v>
      </c>
      <c r="O26">
        <v>22951.43</v>
      </c>
      <c r="P26">
        <v>633.08000000000004</v>
      </c>
      <c r="Q26">
        <v>6857.21</v>
      </c>
      <c r="R26">
        <v>270.87</v>
      </c>
      <c r="S26">
        <v>168.03</v>
      </c>
      <c r="T26">
        <v>48282.79</v>
      </c>
      <c r="U26">
        <v>0.62</v>
      </c>
      <c r="V26">
        <v>0.87</v>
      </c>
      <c r="W26">
        <v>15</v>
      </c>
      <c r="X26">
        <v>2.97</v>
      </c>
      <c r="Y26">
        <v>1</v>
      </c>
      <c r="Z26">
        <v>10</v>
      </c>
    </row>
    <row r="27" spans="1:26" x14ac:dyDescent="0.3">
      <c r="A27">
        <v>6</v>
      </c>
      <c r="B27">
        <v>90</v>
      </c>
      <c r="C27" t="s">
        <v>26</v>
      </c>
      <c r="D27">
        <v>1.4729000000000001</v>
      </c>
      <c r="E27">
        <v>67.89</v>
      </c>
      <c r="F27">
        <v>62.7</v>
      </c>
      <c r="G27">
        <v>48.23</v>
      </c>
      <c r="H27">
        <v>0.67</v>
      </c>
      <c r="I27">
        <v>78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634.58000000000004</v>
      </c>
      <c r="Q27">
        <v>6857.42</v>
      </c>
      <c r="R27">
        <v>268.58</v>
      </c>
      <c r="S27">
        <v>168.03</v>
      </c>
      <c r="T27">
        <v>47143.88</v>
      </c>
      <c r="U27">
        <v>0.63</v>
      </c>
      <c r="V27">
        <v>0.88</v>
      </c>
      <c r="W27">
        <v>15.03</v>
      </c>
      <c r="X27">
        <v>2.94</v>
      </c>
      <c r="Y27">
        <v>1</v>
      </c>
      <c r="Z27">
        <v>10</v>
      </c>
    </row>
    <row r="28" spans="1:26" x14ac:dyDescent="0.3">
      <c r="A28">
        <v>0</v>
      </c>
      <c r="B28">
        <v>10</v>
      </c>
      <c r="C28" t="s">
        <v>26</v>
      </c>
      <c r="D28">
        <v>1.0491999999999999</v>
      </c>
      <c r="E28">
        <v>95.31</v>
      </c>
      <c r="F28">
        <v>86.05</v>
      </c>
      <c r="G28">
        <v>7.54</v>
      </c>
      <c r="H28">
        <v>0.64</v>
      </c>
      <c r="I28">
        <v>685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250.49</v>
      </c>
      <c r="Q28">
        <v>6862.96</v>
      </c>
      <c r="R28">
        <v>1020.71</v>
      </c>
      <c r="S28">
        <v>168.03</v>
      </c>
      <c r="T28">
        <v>420172.87</v>
      </c>
      <c r="U28">
        <v>0.16</v>
      </c>
      <c r="V28">
        <v>0.64</v>
      </c>
      <c r="W28">
        <v>16.8</v>
      </c>
      <c r="X28">
        <v>26.27</v>
      </c>
      <c r="Y28">
        <v>1</v>
      </c>
      <c r="Z28">
        <v>10</v>
      </c>
    </row>
    <row r="29" spans="1:26" x14ac:dyDescent="0.3">
      <c r="A29">
        <v>0</v>
      </c>
      <c r="B29">
        <v>45</v>
      </c>
      <c r="C29" t="s">
        <v>26</v>
      </c>
      <c r="D29">
        <v>1.1132</v>
      </c>
      <c r="E29">
        <v>89.83</v>
      </c>
      <c r="F29">
        <v>78.06</v>
      </c>
      <c r="G29">
        <v>9.84</v>
      </c>
      <c r="H29">
        <v>0.18</v>
      </c>
      <c r="I29">
        <v>476</v>
      </c>
      <c r="J29">
        <v>98.71</v>
      </c>
      <c r="K29">
        <v>39.72</v>
      </c>
      <c r="L29">
        <v>1</v>
      </c>
      <c r="M29">
        <v>474</v>
      </c>
      <c r="N29">
        <v>12.99</v>
      </c>
      <c r="O29">
        <v>12407.75</v>
      </c>
      <c r="P29">
        <v>657.27</v>
      </c>
      <c r="Q29">
        <v>6858.9</v>
      </c>
      <c r="R29">
        <v>785.42</v>
      </c>
      <c r="S29">
        <v>168.03</v>
      </c>
      <c r="T29">
        <v>303574</v>
      </c>
      <c r="U29">
        <v>0.21</v>
      </c>
      <c r="V29">
        <v>0.7</v>
      </c>
      <c r="W29">
        <v>15.58</v>
      </c>
      <c r="X29">
        <v>18.29</v>
      </c>
      <c r="Y29">
        <v>1</v>
      </c>
      <c r="Z29">
        <v>10</v>
      </c>
    </row>
    <row r="30" spans="1:26" x14ac:dyDescent="0.3">
      <c r="A30">
        <v>1</v>
      </c>
      <c r="B30">
        <v>45</v>
      </c>
      <c r="C30" t="s">
        <v>26</v>
      </c>
      <c r="D30">
        <v>1.3882000000000001</v>
      </c>
      <c r="E30">
        <v>72.03</v>
      </c>
      <c r="F30">
        <v>66.41</v>
      </c>
      <c r="G30">
        <v>22.51</v>
      </c>
      <c r="H30">
        <v>0.35</v>
      </c>
      <c r="I30">
        <v>177</v>
      </c>
      <c r="J30">
        <v>99.95</v>
      </c>
      <c r="K30">
        <v>39.72</v>
      </c>
      <c r="L30">
        <v>2</v>
      </c>
      <c r="M30">
        <v>151</v>
      </c>
      <c r="N30">
        <v>13.24</v>
      </c>
      <c r="O30">
        <v>12561.45</v>
      </c>
      <c r="P30">
        <v>485.46</v>
      </c>
      <c r="Q30">
        <v>6857.57</v>
      </c>
      <c r="R30">
        <v>394.5</v>
      </c>
      <c r="S30">
        <v>168.03</v>
      </c>
      <c r="T30">
        <v>109611.36</v>
      </c>
      <c r="U30">
        <v>0.43</v>
      </c>
      <c r="V30">
        <v>0.83</v>
      </c>
      <c r="W30">
        <v>15.13</v>
      </c>
      <c r="X30">
        <v>6.65</v>
      </c>
      <c r="Y30">
        <v>1</v>
      </c>
      <c r="Z30">
        <v>10</v>
      </c>
    </row>
    <row r="31" spans="1:26" x14ac:dyDescent="0.3">
      <c r="A31">
        <v>2</v>
      </c>
      <c r="B31">
        <v>45</v>
      </c>
      <c r="C31" t="s">
        <v>26</v>
      </c>
      <c r="D31">
        <v>1.4127000000000001</v>
      </c>
      <c r="E31">
        <v>70.790000000000006</v>
      </c>
      <c r="F31">
        <v>65.63</v>
      </c>
      <c r="G31">
        <v>25.57</v>
      </c>
      <c r="H31">
        <v>0.52</v>
      </c>
      <c r="I31">
        <v>154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468.21</v>
      </c>
      <c r="Q31">
        <v>6858.07</v>
      </c>
      <c r="R31">
        <v>363.12</v>
      </c>
      <c r="S31">
        <v>168.03</v>
      </c>
      <c r="T31">
        <v>94036.31</v>
      </c>
      <c r="U31">
        <v>0.46</v>
      </c>
      <c r="V31">
        <v>0.84</v>
      </c>
      <c r="W31">
        <v>15.25</v>
      </c>
      <c r="X31">
        <v>5.87</v>
      </c>
      <c r="Y31">
        <v>1</v>
      </c>
      <c r="Z31">
        <v>10</v>
      </c>
    </row>
    <row r="32" spans="1:26" x14ac:dyDescent="0.3">
      <c r="A32">
        <v>0</v>
      </c>
      <c r="B32">
        <v>60</v>
      </c>
      <c r="C32" t="s">
        <v>26</v>
      </c>
      <c r="D32">
        <v>0.9869</v>
      </c>
      <c r="E32">
        <v>101.33</v>
      </c>
      <c r="F32">
        <v>83.53</v>
      </c>
      <c r="G32">
        <v>8.18</v>
      </c>
      <c r="H32">
        <v>0.14000000000000001</v>
      </c>
      <c r="I32">
        <v>613</v>
      </c>
      <c r="J32">
        <v>124.63</v>
      </c>
      <c r="K32">
        <v>45</v>
      </c>
      <c r="L32">
        <v>1</v>
      </c>
      <c r="M32">
        <v>611</v>
      </c>
      <c r="N32">
        <v>18.64</v>
      </c>
      <c r="O32">
        <v>15605.44</v>
      </c>
      <c r="P32">
        <v>844.47</v>
      </c>
      <c r="Q32">
        <v>6859.93</v>
      </c>
      <c r="R32">
        <v>969.27</v>
      </c>
      <c r="S32">
        <v>168.03</v>
      </c>
      <c r="T32">
        <v>394816.84</v>
      </c>
      <c r="U32">
        <v>0.17</v>
      </c>
      <c r="V32">
        <v>0.66</v>
      </c>
      <c r="W32">
        <v>15.78</v>
      </c>
      <c r="X32">
        <v>23.75</v>
      </c>
      <c r="Y32">
        <v>1</v>
      </c>
      <c r="Z32">
        <v>10</v>
      </c>
    </row>
    <row r="33" spans="1:26" x14ac:dyDescent="0.3">
      <c r="A33">
        <v>1</v>
      </c>
      <c r="B33">
        <v>60</v>
      </c>
      <c r="C33" t="s">
        <v>26</v>
      </c>
      <c r="D33">
        <v>1.3070999999999999</v>
      </c>
      <c r="E33">
        <v>76.510000000000005</v>
      </c>
      <c r="F33">
        <v>68.47</v>
      </c>
      <c r="G33">
        <v>17.78</v>
      </c>
      <c r="H33">
        <v>0.28000000000000003</v>
      </c>
      <c r="I33">
        <v>231</v>
      </c>
      <c r="J33">
        <v>125.95</v>
      </c>
      <c r="K33">
        <v>45</v>
      </c>
      <c r="L33">
        <v>2</v>
      </c>
      <c r="M33">
        <v>229</v>
      </c>
      <c r="N33">
        <v>18.95</v>
      </c>
      <c r="O33">
        <v>15767.7</v>
      </c>
      <c r="P33">
        <v>639.16999999999996</v>
      </c>
      <c r="Q33">
        <v>6857.89</v>
      </c>
      <c r="R33">
        <v>464.29</v>
      </c>
      <c r="S33">
        <v>168.03</v>
      </c>
      <c r="T33">
        <v>144236.87</v>
      </c>
      <c r="U33">
        <v>0.36</v>
      </c>
      <c r="V33">
        <v>0.8</v>
      </c>
      <c r="W33">
        <v>15.19</v>
      </c>
      <c r="X33">
        <v>8.7100000000000009</v>
      </c>
      <c r="Y33">
        <v>1</v>
      </c>
      <c r="Z33">
        <v>10</v>
      </c>
    </row>
    <row r="34" spans="1:26" x14ac:dyDescent="0.3">
      <c r="A34">
        <v>2</v>
      </c>
      <c r="B34">
        <v>60</v>
      </c>
      <c r="C34" t="s">
        <v>26</v>
      </c>
      <c r="D34">
        <v>1.4258</v>
      </c>
      <c r="E34">
        <v>70.13</v>
      </c>
      <c r="F34">
        <v>64.650000000000006</v>
      </c>
      <c r="G34">
        <v>29.61</v>
      </c>
      <c r="H34">
        <v>0.42</v>
      </c>
      <c r="I34">
        <v>131</v>
      </c>
      <c r="J34">
        <v>127.27</v>
      </c>
      <c r="K34">
        <v>45</v>
      </c>
      <c r="L34">
        <v>3</v>
      </c>
      <c r="M34">
        <v>115</v>
      </c>
      <c r="N34">
        <v>19.27</v>
      </c>
      <c r="O34">
        <v>15930.42</v>
      </c>
      <c r="P34">
        <v>542.46</v>
      </c>
      <c r="Q34">
        <v>6857.01</v>
      </c>
      <c r="R34">
        <v>337.05</v>
      </c>
      <c r="S34">
        <v>168.03</v>
      </c>
      <c r="T34">
        <v>81112.86</v>
      </c>
      <c r="U34">
        <v>0.5</v>
      </c>
      <c r="V34">
        <v>0.85</v>
      </c>
      <c r="W34">
        <v>15.03</v>
      </c>
      <c r="X34">
        <v>4.9000000000000004</v>
      </c>
      <c r="Y34">
        <v>1</v>
      </c>
      <c r="Z34">
        <v>10</v>
      </c>
    </row>
    <row r="35" spans="1:26" x14ac:dyDescent="0.3">
      <c r="A35">
        <v>3</v>
      </c>
      <c r="B35">
        <v>60</v>
      </c>
      <c r="C35" t="s">
        <v>26</v>
      </c>
      <c r="D35">
        <v>1.4430000000000001</v>
      </c>
      <c r="E35">
        <v>69.3</v>
      </c>
      <c r="F35">
        <v>64.2</v>
      </c>
      <c r="G35">
        <v>33.21</v>
      </c>
      <c r="H35">
        <v>0.55000000000000004</v>
      </c>
      <c r="I35">
        <v>116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525.99</v>
      </c>
      <c r="Q35">
        <v>6857.68</v>
      </c>
      <c r="R35">
        <v>317.77</v>
      </c>
      <c r="S35">
        <v>168.03</v>
      </c>
      <c r="T35">
        <v>71550.67</v>
      </c>
      <c r="U35">
        <v>0.53</v>
      </c>
      <c r="V35">
        <v>0.85</v>
      </c>
      <c r="W35">
        <v>15.13</v>
      </c>
      <c r="X35">
        <v>4.4400000000000004</v>
      </c>
      <c r="Y35">
        <v>1</v>
      </c>
      <c r="Z35">
        <v>10</v>
      </c>
    </row>
    <row r="36" spans="1:26" x14ac:dyDescent="0.3">
      <c r="A36">
        <v>0</v>
      </c>
      <c r="B36">
        <v>80</v>
      </c>
      <c r="C36" t="s">
        <v>26</v>
      </c>
      <c r="D36">
        <v>0.83830000000000005</v>
      </c>
      <c r="E36">
        <v>119.3</v>
      </c>
      <c r="F36">
        <v>91.19</v>
      </c>
      <c r="G36">
        <v>6.84</v>
      </c>
      <c r="H36">
        <v>0.11</v>
      </c>
      <c r="I36">
        <v>800</v>
      </c>
      <c r="J36">
        <v>159.12</v>
      </c>
      <c r="K36">
        <v>50.28</v>
      </c>
      <c r="L36">
        <v>1</v>
      </c>
      <c r="M36">
        <v>798</v>
      </c>
      <c r="N36">
        <v>27.84</v>
      </c>
      <c r="O36">
        <v>19859.16</v>
      </c>
      <c r="P36">
        <v>1099.28</v>
      </c>
      <c r="Q36">
        <v>6860.64</v>
      </c>
      <c r="R36">
        <v>1226.4000000000001</v>
      </c>
      <c r="S36">
        <v>168.03</v>
      </c>
      <c r="T36">
        <v>522447.3</v>
      </c>
      <c r="U36">
        <v>0.14000000000000001</v>
      </c>
      <c r="V36">
        <v>0.6</v>
      </c>
      <c r="W36">
        <v>16.079999999999998</v>
      </c>
      <c r="X36">
        <v>31.41</v>
      </c>
      <c r="Y36">
        <v>1</v>
      </c>
      <c r="Z36">
        <v>10</v>
      </c>
    </row>
    <row r="37" spans="1:26" x14ac:dyDescent="0.3">
      <c r="A37">
        <v>1</v>
      </c>
      <c r="B37">
        <v>80</v>
      </c>
      <c r="C37" t="s">
        <v>26</v>
      </c>
      <c r="D37">
        <v>1.2084999999999999</v>
      </c>
      <c r="E37">
        <v>82.75</v>
      </c>
      <c r="F37">
        <v>70.92</v>
      </c>
      <c r="G37">
        <v>14.42</v>
      </c>
      <c r="H37">
        <v>0.22</v>
      </c>
      <c r="I37">
        <v>295</v>
      </c>
      <c r="J37">
        <v>160.54</v>
      </c>
      <c r="K37">
        <v>50.28</v>
      </c>
      <c r="L37">
        <v>2</v>
      </c>
      <c r="M37">
        <v>293</v>
      </c>
      <c r="N37">
        <v>28.26</v>
      </c>
      <c r="O37">
        <v>20034.400000000001</v>
      </c>
      <c r="P37">
        <v>815.57</v>
      </c>
      <c r="Q37">
        <v>6857.92</v>
      </c>
      <c r="R37">
        <v>546.48</v>
      </c>
      <c r="S37">
        <v>168.03</v>
      </c>
      <c r="T37">
        <v>185011.85</v>
      </c>
      <c r="U37">
        <v>0.31</v>
      </c>
      <c r="V37">
        <v>0.77</v>
      </c>
      <c r="W37">
        <v>15.28</v>
      </c>
      <c r="X37">
        <v>11.15</v>
      </c>
      <c r="Y37">
        <v>1</v>
      </c>
      <c r="Z37">
        <v>10</v>
      </c>
    </row>
    <row r="38" spans="1:26" x14ac:dyDescent="0.3">
      <c r="A38">
        <v>2</v>
      </c>
      <c r="B38">
        <v>80</v>
      </c>
      <c r="C38" t="s">
        <v>26</v>
      </c>
      <c r="D38">
        <v>1.3475999999999999</v>
      </c>
      <c r="E38">
        <v>74.209999999999994</v>
      </c>
      <c r="F38">
        <v>66.28</v>
      </c>
      <c r="G38">
        <v>22.85</v>
      </c>
      <c r="H38">
        <v>0.33</v>
      </c>
      <c r="I38">
        <v>174</v>
      </c>
      <c r="J38">
        <v>161.97</v>
      </c>
      <c r="K38">
        <v>50.28</v>
      </c>
      <c r="L38">
        <v>3</v>
      </c>
      <c r="M38">
        <v>172</v>
      </c>
      <c r="N38">
        <v>28.69</v>
      </c>
      <c r="O38">
        <v>20210.21</v>
      </c>
      <c r="P38">
        <v>721.51</v>
      </c>
      <c r="Q38">
        <v>6857.41</v>
      </c>
      <c r="R38">
        <v>391.85</v>
      </c>
      <c r="S38">
        <v>168.03</v>
      </c>
      <c r="T38">
        <v>108300.45</v>
      </c>
      <c r="U38">
        <v>0.43</v>
      </c>
      <c r="V38">
        <v>0.83</v>
      </c>
      <c r="W38">
        <v>15.08</v>
      </c>
      <c r="X38">
        <v>6.52</v>
      </c>
      <c r="Y38">
        <v>1</v>
      </c>
      <c r="Z38">
        <v>10</v>
      </c>
    </row>
    <row r="39" spans="1:26" x14ac:dyDescent="0.3">
      <c r="A39">
        <v>3</v>
      </c>
      <c r="B39">
        <v>80</v>
      </c>
      <c r="C39" t="s">
        <v>26</v>
      </c>
      <c r="D39">
        <v>1.4231</v>
      </c>
      <c r="E39">
        <v>70.27</v>
      </c>
      <c r="F39">
        <v>64.14</v>
      </c>
      <c r="G39">
        <v>32.619999999999997</v>
      </c>
      <c r="H39">
        <v>0.43</v>
      </c>
      <c r="I39">
        <v>118</v>
      </c>
      <c r="J39">
        <v>163.4</v>
      </c>
      <c r="K39">
        <v>50.28</v>
      </c>
      <c r="L39">
        <v>4</v>
      </c>
      <c r="M39">
        <v>116</v>
      </c>
      <c r="N39">
        <v>29.12</v>
      </c>
      <c r="O39">
        <v>20386.62</v>
      </c>
      <c r="P39">
        <v>651.41</v>
      </c>
      <c r="Q39">
        <v>6857.02</v>
      </c>
      <c r="R39">
        <v>320.58999999999997</v>
      </c>
      <c r="S39">
        <v>168.03</v>
      </c>
      <c r="T39">
        <v>72950.350000000006</v>
      </c>
      <c r="U39">
        <v>0.52</v>
      </c>
      <c r="V39">
        <v>0.86</v>
      </c>
      <c r="W39">
        <v>14.98</v>
      </c>
      <c r="X39">
        <v>4.38</v>
      </c>
      <c r="Y39">
        <v>1</v>
      </c>
      <c r="Z39">
        <v>10</v>
      </c>
    </row>
    <row r="40" spans="1:26" x14ac:dyDescent="0.3">
      <c r="A40">
        <v>4</v>
      </c>
      <c r="B40">
        <v>80</v>
      </c>
      <c r="C40" t="s">
        <v>26</v>
      </c>
      <c r="D40">
        <v>1.4639</v>
      </c>
      <c r="E40">
        <v>68.31</v>
      </c>
      <c r="F40">
        <v>63.12</v>
      </c>
      <c r="G40">
        <v>42.55</v>
      </c>
      <c r="H40">
        <v>0.54</v>
      </c>
      <c r="I40">
        <v>89</v>
      </c>
      <c r="J40">
        <v>164.83</v>
      </c>
      <c r="K40">
        <v>50.28</v>
      </c>
      <c r="L40">
        <v>5</v>
      </c>
      <c r="M40">
        <v>34</v>
      </c>
      <c r="N40">
        <v>29.55</v>
      </c>
      <c r="O40">
        <v>20563.61</v>
      </c>
      <c r="P40">
        <v>597</v>
      </c>
      <c r="Q40">
        <v>6857.08</v>
      </c>
      <c r="R40">
        <v>283.81</v>
      </c>
      <c r="S40">
        <v>168.03</v>
      </c>
      <c r="T40">
        <v>54705.39</v>
      </c>
      <c r="U40">
        <v>0.59</v>
      </c>
      <c r="V40">
        <v>0.87</v>
      </c>
      <c r="W40">
        <v>15.02</v>
      </c>
      <c r="X40">
        <v>3.36</v>
      </c>
      <c r="Y40">
        <v>1</v>
      </c>
      <c r="Z40">
        <v>10</v>
      </c>
    </row>
    <row r="41" spans="1:26" x14ac:dyDescent="0.3">
      <c r="A41">
        <v>5</v>
      </c>
      <c r="B41">
        <v>80</v>
      </c>
      <c r="C41" t="s">
        <v>26</v>
      </c>
      <c r="D41">
        <v>1.4661999999999999</v>
      </c>
      <c r="E41">
        <v>68.209999999999994</v>
      </c>
      <c r="F41">
        <v>63.08</v>
      </c>
      <c r="G41">
        <v>43.5</v>
      </c>
      <c r="H41">
        <v>0.64</v>
      </c>
      <c r="I41">
        <v>87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598.36</v>
      </c>
      <c r="Q41">
        <v>6857.26</v>
      </c>
      <c r="R41">
        <v>281.27999999999997</v>
      </c>
      <c r="S41">
        <v>168.03</v>
      </c>
      <c r="T41">
        <v>53448.66</v>
      </c>
      <c r="U41">
        <v>0.6</v>
      </c>
      <c r="V41">
        <v>0.87</v>
      </c>
      <c r="W41">
        <v>15.05</v>
      </c>
      <c r="X41">
        <v>3.32</v>
      </c>
      <c r="Y41">
        <v>1</v>
      </c>
      <c r="Z41">
        <v>10</v>
      </c>
    </row>
    <row r="42" spans="1:26" x14ac:dyDescent="0.3">
      <c r="A42">
        <v>0</v>
      </c>
      <c r="B42">
        <v>35</v>
      </c>
      <c r="C42" t="s">
        <v>26</v>
      </c>
      <c r="D42">
        <v>1.2112000000000001</v>
      </c>
      <c r="E42">
        <v>82.57</v>
      </c>
      <c r="F42">
        <v>74.16</v>
      </c>
      <c r="G42">
        <v>11.77</v>
      </c>
      <c r="H42">
        <v>0.22</v>
      </c>
      <c r="I42">
        <v>378</v>
      </c>
      <c r="J42">
        <v>80.84</v>
      </c>
      <c r="K42">
        <v>35.1</v>
      </c>
      <c r="L42">
        <v>1</v>
      </c>
      <c r="M42">
        <v>376</v>
      </c>
      <c r="N42">
        <v>9.74</v>
      </c>
      <c r="O42">
        <v>10204.209999999999</v>
      </c>
      <c r="P42">
        <v>522.79999999999995</v>
      </c>
      <c r="Q42">
        <v>6858.23</v>
      </c>
      <c r="R42">
        <v>655.43</v>
      </c>
      <c r="S42">
        <v>168.03</v>
      </c>
      <c r="T42">
        <v>239069.7</v>
      </c>
      <c r="U42">
        <v>0.26</v>
      </c>
      <c r="V42">
        <v>0.74</v>
      </c>
      <c r="W42">
        <v>15.41</v>
      </c>
      <c r="X42">
        <v>14.39</v>
      </c>
      <c r="Y42">
        <v>1</v>
      </c>
      <c r="Z42">
        <v>10</v>
      </c>
    </row>
    <row r="43" spans="1:26" x14ac:dyDescent="0.3">
      <c r="A43">
        <v>1</v>
      </c>
      <c r="B43">
        <v>35</v>
      </c>
      <c r="C43" t="s">
        <v>26</v>
      </c>
      <c r="D43">
        <v>1.3775999999999999</v>
      </c>
      <c r="E43">
        <v>72.59</v>
      </c>
      <c r="F43">
        <v>67.31</v>
      </c>
      <c r="G43">
        <v>20.5</v>
      </c>
      <c r="H43">
        <v>0.43</v>
      </c>
      <c r="I43">
        <v>197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424.38</v>
      </c>
      <c r="Q43">
        <v>6858.66</v>
      </c>
      <c r="R43">
        <v>416.61</v>
      </c>
      <c r="S43">
        <v>168.03</v>
      </c>
      <c r="T43">
        <v>120566.12</v>
      </c>
      <c r="U43">
        <v>0.4</v>
      </c>
      <c r="V43">
        <v>0.82</v>
      </c>
      <c r="W43">
        <v>15.39</v>
      </c>
      <c r="X43">
        <v>7.54</v>
      </c>
      <c r="Y43">
        <v>1</v>
      </c>
      <c r="Z43">
        <v>10</v>
      </c>
    </row>
    <row r="44" spans="1:26" x14ac:dyDescent="0.3">
      <c r="A44">
        <v>0</v>
      </c>
      <c r="B44">
        <v>50</v>
      </c>
      <c r="C44" t="s">
        <v>26</v>
      </c>
      <c r="D44">
        <v>1.0691999999999999</v>
      </c>
      <c r="E44">
        <v>93.53</v>
      </c>
      <c r="F44">
        <v>79.900000000000006</v>
      </c>
      <c r="G44">
        <v>9.18</v>
      </c>
      <c r="H44">
        <v>0.16</v>
      </c>
      <c r="I44">
        <v>522</v>
      </c>
      <c r="J44">
        <v>107.41</v>
      </c>
      <c r="K44">
        <v>41.65</v>
      </c>
      <c r="L44">
        <v>1</v>
      </c>
      <c r="M44">
        <v>520</v>
      </c>
      <c r="N44">
        <v>14.77</v>
      </c>
      <c r="O44">
        <v>13481.73</v>
      </c>
      <c r="P44">
        <v>719.93</v>
      </c>
      <c r="Q44">
        <v>6859.11</v>
      </c>
      <c r="R44">
        <v>847.54</v>
      </c>
      <c r="S44">
        <v>168.03</v>
      </c>
      <c r="T44">
        <v>334406.19</v>
      </c>
      <c r="U44">
        <v>0.2</v>
      </c>
      <c r="V44">
        <v>0.69</v>
      </c>
      <c r="W44">
        <v>15.64</v>
      </c>
      <c r="X44">
        <v>20.12</v>
      </c>
      <c r="Y44">
        <v>1</v>
      </c>
      <c r="Z44">
        <v>10</v>
      </c>
    </row>
    <row r="45" spans="1:26" x14ac:dyDescent="0.3">
      <c r="A45">
        <v>1</v>
      </c>
      <c r="B45">
        <v>50</v>
      </c>
      <c r="C45" t="s">
        <v>26</v>
      </c>
      <c r="D45">
        <v>1.3627</v>
      </c>
      <c r="E45">
        <v>73.38</v>
      </c>
      <c r="F45">
        <v>67.02</v>
      </c>
      <c r="G45">
        <v>20.62</v>
      </c>
      <c r="H45">
        <v>0.32</v>
      </c>
      <c r="I45">
        <v>195</v>
      </c>
      <c r="J45">
        <v>108.68</v>
      </c>
      <c r="K45">
        <v>41.65</v>
      </c>
      <c r="L45">
        <v>2</v>
      </c>
      <c r="M45">
        <v>193</v>
      </c>
      <c r="N45">
        <v>15.03</v>
      </c>
      <c r="O45">
        <v>13638.32</v>
      </c>
      <c r="P45">
        <v>539.02</v>
      </c>
      <c r="Q45">
        <v>6857.69</v>
      </c>
      <c r="R45">
        <v>416.36</v>
      </c>
      <c r="S45">
        <v>168.03</v>
      </c>
      <c r="T45">
        <v>120448.44</v>
      </c>
      <c r="U45">
        <v>0.4</v>
      </c>
      <c r="V45">
        <v>0.82</v>
      </c>
      <c r="W45">
        <v>15.11</v>
      </c>
      <c r="X45">
        <v>7.25</v>
      </c>
      <c r="Y45">
        <v>1</v>
      </c>
      <c r="Z45">
        <v>10</v>
      </c>
    </row>
    <row r="46" spans="1:26" x14ac:dyDescent="0.3">
      <c r="A46">
        <v>2</v>
      </c>
      <c r="B46">
        <v>50</v>
      </c>
      <c r="C46" t="s">
        <v>26</v>
      </c>
      <c r="D46">
        <v>1.4247000000000001</v>
      </c>
      <c r="E46">
        <v>70.19</v>
      </c>
      <c r="F46">
        <v>65.069999999999993</v>
      </c>
      <c r="G46">
        <v>28.09</v>
      </c>
      <c r="H46">
        <v>0.48</v>
      </c>
      <c r="I46">
        <v>139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485.63</v>
      </c>
      <c r="Q46">
        <v>6857.83</v>
      </c>
      <c r="R46">
        <v>345.34</v>
      </c>
      <c r="S46">
        <v>168.03</v>
      </c>
      <c r="T46">
        <v>85220.04</v>
      </c>
      <c r="U46">
        <v>0.49</v>
      </c>
      <c r="V46">
        <v>0.84</v>
      </c>
      <c r="W46">
        <v>15.2</v>
      </c>
      <c r="X46">
        <v>5.31</v>
      </c>
      <c r="Y46">
        <v>1</v>
      </c>
      <c r="Z46">
        <v>10</v>
      </c>
    </row>
    <row r="47" spans="1:26" x14ac:dyDescent="0.3">
      <c r="A47">
        <v>0</v>
      </c>
      <c r="B47">
        <v>25</v>
      </c>
      <c r="C47" t="s">
        <v>26</v>
      </c>
      <c r="D47">
        <v>1.3065</v>
      </c>
      <c r="E47">
        <v>76.540000000000006</v>
      </c>
      <c r="F47">
        <v>70.75</v>
      </c>
      <c r="G47">
        <v>14.74</v>
      </c>
      <c r="H47">
        <v>0.28000000000000003</v>
      </c>
      <c r="I47">
        <v>288</v>
      </c>
      <c r="J47">
        <v>61.76</v>
      </c>
      <c r="K47">
        <v>28.92</v>
      </c>
      <c r="L47">
        <v>1</v>
      </c>
      <c r="M47">
        <v>109</v>
      </c>
      <c r="N47">
        <v>6.84</v>
      </c>
      <c r="O47">
        <v>7851.41</v>
      </c>
      <c r="P47">
        <v>377.91</v>
      </c>
      <c r="Q47">
        <v>6859.09</v>
      </c>
      <c r="R47">
        <v>532.33000000000004</v>
      </c>
      <c r="S47">
        <v>168.03</v>
      </c>
      <c r="T47">
        <v>177971.66</v>
      </c>
      <c r="U47">
        <v>0.32</v>
      </c>
      <c r="V47">
        <v>0.78</v>
      </c>
      <c r="W47">
        <v>15.51</v>
      </c>
      <c r="X47">
        <v>10.98</v>
      </c>
      <c r="Y47">
        <v>1</v>
      </c>
      <c r="Z47">
        <v>10</v>
      </c>
    </row>
    <row r="48" spans="1:26" x14ac:dyDescent="0.3">
      <c r="A48">
        <v>1</v>
      </c>
      <c r="B48">
        <v>25</v>
      </c>
      <c r="C48" t="s">
        <v>26</v>
      </c>
      <c r="D48">
        <v>1.3176000000000001</v>
      </c>
      <c r="E48">
        <v>75.89</v>
      </c>
      <c r="F48">
        <v>70.28</v>
      </c>
      <c r="G48">
        <v>15.33</v>
      </c>
      <c r="H48">
        <v>0.55000000000000004</v>
      </c>
      <c r="I48">
        <v>275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378.38</v>
      </c>
      <c r="Q48">
        <v>6859.46</v>
      </c>
      <c r="R48">
        <v>512.87</v>
      </c>
      <c r="S48">
        <v>168.03</v>
      </c>
      <c r="T48">
        <v>168306.22</v>
      </c>
      <c r="U48">
        <v>0.33</v>
      </c>
      <c r="V48">
        <v>0.78</v>
      </c>
      <c r="W48">
        <v>15.6</v>
      </c>
      <c r="X48">
        <v>10.51</v>
      </c>
      <c r="Y48">
        <v>1</v>
      </c>
      <c r="Z48">
        <v>10</v>
      </c>
    </row>
    <row r="49" spans="1:26" x14ac:dyDescent="0.3">
      <c r="A49">
        <v>0</v>
      </c>
      <c r="B49">
        <v>85</v>
      </c>
      <c r="C49" t="s">
        <v>26</v>
      </c>
      <c r="D49">
        <v>0.80359999999999998</v>
      </c>
      <c r="E49">
        <v>124.44</v>
      </c>
      <c r="F49">
        <v>93.26</v>
      </c>
      <c r="G49">
        <v>6.58</v>
      </c>
      <c r="H49">
        <v>0.11</v>
      </c>
      <c r="I49">
        <v>850</v>
      </c>
      <c r="J49">
        <v>167.88</v>
      </c>
      <c r="K49">
        <v>51.39</v>
      </c>
      <c r="L49">
        <v>1</v>
      </c>
      <c r="M49">
        <v>848</v>
      </c>
      <c r="N49">
        <v>30.49</v>
      </c>
      <c r="O49">
        <v>20939.59</v>
      </c>
      <c r="P49">
        <v>1166.75</v>
      </c>
      <c r="Q49">
        <v>6861.09</v>
      </c>
      <c r="R49">
        <v>1295.83</v>
      </c>
      <c r="S49">
        <v>168.03</v>
      </c>
      <c r="T49">
        <v>556909.57999999996</v>
      </c>
      <c r="U49">
        <v>0.13</v>
      </c>
      <c r="V49">
        <v>0.59</v>
      </c>
      <c r="W49">
        <v>16.18</v>
      </c>
      <c r="X49">
        <v>33.479999999999997</v>
      </c>
      <c r="Y49">
        <v>1</v>
      </c>
      <c r="Z49">
        <v>10</v>
      </c>
    </row>
    <row r="50" spans="1:26" x14ac:dyDescent="0.3">
      <c r="A50">
        <v>1</v>
      </c>
      <c r="B50">
        <v>85</v>
      </c>
      <c r="C50" t="s">
        <v>26</v>
      </c>
      <c r="D50">
        <v>1.1849000000000001</v>
      </c>
      <c r="E50">
        <v>84.39</v>
      </c>
      <c r="F50">
        <v>71.52</v>
      </c>
      <c r="G50">
        <v>13.84</v>
      </c>
      <c r="H50">
        <v>0.21</v>
      </c>
      <c r="I50">
        <v>310</v>
      </c>
      <c r="J50">
        <v>169.33</v>
      </c>
      <c r="K50">
        <v>51.39</v>
      </c>
      <c r="L50">
        <v>2</v>
      </c>
      <c r="M50">
        <v>308</v>
      </c>
      <c r="N50">
        <v>30.94</v>
      </c>
      <c r="O50">
        <v>21118.46</v>
      </c>
      <c r="P50">
        <v>858.08</v>
      </c>
      <c r="Q50">
        <v>6857.8</v>
      </c>
      <c r="R50">
        <v>566.96</v>
      </c>
      <c r="S50">
        <v>168.03</v>
      </c>
      <c r="T50">
        <v>195174.29</v>
      </c>
      <c r="U50">
        <v>0.3</v>
      </c>
      <c r="V50">
        <v>0.77</v>
      </c>
      <c r="W50">
        <v>15.3</v>
      </c>
      <c r="X50">
        <v>11.75</v>
      </c>
      <c r="Y50">
        <v>1</v>
      </c>
      <c r="Z50">
        <v>10</v>
      </c>
    </row>
    <row r="51" spans="1:26" x14ac:dyDescent="0.3">
      <c r="A51">
        <v>2</v>
      </c>
      <c r="B51">
        <v>85</v>
      </c>
      <c r="C51" t="s">
        <v>26</v>
      </c>
      <c r="D51">
        <v>1.3301000000000001</v>
      </c>
      <c r="E51">
        <v>75.180000000000007</v>
      </c>
      <c r="F51">
        <v>66.61</v>
      </c>
      <c r="G51">
        <v>21.84</v>
      </c>
      <c r="H51">
        <v>0.31</v>
      </c>
      <c r="I51">
        <v>183</v>
      </c>
      <c r="J51">
        <v>170.79</v>
      </c>
      <c r="K51">
        <v>51.39</v>
      </c>
      <c r="L51">
        <v>3</v>
      </c>
      <c r="M51">
        <v>181</v>
      </c>
      <c r="N51">
        <v>31.4</v>
      </c>
      <c r="O51">
        <v>21297.94</v>
      </c>
      <c r="P51">
        <v>759.97</v>
      </c>
      <c r="Q51">
        <v>6857.76</v>
      </c>
      <c r="R51">
        <v>402.78</v>
      </c>
      <c r="S51">
        <v>168.03</v>
      </c>
      <c r="T51">
        <v>113719.79</v>
      </c>
      <c r="U51">
        <v>0.42</v>
      </c>
      <c r="V51">
        <v>0.82</v>
      </c>
      <c r="W51">
        <v>15.1</v>
      </c>
      <c r="X51">
        <v>6.84</v>
      </c>
      <c r="Y51">
        <v>1</v>
      </c>
      <c r="Z51">
        <v>10</v>
      </c>
    </row>
    <row r="52" spans="1:26" x14ac:dyDescent="0.3">
      <c r="A52">
        <v>3</v>
      </c>
      <c r="B52">
        <v>85</v>
      </c>
      <c r="C52" t="s">
        <v>26</v>
      </c>
      <c r="D52">
        <v>1.4069</v>
      </c>
      <c r="E52">
        <v>71.08</v>
      </c>
      <c r="F52">
        <v>64.44</v>
      </c>
      <c r="G52">
        <v>30.68</v>
      </c>
      <c r="H52">
        <v>0.41</v>
      </c>
      <c r="I52">
        <v>126</v>
      </c>
      <c r="J52">
        <v>172.25</v>
      </c>
      <c r="K52">
        <v>51.39</v>
      </c>
      <c r="L52">
        <v>4</v>
      </c>
      <c r="M52">
        <v>124</v>
      </c>
      <c r="N52">
        <v>31.86</v>
      </c>
      <c r="O52">
        <v>21478.05</v>
      </c>
      <c r="P52">
        <v>694.27</v>
      </c>
      <c r="Q52">
        <v>6857.03</v>
      </c>
      <c r="R52">
        <v>330.58</v>
      </c>
      <c r="S52">
        <v>168.03</v>
      </c>
      <c r="T52">
        <v>77904.039999999994</v>
      </c>
      <c r="U52">
        <v>0.51</v>
      </c>
      <c r="V52">
        <v>0.85</v>
      </c>
      <c r="W52">
        <v>14.99</v>
      </c>
      <c r="X52">
        <v>4.68</v>
      </c>
      <c r="Y52">
        <v>1</v>
      </c>
      <c r="Z52">
        <v>10</v>
      </c>
    </row>
    <row r="53" spans="1:26" x14ac:dyDescent="0.3">
      <c r="A53">
        <v>4</v>
      </c>
      <c r="B53">
        <v>85</v>
      </c>
      <c r="C53" t="s">
        <v>26</v>
      </c>
      <c r="D53">
        <v>1.4544999999999999</v>
      </c>
      <c r="E53">
        <v>68.75</v>
      </c>
      <c r="F53">
        <v>63.23</v>
      </c>
      <c r="G53">
        <v>40.79</v>
      </c>
      <c r="H53">
        <v>0.51</v>
      </c>
      <c r="I53">
        <v>93</v>
      </c>
      <c r="J53">
        <v>173.71</v>
      </c>
      <c r="K53">
        <v>51.39</v>
      </c>
      <c r="L53">
        <v>5</v>
      </c>
      <c r="M53">
        <v>83</v>
      </c>
      <c r="N53">
        <v>32.32</v>
      </c>
      <c r="O53">
        <v>21658.78</v>
      </c>
      <c r="P53">
        <v>635.54999999999995</v>
      </c>
      <c r="Q53">
        <v>6857.01</v>
      </c>
      <c r="R53">
        <v>289.68</v>
      </c>
      <c r="S53">
        <v>168.03</v>
      </c>
      <c r="T53">
        <v>57620.22</v>
      </c>
      <c r="U53">
        <v>0.57999999999999996</v>
      </c>
      <c r="V53">
        <v>0.87</v>
      </c>
      <c r="W53">
        <v>14.96</v>
      </c>
      <c r="X53">
        <v>3.47</v>
      </c>
      <c r="Y53">
        <v>1</v>
      </c>
      <c r="Z53">
        <v>10</v>
      </c>
    </row>
    <row r="54" spans="1:26" x14ac:dyDescent="0.3">
      <c r="A54">
        <v>5</v>
      </c>
      <c r="B54">
        <v>85</v>
      </c>
      <c r="C54" t="s">
        <v>26</v>
      </c>
      <c r="D54">
        <v>1.4702</v>
      </c>
      <c r="E54">
        <v>68.02</v>
      </c>
      <c r="F54">
        <v>62.87</v>
      </c>
      <c r="G54">
        <v>46</v>
      </c>
      <c r="H54">
        <v>0.61</v>
      </c>
      <c r="I54">
        <v>82</v>
      </c>
      <c r="J54">
        <v>175.18</v>
      </c>
      <c r="K54">
        <v>51.39</v>
      </c>
      <c r="L54">
        <v>6</v>
      </c>
      <c r="M54">
        <v>4</v>
      </c>
      <c r="N54">
        <v>32.79</v>
      </c>
      <c r="O54">
        <v>21840.16</v>
      </c>
      <c r="P54">
        <v>614.46</v>
      </c>
      <c r="Q54">
        <v>6857.41</v>
      </c>
      <c r="R54">
        <v>274.62</v>
      </c>
      <c r="S54">
        <v>168.03</v>
      </c>
      <c r="T54">
        <v>50143.85</v>
      </c>
      <c r="U54">
        <v>0.61</v>
      </c>
      <c r="V54">
        <v>0.87</v>
      </c>
      <c r="W54">
        <v>15.03</v>
      </c>
      <c r="X54">
        <v>3.11</v>
      </c>
      <c r="Y54">
        <v>1</v>
      </c>
      <c r="Z54">
        <v>10</v>
      </c>
    </row>
    <row r="55" spans="1:26" x14ac:dyDescent="0.3">
      <c r="A55">
        <v>6</v>
      </c>
      <c r="B55">
        <v>85</v>
      </c>
      <c r="C55" t="s">
        <v>26</v>
      </c>
      <c r="D55">
        <v>1.47</v>
      </c>
      <c r="E55">
        <v>68.03</v>
      </c>
      <c r="F55">
        <v>62.88</v>
      </c>
      <c r="G55">
        <v>46.01</v>
      </c>
      <c r="H55">
        <v>0.7</v>
      </c>
      <c r="I55">
        <v>82</v>
      </c>
      <c r="J55">
        <v>176.66</v>
      </c>
      <c r="K55">
        <v>51.39</v>
      </c>
      <c r="L55">
        <v>7</v>
      </c>
      <c r="M55">
        <v>0</v>
      </c>
      <c r="N55">
        <v>33.270000000000003</v>
      </c>
      <c r="O55">
        <v>22022.17</v>
      </c>
      <c r="P55">
        <v>619.24</v>
      </c>
      <c r="Q55">
        <v>6857.28</v>
      </c>
      <c r="R55">
        <v>274.7</v>
      </c>
      <c r="S55">
        <v>168.03</v>
      </c>
      <c r="T55">
        <v>50184.72</v>
      </c>
      <c r="U55">
        <v>0.61</v>
      </c>
      <c r="V55">
        <v>0.87</v>
      </c>
      <c r="W55">
        <v>15.04</v>
      </c>
      <c r="X55">
        <v>3.12</v>
      </c>
      <c r="Y55">
        <v>1</v>
      </c>
      <c r="Z55">
        <v>10</v>
      </c>
    </row>
    <row r="56" spans="1:26" x14ac:dyDescent="0.3">
      <c r="A56">
        <v>0</v>
      </c>
      <c r="B56">
        <v>20</v>
      </c>
      <c r="C56" t="s">
        <v>26</v>
      </c>
      <c r="D56">
        <v>1.2674000000000001</v>
      </c>
      <c r="E56">
        <v>78.900000000000006</v>
      </c>
      <c r="F56">
        <v>72.95</v>
      </c>
      <c r="G56">
        <v>12.72</v>
      </c>
      <c r="H56">
        <v>0.34</v>
      </c>
      <c r="I56">
        <v>344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343.38</v>
      </c>
      <c r="Q56">
        <v>6859.89</v>
      </c>
      <c r="R56">
        <v>599.23</v>
      </c>
      <c r="S56">
        <v>168.03</v>
      </c>
      <c r="T56">
        <v>211138.03</v>
      </c>
      <c r="U56">
        <v>0.28000000000000003</v>
      </c>
      <c r="V56">
        <v>0.75</v>
      </c>
      <c r="W56">
        <v>15.79</v>
      </c>
      <c r="X56">
        <v>13.18</v>
      </c>
      <c r="Y56">
        <v>1</v>
      </c>
      <c r="Z56">
        <v>10</v>
      </c>
    </row>
    <row r="57" spans="1:26" x14ac:dyDescent="0.3">
      <c r="A57">
        <v>0</v>
      </c>
      <c r="B57">
        <v>65</v>
      </c>
      <c r="C57" t="s">
        <v>26</v>
      </c>
      <c r="D57">
        <v>0.94750000000000001</v>
      </c>
      <c r="E57">
        <v>105.54</v>
      </c>
      <c r="F57">
        <v>85.42</v>
      </c>
      <c r="G57">
        <v>7.78</v>
      </c>
      <c r="H57">
        <v>0.13</v>
      </c>
      <c r="I57">
        <v>659</v>
      </c>
      <c r="J57">
        <v>133.21</v>
      </c>
      <c r="K57">
        <v>46.47</v>
      </c>
      <c r="L57">
        <v>1</v>
      </c>
      <c r="M57">
        <v>657</v>
      </c>
      <c r="N57">
        <v>20.75</v>
      </c>
      <c r="O57">
        <v>16663.419999999998</v>
      </c>
      <c r="P57">
        <v>907.2</v>
      </c>
      <c r="Q57">
        <v>6859.36</v>
      </c>
      <c r="R57">
        <v>1031.97</v>
      </c>
      <c r="S57">
        <v>168.03</v>
      </c>
      <c r="T57">
        <v>425935.11</v>
      </c>
      <c r="U57">
        <v>0.16</v>
      </c>
      <c r="V57">
        <v>0.64</v>
      </c>
      <c r="W57">
        <v>15.88</v>
      </c>
      <c r="X57">
        <v>25.64</v>
      </c>
      <c r="Y57">
        <v>1</v>
      </c>
      <c r="Z57">
        <v>10</v>
      </c>
    </row>
    <row r="58" spans="1:26" x14ac:dyDescent="0.3">
      <c r="A58">
        <v>1</v>
      </c>
      <c r="B58">
        <v>65</v>
      </c>
      <c r="C58" t="s">
        <v>26</v>
      </c>
      <c r="D58">
        <v>1.2810999999999999</v>
      </c>
      <c r="E58">
        <v>78.06</v>
      </c>
      <c r="F58">
        <v>69.12</v>
      </c>
      <c r="G58">
        <v>16.72</v>
      </c>
      <c r="H58">
        <v>0.26</v>
      </c>
      <c r="I58">
        <v>248</v>
      </c>
      <c r="J58">
        <v>134.55000000000001</v>
      </c>
      <c r="K58">
        <v>46.47</v>
      </c>
      <c r="L58">
        <v>2</v>
      </c>
      <c r="M58">
        <v>246</v>
      </c>
      <c r="N58">
        <v>21.09</v>
      </c>
      <c r="O58">
        <v>16828.84</v>
      </c>
      <c r="P58">
        <v>685.17</v>
      </c>
      <c r="Q58">
        <v>6858.02</v>
      </c>
      <c r="R58">
        <v>486.24</v>
      </c>
      <c r="S58">
        <v>168.03</v>
      </c>
      <c r="T58">
        <v>155123.17000000001</v>
      </c>
      <c r="U58">
        <v>0.35</v>
      </c>
      <c r="V58">
        <v>0.79</v>
      </c>
      <c r="W58">
        <v>15.22</v>
      </c>
      <c r="X58">
        <v>9.36</v>
      </c>
      <c r="Y58">
        <v>1</v>
      </c>
      <c r="Z58">
        <v>10</v>
      </c>
    </row>
    <row r="59" spans="1:26" x14ac:dyDescent="0.3">
      <c r="A59">
        <v>2</v>
      </c>
      <c r="B59">
        <v>65</v>
      </c>
      <c r="C59" t="s">
        <v>26</v>
      </c>
      <c r="D59">
        <v>1.4064000000000001</v>
      </c>
      <c r="E59">
        <v>71.099999999999994</v>
      </c>
      <c r="F59">
        <v>65.06</v>
      </c>
      <c r="G59">
        <v>27.49</v>
      </c>
      <c r="H59">
        <v>0.39</v>
      </c>
      <c r="I59">
        <v>142</v>
      </c>
      <c r="J59">
        <v>135.9</v>
      </c>
      <c r="K59">
        <v>46.47</v>
      </c>
      <c r="L59">
        <v>3</v>
      </c>
      <c r="M59">
        <v>140</v>
      </c>
      <c r="N59">
        <v>21.43</v>
      </c>
      <c r="O59">
        <v>16994.64</v>
      </c>
      <c r="P59">
        <v>589.83000000000004</v>
      </c>
      <c r="Q59">
        <v>6857.02</v>
      </c>
      <c r="R59">
        <v>350.74</v>
      </c>
      <c r="S59">
        <v>168.03</v>
      </c>
      <c r="T59">
        <v>87906.85</v>
      </c>
      <c r="U59">
        <v>0.48</v>
      </c>
      <c r="V59">
        <v>0.84</v>
      </c>
      <c r="W59">
        <v>15.04</v>
      </c>
      <c r="X59">
        <v>5.3</v>
      </c>
      <c r="Y59">
        <v>1</v>
      </c>
      <c r="Z59">
        <v>10</v>
      </c>
    </row>
    <row r="60" spans="1:26" x14ac:dyDescent="0.3">
      <c r="A60">
        <v>3</v>
      </c>
      <c r="B60">
        <v>65</v>
      </c>
      <c r="C60" t="s">
        <v>26</v>
      </c>
      <c r="D60">
        <v>1.4511000000000001</v>
      </c>
      <c r="E60">
        <v>68.91</v>
      </c>
      <c r="F60">
        <v>63.82</v>
      </c>
      <c r="G60">
        <v>35.79</v>
      </c>
      <c r="H60">
        <v>0.52</v>
      </c>
      <c r="I60">
        <v>107</v>
      </c>
      <c r="J60">
        <v>137.25</v>
      </c>
      <c r="K60">
        <v>46.47</v>
      </c>
      <c r="L60">
        <v>4</v>
      </c>
      <c r="M60">
        <v>11</v>
      </c>
      <c r="N60">
        <v>21.78</v>
      </c>
      <c r="O60">
        <v>17160.919999999998</v>
      </c>
      <c r="P60">
        <v>542.9</v>
      </c>
      <c r="Q60">
        <v>6856.81</v>
      </c>
      <c r="R60">
        <v>305.02</v>
      </c>
      <c r="S60">
        <v>168.03</v>
      </c>
      <c r="T60">
        <v>65222.44</v>
      </c>
      <c r="U60">
        <v>0.55000000000000004</v>
      </c>
      <c r="V60">
        <v>0.86</v>
      </c>
      <c r="W60">
        <v>15.11</v>
      </c>
      <c r="X60">
        <v>4.0599999999999996</v>
      </c>
      <c r="Y60">
        <v>1</v>
      </c>
      <c r="Z60">
        <v>10</v>
      </c>
    </row>
    <row r="61" spans="1:26" x14ac:dyDescent="0.3">
      <c r="A61">
        <v>4</v>
      </c>
      <c r="B61">
        <v>65</v>
      </c>
      <c r="C61" t="s">
        <v>26</v>
      </c>
      <c r="D61">
        <v>1.4511000000000001</v>
      </c>
      <c r="E61">
        <v>68.91</v>
      </c>
      <c r="F61">
        <v>63.82</v>
      </c>
      <c r="G61">
        <v>35.79</v>
      </c>
      <c r="H61">
        <v>0.64</v>
      </c>
      <c r="I61">
        <v>107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17327.689999999999</v>
      </c>
      <c r="P61">
        <v>545.79</v>
      </c>
      <c r="Q61">
        <v>6857.75</v>
      </c>
      <c r="R61">
        <v>304.66000000000003</v>
      </c>
      <c r="S61">
        <v>168.03</v>
      </c>
      <c r="T61">
        <v>65041.48</v>
      </c>
      <c r="U61">
        <v>0.55000000000000004</v>
      </c>
      <c r="V61">
        <v>0.86</v>
      </c>
      <c r="W61">
        <v>15.12</v>
      </c>
      <c r="X61">
        <v>4.0599999999999996</v>
      </c>
      <c r="Y61">
        <v>1</v>
      </c>
      <c r="Z61">
        <v>10</v>
      </c>
    </row>
    <row r="62" spans="1:26" x14ac:dyDescent="0.3">
      <c r="A62">
        <v>0</v>
      </c>
      <c r="B62">
        <v>75</v>
      </c>
      <c r="C62" t="s">
        <v>26</v>
      </c>
      <c r="D62">
        <v>0.87370000000000003</v>
      </c>
      <c r="E62">
        <v>114.46</v>
      </c>
      <c r="F62">
        <v>89.2</v>
      </c>
      <c r="G62">
        <v>7.12</v>
      </c>
      <c r="H62">
        <v>0.12</v>
      </c>
      <c r="I62">
        <v>752</v>
      </c>
      <c r="J62">
        <v>150.44</v>
      </c>
      <c r="K62">
        <v>49.1</v>
      </c>
      <c r="L62">
        <v>1</v>
      </c>
      <c r="M62">
        <v>750</v>
      </c>
      <c r="N62">
        <v>25.34</v>
      </c>
      <c r="O62">
        <v>18787.759999999998</v>
      </c>
      <c r="P62">
        <v>1033.94</v>
      </c>
      <c r="Q62">
        <v>6860.56</v>
      </c>
      <c r="R62">
        <v>1159.52</v>
      </c>
      <c r="S62">
        <v>168.03</v>
      </c>
      <c r="T62">
        <v>489244.42</v>
      </c>
      <c r="U62">
        <v>0.14000000000000001</v>
      </c>
      <c r="V62">
        <v>0.62</v>
      </c>
      <c r="W62">
        <v>16.02</v>
      </c>
      <c r="X62">
        <v>29.42</v>
      </c>
      <c r="Y62">
        <v>1</v>
      </c>
      <c r="Z62">
        <v>10</v>
      </c>
    </row>
    <row r="63" spans="1:26" x14ac:dyDescent="0.3">
      <c r="A63">
        <v>1</v>
      </c>
      <c r="B63">
        <v>75</v>
      </c>
      <c r="C63" t="s">
        <v>26</v>
      </c>
      <c r="D63">
        <v>1.2321</v>
      </c>
      <c r="E63">
        <v>81.16</v>
      </c>
      <c r="F63">
        <v>70.33</v>
      </c>
      <c r="G63">
        <v>15.07</v>
      </c>
      <c r="H63">
        <v>0.23</v>
      </c>
      <c r="I63">
        <v>280</v>
      </c>
      <c r="J63">
        <v>151.83000000000001</v>
      </c>
      <c r="K63">
        <v>49.1</v>
      </c>
      <c r="L63">
        <v>2</v>
      </c>
      <c r="M63">
        <v>278</v>
      </c>
      <c r="N63">
        <v>25.73</v>
      </c>
      <c r="O63">
        <v>18959.54</v>
      </c>
      <c r="P63">
        <v>773.49</v>
      </c>
      <c r="Q63">
        <v>6858.26</v>
      </c>
      <c r="R63">
        <v>527.09</v>
      </c>
      <c r="S63">
        <v>168.03</v>
      </c>
      <c r="T63">
        <v>175388.44</v>
      </c>
      <c r="U63">
        <v>0.32</v>
      </c>
      <c r="V63">
        <v>0.78</v>
      </c>
      <c r="W63">
        <v>15.25</v>
      </c>
      <c r="X63">
        <v>10.56</v>
      </c>
      <c r="Y63">
        <v>1</v>
      </c>
      <c r="Z63">
        <v>10</v>
      </c>
    </row>
    <row r="64" spans="1:26" x14ac:dyDescent="0.3">
      <c r="A64">
        <v>2</v>
      </c>
      <c r="B64">
        <v>75</v>
      </c>
      <c r="C64" t="s">
        <v>26</v>
      </c>
      <c r="D64">
        <v>1.3662000000000001</v>
      </c>
      <c r="E64">
        <v>73.2</v>
      </c>
      <c r="F64">
        <v>65.91</v>
      </c>
      <c r="G64">
        <v>24.11</v>
      </c>
      <c r="H64">
        <v>0.35</v>
      </c>
      <c r="I64">
        <v>164</v>
      </c>
      <c r="J64">
        <v>153.22999999999999</v>
      </c>
      <c r="K64">
        <v>49.1</v>
      </c>
      <c r="L64">
        <v>3</v>
      </c>
      <c r="M64">
        <v>162</v>
      </c>
      <c r="N64">
        <v>26.13</v>
      </c>
      <c r="O64">
        <v>19131.849999999999</v>
      </c>
      <c r="P64">
        <v>680.05</v>
      </c>
      <c r="Q64">
        <v>6857.09</v>
      </c>
      <c r="R64">
        <v>379.33</v>
      </c>
      <c r="S64">
        <v>168.03</v>
      </c>
      <c r="T64">
        <v>102090.67</v>
      </c>
      <c r="U64">
        <v>0.44</v>
      </c>
      <c r="V64">
        <v>0.83</v>
      </c>
      <c r="W64">
        <v>15.07</v>
      </c>
      <c r="X64">
        <v>6.15</v>
      </c>
      <c r="Y64">
        <v>1</v>
      </c>
      <c r="Z64">
        <v>10</v>
      </c>
    </row>
    <row r="65" spans="1:26" x14ac:dyDescent="0.3">
      <c r="A65">
        <v>3</v>
      </c>
      <c r="B65">
        <v>75</v>
      </c>
      <c r="C65" t="s">
        <v>26</v>
      </c>
      <c r="D65">
        <v>1.4393</v>
      </c>
      <c r="E65">
        <v>69.48</v>
      </c>
      <c r="F65">
        <v>63.84</v>
      </c>
      <c r="G65">
        <v>34.82</v>
      </c>
      <c r="H65">
        <v>0.46</v>
      </c>
      <c r="I65">
        <v>110</v>
      </c>
      <c r="J65">
        <v>154.63</v>
      </c>
      <c r="K65">
        <v>49.1</v>
      </c>
      <c r="L65">
        <v>4</v>
      </c>
      <c r="M65">
        <v>107</v>
      </c>
      <c r="N65">
        <v>26.53</v>
      </c>
      <c r="O65">
        <v>19304.72</v>
      </c>
      <c r="P65">
        <v>607.28</v>
      </c>
      <c r="Q65">
        <v>6856.83</v>
      </c>
      <c r="R65">
        <v>310.32</v>
      </c>
      <c r="S65">
        <v>168.03</v>
      </c>
      <c r="T65">
        <v>67856.800000000003</v>
      </c>
      <c r="U65">
        <v>0.54</v>
      </c>
      <c r="V65">
        <v>0.86</v>
      </c>
      <c r="W65">
        <v>14.98</v>
      </c>
      <c r="X65">
        <v>4.08</v>
      </c>
      <c r="Y65">
        <v>1</v>
      </c>
      <c r="Z65">
        <v>10</v>
      </c>
    </row>
    <row r="66" spans="1:26" x14ac:dyDescent="0.3">
      <c r="A66">
        <v>4</v>
      </c>
      <c r="B66">
        <v>75</v>
      </c>
      <c r="C66" t="s">
        <v>26</v>
      </c>
      <c r="D66">
        <v>1.4615</v>
      </c>
      <c r="E66">
        <v>68.42</v>
      </c>
      <c r="F66">
        <v>63.3</v>
      </c>
      <c r="G66">
        <v>40.840000000000003</v>
      </c>
      <c r="H66">
        <v>0.56999999999999995</v>
      </c>
      <c r="I66">
        <v>93</v>
      </c>
      <c r="J66">
        <v>156.03</v>
      </c>
      <c r="K66">
        <v>49.1</v>
      </c>
      <c r="L66">
        <v>5</v>
      </c>
      <c r="M66">
        <v>8</v>
      </c>
      <c r="N66">
        <v>26.94</v>
      </c>
      <c r="O66">
        <v>19478.150000000001</v>
      </c>
      <c r="P66">
        <v>578.63</v>
      </c>
      <c r="Q66">
        <v>6857.47</v>
      </c>
      <c r="R66">
        <v>288.47000000000003</v>
      </c>
      <c r="S66">
        <v>168.03</v>
      </c>
      <c r="T66">
        <v>57012.92</v>
      </c>
      <c r="U66">
        <v>0.57999999999999996</v>
      </c>
      <c r="V66">
        <v>0.87</v>
      </c>
      <c r="W66">
        <v>15.07</v>
      </c>
      <c r="X66">
        <v>3.55</v>
      </c>
      <c r="Y66">
        <v>1</v>
      </c>
      <c r="Z66">
        <v>10</v>
      </c>
    </row>
    <row r="67" spans="1:26" x14ac:dyDescent="0.3">
      <c r="A67">
        <v>5</v>
      </c>
      <c r="B67">
        <v>75</v>
      </c>
      <c r="C67" t="s">
        <v>26</v>
      </c>
      <c r="D67">
        <v>1.4615</v>
      </c>
      <c r="E67">
        <v>68.42</v>
      </c>
      <c r="F67">
        <v>63.31</v>
      </c>
      <c r="G67">
        <v>40.840000000000003</v>
      </c>
      <c r="H67">
        <v>0.67</v>
      </c>
      <c r="I67">
        <v>93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582.76</v>
      </c>
      <c r="Q67">
        <v>6857.13</v>
      </c>
      <c r="R67">
        <v>288.22000000000003</v>
      </c>
      <c r="S67">
        <v>168.03</v>
      </c>
      <c r="T67">
        <v>56887.99</v>
      </c>
      <c r="U67">
        <v>0.57999999999999996</v>
      </c>
      <c r="V67">
        <v>0.87</v>
      </c>
      <c r="W67">
        <v>15.08</v>
      </c>
      <c r="X67">
        <v>3.55</v>
      </c>
      <c r="Y67">
        <v>1</v>
      </c>
      <c r="Z67">
        <v>10</v>
      </c>
    </row>
    <row r="68" spans="1:26" x14ac:dyDescent="0.3">
      <c r="A68">
        <v>0</v>
      </c>
      <c r="B68">
        <v>95</v>
      </c>
      <c r="C68" t="s">
        <v>26</v>
      </c>
      <c r="D68">
        <v>0.7369</v>
      </c>
      <c r="E68">
        <v>135.69999999999999</v>
      </c>
      <c r="F68">
        <v>97.68</v>
      </c>
      <c r="G68">
        <v>6.14</v>
      </c>
      <c r="H68">
        <v>0.1</v>
      </c>
      <c r="I68">
        <v>955</v>
      </c>
      <c r="J68">
        <v>185.69</v>
      </c>
      <c r="K68">
        <v>53.44</v>
      </c>
      <c r="L68">
        <v>1</v>
      </c>
      <c r="M68">
        <v>953</v>
      </c>
      <c r="N68">
        <v>36.26</v>
      </c>
      <c r="O68">
        <v>23136.14</v>
      </c>
      <c r="P68">
        <v>1308.99</v>
      </c>
      <c r="Q68">
        <v>6861.13</v>
      </c>
      <c r="R68">
        <v>1444.37</v>
      </c>
      <c r="S68">
        <v>168.03</v>
      </c>
      <c r="T68">
        <v>630655.93000000005</v>
      </c>
      <c r="U68">
        <v>0.12</v>
      </c>
      <c r="V68">
        <v>0.56000000000000005</v>
      </c>
      <c r="W68">
        <v>16.350000000000001</v>
      </c>
      <c r="X68">
        <v>37.89</v>
      </c>
      <c r="Y68">
        <v>1</v>
      </c>
      <c r="Z68">
        <v>10</v>
      </c>
    </row>
    <row r="69" spans="1:26" x14ac:dyDescent="0.3">
      <c r="A69">
        <v>1</v>
      </c>
      <c r="B69">
        <v>95</v>
      </c>
      <c r="C69" t="s">
        <v>26</v>
      </c>
      <c r="D69">
        <v>1.1391</v>
      </c>
      <c r="E69">
        <v>87.79</v>
      </c>
      <c r="F69">
        <v>72.66</v>
      </c>
      <c r="G69">
        <v>12.82</v>
      </c>
      <c r="H69">
        <v>0.19</v>
      </c>
      <c r="I69">
        <v>340</v>
      </c>
      <c r="J69">
        <v>187.21</v>
      </c>
      <c r="K69">
        <v>53.44</v>
      </c>
      <c r="L69">
        <v>2</v>
      </c>
      <c r="M69">
        <v>338</v>
      </c>
      <c r="N69">
        <v>36.770000000000003</v>
      </c>
      <c r="O69">
        <v>23322.880000000001</v>
      </c>
      <c r="P69">
        <v>941.03</v>
      </c>
      <c r="Q69">
        <v>6858.15</v>
      </c>
      <c r="R69">
        <v>604.47</v>
      </c>
      <c r="S69">
        <v>168.03</v>
      </c>
      <c r="T69">
        <v>213779.51</v>
      </c>
      <c r="U69">
        <v>0.28000000000000003</v>
      </c>
      <c r="V69">
        <v>0.76</v>
      </c>
      <c r="W69">
        <v>15.36</v>
      </c>
      <c r="X69">
        <v>12.9</v>
      </c>
      <c r="Y69">
        <v>1</v>
      </c>
      <c r="Z69">
        <v>10</v>
      </c>
    </row>
    <row r="70" spans="1:26" x14ac:dyDescent="0.3">
      <c r="A70">
        <v>2</v>
      </c>
      <c r="B70">
        <v>95</v>
      </c>
      <c r="C70" t="s">
        <v>26</v>
      </c>
      <c r="D70">
        <v>1.2929999999999999</v>
      </c>
      <c r="E70">
        <v>77.34</v>
      </c>
      <c r="F70">
        <v>67.349999999999994</v>
      </c>
      <c r="G70">
        <v>20.010000000000002</v>
      </c>
      <c r="H70">
        <v>0.28000000000000003</v>
      </c>
      <c r="I70">
        <v>202</v>
      </c>
      <c r="J70">
        <v>188.73</v>
      </c>
      <c r="K70">
        <v>53.44</v>
      </c>
      <c r="L70">
        <v>3</v>
      </c>
      <c r="M70">
        <v>200</v>
      </c>
      <c r="N70">
        <v>37.29</v>
      </c>
      <c r="O70">
        <v>23510.33</v>
      </c>
      <c r="P70">
        <v>839.15</v>
      </c>
      <c r="Q70">
        <v>6857.4</v>
      </c>
      <c r="R70">
        <v>427.02</v>
      </c>
      <c r="S70">
        <v>168.03</v>
      </c>
      <c r="T70">
        <v>125747.04</v>
      </c>
      <c r="U70">
        <v>0.39</v>
      </c>
      <c r="V70">
        <v>0.81</v>
      </c>
      <c r="W70">
        <v>15.14</v>
      </c>
      <c r="X70">
        <v>7.59</v>
      </c>
      <c r="Y70">
        <v>1</v>
      </c>
      <c r="Z70">
        <v>10</v>
      </c>
    </row>
    <row r="71" spans="1:26" x14ac:dyDescent="0.3">
      <c r="A71">
        <v>3</v>
      </c>
      <c r="B71">
        <v>95</v>
      </c>
      <c r="C71" t="s">
        <v>26</v>
      </c>
      <c r="D71">
        <v>1.3765000000000001</v>
      </c>
      <c r="E71">
        <v>72.650000000000006</v>
      </c>
      <c r="F71">
        <v>64.97</v>
      </c>
      <c r="G71">
        <v>27.84</v>
      </c>
      <c r="H71">
        <v>0.37</v>
      </c>
      <c r="I71">
        <v>140</v>
      </c>
      <c r="J71">
        <v>190.25</v>
      </c>
      <c r="K71">
        <v>53.44</v>
      </c>
      <c r="L71">
        <v>4</v>
      </c>
      <c r="M71">
        <v>138</v>
      </c>
      <c r="N71">
        <v>37.82</v>
      </c>
      <c r="O71">
        <v>23698.48</v>
      </c>
      <c r="P71">
        <v>774.86</v>
      </c>
      <c r="Q71">
        <v>6857.01</v>
      </c>
      <c r="R71">
        <v>348.19</v>
      </c>
      <c r="S71">
        <v>168.03</v>
      </c>
      <c r="T71">
        <v>86640.78</v>
      </c>
      <c r="U71">
        <v>0.48</v>
      </c>
      <c r="V71">
        <v>0.84</v>
      </c>
      <c r="W71">
        <v>15.02</v>
      </c>
      <c r="X71">
        <v>5.21</v>
      </c>
      <c r="Y71">
        <v>1</v>
      </c>
      <c r="Z71">
        <v>10</v>
      </c>
    </row>
    <row r="72" spans="1:26" x14ac:dyDescent="0.3">
      <c r="A72">
        <v>4</v>
      </c>
      <c r="B72">
        <v>95</v>
      </c>
      <c r="C72" t="s">
        <v>26</v>
      </c>
      <c r="D72">
        <v>1.4300999999999999</v>
      </c>
      <c r="E72">
        <v>69.92</v>
      </c>
      <c r="F72">
        <v>63.59</v>
      </c>
      <c r="G72">
        <v>36.68</v>
      </c>
      <c r="H72">
        <v>0.46</v>
      </c>
      <c r="I72">
        <v>104</v>
      </c>
      <c r="J72">
        <v>191.78</v>
      </c>
      <c r="K72">
        <v>53.44</v>
      </c>
      <c r="L72">
        <v>5</v>
      </c>
      <c r="M72">
        <v>102</v>
      </c>
      <c r="N72">
        <v>38.35</v>
      </c>
      <c r="O72">
        <v>23887.360000000001</v>
      </c>
      <c r="P72">
        <v>718.8</v>
      </c>
      <c r="Q72">
        <v>6856.93</v>
      </c>
      <c r="R72">
        <v>302.13</v>
      </c>
      <c r="S72">
        <v>168.03</v>
      </c>
      <c r="T72">
        <v>63792.43</v>
      </c>
      <c r="U72">
        <v>0.56000000000000005</v>
      </c>
      <c r="V72">
        <v>0.86</v>
      </c>
      <c r="W72">
        <v>14.96</v>
      </c>
      <c r="X72">
        <v>3.83</v>
      </c>
      <c r="Y72">
        <v>1</v>
      </c>
      <c r="Z72">
        <v>10</v>
      </c>
    </row>
    <row r="73" spans="1:26" x14ac:dyDescent="0.3">
      <c r="A73">
        <v>5</v>
      </c>
      <c r="B73">
        <v>95</v>
      </c>
      <c r="C73" t="s">
        <v>26</v>
      </c>
      <c r="D73">
        <v>1.4656</v>
      </c>
      <c r="E73">
        <v>68.23</v>
      </c>
      <c r="F73">
        <v>62.75</v>
      </c>
      <c r="G73">
        <v>46.48</v>
      </c>
      <c r="H73">
        <v>0.55000000000000004</v>
      </c>
      <c r="I73">
        <v>81</v>
      </c>
      <c r="J73">
        <v>193.32</v>
      </c>
      <c r="K73">
        <v>53.44</v>
      </c>
      <c r="L73">
        <v>6</v>
      </c>
      <c r="M73">
        <v>69</v>
      </c>
      <c r="N73">
        <v>38.89</v>
      </c>
      <c r="O73">
        <v>24076.95</v>
      </c>
      <c r="P73">
        <v>668.05</v>
      </c>
      <c r="Q73">
        <v>6856.7</v>
      </c>
      <c r="R73">
        <v>274.06</v>
      </c>
      <c r="S73">
        <v>168.03</v>
      </c>
      <c r="T73">
        <v>49871.22</v>
      </c>
      <c r="U73">
        <v>0.61</v>
      </c>
      <c r="V73">
        <v>0.87</v>
      </c>
      <c r="W73">
        <v>14.93</v>
      </c>
      <c r="X73">
        <v>2.99</v>
      </c>
      <c r="Y73">
        <v>1</v>
      </c>
      <c r="Z73">
        <v>10</v>
      </c>
    </row>
    <row r="74" spans="1:26" x14ac:dyDescent="0.3">
      <c r="A74">
        <v>6</v>
      </c>
      <c r="B74">
        <v>95</v>
      </c>
      <c r="C74" t="s">
        <v>26</v>
      </c>
      <c r="D74">
        <v>1.4759</v>
      </c>
      <c r="E74">
        <v>67.760000000000005</v>
      </c>
      <c r="F74">
        <v>62.53</v>
      </c>
      <c r="G74">
        <v>50.7</v>
      </c>
      <c r="H74">
        <v>0.64</v>
      </c>
      <c r="I74">
        <v>74</v>
      </c>
      <c r="J74">
        <v>194.86</v>
      </c>
      <c r="K74">
        <v>53.44</v>
      </c>
      <c r="L74">
        <v>7</v>
      </c>
      <c r="M74">
        <v>1</v>
      </c>
      <c r="N74">
        <v>39.43</v>
      </c>
      <c r="O74">
        <v>24267.279999999999</v>
      </c>
      <c r="P74">
        <v>648.35</v>
      </c>
      <c r="Q74">
        <v>6856.91</v>
      </c>
      <c r="R74">
        <v>263.77999999999997</v>
      </c>
      <c r="S74">
        <v>168.03</v>
      </c>
      <c r="T74">
        <v>44764.88</v>
      </c>
      <c r="U74">
        <v>0.64</v>
      </c>
      <c r="V74">
        <v>0.88</v>
      </c>
      <c r="W74">
        <v>15.01</v>
      </c>
      <c r="X74">
        <v>2.78</v>
      </c>
      <c r="Y74">
        <v>1</v>
      </c>
      <c r="Z74">
        <v>10</v>
      </c>
    </row>
    <row r="75" spans="1:26" x14ac:dyDescent="0.3">
      <c r="A75">
        <v>7</v>
      </c>
      <c r="B75">
        <v>95</v>
      </c>
      <c r="C75" t="s">
        <v>26</v>
      </c>
      <c r="D75">
        <v>1.4758</v>
      </c>
      <c r="E75">
        <v>67.760000000000005</v>
      </c>
      <c r="F75">
        <v>62.53</v>
      </c>
      <c r="G75">
        <v>50.7</v>
      </c>
      <c r="H75">
        <v>0.72</v>
      </c>
      <c r="I75">
        <v>74</v>
      </c>
      <c r="J75">
        <v>196.41</v>
      </c>
      <c r="K75">
        <v>53.44</v>
      </c>
      <c r="L75">
        <v>8</v>
      </c>
      <c r="M75">
        <v>0</v>
      </c>
      <c r="N75">
        <v>39.979999999999997</v>
      </c>
      <c r="O75">
        <v>24458.36</v>
      </c>
      <c r="P75">
        <v>653.01</v>
      </c>
      <c r="Q75">
        <v>6857.1</v>
      </c>
      <c r="R75">
        <v>263.54000000000002</v>
      </c>
      <c r="S75">
        <v>168.03</v>
      </c>
      <c r="T75">
        <v>44645.47</v>
      </c>
      <c r="U75">
        <v>0.64</v>
      </c>
      <c r="V75">
        <v>0.88</v>
      </c>
      <c r="W75">
        <v>15.02</v>
      </c>
      <c r="X75">
        <v>2.78</v>
      </c>
      <c r="Y75">
        <v>1</v>
      </c>
      <c r="Z75">
        <v>10</v>
      </c>
    </row>
    <row r="76" spans="1:26" x14ac:dyDescent="0.3">
      <c r="A76">
        <v>0</v>
      </c>
      <c r="B76">
        <v>55</v>
      </c>
      <c r="C76" t="s">
        <v>26</v>
      </c>
      <c r="D76">
        <v>1.0282</v>
      </c>
      <c r="E76">
        <v>97.26</v>
      </c>
      <c r="F76">
        <v>81.63</v>
      </c>
      <c r="G76">
        <v>8.64</v>
      </c>
      <c r="H76">
        <v>0.15</v>
      </c>
      <c r="I76">
        <v>567</v>
      </c>
      <c r="J76">
        <v>116.05</v>
      </c>
      <c r="K76">
        <v>43.4</v>
      </c>
      <c r="L76">
        <v>1</v>
      </c>
      <c r="M76">
        <v>565</v>
      </c>
      <c r="N76">
        <v>16.649999999999999</v>
      </c>
      <c r="O76">
        <v>14546.17</v>
      </c>
      <c r="P76">
        <v>781.73</v>
      </c>
      <c r="Q76">
        <v>6859.14</v>
      </c>
      <c r="R76">
        <v>905.92</v>
      </c>
      <c r="S76">
        <v>168.03</v>
      </c>
      <c r="T76">
        <v>363369.82</v>
      </c>
      <c r="U76">
        <v>0.19</v>
      </c>
      <c r="V76">
        <v>0.67</v>
      </c>
      <c r="W76">
        <v>15.7</v>
      </c>
      <c r="X76">
        <v>21.86</v>
      </c>
      <c r="Y76">
        <v>1</v>
      </c>
      <c r="Z76">
        <v>10</v>
      </c>
    </row>
    <row r="77" spans="1:26" x14ac:dyDescent="0.3">
      <c r="A77">
        <v>1</v>
      </c>
      <c r="B77">
        <v>55</v>
      </c>
      <c r="C77" t="s">
        <v>26</v>
      </c>
      <c r="D77">
        <v>1.335</v>
      </c>
      <c r="E77">
        <v>74.900000000000006</v>
      </c>
      <c r="F77">
        <v>67.73</v>
      </c>
      <c r="G77">
        <v>19.079999999999998</v>
      </c>
      <c r="H77">
        <v>0.3</v>
      </c>
      <c r="I77">
        <v>213</v>
      </c>
      <c r="J77">
        <v>117.34</v>
      </c>
      <c r="K77">
        <v>43.4</v>
      </c>
      <c r="L77">
        <v>2</v>
      </c>
      <c r="M77">
        <v>211</v>
      </c>
      <c r="N77">
        <v>16.940000000000001</v>
      </c>
      <c r="O77">
        <v>14705.49</v>
      </c>
      <c r="P77">
        <v>590.04999999999995</v>
      </c>
      <c r="Q77">
        <v>6857.11</v>
      </c>
      <c r="R77">
        <v>441.18</v>
      </c>
      <c r="S77">
        <v>168.03</v>
      </c>
      <c r="T77">
        <v>132767.91</v>
      </c>
      <c r="U77">
        <v>0.38</v>
      </c>
      <c r="V77">
        <v>0.81</v>
      </c>
      <c r="W77">
        <v>15.12</v>
      </c>
      <c r="X77">
        <v>7.97</v>
      </c>
      <c r="Y77">
        <v>1</v>
      </c>
      <c r="Z77">
        <v>10</v>
      </c>
    </row>
    <row r="78" spans="1:26" x14ac:dyDescent="0.3">
      <c r="A78">
        <v>2</v>
      </c>
      <c r="B78">
        <v>55</v>
      </c>
      <c r="C78" t="s">
        <v>26</v>
      </c>
      <c r="D78">
        <v>1.4317</v>
      </c>
      <c r="E78">
        <v>69.849999999999994</v>
      </c>
      <c r="F78">
        <v>64.680000000000007</v>
      </c>
      <c r="G78">
        <v>30.08</v>
      </c>
      <c r="H78">
        <v>0.45</v>
      </c>
      <c r="I78">
        <v>129</v>
      </c>
      <c r="J78">
        <v>118.63</v>
      </c>
      <c r="K78">
        <v>43.4</v>
      </c>
      <c r="L78">
        <v>3</v>
      </c>
      <c r="M78">
        <v>41</v>
      </c>
      <c r="N78">
        <v>17.23</v>
      </c>
      <c r="O78">
        <v>14865.24</v>
      </c>
      <c r="P78">
        <v>508.93</v>
      </c>
      <c r="Q78">
        <v>6857.4</v>
      </c>
      <c r="R78">
        <v>333.94</v>
      </c>
      <c r="S78">
        <v>168.03</v>
      </c>
      <c r="T78">
        <v>79569.64</v>
      </c>
      <c r="U78">
        <v>0.5</v>
      </c>
      <c r="V78">
        <v>0.85</v>
      </c>
      <c r="W78">
        <v>15.14</v>
      </c>
      <c r="X78">
        <v>4.92</v>
      </c>
      <c r="Y78">
        <v>1</v>
      </c>
      <c r="Z78">
        <v>10</v>
      </c>
    </row>
    <row r="79" spans="1:26" x14ac:dyDescent="0.3">
      <c r="A79">
        <v>3</v>
      </c>
      <c r="B79">
        <v>55</v>
      </c>
      <c r="C79" t="s">
        <v>26</v>
      </c>
      <c r="D79">
        <v>1.4356</v>
      </c>
      <c r="E79">
        <v>69.66</v>
      </c>
      <c r="F79">
        <v>64.56</v>
      </c>
      <c r="G79">
        <v>30.74</v>
      </c>
      <c r="H79">
        <v>0.59</v>
      </c>
      <c r="I79">
        <v>126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508.58</v>
      </c>
      <c r="Q79">
        <v>6858.03</v>
      </c>
      <c r="R79">
        <v>328.59</v>
      </c>
      <c r="S79">
        <v>168.03</v>
      </c>
      <c r="T79">
        <v>76911.95</v>
      </c>
      <c r="U79">
        <v>0.51</v>
      </c>
      <c r="V79">
        <v>0.85</v>
      </c>
      <c r="W79">
        <v>15.17</v>
      </c>
      <c r="X79">
        <v>4.8</v>
      </c>
      <c r="Y79">
        <v>1</v>
      </c>
      <c r="Z7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8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INDEX(resultados!$A$2:$ZZ$79, 1, MATCH($B$1, resultados!$A$1:$ZZ$1, 0))</f>
        <v>#N/A</v>
      </c>
      <c r="B7" t="e">
        <f>INDEX(resultados!$A$2:$ZZ$79, 1, MATCH($B$2, resultados!$A$1:$ZZ$1, 0))</f>
        <v>#N/A</v>
      </c>
      <c r="C7" t="e">
        <f>INDEX(resultados!$A$2:$ZZ$79, 1, MATCH($B$3, resultados!$A$1:$ZZ$1, 0))</f>
        <v>#N/A</v>
      </c>
    </row>
    <row r="8" spans="1:3" x14ac:dyDescent="0.3">
      <c r="A8" t="e">
        <f>INDEX(resultados!$A$2:$ZZ$79, 2, MATCH($B$1, resultados!$A$1:$ZZ$1, 0))</f>
        <v>#N/A</v>
      </c>
      <c r="B8" t="e">
        <f>INDEX(resultados!$A$2:$ZZ$79, 2, MATCH($B$2, resultados!$A$1:$ZZ$1, 0))</f>
        <v>#N/A</v>
      </c>
      <c r="C8" t="e">
        <f>INDEX(resultados!$A$2:$ZZ$79, 2, MATCH($B$3, resultados!$A$1:$ZZ$1, 0))</f>
        <v>#N/A</v>
      </c>
    </row>
    <row r="9" spans="1:3" x14ac:dyDescent="0.3">
      <c r="A9" t="e">
        <f>INDEX(resultados!$A$2:$ZZ$79, 3, MATCH($B$1, resultados!$A$1:$ZZ$1, 0))</f>
        <v>#N/A</v>
      </c>
      <c r="B9" t="e">
        <f>INDEX(resultados!$A$2:$ZZ$79, 3, MATCH($B$2, resultados!$A$1:$ZZ$1, 0))</f>
        <v>#N/A</v>
      </c>
      <c r="C9" t="e">
        <f>INDEX(resultados!$A$2:$ZZ$79, 3, MATCH($B$3, resultados!$A$1:$ZZ$1, 0))</f>
        <v>#N/A</v>
      </c>
    </row>
    <row r="10" spans="1:3" x14ac:dyDescent="0.3">
      <c r="A10" t="e">
        <f>INDEX(resultados!$A$2:$ZZ$79, 4, MATCH($B$1, resultados!$A$1:$ZZ$1, 0))</f>
        <v>#N/A</v>
      </c>
      <c r="B10" t="e">
        <f>INDEX(resultados!$A$2:$ZZ$79, 4, MATCH($B$2, resultados!$A$1:$ZZ$1, 0))</f>
        <v>#N/A</v>
      </c>
      <c r="C10" t="e">
        <f>INDEX(resultados!$A$2:$ZZ$79, 4, MATCH($B$3, resultados!$A$1:$ZZ$1, 0))</f>
        <v>#N/A</v>
      </c>
    </row>
    <row r="11" spans="1:3" x14ac:dyDescent="0.3">
      <c r="A11" t="e">
        <f>INDEX(resultados!$A$2:$ZZ$79, 5, MATCH($B$1, resultados!$A$1:$ZZ$1, 0))</f>
        <v>#N/A</v>
      </c>
      <c r="B11" t="e">
        <f>INDEX(resultados!$A$2:$ZZ$79, 5, MATCH($B$2, resultados!$A$1:$ZZ$1, 0))</f>
        <v>#N/A</v>
      </c>
      <c r="C11" t="e">
        <f>INDEX(resultados!$A$2:$ZZ$79, 5, MATCH($B$3, resultados!$A$1:$ZZ$1, 0))</f>
        <v>#N/A</v>
      </c>
    </row>
    <row r="12" spans="1:3" x14ac:dyDescent="0.3">
      <c r="A12" t="e">
        <f>INDEX(resultados!$A$2:$ZZ$79, 6, MATCH($B$1, resultados!$A$1:$ZZ$1, 0))</f>
        <v>#N/A</v>
      </c>
      <c r="B12" t="e">
        <f>INDEX(resultados!$A$2:$ZZ$79, 6, MATCH($B$2, resultados!$A$1:$ZZ$1, 0))</f>
        <v>#N/A</v>
      </c>
      <c r="C12" t="e">
        <f>INDEX(resultados!$A$2:$ZZ$79, 6, MATCH($B$3, resultados!$A$1:$ZZ$1, 0))</f>
        <v>#N/A</v>
      </c>
    </row>
    <row r="13" spans="1:3" x14ac:dyDescent="0.3">
      <c r="A13" t="e">
        <f>INDEX(resultados!$A$2:$ZZ$79, 7, MATCH($B$1, resultados!$A$1:$ZZ$1, 0))</f>
        <v>#N/A</v>
      </c>
      <c r="B13" t="e">
        <f>INDEX(resultados!$A$2:$ZZ$79, 7, MATCH($B$2, resultados!$A$1:$ZZ$1, 0))</f>
        <v>#N/A</v>
      </c>
      <c r="C13" t="e">
        <f>INDEX(resultados!$A$2:$ZZ$79, 7, MATCH($B$3, resultados!$A$1:$ZZ$1, 0))</f>
        <v>#N/A</v>
      </c>
    </row>
    <row r="14" spans="1:3" x14ac:dyDescent="0.3">
      <c r="A14" t="e">
        <f>INDEX(resultados!$A$2:$ZZ$79, 8, MATCH($B$1, resultados!$A$1:$ZZ$1, 0))</f>
        <v>#N/A</v>
      </c>
      <c r="B14" t="e">
        <f>INDEX(resultados!$A$2:$ZZ$79, 8, MATCH($B$2, resultados!$A$1:$ZZ$1, 0))</f>
        <v>#N/A</v>
      </c>
      <c r="C14" t="e">
        <f>INDEX(resultados!$A$2:$ZZ$79, 8, MATCH($B$3, resultados!$A$1:$ZZ$1, 0))</f>
        <v>#N/A</v>
      </c>
    </row>
    <row r="15" spans="1:3" x14ac:dyDescent="0.3">
      <c r="A15" t="e">
        <f>INDEX(resultados!$A$2:$ZZ$79, 9, MATCH($B$1, resultados!$A$1:$ZZ$1, 0))</f>
        <v>#N/A</v>
      </c>
      <c r="B15" t="e">
        <f>INDEX(resultados!$A$2:$ZZ$79, 9, MATCH($B$2, resultados!$A$1:$ZZ$1, 0))</f>
        <v>#N/A</v>
      </c>
      <c r="C15" t="e">
        <f>INDEX(resultados!$A$2:$ZZ$79, 9, MATCH($B$3, resultados!$A$1:$ZZ$1, 0))</f>
        <v>#N/A</v>
      </c>
    </row>
    <row r="16" spans="1:3" x14ac:dyDescent="0.3">
      <c r="A16" t="e">
        <f>INDEX(resultados!$A$2:$ZZ$79, 10, MATCH($B$1, resultados!$A$1:$ZZ$1, 0))</f>
        <v>#N/A</v>
      </c>
      <c r="B16" t="e">
        <f>INDEX(resultados!$A$2:$ZZ$79, 10, MATCH($B$2, resultados!$A$1:$ZZ$1, 0))</f>
        <v>#N/A</v>
      </c>
      <c r="C16" t="e">
        <f>INDEX(resultados!$A$2:$ZZ$79, 10, MATCH($B$3, resultados!$A$1:$ZZ$1, 0))</f>
        <v>#N/A</v>
      </c>
    </row>
    <row r="17" spans="1:3" x14ac:dyDescent="0.3">
      <c r="A17" t="e">
        <f>INDEX(resultados!$A$2:$ZZ$79, 11, MATCH($B$1, resultados!$A$1:$ZZ$1, 0))</f>
        <v>#N/A</v>
      </c>
      <c r="B17" t="e">
        <f>INDEX(resultados!$A$2:$ZZ$79, 11, MATCH($B$2, resultados!$A$1:$ZZ$1, 0))</f>
        <v>#N/A</v>
      </c>
      <c r="C17" t="e">
        <f>INDEX(resultados!$A$2:$ZZ$79, 11, MATCH($B$3, resultados!$A$1:$ZZ$1, 0))</f>
        <v>#N/A</v>
      </c>
    </row>
    <row r="18" spans="1:3" x14ac:dyDescent="0.3">
      <c r="A18" t="e">
        <f>INDEX(resultados!$A$2:$ZZ$79, 12, MATCH($B$1, resultados!$A$1:$ZZ$1, 0))</f>
        <v>#N/A</v>
      </c>
      <c r="B18" t="e">
        <f>INDEX(resultados!$A$2:$ZZ$79, 12, MATCH($B$2, resultados!$A$1:$ZZ$1, 0))</f>
        <v>#N/A</v>
      </c>
      <c r="C18" t="e">
        <f>INDEX(resultados!$A$2:$ZZ$79, 12, MATCH($B$3, resultados!$A$1:$ZZ$1, 0))</f>
        <v>#N/A</v>
      </c>
    </row>
    <row r="19" spans="1:3" x14ac:dyDescent="0.3">
      <c r="A19" t="e">
        <f>INDEX(resultados!$A$2:$ZZ$79, 13, MATCH($B$1, resultados!$A$1:$ZZ$1, 0))</f>
        <v>#N/A</v>
      </c>
      <c r="B19" t="e">
        <f>INDEX(resultados!$A$2:$ZZ$79, 13, MATCH($B$2, resultados!$A$1:$ZZ$1, 0))</f>
        <v>#N/A</v>
      </c>
      <c r="C19" t="e">
        <f>INDEX(resultados!$A$2:$ZZ$79, 13, MATCH($B$3, resultados!$A$1:$ZZ$1, 0))</f>
        <v>#N/A</v>
      </c>
    </row>
    <row r="20" spans="1:3" x14ac:dyDescent="0.3">
      <c r="A20" t="e">
        <f>INDEX(resultados!$A$2:$ZZ$79, 14, MATCH($B$1, resultados!$A$1:$ZZ$1, 0))</f>
        <v>#N/A</v>
      </c>
      <c r="B20" t="e">
        <f>INDEX(resultados!$A$2:$ZZ$79, 14, MATCH($B$2, resultados!$A$1:$ZZ$1, 0))</f>
        <v>#N/A</v>
      </c>
      <c r="C20" t="e">
        <f>INDEX(resultados!$A$2:$ZZ$79, 14, MATCH($B$3, resultados!$A$1:$ZZ$1, 0))</f>
        <v>#N/A</v>
      </c>
    </row>
    <row r="21" spans="1:3" x14ac:dyDescent="0.3">
      <c r="A21" t="e">
        <f>INDEX(resultados!$A$2:$ZZ$79, 15, MATCH($B$1, resultados!$A$1:$ZZ$1, 0))</f>
        <v>#N/A</v>
      </c>
      <c r="B21" t="e">
        <f>INDEX(resultados!$A$2:$ZZ$79, 15, MATCH($B$2, resultados!$A$1:$ZZ$1, 0))</f>
        <v>#N/A</v>
      </c>
      <c r="C21" t="e">
        <f>INDEX(resultados!$A$2:$ZZ$79, 15, MATCH($B$3, resultados!$A$1:$ZZ$1, 0))</f>
        <v>#N/A</v>
      </c>
    </row>
    <row r="22" spans="1:3" x14ac:dyDescent="0.3">
      <c r="A22" t="e">
        <f>INDEX(resultados!$A$2:$ZZ$79, 16, MATCH($B$1, resultados!$A$1:$ZZ$1, 0))</f>
        <v>#N/A</v>
      </c>
      <c r="B22" t="e">
        <f>INDEX(resultados!$A$2:$ZZ$79, 16, MATCH($B$2, resultados!$A$1:$ZZ$1, 0))</f>
        <v>#N/A</v>
      </c>
      <c r="C22" t="e">
        <f>INDEX(resultados!$A$2:$ZZ$79, 16, MATCH($B$3, resultados!$A$1:$ZZ$1, 0))</f>
        <v>#N/A</v>
      </c>
    </row>
    <row r="23" spans="1:3" x14ac:dyDescent="0.3">
      <c r="A23" t="e">
        <f>INDEX(resultados!$A$2:$ZZ$79, 17, MATCH($B$1, resultados!$A$1:$ZZ$1, 0))</f>
        <v>#N/A</v>
      </c>
      <c r="B23" t="e">
        <f>INDEX(resultados!$A$2:$ZZ$79, 17, MATCH($B$2, resultados!$A$1:$ZZ$1, 0))</f>
        <v>#N/A</v>
      </c>
      <c r="C23" t="e">
        <f>INDEX(resultados!$A$2:$ZZ$79, 17, MATCH($B$3, resultados!$A$1:$ZZ$1, 0))</f>
        <v>#N/A</v>
      </c>
    </row>
    <row r="24" spans="1:3" x14ac:dyDescent="0.3">
      <c r="A24" t="e">
        <f>INDEX(resultados!$A$2:$ZZ$79, 18, MATCH($B$1, resultados!$A$1:$ZZ$1, 0))</f>
        <v>#N/A</v>
      </c>
      <c r="B24" t="e">
        <f>INDEX(resultados!$A$2:$ZZ$79, 18, MATCH($B$2, resultados!$A$1:$ZZ$1, 0))</f>
        <v>#N/A</v>
      </c>
      <c r="C24" t="e">
        <f>INDEX(resultados!$A$2:$ZZ$79, 18, MATCH($B$3, resultados!$A$1:$ZZ$1, 0))</f>
        <v>#N/A</v>
      </c>
    </row>
    <row r="25" spans="1:3" x14ac:dyDescent="0.3">
      <c r="A25" t="e">
        <f>INDEX(resultados!$A$2:$ZZ$79, 19, MATCH($B$1, resultados!$A$1:$ZZ$1, 0))</f>
        <v>#N/A</v>
      </c>
      <c r="B25" t="e">
        <f>INDEX(resultados!$A$2:$ZZ$79, 19, MATCH($B$2, resultados!$A$1:$ZZ$1, 0))</f>
        <v>#N/A</v>
      </c>
      <c r="C25" t="e">
        <f>INDEX(resultados!$A$2:$ZZ$79, 19, MATCH($B$3, resultados!$A$1:$ZZ$1, 0))</f>
        <v>#N/A</v>
      </c>
    </row>
    <row r="26" spans="1:3" x14ac:dyDescent="0.3">
      <c r="A26" t="e">
        <f>INDEX(resultados!$A$2:$ZZ$79, 20, MATCH($B$1, resultados!$A$1:$ZZ$1, 0))</f>
        <v>#N/A</v>
      </c>
      <c r="B26" t="e">
        <f>INDEX(resultados!$A$2:$ZZ$79, 20, MATCH($B$2, resultados!$A$1:$ZZ$1, 0))</f>
        <v>#N/A</v>
      </c>
      <c r="C26" t="e">
        <f>INDEX(resultados!$A$2:$ZZ$79, 20, MATCH($B$3, resultados!$A$1:$ZZ$1, 0))</f>
        <v>#N/A</v>
      </c>
    </row>
    <row r="27" spans="1:3" x14ac:dyDescent="0.3">
      <c r="A27" t="e">
        <f>INDEX(resultados!$A$2:$ZZ$79, 21, MATCH($B$1, resultados!$A$1:$ZZ$1, 0))</f>
        <v>#N/A</v>
      </c>
      <c r="B27" t="e">
        <f>INDEX(resultados!$A$2:$ZZ$79, 21, MATCH($B$2, resultados!$A$1:$ZZ$1, 0))</f>
        <v>#N/A</v>
      </c>
      <c r="C27" t="e">
        <f>INDEX(resultados!$A$2:$ZZ$79, 21, MATCH($B$3, resultados!$A$1:$ZZ$1, 0))</f>
        <v>#N/A</v>
      </c>
    </row>
    <row r="28" spans="1:3" x14ac:dyDescent="0.3">
      <c r="A28" t="e">
        <f>INDEX(resultados!$A$2:$ZZ$79, 22, MATCH($B$1, resultados!$A$1:$ZZ$1, 0))</f>
        <v>#N/A</v>
      </c>
      <c r="B28" t="e">
        <f>INDEX(resultados!$A$2:$ZZ$79, 22, MATCH($B$2, resultados!$A$1:$ZZ$1, 0))</f>
        <v>#N/A</v>
      </c>
      <c r="C28" t="e">
        <f>INDEX(resultados!$A$2:$ZZ$79, 22, MATCH($B$3, resultados!$A$1:$ZZ$1, 0))</f>
        <v>#N/A</v>
      </c>
    </row>
    <row r="29" spans="1:3" x14ac:dyDescent="0.3">
      <c r="A29" t="e">
        <f>INDEX(resultados!$A$2:$ZZ$79, 23, MATCH($B$1, resultados!$A$1:$ZZ$1, 0))</f>
        <v>#N/A</v>
      </c>
      <c r="B29" t="e">
        <f>INDEX(resultados!$A$2:$ZZ$79, 23, MATCH($B$2, resultados!$A$1:$ZZ$1, 0))</f>
        <v>#N/A</v>
      </c>
      <c r="C29" t="e">
        <f>INDEX(resultados!$A$2:$ZZ$79, 23, MATCH($B$3, resultados!$A$1:$ZZ$1, 0))</f>
        <v>#N/A</v>
      </c>
    </row>
    <row r="30" spans="1:3" x14ac:dyDescent="0.3">
      <c r="A30" t="e">
        <f>INDEX(resultados!$A$2:$ZZ$79, 24, MATCH($B$1, resultados!$A$1:$ZZ$1, 0))</f>
        <v>#N/A</v>
      </c>
      <c r="B30" t="e">
        <f>INDEX(resultados!$A$2:$ZZ$79, 24, MATCH($B$2, resultados!$A$1:$ZZ$1, 0))</f>
        <v>#N/A</v>
      </c>
      <c r="C30" t="e">
        <f>INDEX(resultados!$A$2:$ZZ$79, 24, MATCH($B$3, resultados!$A$1:$ZZ$1, 0))</f>
        <v>#N/A</v>
      </c>
    </row>
    <row r="31" spans="1:3" x14ac:dyDescent="0.3">
      <c r="A31" t="e">
        <f>INDEX(resultados!$A$2:$ZZ$79, 25, MATCH($B$1, resultados!$A$1:$ZZ$1, 0))</f>
        <v>#N/A</v>
      </c>
      <c r="B31" t="e">
        <f>INDEX(resultados!$A$2:$ZZ$79, 25, MATCH($B$2, resultados!$A$1:$ZZ$1, 0))</f>
        <v>#N/A</v>
      </c>
      <c r="C31" t="e">
        <f>INDEX(resultados!$A$2:$ZZ$79, 25, MATCH($B$3, resultados!$A$1:$ZZ$1, 0))</f>
        <v>#N/A</v>
      </c>
    </row>
    <row r="32" spans="1:3" x14ac:dyDescent="0.3">
      <c r="A32" t="e">
        <f>INDEX(resultados!$A$2:$ZZ$79, 26, MATCH($B$1, resultados!$A$1:$ZZ$1, 0))</f>
        <v>#N/A</v>
      </c>
      <c r="B32" t="e">
        <f>INDEX(resultados!$A$2:$ZZ$79, 26, MATCH($B$2, resultados!$A$1:$ZZ$1, 0))</f>
        <v>#N/A</v>
      </c>
      <c r="C32" t="e">
        <f>INDEX(resultados!$A$2:$ZZ$79, 26, MATCH($B$3, resultados!$A$1:$ZZ$1, 0))</f>
        <v>#N/A</v>
      </c>
    </row>
    <row r="33" spans="1:3" x14ac:dyDescent="0.3">
      <c r="A33" t="e">
        <f>INDEX(resultados!$A$2:$ZZ$79, 27, MATCH($B$1, resultados!$A$1:$ZZ$1, 0))</f>
        <v>#N/A</v>
      </c>
      <c r="B33" t="e">
        <f>INDEX(resultados!$A$2:$ZZ$79, 27, MATCH($B$2, resultados!$A$1:$ZZ$1, 0))</f>
        <v>#N/A</v>
      </c>
      <c r="C33" t="e">
        <f>INDEX(resultados!$A$2:$ZZ$79, 27, MATCH($B$3, resultados!$A$1:$ZZ$1, 0))</f>
        <v>#N/A</v>
      </c>
    </row>
    <row r="34" spans="1:3" x14ac:dyDescent="0.3">
      <c r="A34" t="e">
        <f>INDEX(resultados!$A$2:$ZZ$79, 28, MATCH($B$1, resultados!$A$1:$ZZ$1, 0))</f>
        <v>#N/A</v>
      </c>
      <c r="B34" t="e">
        <f>INDEX(resultados!$A$2:$ZZ$79, 28, MATCH($B$2, resultados!$A$1:$ZZ$1, 0))</f>
        <v>#N/A</v>
      </c>
      <c r="C34" t="e">
        <f>INDEX(resultados!$A$2:$ZZ$79, 28, MATCH($B$3, resultados!$A$1:$ZZ$1, 0))</f>
        <v>#N/A</v>
      </c>
    </row>
    <row r="35" spans="1:3" x14ac:dyDescent="0.3">
      <c r="A35" t="e">
        <f>INDEX(resultados!$A$2:$ZZ$79, 29, MATCH($B$1, resultados!$A$1:$ZZ$1, 0))</f>
        <v>#N/A</v>
      </c>
      <c r="B35" t="e">
        <f>INDEX(resultados!$A$2:$ZZ$79, 29, MATCH($B$2, resultados!$A$1:$ZZ$1, 0))</f>
        <v>#N/A</v>
      </c>
      <c r="C35" t="e">
        <f>INDEX(resultados!$A$2:$ZZ$79, 29, MATCH($B$3, resultados!$A$1:$ZZ$1, 0))</f>
        <v>#N/A</v>
      </c>
    </row>
    <row r="36" spans="1:3" x14ac:dyDescent="0.3">
      <c r="A36" t="e">
        <f>INDEX(resultados!$A$2:$ZZ$79, 30, MATCH($B$1, resultados!$A$1:$ZZ$1, 0))</f>
        <v>#N/A</v>
      </c>
      <c r="B36" t="e">
        <f>INDEX(resultados!$A$2:$ZZ$79, 30, MATCH($B$2, resultados!$A$1:$ZZ$1, 0))</f>
        <v>#N/A</v>
      </c>
      <c r="C36" t="e">
        <f>INDEX(resultados!$A$2:$ZZ$79, 30, MATCH($B$3, resultados!$A$1:$ZZ$1, 0))</f>
        <v>#N/A</v>
      </c>
    </row>
    <row r="37" spans="1:3" x14ac:dyDescent="0.3">
      <c r="A37" t="e">
        <f>INDEX(resultados!$A$2:$ZZ$79, 31, MATCH($B$1, resultados!$A$1:$ZZ$1, 0))</f>
        <v>#N/A</v>
      </c>
      <c r="B37" t="e">
        <f>INDEX(resultados!$A$2:$ZZ$79, 31, MATCH($B$2, resultados!$A$1:$ZZ$1, 0))</f>
        <v>#N/A</v>
      </c>
      <c r="C37" t="e">
        <f>INDEX(resultados!$A$2:$ZZ$79, 31, MATCH($B$3, resultados!$A$1:$ZZ$1, 0))</f>
        <v>#N/A</v>
      </c>
    </row>
    <row r="38" spans="1:3" x14ac:dyDescent="0.3">
      <c r="A38" t="e">
        <f>INDEX(resultados!$A$2:$ZZ$79, 32, MATCH($B$1, resultados!$A$1:$ZZ$1, 0))</f>
        <v>#N/A</v>
      </c>
      <c r="B38" t="e">
        <f>INDEX(resultados!$A$2:$ZZ$79, 32, MATCH($B$2, resultados!$A$1:$ZZ$1, 0))</f>
        <v>#N/A</v>
      </c>
      <c r="C38" t="e">
        <f>INDEX(resultados!$A$2:$ZZ$79, 32, MATCH($B$3, resultados!$A$1:$ZZ$1, 0))</f>
        <v>#N/A</v>
      </c>
    </row>
    <row r="39" spans="1:3" x14ac:dyDescent="0.3">
      <c r="A39" t="e">
        <f>INDEX(resultados!$A$2:$ZZ$79, 33, MATCH($B$1, resultados!$A$1:$ZZ$1, 0))</f>
        <v>#N/A</v>
      </c>
      <c r="B39" t="e">
        <f>INDEX(resultados!$A$2:$ZZ$79, 33, MATCH($B$2, resultados!$A$1:$ZZ$1, 0))</f>
        <v>#N/A</v>
      </c>
      <c r="C39" t="e">
        <f>INDEX(resultados!$A$2:$ZZ$79, 33, MATCH($B$3, resultados!$A$1:$ZZ$1, 0))</f>
        <v>#N/A</v>
      </c>
    </row>
    <row r="40" spans="1:3" x14ac:dyDescent="0.3">
      <c r="A40" t="e">
        <f>INDEX(resultados!$A$2:$ZZ$79, 34, MATCH($B$1, resultados!$A$1:$ZZ$1, 0))</f>
        <v>#N/A</v>
      </c>
      <c r="B40" t="e">
        <f>INDEX(resultados!$A$2:$ZZ$79, 34, MATCH($B$2, resultados!$A$1:$ZZ$1, 0))</f>
        <v>#N/A</v>
      </c>
      <c r="C40" t="e">
        <f>INDEX(resultados!$A$2:$ZZ$79, 34, MATCH($B$3, resultados!$A$1:$ZZ$1, 0))</f>
        <v>#N/A</v>
      </c>
    </row>
    <row r="41" spans="1:3" x14ac:dyDescent="0.3">
      <c r="A41" t="e">
        <f>INDEX(resultados!$A$2:$ZZ$79, 35, MATCH($B$1, resultados!$A$1:$ZZ$1, 0))</f>
        <v>#N/A</v>
      </c>
      <c r="B41" t="e">
        <f>INDEX(resultados!$A$2:$ZZ$79, 35, MATCH($B$2, resultados!$A$1:$ZZ$1, 0))</f>
        <v>#N/A</v>
      </c>
      <c r="C41" t="e">
        <f>INDEX(resultados!$A$2:$ZZ$79, 35, MATCH($B$3, resultados!$A$1:$ZZ$1, 0))</f>
        <v>#N/A</v>
      </c>
    </row>
    <row r="42" spans="1:3" x14ac:dyDescent="0.3">
      <c r="A42" t="e">
        <f>INDEX(resultados!$A$2:$ZZ$79, 36, MATCH($B$1, resultados!$A$1:$ZZ$1, 0))</f>
        <v>#N/A</v>
      </c>
      <c r="B42" t="e">
        <f>INDEX(resultados!$A$2:$ZZ$79, 36, MATCH($B$2, resultados!$A$1:$ZZ$1, 0))</f>
        <v>#N/A</v>
      </c>
      <c r="C42" t="e">
        <f>INDEX(resultados!$A$2:$ZZ$79, 36, MATCH($B$3, resultados!$A$1:$ZZ$1, 0))</f>
        <v>#N/A</v>
      </c>
    </row>
    <row r="43" spans="1:3" x14ac:dyDescent="0.3">
      <c r="A43" t="e">
        <f>INDEX(resultados!$A$2:$ZZ$79, 37, MATCH($B$1, resultados!$A$1:$ZZ$1, 0))</f>
        <v>#N/A</v>
      </c>
      <c r="B43" t="e">
        <f>INDEX(resultados!$A$2:$ZZ$79, 37, MATCH($B$2, resultados!$A$1:$ZZ$1, 0))</f>
        <v>#N/A</v>
      </c>
      <c r="C43" t="e">
        <f>INDEX(resultados!$A$2:$ZZ$79, 37, MATCH($B$3, resultados!$A$1:$ZZ$1, 0))</f>
        <v>#N/A</v>
      </c>
    </row>
    <row r="44" spans="1:3" x14ac:dyDescent="0.3">
      <c r="A44" t="e">
        <f>INDEX(resultados!$A$2:$ZZ$79, 38, MATCH($B$1, resultados!$A$1:$ZZ$1, 0))</f>
        <v>#N/A</v>
      </c>
      <c r="B44" t="e">
        <f>INDEX(resultados!$A$2:$ZZ$79, 38, MATCH($B$2, resultados!$A$1:$ZZ$1, 0))</f>
        <v>#N/A</v>
      </c>
      <c r="C44" t="e">
        <f>INDEX(resultados!$A$2:$ZZ$79, 38, MATCH($B$3, resultados!$A$1:$ZZ$1, 0))</f>
        <v>#N/A</v>
      </c>
    </row>
    <row r="45" spans="1:3" x14ac:dyDescent="0.3">
      <c r="A45" t="e">
        <f>INDEX(resultados!$A$2:$ZZ$79, 39, MATCH($B$1, resultados!$A$1:$ZZ$1, 0))</f>
        <v>#N/A</v>
      </c>
      <c r="B45" t="e">
        <f>INDEX(resultados!$A$2:$ZZ$79, 39, MATCH($B$2, resultados!$A$1:$ZZ$1, 0))</f>
        <v>#N/A</v>
      </c>
      <c r="C45" t="e">
        <f>INDEX(resultados!$A$2:$ZZ$79, 39, MATCH($B$3, resultados!$A$1:$ZZ$1, 0))</f>
        <v>#N/A</v>
      </c>
    </row>
    <row r="46" spans="1:3" x14ac:dyDescent="0.3">
      <c r="A46" t="e">
        <f>INDEX(resultados!$A$2:$ZZ$79, 40, MATCH($B$1, resultados!$A$1:$ZZ$1, 0))</f>
        <v>#N/A</v>
      </c>
      <c r="B46" t="e">
        <f>INDEX(resultados!$A$2:$ZZ$79, 40, MATCH($B$2, resultados!$A$1:$ZZ$1, 0))</f>
        <v>#N/A</v>
      </c>
      <c r="C46" t="e">
        <f>INDEX(resultados!$A$2:$ZZ$79, 40, MATCH($B$3, resultados!$A$1:$ZZ$1, 0))</f>
        <v>#N/A</v>
      </c>
    </row>
    <row r="47" spans="1:3" x14ac:dyDescent="0.3">
      <c r="A47" t="e">
        <f>INDEX(resultados!$A$2:$ZZ$79, 41, MATCH($B$1, resultados!$A$1:$ZZ$1, 0))</f>
        <v>#N/A</v>
      </c>
      <c r="B47" t="e">
        <f>INDEX(resultados!$A$2:$ZZ$79, 41, MATCH($B$2, resultados!$A$1:$ZZ$1, 0))</f>
        <v>#N/A</v>
      </c>
      <c r="C47" t="e">
        <f>INDEX(resultados!$A$2:$ZZ$79, 41, MATCH($B$3, resultados!$A$1:$ZZ$1, 0))</f>
        <v>#N/A</v>
      </c>
    </row>
    <row r="48" spans="1:3" x14ac:dyDescent="0.3">
      <c r="A48" t="e">
        <f>INDEX(resultados!$A$2:$ZZ$79, 42, MATCH($B$1, resultados!$A$1:$ZZ$1, 0))</f>
        <v>#N/A</v>
      </c>
      <c r="B48" t="e">
        <f>INDEX(resultados!$A$2:$ZZ$79, 42, MATCH($B$2, resultados!$A$1:$ZZ$1, 0))</f>
        <v>#N/A</v>
      </c>
      <c r="C48" t="e">
        <f>INDEX(resultados!$A$2:$ZZ$79, 42, MATCH($B$3, resultados!$A$1:$ZZ$1, 0))</f>
        <v>#N/A</v>
      </c>
    </row>
    <row r="49" spans="1:3" x14ac:dyDescent="0.3">
      <c r="A49" t="e">
        <f>INDEX(resultados!$A$2:$ZZ$79, 43, MATCH($B$1, resultados!$A$1:$ZZ$1, 0))</f>
        <v>#N/A</v>
      </c>
      <c r="B49" t="e">
        <f>INDEX(resultados!$A$2:$ZZ$79, 43, MATCH($B$2, resultados!$A$1:$ZZ$1, 0))</f>
        <v>#N/A</v>
      </c>
      <c r="C49" t="e">
        <f>INDEX(resultados!$A$2:$ZZ$79, 43, MATCH($B$3, resultados!$A$1:$ZZ$1, 0))</f>
        <v>#N/A</v>
      </c>
    </row>
    <row r="50" spans="1:3" x14ac:dyDescent="0.3">
      <c r="A50" t="e">
        <f>INDEX(resultados!$A$2:$ZZ$79, 44, MATCH($B$1, resultados!$A$1:$ZZ$1, 0))</f>
        <v>#N/A</v>
      </c>
      <c r="B50" t="e">
        <f>INDEX(resultados!$A$2:$ZZ$79, 44, MATCH($B$2, resultados!$A$1:$ZZ$1, 0))</f>
        <v>#N/A</v>
      </c>
      <c r="C50" t="e">
        <f>INDEX(resultados!$A$2:$ZZ$79, 44, MATCH($B$3, resultados!$A$1:$ZZ$1, 0))</f>
        <v>#N/A</v>
      </c>
    </row>
    <row r="51" spans="1:3" x14ac:dyDescent="0.3">
      <c r="A51" t="e">
        <f>INDEX(resultados!$A$2:$ZZ$79, 45, MATCH($B$1, resultados!$A$1:$ZZ$1, 0))</f>
        <v>#N/A</v>
      </c>
      <c r="B51" t="e">
        <f>INDEX(resultados!$A$2:$ZZ$79, 45, MATCH($B$2, resultados!$A$1:$ZZ$1, 0))</f>
        <v>#N/A</v>
      </c>
      <c r="C51" t="e">
        <f>INDEX(resultados!$A$2:$ZZ$79, 45, MATCH($B$3, resultados!$A$1:$ZZ$1, 0))</f>
        <v>#N/A</v>
      </c>
    </row>
    <row r="52" spans="1:3" x14ac:dyDescent="0.3">
      <c r="A52" t="e">
        <f>INDEX(resultados!$A$2:$ZZ$79, 46, MATCH($B$1, resultados!$A$1:$ZZ$1, 0))</f>
        <v>#N/A</v>
      </c>
      <c r="B52" t="e">
        <f>INDEX(resultados!$A$2:$ZZ$79, 46, MATCH($B$2, resultados!$A$1:$ZZ$1, 0))</f>
        <v>#N/A</v>
      </c>
      <c r="C52" t="e">
        <f>INDEX(resultados!$A$2:$ZZ$79, 46, MATCH($B$3, resultados!$A$1:$ZZ$1, 0))</f>
        <v>#N/A</v>
      </c>
    </row>
    <row r="53" spans="1:3" x14ac:dyDescent="0.3">
      <c r="A53" t="e">
        <f>INDEX(resultados!$A$2:$ZZ$79, 47, MATCH($B$1, resultados!$A$1:$ZZ$1, 0))</f>
        <v>#N/A</v>
      </c>
      <c r="B53" t="e">
        <f>INDEX(resultados!$A$2:$ZZ$79, 47, MATCH($B$2, resultados!$A$1:$ZZ$1, 0))</f>
        <v>#N/A</v>
      </c>
      <c r="C53" t="e">
        <f>INDEX(resultados!$A$2:$ZZ$79, 47, MATCH($B$3, resultados!$A$1:$ZZ$1, 0))</f>
        <v>#N/A</v>
      </c>
    </row>
    <row r="54" spans="1:3" x14ac:dyDescent="0.3">
      <c r="A54" t="e">
        <f>INDEX(resultados!$A$2:$ZZ$79, 48, MATCH($B$1, resultados!$A$1:$ZZ$1, 0))</f>
        <v>#N/A</v>
      </c>
      <c r="B54" t="e">
        <f>INDEX(resultados!$A$2:$ZZ$79, 48, MATCH($B$2, resultados!$A$1:$ZZ$1, 0))</f>
        <v>#N/A</v>
      </c>
      <c r="C54" t="e">
        <f>INDEX(resultados!$A$2:$ZZ$79, 48, MATCH($B$3, resultados!$A$1:$ZZ$1, 0))</f>
        <v>#N/A</v>
      </c>
    </row>
    <row r="55" spans="1:3" x14ac:dyDescent="0.3">
      <c r="A55" t="e">
        <f>INDEX(resultados!$A$2:$ZZ$79, 49, MATCH($B$1, resultados!$A$1:$ZZ$1, 0))</f>
        <v>#N/A</v>
      </c>
      <c r="B55" t="e">
        <f>INDEX(resultados!$A$2:$ZZ$79, 49, MATCH($B$2, resultados!$A$1:$ZZ$1, 0))</f>
        <v>#N/A</v>
      </c>
      <c r="C55" t="e">
        <f>INDEX(resultados!$A$2:$ZZ$79, 49, MATCH($B$3, resultados!$A$1:$ZZ$1, 0))</f>
        <v>#N/A</v>
      </c>
    </row>
    <row r="56" spans="1:3" x14ac:dyDescent="0.3">
      <c r="A56" t="e">
        <f>INDEX(resultados!$A$2:$ZZ$79, 50, MATCH($B$1, resultados!$A$1:$ZZ$1, 0))</f>
        <v>#N/A</v>
      </c>
      <c r="B56" t="e">
        <f>INDEX(resultados!$A$2:$ZZ$79, 50, MATCH($B$2, resultados!$A$1:$ZZ$1, 0))</f>
        <v>#N/A</v>
      </c>
      <c r="C56" t="e">
        <f>INDEX(resultados!$A$2:$ZZ$79, 50, MATCH($B$3, resultados!$A$1:$ZZ$1, 0))</f>
        <v>#N/A</v>
      </c>
    </row>
    <row r="57" spans="1:3" x14ac:dyDescent="0.3">
      <c r="A57" t="e">
        <f>INDEX(resultados!$A$2:$ZZ$79, 51, MATCH($B$1, resultados!$A$1:$ZZ$1, 0))</f>
        <v>#N/A</v>
      </c>
      <c r="B57" t="e">
        <f>INDEX(resultados!$A$2:$ZZ$79, 51, MATCH($B$2, resultados!$A$1:$ZZ$1, 0))</f>
        <v>#N/A</v>
      </c>
      <c r="C57" t="e">
        <f>INDEX(resultados!$A$2:$ZZ$79, 51, MATCH($B$3, resultados!$A$1:$ZZ$1, 0))</f>
        <v>#N/A</v>
      </c>
    </row>
    <row r="58" spans="1:3" x14ac:dyDescent="0.3">
      <c r="A58" t="e">
        <f>INDEX(resultados!$A$2:$ZZ$79, 52, MATCH($B$1, resultados!$A$1:$ZZ$1, 0))</f>
        <v>#N/A</v>
      </c>
      <c r="B58" t="e">
        <f>INDEX(resultados!$A$2:$ZZ$79, 52, MATCH($B$2, resultados!$A$1:$ZZ$1, 0))</f>
        <v>#N/A</v>
      </c>
      <c r="C58" t="e">
        <f>INDEX(resultados!$A$2:$ZZ$79, 52, MATCH($B$3, resultados!$A$1:$ZZ$1, 0))</f>
        <v>#N/A</v>
      </c>
    </row>
    <row r="59" spans="1:3" x14ac:dyDescent="0.3">
      <c r="A59" t="e">
        <f>INDEX(resultados!$A$2:$ZZ$79, 53, MATCH($B$1, resultados!$A$1:$ZZ$1, 0))</f>
        <v>#N/A</v>
      </c>
      <c r="B59" t="e">
        <f>INDEX(resultados!$A$2:$ZZ$79, 53, MATCH($B$2, resultados!$A$1:$ZZ$1, 0))</f>
        <v>#N/A</v>
      </c>
      <c r="C59" t="e">
        <f>INDEX(resultados!$A$2:$ZZ$79, 53, MATCH($B$3, resultados!$A$1:$ZZ$1, 0))</f>
        <v>#N/A</v>
      </c>
    </row>
    <row r="60" spans="1:3" x14ac:dyDescent="0.3">
      <c r="A60" t="e">
        <f>INDEX(resultados!$A$2:$ZZ$79, 54, MATCH($B$1, resultados!$A$1:$ZZ$1, 0))</f>
        <v>#N/A</v>
      </c>
      <c r="B60" t="e">
        <f>INDEX(resultados!$A$2:$ZZ$79, 54, MATCH($B$2, resultados!$A$1:$ZZ$1, 0))</f>
        <v>#N/A</v>
      </c>
      <c r="C60" t="e">
        <f>INDEX(resultados!$A$2:$ZZ$79, 54, MATCH($B$3, resultados!$A$1:$ZZ$1, 0))</f>
        <v>#N/A</v>
      </c>
    </row>
    <row r="61" spans="1:3" x14ac:dyDescent="0.3">
      <c r="A61" t="e">
        <f>INDEX(resultados!$A$2:$ZZ$79, 55, MATCH($B$1, resultados!$A$1:$ZZ$1, 0))</f>
        <v>#N/A</v>
      </c>
      <c r="B61" t="e">
        <f>INDEX(resultados!$A$2:$ZZ$79, 55, MATCH($B$2, resultados!$A$1:$ZZ$1, 0))</f>
        <v>#N/A</v>
      </c>
      <c r="C61" t="e">
        <f>INDEX(resultados!$A$2:$ZZ$79, 55, MATCH($B$3, resultados!$A$1:$ZZ$1, 0))</f>
        <v>#N/A</v>
      </c>
    </row>
    <row r="62" spans="1:3" x14ac:dyDescent="0.3">
      <c r="A62" t="e">
        <f>INDEX(resultados!$A$2:$ZZ$79, 56, MATCH($B$1, resultados!$A$1:$ZZ$1, 0))</f>
        <v>#N/A</v>
      </c>
      <c r="B62" t="e">
        <f>INDEX(resultados!$A$2:$ZZ$79, 56, MATCH($B$2, resultados!$A$1:$ZZ$1, 0))</f>
        <v>#N/A</v>
      </c>
      <c r="C62" t="e">
        <f>INDEX(resultados!$A$2:$ZZ$79, 56, MATCH($B$3, resultados!$A$1:$ZZ$1, 0))</f>
        <v>#N/A</v>
      </c>
    </row>
    <row r="63" spans="1:3" x14ac:dyDescent="0.3">
      <c r="A63" t="e">
        <f>INDEX(resultados!$A$2:$ZZ$79, 57, MATCH($B$1, resultados!$A$1:$ZZ$1, 0))</f>
        <v>#N/A</v>
      </c>
      <c r="B63" t="e">
        <f>INDEX(resultados!$A$2:$ZZ$79, 57, MATCH($B$2, resultados!$A$1:$ZZ$1, 0))</f>
        <v>#N/A</v>
      </c>
      <c r="C63" t="e">
        <f>INDEX(resultados!$A$2:$ZZ$79, 57, MATCH($B$3, resultados!$A$1:$ZZ$1, 0))</f>
        <v>#N/A</v>
      </c>
    </row>
    <row r="64" spans="1:3" x14ac:dyDescent="0.3">
      <c r="A64" t="e">
        <f>INDEX(resultados!$A$2:$ZZ$79, 58, MATCH($B$1, resultados!$A$1:$ZZ$1, 0))</f>
        <v>#N/A</v>
      </c>
      <c r="B64" t="e">
        <f>INDEX(resultados!$A$2:$ZZ$79, 58, MATCH($B$2, resultados!$A$1:$ZZ$1, 0))</f>
        <v>#N/A</v>
      </c>
      <c r="C64" t="e">
        <f>INDEX(resultados!$A$2:$ZZ$79, 58, MATCH($B$3, resultados!$A$1:$ZZ$1, 0))</f>
        <v>#N/A</v>
      </c>
    </row>
    <row r="65" spans="1:3" x14ac:dyDescent="0.3">
      <c r="A65" t="e">
        <f>INDEX(resultados!$A$2:$ZZ$79, 59, MATCH($B$1, resultados!$A$1:$ZZ$1, 0))</f>
        <v>#N/A</v>
      </c>
      <c r="B65" t="e">
        <f>INDEX(resultados!$A$2:$ZZ$79, 59, MATCH($B$2, resultados!$A$1:$ZZ$1, 0))</f>
        <v>#N/A</v>
      </c>
      <c r="C65" t="e">
        <f>INDEX(resultados!$A$2:$ZZ$79, 59, MATCH($B$3, resultados!$A$1:$ZZ$1, 0))</f>
        <v>#N/A</v>
      </c>
    </row>
    <row r="66" spans="1:3" x14ac:dyDescent="0.3">
      <c r="A66" t="e">
        <f>INDEX(resultados!$A$2:$ZZ$79, 60, MATCH($B$1, resultados!$A$1:$ZZ$1, 0))</f>
        <v>#N/A</v>
      </c>
      <c r="B66" t="e">
        <f>INDEX(resultados!$A$2:$ZZ$79, 60, MATCH($B$2, resultados!$A$1:$ZZ$1, 0))</f>
        <v>#N/A</v>
      </c>
      <c r="C66" t="e">
        <f>INDEX(resultados!$A$2:$ZZ$79, 60, MATCH($B$3, resultados!$A$1:$ZZ$1, 0))</f>
        <v>#N/A</v>
      </c>
    </row>
    <row r="67" spans="1:3" x14ac:dyDescent="0.3">
      <c r="A67" t="e">
        <f>INDEX(resultados!$A$2:$ZZ$79, 61, MATCH($B$1, resultados!$A$1:$ZZ$1, 0))</f>
        <v>#N/A</v>
      </c>
      <c r="B67" t="e">
        <f>INDEX(resultados!$A$2:$ZZ$79, 61, MATCH($B$2, resultados!$A$1:$ZZ$1, 0))</f>
        <v>#N/A</v>
      </c>
      <c r="C67" t="e">
        <f>INDEX(resultados!$A$2:$ZZ$79, 61, MATCH($B$3, resultados!$A$1:$ZZ$1, 0))</f>
        <v>#N/A</v>
      </c>
    </row>
    <row r="68" spans="1:3" x14ac:dyDescent="0.3">
      <c r="A68" t="e">
        <f>INDEX(resultados!$A$2:$ZZ$79, 62, MATCH($B$1, resultados!$A$1:$ZZ$1, 0))</f>
        <v>#N/A</v>
      </c>
      <c r="B68" t="e">
        <f>INDEX(resultados!$A$2:$ZZ$79, 62, MATCH($B$2, resultados!$A$1:$ZZ$1, 0))</f>
        <v>#N/A</v>
      </c>
      <c r="C68" t="e">
        <f>INDEX(resultados!$A$2:$ZZ$79, 62, MATCH($B$3, resultados!$A$1:$ZZ$1, 0))</f>
        <v>#N/A</v>
      </c>
    </row>
    <row r="69" spans="1:3" x14ac:dyDescent="0.3">
      <c r="A69" t="e">
        <f>INDEX(resultados!$A$2:$ZZ$79, 63, MATCH($B$1, resultados!$A$1:$ZZ$1, 0))</f>
        <v>#N/A</v>
      </c>
      <c r="B69" t="e">
        <f>INDEX(resultados!$A$2:$ZZ$79, 63, MATCH($B$2, resultados!$A$1:$ZZ$1, 0))</f>
        <v>#N/A</v>
      </c>
      <c r="C69" t="e">
        <f>INDEX(resultados!$A$2:$ZZ$79, 63, MATCH($B$3, resultados!$A$1:$ZZ$1, 0))</f>
        <v>#N/A</v>
      </c>
    </row>
    <row r="70" spans="1:3" x14ac:dyDescent="0.3">
      <c r="A70" t="e">
        <f>INDEX(resultados!$A$2:$ZZ$79, 64, MATCH($B$1, resultados!$A$1:$ZZ$1, 0))</f>
        <v>#N/A</v>
      </c>
      <c r="B70" t="e">
        <f>INDEX(resultados!$A$2:$ZZ$79, 64, MATCH($B$2, resultados!$A$1:$ZZ$1, 0))</f>
        <v>#N/A</v>
      </c>
      <c r="C70" t="e">
        <f>INDEX(resultados!$A$2:$ZZ$79, 64, MATCH($B$3, resultados!$A$1:$ZZ$1, 0))</f>
        <v>#N/A</v>
      </c>
    </row>
    <row r="71" spans="1:3" x14ac:dyDescent="0.3">
      <c r="A71" t="e">
        <f>INDEX(resultados!$A$2:$ZZ$79, 65, MATCH($B$1, resultados!$A$1:$ZZ$1, 0))</f>
        <v>#N/A</v>
      </c>
      <c r="B71" t="e">
        <f>INDEX(resultados!$A$2:$ZZ$79, 65, MATCH($B$2, resultados!$A$1:$ZZ$1, 0))</f>
        <v>#N/A</v>
      </c>
      <c r="C71" t="e">
        <f>INDEX(resultados!$A$2:$ZZ$79, 65, MATCH($B$3, resultados!$A$1:$ZZ$1, 0))</f>
        <v>#N/A</v>
      </c>
    </row>
    <row r="72" spans="1:3" x14ac:dyDescent="0.3">
      <c r="A72" t="e">
        <f>INDEX(resultados!$A$2:$ZZ$79, 66, MATCH($B$1, resultados!$A$1:$ZZ$1, 0))</f>
        <v>#N/A</v>
      </c>
      <c r="B72" t="e">
        <f>INDEX(resultados!$A$2:$ZZ$79, 66, MATCH($B$2, resultados!$A$1:$ZZ$1, 0))</f>
        <v>#N/A</v>
      </c>
      <c r="C72" t="e">
        <f>INDEX(resultados!$A$2:$ZZ$79, 66, MATCH($B$3, resultados!$A$1:$ZZ$1, 0))</f>
        <v>#N/A</v>
      </c>
    </row>
    <row r="73" spans="1:3" x14ac:dyDescent="0.3">
      <c r="A73" t="e">
        <f>INDEX(resultados!$A$2:$ZZ$79, 67, MATCH($B$1, resultados!$A$1:$ZZ$1, 0))</f>
        <v>#N/A</v>
      </c>
      <c r="B73" t="e">
        <f>INDEX(resultados!$A$2:$ZZ$79, 67, MATCH($B$2, resultados!$A$1:$ZZ$1, 0))</f>
        <v>#N/A</v>
      </c>
      <c r="C73" t="e">
        <f>INDEX(resultados!$A$2:$ZZ$79, 67, MATCH($B$3, resultados!$A$1:$ZZ$1, 0))</f>
        <v>#N/A</v>
      </c>
    </row>
    <row r="74" spans="1:3" x14ac:dyDescent="0.3">
      <c r="A74" t="e">
        <f>INDEX(resultados!$A$2:$ZZ$79, 68, MATCH($B$1, resultados!$A$1:$ZZ$1, 0))</f>
        <v>#N/A</v>
      </c>
      <c r="B74" t="e">
        <f>INDEX(resultados!$A$2:$ZZ$79, 68, MATCH($B$2, resultados!$A$1:$ZZ$1, 0))</f>
        <v>#N/A</v>
      </c>
      <c r="C74" t="e">
        <f>INDEX(resultados!$A$2:$ZZ$79, 68, MATCH($B$3, resultados!$A$1:$ZZ$1, 0))</f>
        <v>#N/A</v>
      </c>
    </row>
    <row r="75" spans="1:3" x14ac:dyDescent="0.3">
      <c r="A75" t="e">
        <f>INDEX(resultados!$A$2:$ZZ$79, 69, MATCH($B$1, resultados!$A$1:$ZZ$1, 0))</f>
        <v>#N/A</v>
      </c>
      <c r="B75" t="e">
        <f>INDEX(resultados!$A$2:$ZZ$79, 69, MATCH($B$2, resultados!$A$1:$ZZ$1, 0))</f>
        <v>#N/A</v>
      </c>
      <c r="C75" t="e">
        <f>INDEX(resultados!$A$2:$ZZ$79, 69, MATCH($B$3, resultados!$A$1:$ZZ$1, 0))</f>
        <v>#N/A</v>
      </c>
    </row>
    <row r="76" spans="1:3" x14ac:dyDescent="0.3">
      <c r="A76" t="e">
        <f>INDEX(resultados!$A$2:$ZZ$79, 70, MATCH($B$1, resultados!$A$1:$ZZ$1, 0))</f>
        <v>#N/A</v>
      </c>
      <c r="B76" t="e">
        <f>INDEX(resultados!$A$2:$ZZ$79, 70, MATCH($B$2, resultados!$A$1:$ZZ$1, 0))</f>
        <v>#N/A</v>
      </c>
      <c r="C76" t="e">
        <f>INDEX(resultados!$A$2:$ZZ$79, 70, MATCH($B$3, resultados!$A$1:$ZZ$1, 0))</f>
        <v>#N/A</v>
      </c>
    </row>
    <row r="77" spans="1:3" x14ac:dyDescent="0.3">
      <c r="A77" t="e">
        <f>INDEX(resultados!$A$2:$ZZ$79, 71, MATCH($B$1, resultados!$A$1:$ZZ$1, 0))</f>
        <v>#N/A</v>
      </c>
      <c r="B77" t="e">
        <f>INDEX(resultados!$A$2:$ZZ$79, 71, MATCH($B$2, resultados!$A$1:$ZZ$1, 0))</f>
        <v>#N/A</v>
      </c>
      <c r="C77" t="e">
        <f>INDEX(resultados!$A$2:$ZZ$79, 71, MATCH($B$3, resultados!$A$1:$ZZ$1, 0))</f>
        <v>#N/A</v>
      </c>
    </row>
    <row r="78" spans="1:3" x14ac:dyDescent="0.3">
      <c r="A78" t="e">
        <f>INDEX(resultados!$A$2:$ZZ$79, 72, MATCH($B$1, resultados!$A$1:$ZZ$1, 0))</f>
        <v>#N/A</v>
      </c>
      <c r="B78" t="e">
        <f>INDEX(resultados!$A$2:$ZZ$79, 72, MATCH($B$2, resultados!$A$1:$ZZ$1, 0))</f>
        <v>#N/A</v>
      </c>
      <c r="C78" t="e">
        <f>INDEX(resultados!$A$2:$ZZ$79, 72, MATCH($B$3, resultados!$A$1:$ZZ$1, 0))</f>
        <v>#N/A</v>
      </c>
    </row>
    <row r="79" spans="1:3" x14ac:dyDescent="0.3">
      <c r="A79" t="e">
        <f>INDEX(resultados!$A$2:$ZZ$79, 73, MATCH($B$1, resultados!$A$1:$ZZ$1, 0))</f>
        <v>#N/A</v>
      </c>
      <c r="B79" t="e">
        <f>INDEX(resultados!$A$2:$ZZ$79, 73, MATCH($B$2, resultados!$A$1:$ZZ$1, 0))</f>
        <v>#N/A</v>
      </c>
      <c r="C79" t="e">
        <f>INDEX(resultados!$A$2:$ZZ$79, 73, MATCH($B$3, resultados!$A$1:$ZZ$1, 0))</f>
        <v>#N/A</v>
      </c>
    </row>
    <row r="80" spans="1:3" x14ac:dyDescent="0.3">
      <c r="A80" t="e">
        <f>INDEX(resultados!$A$2:$ZZ$79, 74, MATCH($B$1, resultados!$A$1:$ZZ$1, 0))</f>
        <v>#N/A</v>
      </c>
      <c r="B80" t="e">
        <f>INDEX(resultados!$A$2:$ZZ$79, 74, MATCH($B$2, resultados!$A$1:$ZZ$1, 0))</f>
        <v>#N/A</v>
      </c>
      <c r="C80" t="e">
        <f>INDEX(resultados!$A$2:$ZZ$79, 74, MATCH($B$3, resultados!$A$1:$ZZ$1, 0))</f>
        <v>#N/A</v>
      </c>
    </row>
    <row r="81" spans="1:3" x14ac:dyDescent="0.3">
      <c r="A81" t="e">
        <f>INDEX(resultados!$A$2:$ZZ$79, 75, MATCH($B$1, resultados!$A$1:$ZZ$1, 0))</f>
        <v>#N/A</v>
      </c>
      <c r="B81" t="e">
        <f>INDEX(resultados!$A$2:$ZZ$79, 75, MATCH($B$2, resultados!$A$1:$ZZ$1, 0))</f>
        <v>#N/A</v>
      </c>
      <c r="C81" t="e">
        <f>INDEX(resultados!$A$2:$ZZ$79, 75, MATCH($B$3, resultados!$A$1:$ZZ$1, 0))</f>
        <v>#N/A</v>
      </c>
    </row>
    <row r="82" spans="1:3" x14ac:dyDescent="0.3">
      <c r="A82" t="e">
        <f>INDEX(resultados!$A$2:$ZZ$79, 76, MATCH($B$1, resultados!$A$1:$ZZ$1, 0))</f>
        <v>#N/A</v>
      </c>
      <c r="B82" t="e">
        <f>INDEX(resultados!$A$2:$ZZ$79, 76, MATCH($B$2, resultados!$A$1:$ZZ$1, 0))</f>
        <v>#N/A</v>
      </c>
      <c r="C82" t="e">
        <f>INDEX(resultados!$A$2:$ZZ$79, 76, MATCH($B$3, resultados!$A$1:$ZZ$1, 0))</f>
        <v>#N/A</v>
      </c>
    </row>
    <row r="83" spans="1:3" x14ac:dyDescent="0.3">
      <c r="A83" t="e">
        <f>INDEX(resultados!$A$2:$ZZ$79, 77, MATCH($B$1, resultados!$A$1:$ZZ$1, 0))</f>
        <v>#N/A</v>
      </c>
      <c r="B83" t="e">
        <f>INDEX(resultados!$A$2:$ZZ$79, 77, MATCH($B$2, resultados!$A$1:$ZZ$1, 0))</f>
        <v>#N/A</v>
      </c>
      <c r="C83" t="e">
        <f>INDEX(resultados!$A$2:$ZZ$79, 77, MATCH($B$3, resultados!$A$1:$ZZ$1, 0))</f>
        <v>#N/A</v>
      </c>
    </row>
    <row r="84" spans="1:3" x14ac:dyDescent="0.3">
      <c r="A84" t="e">
        <f>INDEX(resultados!$A$2:$ZZ$79, 78, MATCH($B$1, resultados!$A$1:$ZZ$1, 0))</f>
        <v>#N/A</v>
      </c>
      <c r="B84" t="e">
        <f>INDEX(resultados!$A$2:$ZZ$79, 78, MATCH($B$2, resultados!$A$1:$ZZ$1, 0))</f>
        <v>#N/A</v>
      </c>
      <c r="C84" t="e">
        <f>INDEX(resultados!$A$2:$ZZ$79, 78,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1.1589</v>
      </c>
      <c r="E2">
        <v>86.29</v>
      </c>
      <c r="F2">
        <v>76.239999999999995</v>
      </c>
      <c r="G2">
        <v>10.66</v>
      </c>
      <c r="H2">
        <v>0.2</v>
      </c>
      <c r="I2">
        <v>429</v>
      </c>
      <c r="J2">
        <v>89.87</v>
      </c>
      <c r="K2">
        <v>37.549999999999997</v>
      </c>
      <c r="L2">
        <v>1</v>
      </c>
      <c r="M2">
        <v>427</v>
      </c>
      <c r="N2">
        <v>11.32</v>
      </c>
      <c r="O2">
        <v>11317.98</v>
      </c>
      <c r="P2">
        <v>592.38</v>
      </c>
      <c r="Q2">
        <v>6858.86</v>
      </c>
      <c r="R2">
        <v>724.26</v>
      </c>
      <c r="S2">
        <v>168.03</v>
      </c>
      <c r="T2">
        <v>273228.76</v>
      </c>
      <c r="U2">
        <v>0.23</v>
      </c>
      <c r="V2">
        <v>0.72</v>
      </c>
      <c r="W2">
        <v>15.51</v>
      </c>
      <c r="X2">
        <v>16.47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1.3955</v>
      </c>
      <c r="E3">
        <v>71.66</v>
      </c>
      <c r="F3">
        <v>66.42</v>
      </c>
      <c r="G3">
        <v>22.77</v>
      </c>
      <c r="H3">
        <v>0.39</v>
      </c>
      <c r="I3">
        <v>175</v>
      </c>
      <c r="J3">
        <v>91.1</v>
      </c>
      <c r="K3">
        <v>37.549999999999997</v>
      </c>
      <c r="L3">
        <v>2</v>
      </c>
      <c r="M3">
        <v>33</v>
      </c>
      <c r="N3">
        <v>11.54</v>
      </c>
      <c r="O3">
        <v>11468.97</v>
      </c>
      <c r="P3">
        <v>445.38</v>
      </c>
      <c r="Q3">
        <v>6858.45</v>
      </c>
      <c r="R3">
        <v>390.09</v>
      </c>
      <c r="S3">
        <v>168.03</v>
      </c>
      <c r="T3">
        <v>107417.18</v>
      </c>
      <c r="U3">
        <v>0.43</v>
      </c>
      <c r="V3">
        <v>0.83</v>
      </c>
      <c r="W3">
        <v>15.26</v>
      </c>
      <c r="X3">
        <v>6.65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1.3971</v>
      </c>
      <c r="E4">
        <v>71.569999999999993</v>
      </c>
      <c r="F4">
        <v>66.37</v>
      </c>
      <c r="G4">
        <v>23.02</v>
      </c>
      <c r="H4">
        <v>0.56999999999999995</v>
      </c>
      <c r="I4">
        <v>173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450.12</v>
      </c>
      <c r="Q4">
        <v>6857.98</v>
      </c>
      <c r="R4">
        <v>387.22</v>
      </c>
      <c r="S4">
        <v>168.03</v>
      </c>
      <c r="T4">
        <v>105991.3</v>
      </c>
      <c r="U4">
        <v>0.43</v>
      </c>
      <c r="V4">
        <v>0.83</v>
      </c>
      <c r="W4">
        <v>15.3</v>
      </c>
      <c r="X4">
        <v>6.61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1.2665</v>
      </c>
      <c r="E2">
        <v>78.959999999999994</v>
      </c>
      <c r="F2">
        <v>72.069999999999993</v>
      </c>
      <c r="G2">
        <v>13.35</v>
      </c>
      <c r="H2">
        <v>0.24</v>
      </c>
      <c r="I2">
        <v>324</v>
      </c>
      <c r="J2">
        <v>71.52</v>
      </c>
      <c r="K2">
        <v>32.270000000000003</v>
      </c>
      <c r="L2">
        <v>1</v>
      </c>
      <c r="M2">
        <v>318</v>
      </c>
      <c r="N2">
        <v>8.25</v>
      </c>
      <c r="O2">
        <v>9054.6</v>
      </c>
      <c r="P2">
        <v>448.53</v>
      </c>
      <c r="Q2">
        <v>6858.12</v>
      </c>
      <c r="R2">
        <v>585.03</v>
      </c>
      <c r="S2">
        <v>168.03</v>
      </c>
      <c r="T2">
        <v>204137.57</v>
      </c>
      <c r="U2">
        <v>0.28999999999999998</v>
      </c>
      <c r="V2">
        <v>0.76</v>
      </c>
      <c r="W2">
        <v>15.33</v>
      </c>
      <c r="X2">
        <v>12.31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1.3513999999999999</v>
      </c>
      <c r="E3">
        <v>74</v>
      </c>
      <c r="F3">
        <v>68.58</v>
      </c>
      <c r="G3">
        <v>17.89</v>
      </c>
      <c r="H3">
        <v>0.48</v>
      </c>
      <c r="I3">
        <v>230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402.38</v>
      </c>
      <c r="Q3">
        <v>6858.94</v>
      </c>
      <c r="R3">
        <v>457.89</v>
      </c>
      <c r="S3">
        <v>168.03</v>
      </c>
      <c r="T3">
        <v>141039.01</v>
      </c>
      <c r="U3">
        <v>0.37</v>
      </c>
      <c r="V3">
        <v>0.8</v>
      </c>
      <c r="W3">
        <v>15.48</v>
      </c>
      <c r="X3">
        <v>8.81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1.1888000000000001</v>
      </c>
      <c r="E2">
        <v>84.12</v>
      </c>
      <c r="F2">
        <v>77.33</v>
      </c>
      <c r="G2">
        <v>10.130000000000001</v>
      </c>
      <c r="H2">
        <v>0.43</v>
      </c>
      <c r="I2">
        <v>458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306.08999999999997</v>
      </c>
      <c r="Q2">
        <v>6862.23</v>
      </c>
      <c r="R2">
        <v>739.57</v>
      </c>
      <c r="S2">
        <v>168.03</v>
      </c>
      <c r="T2">
        <v>280739.40000000002</v>
      </c>
      <c r="U2">
        <v>0.23</v>
      </c>
      <c r="V2">
        <v>0.71</v>
      </c>
      <c r="W2">
        <v>16.149999999999999</v>
      </c>
      <c r="X2">
        <v>17.559999999999999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0.90910000000000002</v>
      </c>
      <c r="E2">
        <v>110</v>
      </c>
      <c r="F2">
        <v>87.37</v>
      </c>
      <c r="G2">
        <v>7.43</v>
      </c>
      <c r="H2">
        <v>0.12</v>
      </c>
      <c r="I2">
        <v>706</v>
      </c>
      <c r="J2">
        <v>141.81</v>
      </c>
      <c r="K2">
        <v>47.83</v>
      </c>
      <c r="L2">
        <v>1</v>
      </c>
      <c r="M2">
        <v>704</v>
      </c>
      <c r="N2">
        <v>22.98</v>
      </c>
      <c r="O2">
        <v>17723.39</v>
      </c>
      <c r="P2">
        <v>971.05</v>
      </c>
      <c r="Q2">
        <v>6860.77</v>
      </c>
      <c r="R2">
        <v>1097.04</v>
      </c>
      <c r="S2">
        <v>168.03</v>
      </c>
      <c r="T2">
        <v>458234.07</v>
      </c>
      <c r="U2">
        <v>0.15</v>
      </c>
      <c r="V2">
        <v>0.63</v>
      </c>
      <c r="W2">
        <v>15.97</v>
      </c>
      <c r="X2">
        <v>27.59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1.2568999999999999</v>
      </c>
      <c r="E3">
        <v>79.56</v>
      </c>
      <c r="F3">
        <v>69.709999999999994</v>
      </c>
      <c r="G3">
        <v>15.84</v>
      </c>
      <c r="H3">
        <v>0.25</v>
      </c>
      <c r="I3">
        <v>264</v>
      </c>
      <c r="J3">
        <v>143.16999999999999</v>
      </c>
      <c r="K3">
        <v>47.83</v>
      </c>
      <c r="L3">
        <v>2</v>
      </c>
      <c r="M3">
        <v>262</v>
      </c>
      <c r="N3">
        <v>23.34</v>
      </c>
      <c r="O3">
        <v>17891.86</v>
      </c>
      <c r="P3">
        <v>729.28</v>
      </c>
      <c r="Q3">
        <v>6858.03</v>
      </c>
      <c r="R3">
        <v>506.76</v>
      </c>
      <c r="S3">
        <v>168.03</v>
      </c>
      <c r="T3">
        <v>165303.07</v>
      </c>
      <c r="U3">
        <v>0.33</v>
      </c>
      <c r="V3">
        <v>0.79</v>
      </c>
      <c r="W3">
        <v>15.21</v>
      </c>
      <c r="X3">
        <v>9.94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1.3855</v>
      </c>
      <c r="E4">
        <v>72.180000000000007</v>
      </c>
      <c r="F4">
        <v>65.5</v>
      </c>
      <c r="G4">
        <v>25.52</v>
      </c>
      <c r="H4">
        <v>0.37</v>
      </c>
      <c r="I4">
        <v>154</v>
      </c>
      <c r="J4">
        <v>144.54</v>
      </c>
      <c r="K4">
        <v>47.83</v>
      </c>
      <c r="L4">
        <v>3</v>
      </c>
      <c r="M4">
        <v>152</v>
      </c>
      <c r="N4">
        <v>23.71</v>
      </c>
      <c r="O4">
        <v>18060.849999999999</v>
      </c>
      <c r="P4">
        <v>637.17999999999995</v>
      </c>
      <c r="Q4">
        <v>6857.3</v>
      </c>
      <c r="R4">
        <v>365.78</v>
      </c>
      <c r="S4">
        <v>168.03</v>
      </c>
      <c r="T4">
        <v>95365.99</v>
      </c>
      <c r="U4">
        <v>0.46</v>
      </c>
      <c r="V4">
        <v>0.84</v>
      </c>
      <c r="W4">
        <v>15.05</v>
      </c>
      <c r="X4">
        <v>5.74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1.4502999999999999</v>
      </c>
      <c r="E5">
        <v>68.95</v>
      </c>
      <c r="F5">
        <v>63.69</v>
      </c>
      <c r="G5">
        <v>36.39</v>
      </c>
      <c r="H5">
        <v>0.49</v>
      </c>
      <c r="I5">
        <v>105</v>
      </c>
      <c r="J5">
        <v>145.91999999999999</v>
      </c>
      <c r="K5">
        <v>47.83</v>
      </c>
      <c r="L5">
        <v>4</v>
      </c>
      <c r="M5">
        <v>58</v>
      </c>
      <c r="N5">
        <v>24.09</v>
      </c>
      <c r="O5">
        <v>18230.349999999999</v>
      </c>
      <c r="P5">
        <v>567.80999999999995</v>
      </c>
      <c r="Q5">
        <v>6857.1</v>
      </c>
      <c r="R5">
        <v>303.99</v>
      </c>
      <c r="S5">
        <v>168.03</v>
      </c>
      <c r="T5">
        <v>64716.27</v>
      </c>
      <c r="U5">
        <v>0.55000000000000004</v>
      </c>
      <c r="V5">
        <v>0.86</v>
      </c>
      <c r="W5">
        <v>15.01</v>
      </c>
      <c r="X5">
        <v>3.93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1.458</v>
      </c>
      <c r="E6">
        <v>68.59</v>
      </c>
      <c r="F6">
        <v>63.5</v>
      </c>
      <c r="G6">
        <v>38.49</v>
      </c>
      <c r="H6">
        <v>0.6</v>
      </c>
      <c r="I6">
        <v>99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560.9</v>
      </c>
      <c r="Q6">
        <v>6857.34</v>
      </c>
      <c r="R6">
        <v>294.67</v>
      </c>
      <c r="S6">
        <v>168.03</v>
      </c>
      <c r="T6">
        <v>60084.160000000003</v>
      </c>
      <c r="U6">
        <v>0.56999999999999995</v>
      </c>
      <c r="V6">
        <v>0.86</v>
      </c>
      <c r="W6">
        <v>15.09</v>
      </c>
      <c r="X6">
        <v>3.74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0.76939999999999997</v>
      </c>
      <c r="E2">
        <v>129.97</v>
      </c>
      <c r="F2">
        <v>95.48</v>
      </c>
      <c r="G2">
        <v>6.35</v>
      </c>
      <c r="H2">
        <v>0.1</v>
      </c>
      <c r="I2">
        <v>902</v>
      </c>
      <c r="J2">
        <v>176.73</v>
      </c>
      <c r="K2">
        <v>52.44</v>
      </c>
      <c r="L2">
        <v>1</v>
      </c>
      <c r="M2">
        <v>900</v>
      </c>
      <c r="N2">
        <v>33.29</v>
      </c>
      <c r="O2">
        <v>22031.19</v>
      </c>
      <c r="P2">
        <v>1237.33</v>
      </c>
      <c r="Q2">
        <v>6860.32</v>
      </c>
      <c r="R2">
        <v>1369.96</v>
      </c>
      <c r="S2">
        <v>168.03</v>
      </c>
      <c r="T2">
        <v>593715.26</v>
      </c>
      <c r="U2">
        <v>0.12</v>
      </c>
      <c r="V2">
        <v>0.57999999999999996</v>
      </c>
      <c r="W2">
        <v>16.28</v>
      </c>
      <c r="X2">
        <v>35.69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1.1619999999999999</v>
      </c>
      <c r="E3">
        <v>86.06</v>
      </c>
      <c r="F3">
        <v>72.08</v>
      </c>
      <c r="G3">
        <v>13.31</v>
      </c>
      <c r="H3">
        <v>0.2</v>
      </c>
      <c r="I3">
        <v>325</v>
      </c>
      <c r="J3">
        <v>178.21</v>
      </c>
      <c r="K3">
        <v>52.44</v>
      </c>
      <c r="L3">
        <v>2</v>
      </c>
      <c r="M3">
        <v>323</v>
      </c>
      <c r="N3">
        <v>33.770000000000003</v>
      </c>
      <c r="O3">
        <v>22213.89</v>
      </c>
      <c r="P3">
        <v>899.3</v>
      </c>
      <c r="Q3">
        <v>6858.2</v>
      </c>
      <c r="R3">
        <v>585.54999999999995</v>
      </c>
      <c r="S3">
        <v>168.03</v>
      </c>
      <c r="T3">
        <v>204397.2</v>
      </c>
      <c r="U3">
        <v>0.28999999999999998</v>
      </c>
      <c r="V3">
        <v>0.76</v>
      </c>
      <c r="W3">
        <v>15.32</v>
      </c>
      <c r="X3">
        <v>12.31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1.3110999999999999</v>
      </c>
      <c r="E4">
        <v>76.27</v>
      </c>
      <c r="F4">
        <v>66.989999999999995</v>
      </c>
      <c r="G4">
        <v>20.83</v>
      </c>
      <c r="H4">
        <v>0.3</v>
      </c>
      <c r="I4">
        <v>193</v>
      </c>
      <c r="J4">
        <v>179.7</v>
      </c>
      <c r="K4">
        <v>52.44</v>
      </c>
      <c r="L4">
        <v>3</v>
      </c>
      <c r="M4">
        <v>191</v>
      </c>
      <c r="N4">
        <v>34.26</v>
      </c>
      <c r="O4">
        <v>22397.24</v>
      </c>
      <c r="P4">
        <v>800.43</v>
      </c>
      <c r="Q4">
        <v>6857.61</v>
      </c>
      <c r="R4">
        <v>415.85</v>
      </c>
      <c r="S4">
        <v>168.03</v>
      </c>
      <c r="T4">
        <v>120206.86</v>
      </c>
      <c r="U4">
        <v>0.4</v>
      </c>
      <c r="V4">
        <v>0.82</v>
      </c>
      <c r="W4">
        <v>15.11</v>
      </c>
      <c r="X4">
        <v>7.23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1.3916999999999999</v>
      </c>
      <c r="E5">
        <v>71.86</v>
      </c>
      <c r="F5">
        <v>64.709999999999994</v>
      </c>
      <c r="G5">
        <v>29.19</v>
      </c>
      <c r="H5">
        <v>0.39</v>
      </c>
      <c r="I5">
        <v>133</v>
      </c>
      <c r="J5">
        <v>181.19</v>
      </c>
      <c r="K5">
        <v>52.44</v>
      </c>
      <c r="L5">
        <v>4</v>
      </c>
      <c r="M5">
        <v>131</v>
      </c>
      <c r="N5">
        <v>34.75</v>
      </c>
      <c r="O5">
        <v>22581.25</v>
      </c>
      <c r="P5">
        <v>734.7</v>
      </c>
      <c r="Q5">
        <v>6857.03</v>
      </c>
      <c r="R5">
        <v>339.74</v>
      </c>
      <c r="S5">
        <v>168.03</v>
      </c>
      <c r="T5">
        <v>82451.990000000005</v>
      </c>
      <c r="U5">
        <v>0.49</v>
      </c>
      <c r="V5">
        <v>0.85</v>
      </c>
      <c r="W5">
        <v>15</v>
      </c>
      <c r="X5">
        <v>4.95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1.4434</v>
      </c>
      <c r="E6">
        <v>69.28</v>
      </c>
      <c r="F6">
        <v>63.38</v>
      </c>
      <c r="G6">
        <v>38.799999999999997</v>
      </c>
      <c r="H6">
        <v>0.49</v>
      </c>
      <c r="I6">
        <v>98</v>
      </c>
      <c r="J6">
        <v>182.69</v>
      </c>
      <c r="K6">
        <v>52.44</v>
      </c>
      <c r="L6">
        <v>5</v>
      </c>
      <c r="M6">
        <v>96</v>
      </c>
      <c r="N6">
        <v>35.25</v>
      </c>
      <c r="O6">
        <v>22766.06</v>
      </c>
      <c r="P6">
        <v>677.15</v>
      </c>
      <c r="Q6">
        <v>6857.08</v>
      </c>
      <c r="R6">
        <v>295.27</v>
      </c>
      <c r="S6">
        <v>168.03</v>
      </c>
      <c r="T6">
        <v>60388.4</v>
      </c>
      <c r="U6">
        <v>0.56999999999999995</v>
      </c>
      <c r="V6">
        <v>0.87</v>
      </c>
      <c r="W6">
        <v>14.95</v>
      </c>
      <c r="X6">
        <v>3.62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1.4716</v>
      </c>
      <c r="E7">
        <v>67.95</v>
      </c>
      <c r="F7">
        <v>62.73</v>
      </c>
      <c r="G7">
        <v>47.64</v>
      </c>
      <c r="H7">
        <v>0.57999999999999996</v>
      </c>
      <c r="I7">
        <v>79</v>
      </c>
      <c r="J7">
        <v>184.19</v>
      </c>
      <c r="K7">
        <v>52.44</v>
      </c>
      <c r="L7">
        <v>6</v>
      </c>
      <c r="M7">
        <v>28</v>
      </c>
      <c r="N7">
        <v>35.75</v>
      </c>
      <c r="O7">
        <v>22951.43</v>
      </c>
      <c r="P7">
        <v>633.08000000000004</v>
      </c>
      <c r="Q7">
        <v>6857.21</v>
      </c>
      <c r="R7">
        <v>270.87</v>
      </c>
      <c r="S7">
        <v>168.03</v>
      </c>
      <c r="T7">
        <v>48282.79</v>
      </c>
      <c r="U7">
        <v>0.62</v>
      </c>
      <c r="V7">
        <v>0.87</v>
      </c>
      <c r="W7">
        <v>15</v>
      </c>
      <c r="X7">
        <v>2.97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1.4729000000000001</v>
      </c>
      <c r="E8">
        <v>67.89</v>
      </c>
      <c r="F8">
        <v>62.7</v>
      </c>
      <c r="G8">
        <v>48.23</v>
      </c>
      <c r="H8">
        <v>0.67</v>
      </c>
      <c r="I8">
        <v>78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634.58000000000004</v>
      </c>
      <c r="Q8">
        <v>6857.42</v>
      </c>
      <c r="R8">
        <v>268.58</v>
      </c>
      <c r="S8">
        <v>168.03</v>
      </c>
      <c r="T8">
        <v>47143.88</v>
      </c>
      <c r="U8">
        <v>0.63</v>
      </c>
      <c r="V8">
        <v>0.88</v>
      </c>
      <c r="W8">
        <v>15.03</v>
      </c>
      <c r="X8">
        <v>2.94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1.0491999999999999</v>
      </c>
      <c r="E2">
        <v>95.31</v>
      </c>
      <c r="F2">
        <v>86.05</v>
      </c>
      <c r="G2">
        <v>7.54</v>
      </c>
      <c r="H2">
        <v>0.64</v>
      </c>
      <c r="I2">
        <v>685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250.49</v>
      </c>
      <c r="Q2">
        <v>6862.96</v>
      </c>
      <c r="R2">
        <v>1020.71</v>
      </c>
      <c r="S2">
        <v>168.03</v>
      </c>
      <c r="T2">
        <v>420172.87</v>
      </c>
      <c r="U2">
        <v>0.16</v>
      </c>
      <c r="V2">
        <v>0.64</v>
      </c>
      <c r="W2">
        <v>16.8</v>
      </c>
      <c r="X2">
        <v>26.27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1.1132</v>
      </c>
      <c r="E2">
        <v>89.83</v>
      </c>
      <c r="F2">
        <v>78.06</v>
      </c>
      <c r="G2">
        <v>9.84</v>
      </c>
      <c r="H2">
        <v>0.18</v>
      </c>
      <c r="I2">
        <v>476</v>
      </c>
      <c r="J2">
        <v>98.71</v>
      </c>
      <c r="K2">
        <v>39.72</v>
      </c>
      <c r="L2">
        <v>1</v>
      </c>
      <c r="M2">
        <v>474</v>
      </c>
      <c r="N2">
        <v>12.99</v>
      </c>
      <c r="O2">
        <v>12407.75</v>
      </c>
      <c r="P2">
        <v>657.27</v>
      </c>
      <c r="Q2">
        <v>6858.9</v>
      </c>
      <c r="R2">
        <v>785.42</v>
      </c>
      <c r="S2">
        <v>168.03</v>
      </c>
      <c r="T2">
        <v>303574</v>
      </c>
      <c r="U2">
        <v>0.21</v>
      </c>
      <c r="V2">
        <v>0.7</v>
      </c>
      <c r="W2">
        <v>15.58</v>
      </c>
      <c r="X2">
        <v>18.29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1.3882000000000001</v>
      </c>
      <c r="E3">
        <v>72.03</v>
      </c>
      <c r="F3">
        <v>66.41</v>
      </c>
      <c r="G3">
        <v>22.51</v>
      </c>
      <c r="H3">
        <v>0.35</v>
      </c>
      <c r="I3">
        <v>177</v>
      </c>
      <c r="J3">
        <v>99.95</v>
      </c>
      <c r="K3">
        <v>39.72</v>
      </c>
      <c r="L3">
        <v>2</v>
      </c>
      <c r="M3">
        <v>151</v>
      </c>
      <c r="N3">
        <v>13.24</v>
      </c>
      <c r="O3">
        <v>12561.45</v>
      </c>
      <c r="P3">
        <v>485.46</v>
      </c>
      <c r="Q3">
        <v>6857.57</v>
      </c>
      <c r="R3">
        <v>394.5</v>
      </c>
      <c r="S3">
        <v>168.03</v>
      </c>
      <c r="T3">
        <v>109611.36</v>
      </c>
      <c r="U3">
        <v>0.43</v>
      </c>
      <c r="V3">
        <v>0.83</v>
      </c>
      <c r="W3">
        <v>15.13</v>
      </c>
      <c r="X3">
        <v>6.65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1.4127000000000001</v>
      </c>
      <c r="E4">
        <v>70.790000000000006</v>
      </c>
      <c r="F4">
        <v>65.63</v>
      </c>
      <c r="G4">
        <v>25.57</v>
      </c>
      <c r="H4">
        <v>0.52</v>
      </c>
      <c r="I4">
        <v>154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468.21</v>
      </c>
      <c r="Q4">
        <v>6858.07</v>
      </c>
      <c r="R4">
        <v>363.12</v>
      </c>
      <c r="S4">
        <v>168.03</v>
      </c>
      <c r="T4">
        <v>94036.31</v>
      </c>
      <c r="U4">
        <v>0.46</v>
      </c>
      <c r="V4">
        <v>0.84</v>
      </c>
      <c r="W4">
        <v>15.25</v>
      </c>
      <c r="X4">
        <v>5.87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2024-09-25T15:01:50Z</dcterms:created>
  <dcterms:modified xsi:type="dcterms:W3CDTF">2024-09-25T20:41:35Z</dcterms:modified>
</cp:coreProperties>
</file>