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6%_12m_0_LM/"/>
    </mc:Choice>
  </mc:AlternateContent>
  <xr:revisionPtr revIDLastSave="190" documentId="11_35B41DD5F88894F6646506939633DB5B1FC15FE1" xr6:coauthVersionLast="47" xr6:coauthVersionMax="47" xr10:uidLastSave="{74A89203-5251-4E68-A355-988B9C103961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<sst xmlns="http://schemas.openxmlformats.org/spreadsheetml/2006/main" count="701" uniqueCount="60">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</sst>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2.2401279999999999</c:v>
                </c:pt>
                <c:pt idx="1">
                  <c:v>2.5797120000000002</c:v>
                </c:pt>
                <c:pt idx="2">
                  <c:v>2.7768320000000002</c:v>
                </c:pt>
                <c:pt idx="3">
                  <c:v>2.9003519999999998</c:v>
                </c:pt>
                <c:pt idx="4">
                  <c:v>2.977792</c:v>
                </c:pt>
                <c:pt idx="5">
                  <c:v>3.0364800000000001</c:v>
                </c:pt>
                <c:pt idx="6">
                  <c:v>3.080768</c:v>
                </c:pt>
                <c:pt idx="7">
                  <c:v>3.1236480000000002</c:v>
                </c:pt>
                <c:pt idx="8">
                  <c:v>3.1494400000000002</c:v>
                </c:pt>
                <c:pt idx="9">
                  <c:v>3.168704</c:v>
                </c:pt>
                <c:pt idx="10">
                  <c:v>3.1956479999999998</c:v>
                </c:pt>
                <c:pt idx="11">
                  <c:v>3.21408</c:v>
                </c:pt>
                <c:pt idx="12">
                  <c:v>3.2560640000000003</c:v>
                </c:pt>
                <c:pt idx="13">
                  <c:v>3.2160000000000002</c:v>
                </c:pt>
                <c:pt idx="14">
                  <c:v>3.2157440000000004</c:v>
                </c:pt>
                <c:pt idx="15">
                  <c:v>3.2259199999999999</c:v>
                </c:pt>
                <c:pt idx="16">
                  <c:v>3.2330239999999999</c:v>
                </c:pt>
                <c:pt idx="17">
                  <c:v>3.2294400000000003</c:v>
                </c:pt>
                <c:pt idx="18">
                  <c:v>3.2291840000000001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B0-4D5D-A42D-2F2A1ADCCF3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BB0-4D5D-A42D-2F2A1ADC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21616"/>
        <c:axId val="1200223056"/>
      </c:scatterChart>
      <c:valAx>
        <c:axId val="120022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3056"/>
        <c:crosses val="autoZero"/>
        <c:crossBetween val="midCat"/>
      </c:valAx>
      <c:valAx>
        <c:axId val="120022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B34-4D87-9DC4-78018D3436E2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34-4D87-9DC4-78018D3436E2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34-4D87-9DC4-78018D3436E2}"/>
              </c:ext>
            </c:extLst>
          </c:dPt>
          <c:dPt>
            <c:idx val="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B34-4D87-9DC4-78018D3436E2}"/>
              </c:ext>
            </c:extLst>
          </c:dPt>
          <c:dPt>
            <c:idx val="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34-4D87-9DC4-78018D3436E2}"/>
              </c:ext>
            </c:extLst>
          </c:dPt>
          <c:dPt>
            <c:idx val="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B34-4D87-9DC4-78018D3436E2}"/>
              </c:ext>
            </c:extLst>
          </c:dPt>
          <c:dPt>
            <c:idx val="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B34-4D87-9DC4-78018D3436E2}"/>
              </c:ext>
            </c:extLst>
          </c:dPt>
          <c:dPt>
            <c:idx val="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B34-4D87-9DC4-78018D3436E2}"/>
              </c:ext>
            </c:extLst>
          </c:dPt>
          <c:dPt>
            <c:idx val="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B34-4D87-9DC4-78018D3436E2}"/>
              </c:ext>
            </c:extLst>
          </c:dPt>
          <c:dPt>
            <c:idx val="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B34-4D87-9DC4-78018D3436E2}"/>
              </c:ext>
            </c:extLst>
          </c:dPt>
          <c:dPt>
            <c:idx val="1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B34-4D87-9DC4-78018D3436E2}"/>
              </c:ext>
            </c:extLst>
          </c:dPt>
          <c:dPt>
            <c:idx val="1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B34-4D87-9DC4-78018D3436E2}"/>
              </c:ext>
            </c:extLst>
          </c:dPt>
          <c:dPt>
            <c:idx val="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B34-4D87-9DC4-78018D3436E2}"/>
              </c:ext>
            </c:extLst>
          </c:dPt>
          <c:dPt>
            <c:idx val="1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B34-4D87-9DC4-78018D3436E2}"/>
              </c:ext>
            </c:extLst>
          </c:dPt>
          <c:dPt>
            <c:idx val="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B34-4D87-9DC4-78018D3436E2}"/>
              </c:ext>
            </c:extLst>
          </c:dPt>
          <c:dPt>
            <c:idx val="1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B34-4D87-9DC4-78018D3436E2}"/>
              </c:ext>
            </c:extLst>
          </c:dPt>
          <c:dPt>
            <c:idx val="1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B34-4D87-9DC4-78018D3436E2}"/>
              </c:ext>
            </c:extLst>
          </c:dPt>
          <c:dPt>
            <c:idx val="1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B34-4D87-9DC4-78018D3436E2}"/>
              </c:ext>
            </c:extLst>
          </c:dPt>
          <c:dPt>
            <c:idx val="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B34-4D87-9DC4-78018D3436E2}"/>
              </c:ext>
            </c:extLst>
          </c:dPt>
          <c:dPt>
            <c:idx val="1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B34-4D87-9DC4-78018D3436E2}"/>
              </c:ext>
            </c:extLst>
          </c:dPt>
          <c:dPt>
            <c:idx val="2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B34-4D87-9DC4-78018D3436E2}"/>
              </c:ext>
            </c:extLst>
          </c:dPt>
          <c:dPt>
            <c:idx val="2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B34-4D87-9DC4-78018D3436E2}"/>
              </c:ext>
            </c:extLst>
          </c:dPt>
          <c:dPt>
            <c:idx val="2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B34-4D87-9DC4-78018D3436E2}"/>
              </c:ext>
            </c:extLst>
          </c:dPt>
          <c:dPt>
            <c:idx val="2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B34-4D87-9DC4-78018D3436E2}"/>
              </c:ext>
            </c:extLst>
          </c:dPt>
          <c:dPt>
            <c:idx val="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B34-4D87-9DC4-78018D3436E2}"/>
              </c:ext>
            </c:extLst>
          </c:dPt>
          <c:dPt>
            <c:idx val="2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B34-4D87-9DC4-78018D3436E2}"/>
              </c:ext>
            </c:extLst>
          </c:dPt>
          <c:dPt>
            <c:idx val="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B34-4D87-9DC4-78018D3436E2}"/>
              </c:ext>
            </c:extLst>
          </c:dPt>
          <c:dPt>
            <c:idx val="2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B34-4D87-9DC4-78018D3436E2}"/>
              </c:ext>
            </c:extLst>
          </c:dPt>
          <c:dPt>
            <c:idx val="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B34-4D87-9DC4-78018D3436E2}"/>
              </c:ext>
            </c:extLst>
          </c:dPt>
          <c:dPt>
            <c:idx val="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B34-4D87-9DC4-78018D3436E2}"/>
              </c:ext>
            </c:extLst>
          </c:dPt>
          <c:dPt>
            <c:idx val="3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B34-4D87-9DC4-78018D3436E2}"/>
              </c:ext>
            </c:extLst>
          </c:dPt>
          <c:dPt>
            <c:idx val="3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B34-4D87-9DC4-78018D3436E2}"/>
              </c:ext>
            </c:extLst>
          </c:dPt>
          <c:dPt>
            <c:idx val="3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B34-4D87-9DC4-78018D3436E2}"/>
              </c:ext>
            </c:extLst>
          </c:dPt>
          <c:dPt>
            <c:idx val="3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B34-4D87-9DC4-78018D3436E2}"/>
              </c:ext>
            </c:extLst>
          </c:dPt>
          <c:dPt>
            <c:idx val="3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B34-4D87-9DC4-78018D3436E2}"/>
              </c:ext>
            </c:extLst>
          </c:dPt>
          <c:dPt>
            <c:idx val="3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B34-4D87-9DC4-78018D3436E2}"/>
              </c:ext>
            </c:extLst>
          </c:dPt>
          <c:dPt>
            <c:idx val="3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B34-4D87-9DC4-78018D3436E2}"/>
              </c:ext>
            </c:extLst>
          </c:dPt>
          <c:dPt>
            <c:idx val="3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B34-4D87-9DC4-78018D3436E2}"/>
              </c:ext>
            </c:extLst>
          </c:dPt>
          <c:dPt>
            <c:idx val="3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B34-4D87-9DC4-78018D3436E2}"/>
              </c:ext>
            </c:extLst>
          </c:dPt>
          <c:dPt>
            <c:idx val="3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B34-4D87-9DC4-78018D3436E2}"/>
              </c:ext>
            </c:extLst>
          </c:dPt>
          <c:dPt>
            <c:idx val="4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B34-4D87-9DC4-78018D3436E2}"/>
              </c:ext>
            </c:extLst>
          </c:dPt>
          <c:dPt>
            <c:idx val="4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B34-4D87-9DC4-78018D3436E2}"/>
              </c:ext>
            </c:extLst>
          </c:dPt>
          <c:dPt>
            <c:idx val="4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B34-4D87-9DC4-78018D3436E2}"/>
              </c:ext>
            </c:extLst>
          </c:dPt>
          <c:dPt>
            <c:idx val="4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B34-4D87-9DC4-78018D3436E2}"/>
              </c:ext>
            </c:extLst>
          </c:dPt>
          <c:dPt>
            <c:idx val="4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B34-4D87-9DC4-78018D3436E2}"/>
              </c:ext>
            </c:extLst>
          </c:dPt>
          <c:dPt>
            <c:idx val="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B34-4D87-9DC4-78018D3436E2}"/>
              </c:ext>
            </c:extLst>
          </c:dPt>
          <c:dPt>
            <c:idx val="4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B34-4D87-9DC4-78018D3436E2}"/>
              </c:ext>
            </c:extLst>
          </c:dPt>
          <c:dPt>
            <c:idx val="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B34-4D87-9DC4-78018D3436E2}"/>
              </c:ext>
            </c:extLst>
          </c:dPt>
          <c:dPt>
            <c:idx val="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B34-4D87-9DC4-78018D3436E2}"/>
              </c:ext>
            </c:extLst>
          </c:dPt>
          <c:dPt>
            <c:idx val="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B34-4D87-9DC4-78018D3436E2}"/>
              </c:ext>
            </c:extLst>
          </c:dPt>
          <c:dPt>
            <c:idx val="5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B34-4D87-9DC4-78018D3436E2}"/>
              </c:ext>
            </c:extLst>
          </c:dPt>
          <c:dPt>
            <c:idx val="5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B34-4D87-9DC4-78018D3436E2}"/>
              </c:ext>
            </c:extLst>
          </c:dPt>
          <c:dPt>
            <c:idx val="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B34-4D87-9DC4-78018D3436E2}"/>
              </c:ext>
            </c:extLst>
          </c:dPt>
          <c:dPt>
            <c:idx val="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B34-4D87-9DC4-78018D3436E2}"/>
              </c:ext>
            </c:extLst>
          </c:dPt>
          <c:dPt>
            <c:idx val="5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B34-4D87-9DC4-78018D3436E2}"/>
              </c:ext>
            </c:extLst>
          </c:dPt>
          <c:dPt>
            <c:idx val="5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B34-4D87-9DC4-78018D3436E2}"/>
              </c:ext>
            </c:extLst>
          </c:dPt>
          <c:dPt>
            <c:idx val="5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B34-4D87-9DC4-78018D3436E2}"/>
              </c:ext>
            </c:extLst>
          </c:dPt>
          <c:dPt>
            <c:idx val="5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B34-4D87-9DC4-78018D3436E2}"/>
              </c:ext>
            </c:extLst>
          </c:dPt>
          <c:dPt>
            <c:idx val="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B34-4D87-9DC4-78018D3436E2}"/>
              </c:ext>
            </c:extLst>
          </c:dPt>
          <c:dPt>
            <c:idx val="5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B34-4D87-9DC4-78018D3436E2}"/>
              </c:ext>
            </c:extLst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B34-4D87-9DC4-78018D34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383E88-57FD-FC61-5F94-432137580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32C2-9B7E-418F-93EE-DC22BDFF1930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3.5002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233</v>
      </c>
      <c r="F2">
        <f>_xlfn.XLOOKUP(B2,RESULTADOS_0!D:D,RESULTADOS_0!F:F,0,0,1)</f>
        <v>24.33</v>
      </c>
      <c r="G2">
        <f>_xlfn.XLOOKUP(B2,RESULTADOS_0!D:D,RESULTADOS_0!M:M,0,0,1)</f>
        <v>0</v>
      </c>
      <c r="H2">
        <v>64</v>
      </c>
      <c r="I2">
        <v>2.2401279999999999</v>
      </c>
      <c r="J2">
        <v>6</v>
      </c>
      <c r="M2">
        <v>20</v>
      </c>
    </row>
    <row r="3" spans="1:16" x14ac:dyDescent="0.3">
      <c r="A3" t="s">
        <v>41</v>
      </c>
      <c r="B3">
        <v>4.0308000000000002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156</v>
      </c>
      <c r="F3">
        <f>_xlfn.XLOOKUP(B3,RESULTADOS_1!D:D,RESULTADOS_1!F:F,0,0,1)</f>
        <v>21.38</v>
      </c>
      <c r="G3">
        <f>_xlfn.XLOOKUP(B3,RESULTADOS_1!D:D,RESULTADOS_1!M:M,0,0,1)</f>
        <v>0</v>
      </c>
      <c r="I3">
        <v>2.5797120000000002</v>
      </c>
    </row>
    <row r="4" spans="1:16" x14ac:dyDescent="0.3">
      <c r="A4" t="s">
        <v>42</v>
      </c>
      <c r="B4">
        <v>4.3388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19.87</v>
      </c>
      <c r="G4">
        <f>_xlfn.XLOOKUP(B4,RESULTADOS_2!D:D,RESULTADOS_2!M:M,0,0,1)</f>
        <v>0</v>
      </c>
      <c r="I4">
        <v>2.7768320000000002</v>
      </c>
    </row>
    <row r="5" spans="1:16" x14ac:dyDescent="0.3">
      <c r="A5" t="s">
        <v>43</v>
      </c>
      <c r="B5">
        <v>4.5317999999999996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18.96</v>
      </c>
      <c r="G5">
        <f>_xlfn.XLOOKUP(B5,RESULTADOS_3!D:D,RESULTADOS_3!M:M,0,0,1)</f>
        <v>0</v>
      </c>
      <c r="I5">
        <v>2.9003519999999998</v>
      </c>
    </row>
    <row r="6" spans="1:16" x14ac:dyDescent="0.3">
      <c r="A6" t="s">
        <v>44</v>
      </c>
      <c r="B6">
        <v>4.6528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79</v>
      </c>
      <c r="F6">
        <f>_xlfn.XLOOKUP(B6,RESULTADOS_4!D:D,RESULTADOS_4!F:F,0,0,1)</f>
        <v>18.420000000000002</v>
      </c>
      <c r="G6">
        <f>_xlfn.XLOOKUP(B6,RESULTADOS_4!D:D,RESULTADOS_4!M:M,0,0,1)</f>
        <v>0</v>
      </c>
      <c r="I6">
        <v>2.977792</v>
      </c>
    </row>
    <row r="7" spans="1:16" x14ac:dyDescent="0.3">
      <c r="A7" t="s">
        <v>45</v>
      </c>
      <c r="B7">
        <v>4.7445000000000004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68</v>
      </c>
      <c r="F7">
        <f>_xlfn.XLOOKUP(B7,RESULTADOS_5!D:D,RESULTADOS_5!F:F,0,0,1)</f>
        <v>18.010000000000002</v>
      </c>
      <c r="G7">
        <f>_xlfn.XLOOKUP(B7,RESULTADOS_5!D:D,RESULTADOS_5!M:M,0,0,1)</f>
        <v>0</v>
      </c>
      <c r="I7">
        <v>3.0364800000000001</v>
      </c>
    </row>
    <row r="8" spans="1:16" x14ac:dyDescent="0.3">
      <c r="A8" t="s">
        <v>46</v>
      </c>
      <c r="B8">
        <v>4.8136999999999999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60</v>
      </c>
      <c r="F8">
        <f>_xlfn.XLOOKUP(B8,RESULTADOS_6!D:D,RESULTADOS_6!F:F,0,0,1)</f>
        <v>17.7</v>
      </c>
      <c r="G8">
        <f>_xlfn.XLOOKUP(B8,RESULTADOS_6!D:D,RESULTADOS_6!M:M,0,0,1)</f>
        <v>0</v>
      </c>
      <c r="I8">
        <v>3.080768</v>
      </c>
    </row>
    <row r="9" spans="1:16" x14ac:dyDescent="0.3">
      <c r="A9" t="s">
        <v>47</v>
      </c>
      <c r="B9">
        <v>4.8807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17.41</v>
      </c>
      <c r="G9">
        <f>_xlfn.XLOOKUP(B9,RESULTADOS_7!D:D,RESULTADOS_7!M:M,0,0,1)</f>
        <v>0</v>
      </c>
      <c r="I9">
        <v>3.1236480000000002</v>
      </c>
    </row>
    <row r="10" spans="1:16" x14ac:dyDescent="0.3">
      <c r="A10" t="s">
        <v>48</v>
      </c>
      <c r="B10">
        <v>4.9210000000000003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48</v>
      </c>
      <c r="F10">
        <f>_xlfn.XLOOKUP(B10,RESULTADOS_8!D:D,RESULTADOS_8!F:F,0,0,1)</f>
        <v>17.22</v>
      </c>
      <c r="G10">
        <f>_xlfn.XLOOKUP(B10,RESULTADOS_8!D:D,RESULTADOS_8!M:M,0,0,1)</f>
        <v>0</v>
      </c>
      <c r="I10">
        <v>3.1494400000000002</v>
      </c>
    </row>
    <row r="11" spans="1:16" x14ac:dyDescent="0.3">
      <c r="A11" t="s">
        <v>49</v>
      </c>
      <c r="B11">
        <v>4.9511000000000003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44</v>
      </c>
      <c r="F11">
        <f>_xlfn.XLOOKUP(B11,RESULTADOS_9!D:D,RESULTADOS_9!F:F,0,0,1)</f>
        <v>17.059999999999999</v>
      </c>
      <c r="G11">
        <f>_xlfn.XLOOKUP(B11,RESULTADOS_9!D:D,RESULTADOS_9!M:M,0,0,1)</f>
        <v>0</v>
      </c>
      <c r="I11">
        <v>3.168704</v>
      </c>
    </row>
    <row r="12" spans="1:16" x14ac:dyDescent="0.3">
      <c r="A12" t="s">
        <v>50</v>
      </c>
      <c r="B12">
        <v>4.9931999999999999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40</v>
      </c>
      <c r="F12">
        <f>_xlfn.XLOOKUP(B12,RESULTADOS_10!D:D,RESULTADOS_10!F:F,0,0,1)</f>
        <v>16.87</v>
      </c>
      <c r="G12">
        <f>_xlfn.XLOOKUP(B12,RESULTADOS_10!D:D,RESULTADOS_10!M:M,0,0,1)</f>
        <v>0</v>
      </c>
      <c r="I12">
        <v>3.1956479999999998</v>
      </c>
    </row>
    <row r="13" spans="1:16" x14ac:dyDescent="0.3">
      <c r="A13" t="s">
        <v>51</v>
      </c>
      <c r="B13">
        <v>5.0220000000000002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37</v>
      </c>
      <c r="F13">
        <f>_xlfn.XLOOKUP(B13,RESULTADOS_11!D:D,RESULTADOS_11!F:F,0,0,1)</f>
        <v>16.73</v>
      </c>
      <c r="G13">
        <f>_xlfn.XLOOKUP(B13,RESULTADOS_11!D:D,RESULTADOS_11!M:M,0,0,1)</f>
        <v>1</v>
      </c>
      <c r="I13">
        <v>3.21408</v>
      </c>
    </row>
    <row r="14" spans="1:16" x14ac:dyDescent="0.3">
      <c r="A14" t="s">
        <v>52</v>
      </c>
      <c r="B14">
        <v>5.0876000000000001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35</v>
      </c>
      <c r="F14">
        <f>_xlfn.XLOOKUP(B14,RESULTADOS_12!D:D,RESULTADOS_12!F:F,0,0,1)</f>
        <v>16.420000000000002</v>
      </c>
      <c r="G14">
        <f>_xlfn.XLOOKUP(B14,RESULTADOS_12!D:D,RESULTADOS_12!M:M,0,0,1)</f>
        <v>0</v>
      </c>
      <c r="I14">
        <v>3.2560640000000003</v>
      </c>
    </row>
    <row r="15" spans="1:16" x14ac:dyDescent="0.3">
      <c r="A15" t="s">
        <v>53</v>
      </c>
      <c r="B15">
        <v>5.0250000000000004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32</v>
      </c>
      <c r="F15">
        <f>_xlfn.XLOOKUP(B15,RESULTADOS_13!D:D,RESULTADOS_13!F:F,0,0,1)</f>
        <v>16.649999999999999</v>
      </c>
      <c r="G15">
        <f>_xlfn.XLOOKUP(B15,RESULTADOS_13!D:D,RESULTADOS_13!M:M,0,0,1)</f>
        <v>0</v>
      </c>
      <c r="I15">
        <v>3.2160000000000002</v>
      </c>
    </row>
    <row r="16" spans="1:16" x14ac:dyDescent="0.3">
      <c r="A16" t="s">
        <v>54</v>
      </c>
      <c r="B16">
        <v>5.0246000000000004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31</v>
      </c>
      <c r="F16">
        <f>_xlfn.XLOOKUP(B16,RESULTADOS_14!D:D,RESULTADOS_14!F:F,0,0,1)</f>
        <v>16.579999999999998</v>
      </c>
      <c r="G16">
        <f>_xlfn.XLOOKUP(B16,RESULTADOS_14!D:D,RESULTADOS_14!M:M,0,0,1)</f>
        <v>2</v>
      </c>
      <c r="I16">
        <v>3.2157440000000004</v>
      </c>
    </row>
    <row r="17" spans="1:9" x14ac:dyDescent="0.3">
      <c r="A17" t="s">
        <v>55</v>
      </c>
      <c r="B17">
        <v>5.0404999999999998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29</v>
      </c>
      <c r="F17">
        <f>_xlfn.XLOOKUP(B17,RESULTADOS_15!D:D,RESULTADOS_15!F:F,0,0,1)</f>
        <v>16.48</v>
      </c>
      <c r="G17">
        <f>_xlfn.XLOOKUP(B17,RESULTADOS_15!D:D,RESULTADOS_15!M:M,0,0,1)</f>
        <v>0</v>
      </c>
      <c r="I17">
        <v>3.2259199999999999</v>
      </c>
    </row>
    <row r="18" spans="1:9" x14ac:dyDescent="0.3">
      <c r="A18" t="s">
        <v>56</v>
      </c>
      <c r="B18">
        <v>5.0515999999999996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27</v>
      </c>
      <c r="F18">
        <f>_xlfn.XLOOKUP(B18,RESULTADOS_16!D:D,RESULTADOS_16!F:F,0,0,1)</f>
        <v>16.41</v>
      </c>
      <c r="G18">
        <f>_xlfn.XLOOKUP(B18,RESULTADOS_16!D:D,RESULTADOS_16!M:M,0,0,1)</f>
        <v>0</v>
      </c>
      <c r="I18">
        <v>3.2330239999999999</v>
      </c>
    </row>
    <row r="19" spans="1:9" x14ac:dyDescent="0.3">
      <c r="A19" t="s">
        <v>57</v>
      </c>
      <c r="B19">
        <v>5.0460000000000003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26</v>
      </c>
      <c r="F19">
        <f>_xlfn.XLOOKUP(B19,RESULTADOS_17!D:D,RESULTADOS_17!F:F,0,0,1)</f>
        <v>16.38</v>
      </c>
      <c r="G19">
        <f>_xlfn.XLOOKUP(B19,RESULTADOS_17!D:D,RESULTADOS_17!M:M,0,0,1)</f>
        <v>4</v>
      </c>
      <c r="I19">
        <v>3.2294400000000003</v>
      </c>
    </row>
    <row r="20" spans="1:9" x14ac:dyDescent="0.3">
      <c r="A20" t="s">
        <v>58</v>
      </c>
      <c r="B20">
        <v>5.0456000000000003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25</v>
      </c>
      <c r="F20">
        <f>_xlfn.XLOOKUP(B20,RESULTADOS_18!D:D,RESULTADOS_18!F:F,0,0,1)</f>
        <v>16.329999999999998</v>
      </c>
      <c r="G20">
        <f>_xlfn.XLOOKUP(B20,RESULTADOS_18!D:D,RESULTADOS_18!M:M,0,0,1)</f>
        <v>0</v>
      </c>
      <c r="I20">
        <v>3.2291840000000001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3.6629999999999998</v>
      </c>
      <c r="E2">
        <v>27.3</v>
      </c>
      <c r="F2">
        <v>21.28</v>
      </c>
      <c r="G2">
        <v>8.4</v>
      </c>
      <c r="H2">
        <v>0.14000000000000001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208.14</v>
      </c>
      <c r="Q2">
        <v>2322.19</v>
      </c>
      <c r="R2">
        <v>251.23</v>
      </c>
      <c r="S2">
        <v>54.16</v>
      </c>
      <c r="T2">
        <v>98224.78</v>
      </c>
      <c r="U2">
        <v>0.22</v>
      </c>
      <c r="V2">
        <v>0.72</v>
      </c>
      <c r="W2">
        <v>0.35</v>
      </c>
      <c r="X2">
        <v>5.87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4.7728000000000002</v>
      </c>
      <c r="E3">
        <v>20.95</v>
      </c>
      <c r="F3">
        <v>17.41</v>
      </c>
      <c r="G3">
        <v>19</v>
      </c>
      <c r="H3">
        <v>0.28000000000000003</v>
      </c>
      <c r="I3">
        <v>55</v>
      </c>
      <c r="J3">
        <v>125.95</v>
      </c>
      <c r="K3">
        <v>45</v>
      </c>
      <c r="L3">
        <v>2</v>
      </c>
      <c r="M3">
        <v>53</v>
      </c>
      <c r="N3">
        <v>18.95</v>
      </c>
      <c r="O3">
        <v>15767.7</v>
      </c>
      <c r="P3">
        <v>148.91</v>
      </c>
      <c r="Q3">
        <v>2322.19</v>
      </c>
      <c r="R3">
        <v>121.34</v>
      </c>
      <c r="S3">
        <v>54.16</v>
      </c>
      <c r="T3">
        <v>33767.08</v>
      </c>
      <c r="U3">
        <v>0.45</v>
      </c>
      <c r="V3">
        <v>0.88</v>
      </c>
      <c r="W3">
        <v>0.2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4.9931999999999999</v>
      </c>
      <c r="E4">
        <v>20.03</v>
      </c>
      <c r="F4">
        <v>16.87</v>
      </c>
      <c r="G4">
        <v>25.31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133.68</v>
      </c>
      <c r="Q4">
        <v>2322.16</v>
      </c>
      <c r="R4">
        <v>101.41</v>
      </c>
      <c r="S4">
        <v>54.16</v>
      </c>
      <c r="T4">
        <v>23877.15</v>
      </c>
      <c r="U4">
        <v>0.53</v>
      </c>
      <c r="V4">
        <v>0.91</v>
      </c>
      <c r="W4">
        <v>0.22</v>
      </c>
      <c r="X4">
        <v>1.46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3.1162999999999998</v>
      </c>
      <c r="E2">
        <v>32.090000000000003</v>
      </c>
      <c r="F2">
        <v>23.29</v>
      </c>
      <c r="G2">
        <v>6.95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274.62</v>
      </c>
      <c r="Q2">
        <v>2322.9699999999998</v>
      </c>
      <c r="R2">
        <v>318.36</v>
      </c>
      <c r="S2">
        <v>54.16</v>
      </c>
      <c r="T2">
        <v>131545.35</v>
      </c>
      <c r="U2">
        <v>0.17</v>
      </c>
      <c r="V2">
        <v>0.66</v>
      </c>
      <c r="W2">
        <v>0.43</v>
      </c>
      <c r="X2">
        <v>7.87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4.38</v>
      </c>
      <c r="E3">
        <v>22.83</v>
      </c>
      <c r="F3">
        <v>18.149999999999999</v>
      </c>
      <c r="G3">
        <v>14.92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20034.400000000001</v>
      </c>
      <c r="P3">
        <v>198.88</v>
      </c>
      <c r="Q3">
        <v>2322.56</v>
      </c>
      <c r="R3">
        <v>146.16999999999999</v>
      </c>
      <c r="S3">
        <v>54.16</v>
      </c>
      <c r="T3">
        <v>46092.91</v>
      </c>
      <c r="U3">
        <v>0.37</v>
      </c>
      <c r="V3">
        <v>0.84</v>
      </c>
      <c r="W3">
        <v>0.22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4.8807999999999998</v>
      </c>
      <c r="E4">
        <v>20.49</v>
      </c>
      <c r="F4">
        <v>16.84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167.15</v>
      </c>
      <c r="Q4">
        <v>2322.16</v>
      </c>
      <c r="R4">
        <v>102.08</v>
      </c>
      <c r="S4">
        <v>54.16</v>
      </c>
      <c r="T4">
        <v>24204.799999999999</v>
      </c>
      <c r="U4">
        <v>0.53</v>
      </c>
      <c r="V4">
        <v>0.91</v>
      </c>
      <c r="W4">
        <v>0.18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5.0246000000000004</v>
      </c>
      <c r="E5">
        <v>19.899999999999999</v>
      </c>
      <c r="F5">
        <v>16.579999999999998</v>
      </c>
      <c r="G5">
        <v>32.090000000000003</v>
      </c>
      <c r="H5">
        <v>0.43</v>
      </c>
      <c r="I5">
        <v>31</v>
      </c>
      <c r="J5">
        <v>163.4</v>
      </c>
      <c r="K5">
        <v>50.28</v>
      </c>
      <c r="L5">
        <v>4</v>
      </c>
      <c r="M5">
        <v>2</v>
      </c>
      <c r="N5">
        <v>29.12</v>
      </c>
      <c r="O5">
        <v>20386.62</v>
      </c>
      <c r="P5">
        <v>151.31</v>
      </c>
      <c r="Q5">
        <v>2322.2199999999998</v>
      </c>
      <c r="R5">
        <v>92.38</v>
      </c>
      <c r="S5">
        <v>54.16</v>
      </c>
      <c r="T5">
        <v>19407.060000000001</v>
      </c>
      <c r="U5">
        <v>0.59</v>
      </c>
      <c r="V5">
        <v>0.92</v>
      </c>
      <c r="W5">
        <v>0.19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5.0233999999999996</v>
      </c>
      <c r="E6">
        <v>19.91</v>
      </c>
      <c r="F6">
        <v>16.579999999999998</v>
      </c>
      <c r="G6">
        <v>32.1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152.62</v>
      </c>
      <c r="Q6">
        <v>2322.14</v>
      </c>
      <c r="R6">
        <v>92.44</v>
      </c>
      <c r="S6">
        <v>54.16</v>
      </c>
      <c r="T6">
        <v>19434.52</v>
      </c>
      <c r="U6">
        <v>0.59</v>
      </c>
      <c r="V6">
        <v>0.92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4.5072999999999999</v>
      </c>
      <c r="E2">
        <v>22.19</v>
      </c>
      <c r="F2">
        <v>18.760000000000002</v>
      </c>
      <c r="G2">
        <v>12.65</v>
      </c>
      <c r="H2">
        <v>0.22</v>
      </c>
      <c r="I2">
        <v>89</v>
      </c>
      <c r="J2">
        <v>80.84</v>
      </c>
      <c r="K2">
        <v>35.1</v>
      </c>
      <c r="L2">
        <v>1</v>
      </c>
      <c r="M2">
        <v>86</v>
      </c>
      <c r="N2">
        <v>9.74</v>
      </c>
      <c r="O2">
        <v>10204.209999999999</v>
      </c>
      <c r="P2">
        <v>121.91</v>
      </c>
      <c r="Q2">
        <v>2322.39</v>
      </c>
      <c r="R2">
        <v>166.39</v>
      </c>
      <c r="S2">
        <v>54.16</v>
      </c>
      <c r="T2">
        <v>56122.9</v>
      </c>
      <c r="U2">
        <v>0.33</v>
      </c>
      <c r="V2">
        <v>0.82</v>
      </c>
      <c r="W2">
        <v>0.25</v>
      </c>
      <c r="X2">
        <v>3.35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4.7445000000000004</v>
      </c>
      <c r="E3">
        <v>21.08</v>
      </c>
      <c r="F3">
        <v>18.010000000000002</v>
      </c>
      <c r="G3">
        <v>15.89</v>
      </c>
      <c r="H3">
        <v>0.43</v>
      </c>
      <c r="I3">
        <v>68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110.86</v>
      </c>
      <c r="Q3">
        <v>2322.3000000000002</v>
      </c>
      <c r="R3">
        <v>138.58000000000001</v>
      </c>
      <c r="S3">
        <v>54.16</v>
      </c>
      <c r="T3">
        <v>42319.77</v>
      </c>
      <c r="U3">
        <v>0.39</v>
      </c>
      <c r="V3">
        <v>0.85</v>
      </c>
      <c r="W3">
        <v>0.3</v>
      </c>
      <c r="X3">
        <v>2.6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3.9691000000000001</v>
      </c>
      <c r="E2">
        <v>25.19</v>
      </c>
      <c r="F2">
        <v>20.309999999999999</v>
      </c>
      <c r="G2">
        <v>9.52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175.36</v>
      </c>
      <c r="Q2">
        <v>2322.5300000000002</v>
      </c>
      <c r="R2">
        <v>218.46</v>
      </c>
      <c r="S2">
        <v>54.16</v>
      </c>
      <c r="T2">
        <v>81960.740000000005</v>
      </c>
      <c r="U2">
        <v>0.25</v>
      </c>
      <c r="V2">
        <v>0.75</v>
      </c>
      <c r="W2">
        <v>0.31</v>
      </c>
      <c r="X2">
        <v>4.9000000000000004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4.907</v>
      </c>
      <c r="E3">
        <v>20.38</v>
      </c>
      <c r="F3">
        <v>17.25</v>
      </c>
      <c r="G3">
        <v>21.13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11</v>
      </c>
      <c r="N3">
        <v>15.03</v>
      </c>
      <c r="O3">
        <v>13638.32</v>
      </c>
      <c r="P3">
        <v>124.86</v>
      </c>
      <c r="Q3">
        <v>2322.3000000000002</v>
      </c>
      <c r="R3">
        <v>114.56</v>
      </c>
      <c r="S3">
        <v>54.16</v>
      </c>
      <c r="T3">
        <v>30407.599999999999</v>
      </c>
      <c r="U3">
        <v>0.47</v>
      </c>
      <c r="V3">
        <v>0.89</v>
      </c>
      <c r="W3">
        <v>0.23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4.9210000000000003</v>
      </c>
      <c r="E4">
        <v>20.32</v>
      </c>
      <c r="F4">
        <v>17.22</v>
      </c>
      <c r="G4">
        <v>21.52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125.44</v>
      </c>
      <c r="Q4">
        <v>2322.17</v>
      </c>
      <c r="R4">
        <v>112.98</v>
      </c>
      <c r="S4">
        <v>54.16</v>
      </c>
      <c r="T4">
        <v>29621.55</v>
      </c>
      <c r="U4">
        <v>0.48</v>
      </c>
      <c r="V4">
        <v>0.89</v>
      </c>
      <c r="W4">
        <v>0.24</v>
      </c>
      <c r="X4">
        <v>1.81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4.5317999999999996</v>
      </c>
      <c r="E2">
        <v>22.07</v>
      </c>
      <c r="F2">
        <v>18.96</v>
      </c>
      <c r="G2">
        <v>12.11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98.23</v>
      </c>
      <c r="Q2">
        <v>2322.6799999999998</v>
      </c>
      <c r="R2">
        <v>169.03</v>
      </c>
      <c r="S2">
        <v>54.16</v>
      </c>
      <c r="T2">
        <v>57417.57</v>
      </c>
      <c r="U2">
        <v>0.32</v>
      </c>
      <c r="V2">
        <v>0.81</v>
      </c>
      <c r="W2">
        <v>0.38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2.9883000000000002</v>
      </c>
      <c r="E2">
        <v>33.46</v>
      </c>
      <c r="F2">
        <v>23.84</v>
      </c>
      <c r="G2">
        <v>6.68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292.36</v>
      </c>
      <c r="Q2">
        <v>2323.21</v>
      </c>
      <c r="R2">
        <v>337.06</v>
      </c>
      <c r="S2">
        <v>54.16</v>
      </c>
      <c r="T2">
        <v>140830.9</v>
      </c>
      <c r="U2">
        <v>0.16</v>
      </c>
      <c r="V2">
        <v>0.64</v>
      </c>
      <c r="W2">
        <v>0.45</v>
      </c>
      <c r="X2">
        <v>8.42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4.2969999999999997</v>
      </c>
      <c r="E3">
        <v>23.27</v>
      </c>
      <c r="F3">
        <v>18.29</v>
      </c>
      <c r="G3">
        <v>14.25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209.77</v>
      </c>
      <c r="Q3">
        <v>2322.2600000000002</v>
      </c>
      <c r="R3">
        <v>150.69</v>
      </c>
      <c r="S3">
        <v>54.16</v>
      </c>
      <c r="T3">
        <v>48332.480000000003</v>
      </c>
      <c r="U3">
        <v>0.36</v>
      </c>
      <c r="V3">
        <v>0.84</v>
      </c>
      <c r="W3">
        <v>0.23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4.7994000000000003</v>
      </c>
      <c r="E4">
        <v>20.84</v>
      </c>
      <c r="F4">
        <v>16.97</v>
      </c>
      <c r="G4">
        <v>23.14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179.13</v>
      </c>
      <c r="Q4">
        <v>2322.16</v>
      </c>
      <c r="R4">
        <v>106.61</v>
      </c>
      <c r="S4">
        <v>54.16</v>
      </c>
      <c r="T4">
        <v>26456.36</v>
      </c>
      <c r="U4">
        <v>0.51</v>
      </c>
      <c r="V4">
        <v>0.9</v>
      </c>
      <c r="W4">
        <v>0.18</v>
      </c>
      <c r="X4">
        <v>1.56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5.0198999999999998</v>
      </c>
      <c r="E5">
        <v>19.920000000000002</v>
      </c>
      <c r="F5">
        <v>16.53</v>
      </c>
      <c r="G5">
        <v>33.06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157.47</v>
      </c>
      <c r="Q5">
        <v>2321.98</v>
      </c>
      <c r="R5">
        <v>91.48</v>
      </c>
      <c r="S5">
        <v>54.16</v>
      </c>
      <c r="T5">
        <v>18962.03</v>
      </c>
      <c r="U5">
        <v>0.59</v>
      </c>
      <c r="V5">
        <v>0.93</v>
      </c>
      <c r="W5">
        <v>0.17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5.0404999999999998</v>
      </c>
      <c r="E6">
        <v>19.84</v>
      </c>
      <c r="F6">
        <v>16.48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156.87</v>
      </c>
      <c r="Q6">
        <v>2321.98</v>
      </c>
      <c r="R6">
        <v>89.08</v>
      </c>
      <c r="S6">
        <v>54.16</v>
      </c>
      <c r="T6">
        <v>17765.36</v>
      </c>
      <c r="U6">
        <v>0.61</v>
      </c>
      <c r="V6">
        <v>0.93</v>
      </c>
      <c r="W6">
        <v>0.19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4.3388</v>
      </c>
      <c r="E2">
        <v>23.05</v>
      </c>
      <c r="F2">
        <v>19.87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91.88</v>
      </c>
      <c r="Q2">
        <v>2322.5700000000002</v>
      </c>
      <c r="R2">
        <v>198.05</v>
      </c>
      <c r="S2">
        <v>54.16</v>
      </c>
      <c r="T2">
        <v>71811.11</v>
      </c>
      <c r="U2">
        <v>0.27</v>
      </c>
      <c r="V2">
        <v>0.77</v>
      </c>
      <c r="W2">
        <v>0.45</v>
      </c>
      <c r="X2">
        <v>4.46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3.5194000000000001</v>
      </c>
      <c r="E2">
        <v>28.41</v>
      </c>
      <c r="F2">
        <v>21.77</v>
      </c>
      <c r="G2">
        <v>7.96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16663.419999999998</v>
      </c>
      <c r="P2">
        <v>224.58</v>
      </c>
      <c r="Q2">
        <v>2322.34</v>
      </c>
      <c r="R2">
        <v>267.39999999999998</v>
      </c>
      <c r="S2">
        <v>54.16</v>
      </c>
      <c r="T2">
        <v>106251.01</v>
      </c>
      <c r="U2">
        <v>0.2</v>
      </c>
      <c r="V2">
        <v>0.7</v>
      </c>
      <c r="W2">
        <v>0.37</v>
      </c>
      <c r="X2">
        <v>6.36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4.6628999999999996</v>
      </c>
      <c r="E3">
        <v>21.45</v>
      </c>
      <c r="F3">
        <v>17.63</v>
      </c>
      <c r="G3">
        <v>17.63</v>
      </c>
      <c r="H3">
        <v>0.26</v>
      </c>
      <c r="I3">
        <v>60</v>
      </c>
      <c r="J3">
        <v>134.55000000000001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162.65</v>
      </c>
      <c r="Q3">
        <v>2322.33</v>
      </c>
      <c r="R3">
        <v>128.65</v>
      </c>
      <c r="S3">
        <v>54.16</v>
      </c>
      <c r="T3">
        <v>37395.550000000003</v>
      </c>
      <c r="U3">
        <v>0.42</v>
      </c>
      <c r="V3">
        <v>0.87</v>
      </c>
      <c r="W3">
        <v>0.2</v>
      </c>
      <c r="X3">
        <v>2.2200000000000002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5.0220000000000002</v>
      </c>
      <c r="E4">
        <v>19.91</v>
      </c>
      <c r="F4">
        <v>16.73</v>
      </c>
      <c r="G4">
        <v>27.12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137.56</v>
      </c>
      <c r="Q4">
        <v>2322.19</v>
      </c>
      <c r="R4">
        <v>96.7</v>
      </c>
      <c r="S4">
        <v>54.16</v>
      </c>
      <c r="T4">
        <v>21536.880000000001</v>
      </c>
      <c r="U4">
        <v>0.56000000000000005</v>
      </c>
      <c r="V4">
        <v>0.92</v>
      </c>
      <c r="W4">
        <v>0.21</v>
      </c>
      <c r="X4">
        <v>1.32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5.0220000000000002</v>
      </c>
      <c r="E5">
        <v>19.91</v>
      </c>
      <c r="F5">
        <v>16.73</v>
      </c>
      <c r="G5">
        <v>27.12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138.86000000000001</v>
      </c>
      <c r="Q5">
        <v>2322.15</v>
      </c>
      <c r="R5">
        <v>96.68</v>
      </c>
      <c r="S5">
        <v>54.16</v>
      </c>
      <c r="T5">
        <v>21527.78</v>
      </c>
      <c r="U5">
        <v>0.56000000000000005</v>
      </c>
      <c r="V5">
        <v>0.92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3.24</v>
      </c>
      <c r="E2">
        <v>30.86</v>
      </c>
      <c r="F2">
        <v>22.81</v>
      </c>
      <c r="G2">
        <v>7.24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18787.759999999998</v>
      </c>
      <c r="P2">
        <v>258.14999999999998</v>
      </c>
      <c r="Q2">
        <v>2322.69</v>
      </c>
      <c r="R2">
        <v>302.79000000000002</v>
      </c>
      <c r="S2">
        <v>54.16</v>
      </c>
      <c r="T2">
        <v>123820.81</v>
      </c>
      <c r="U2">
        <v>0.18</v>
      </c>
      <c r="V2">
        <v>0.67</v>
      </c>
      <c r="W2">
        <v>0.41</v>
      </c>
      <c r="X2">
        <v>7.4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4.4942000000000002</v>
      </c>
      <c r="E3">
        <v>22.25</v>
      </c>
      <c r="F3">
        <v>17.899999999999999</v>
      </c>
      <c r="G3">
        <v>15.79</v>
      </c>
      <c r="H3">
        <v>0.23</v>
      </c>
      <c r="I3">
        <v>68</v>
      </c>
      <c r="J3">
        <v>151.83000000000001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185.9</v>
      </c>
      <c r="Q3">
        <v>2322.2199999999998</v>
      </c>
      <c r="R3">
        <v>137.41</v>
      </c>
      <c r="S3">
        <v>54.16</v>
      </c>
      <c r="T3">
        <v>41737.370000000003</v>
      </c>
      <c r="U3">
        <v>0.39</v>
      </c>
      <c r="V3">
        <v>0.86</v>
      </c>
      <c r="W3">
        <v>0.22</v>
      </c>
      <c r="X3">
        <v>2.4900000000000002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4.9800000000000004</v>
      </c>
      <c r="E4">
        <v>20.079999999999998</v>
      </c>
      <c r="F4">
        <v>16.64</v>
      </c>
      <c r="G4">
        <v>26.28</v>
      </c>
      <c r="H4">
        <v>0.35</v>
      </c>
      <c r="I4">
        <v>38</v>
      </c>
      <c r="J4">
        <v>153.22999999999999</v>
      </c>
      <c r="K4">
        <v>49.1</v>
      </c>
      <c r="L4">
        <v>3</v>
      </c>
      <c r="M4">
        <v>35</v>
      </c>
      <c r="N4">
        <v>26.13</v>
      </c>
      <c r="O4">
        <v>19131.849999999999</v>
      </c>
      <c r="P4">
        <v>153.49</v>
      </c>
      <c r="Q4">
        <v>2322.19</v>
      </c>
      <c r="R4">
        <v>95.05</v>
      </c>
      <c r="S4">
        <v>54.16</v>
      </c>
      <c r="T4">
        <v>20708.259999999998</v>
      </c>
      <c r="U4">
        <v>0.56999999999999995</v>
      </c>
      <c r="V4">
        <v>0.92</v>
      </c>
      <c r="W4">
        <v>0.18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5.0250000000000004</v>
      </c>
      <c r="E5">
        <v>19.899999999999999</v>
      </c>
      <c r="F5">
        <v>16.649999999999999</v>
      </c>
      <c r="G5">
        <v>31.21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146.93</v>
      </c>
      <c r="Q5">
        <v>2322.13</v>
      </c>
      <c r="R5">
        <v>94.58</v>
      </c>
      <c r="S5">
        <v>54.16</v>
      </c>
      <c r="T5">
        <v>20501.13</v>
      </c>
      <c r="U5">
        <v>0.56999999999999995</v>
      </c>
      <c r="V5">
        <v>0.92</v>
      </c>
      <c r="W5">
        <v>0.2</v>
      </c>
      <c r="X5">
        <v>1.24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2.7462</v>
      </c>
      <c r="E2">
        <v>36.409999999999997</v>
      </c>
      <c r="F2">
        <v>24.98</v>
      </c>
      <c r="G2">
        <v>6.22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328.95</v>
      </c>
      <c r="Q2">
        <v>2323.12</v>
      </c>
      <c r="R2">
        <v>375.15</v>
      </c>
      <c r="S2">
        <v>54.16</v>
      </c>
      <c r="T2">
        <v>159743.39000000001</v>
      </c>
      <c r="U2">
        <v>0.14000000000000001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4.1264000000000003</v>
      </c>
      <c r="E3">
        <v>24.23</v>
      </c>
      <c r="F3">
        <v>18.600000000000001</v>
      </c>
      <c r="G3">
        <v>13.13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36.770000000000003</v>
      </c>
      <c r="O3">
        <v>23322.880000000001</v>
      </c>
      <c r="P3">
        <v>232.12</v>
      </c>
      <c r="Q3">
        <v>2322.27</v>
      </c>
      <c r="R3">
        <v>161.21</v>
      </c>
      <c r="S3">
        <v>54.16</v>
      </c>
      <c r="T3">
        <v>53550.46</v>
      </c>
      <c r="U3">
        <v>0.34</v>
      </c>
      <c r="V3">
        <v>0.82</v>
      </c>
      <c r="W3">
        <v>0.24</v>
      </c>
      <c r="X3">
        <v>3.19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4.6360000000000001</v>
      </c>
      <c r="E4">
        <v>21.57</v>
      </c>
      <c r="F4">
        <v>17.239999999999998</v>
      </c>
      <c r="G4">
        <v>20.69</v>
      </c>
      <c r="H4">
        <v>0.28000000000000003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202.09</v>
      </c>
      <c r="Q4">
        <v>2322.17</v>
      </c>
      <c r="R4">
        <v>115.81</v>
      </c>
      <c r="S4">
        <v>54.16</v>
      </c>
      <c r="T4">
        <v>31025.01</v>
      </c>
      <c r="U4">
        <v>0.47</v>
      </c>
      <c r="V4">
        <v>0.89</v>
      </c>
      <c r="W4">
        <v>0.18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4.8707000000000003</v>
      </c>
      <c r="E5">
        <v>20.53</v>
      </c>
      <c r="F5">
        <v>16.8</v>
      </c>
      <c r="G5">
        <v>29.64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182.84</v>
      </c>
      <c r="Q5">
        <v>2322.0300000000002</v>
      </c>
      <c r="R5">
        <v>101</v>
      </c>
      <c r="S5">
        <v>54.16</v>
      </c>
      <c r="T5">
        <v>23699.49</v>
      </c>
      <c r="U5">
        <v>0.54</v>
      </c>
      <c r="V5">
        <v>0.91</v>
      </c>
      <c r="W5">
        <v>0.17</v>
      </c>
      <c r="X5">
        <v>1.39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5.0460000000000003</v>
      </c>
      <c r="E6">
        <v>19.82</v>
      </c>
      <c r="F6">
        <v>16.38</v>
      </c>
      <c r="G6">
        <v>37.799999999999997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23887.360000000001</v>
      </c>
      <c r="P6">
        <v>164.74</v>
      </c>
      <c r="Q6">
        <v>2322.0700000000002</v>
      </c>
      <c r="R6">
        <v>86.16</v>
      </c>
      <c r="S6">
        <v>54.16</v>
      </c>
      <c r="T6">
        <v>16318.96</v>
      </c>
      <c r="U6">
        <v>0.63</v>
      </c>
      <c r="V6">
        <v>0.93</v>
      </c>
      <c r="W6">
        <v>0.17</v>
      </c>
      <c r="X6">
        <v>0.97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5.0438999999999998</v>
      </c>
      <c r="E7">
        <v>19.829999999999998</v>
      </c>
      <c r="F7">
        <v>16.39</v>
      </c>
      <c r="G7">
        <v>37.82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165.93</v>
      </c>
      <c r="Q7">
        <v>2322.19</v>
      </c>
      <c r="R7">
        <v>86.15</v>
      </c>
      <c r="S7">
        <v>54.16</v>
      </c>
      <c r="T7">
        <v>16316.76</v>
      </c>
      <c r="U7">
        <v>0.63</v>
      </c>
      <c r="V7">
        <v>0.93</v>
      </c>
      <c r="W7">
        <v>0.18</v>
      </c>
      <c r="X7">
        <v>0.98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2.6253000000000002</v>
      </c>
      <c r="E2">
        <v>38.090000000000003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348.89</v>
      </c>
      <c r="Q2">
        <v>2322.4299999999998</v>
      </c>
      <c r="R2">
        <v>397.33</v>
      </c>
      <c r="S2">
        <v>54.16</v>
      </c>
      <c r="T2">
        <v>170754.48</v>
      </c>
      <c r="U2">
        <v>0.14000000000000001</v>
      </c>
      <c r="V2">
        <v>0.6</v>
      </c>
      <c r="W2">
        <v>0.51</v>
      </c>
      <c r="X2">
        <v>10.210000000000001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4.0434000000000001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39.950000000000003</v>
      </c>
      <c r="O3">
        <v>24447.22</v>
      </c>
      <c r="P3">
        <v>243</v>
      </c>
      <c r="Q3">
        <v>2322.4299999999998</v>
      </c>
      <c r="R3">
        <v>166.39</v>
      </c>
      <c r="S3">
        <v>54.16</v>
      </c>
      <c r="T3">
        <v>56123.08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4.5796000000000001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211.98</v>
      </c>
      <c r="Q4">
        <v>2322.06</v>
      </c>
      <c r="R4">
        <v>117.69</v>
      </c>
      <c r="S4">
        <v>54.16</v>
      </c>
      <c r="T4">
        <v>31958.11</v>
      </c>
      <c r="U4">
        <v>0.46</v>
      </c>
      <c r="V4">
        <v>0.89</v>
      </c>
      <c r="W4">
        <v>0.19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4.8962000000000003</v>
      </c>
      <c r="E5">
        <v>20.420000000000002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188.89</v>
      </c>
      <c r="Q5">
        <v>2322.19</v>
      </c>
      <c r="R5">
        <v>92.57</v>
      </c>
      <c r="S5">
        <v>54.16</v>
      </c>
      <c r="T5">
        <v>19481.23</v>
      </c>
      <c r="U5">
        <v>0.59</v>
      </c>
      <c r="V5">
        <v>0.93</v>
      </c>
      <c r="W5">
        <v>0.15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5.0266999999999999</v>
      </c>
      <c r="E6">
        <v>19.89</v>
      </c>
      <c r="F6">
        <v>16.37</v>
      </c>
      <c r="G6">
        <v>37.770000000000003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172.25</v>
      </c>
      <c r="Q6">
        <v>2321.98</v>
      </c>
      <c r="R6">
        <v>86.09</v>
      </c>
      <c r="S6">
        <v>54.16</v>
      </c>
      <c r="T6">
        <v>16285.29</v>
      </c>
      <c r="U6">
        <v>0.63</v>
      </c>
      <c r="V6">
        <v>0.94</v>
      </c>
      <c r="W6">
        <v>0.16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5.0456000000000003</v>
      </c>
      <c r="E7">
        <v>19.82</v>
      </c>
      <c r="F7">
        <v>16.329999999999998</v>
      </c>
      <c r="G7">
        <v>39.19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170.04</v>
      </c>
      <c r="Q7">
        <v>2322.06</v>
      </c>
      <c r="R7">
        <v>84.34</v>
      </c>
      <c r="S7">
        <v>54.16</v>
      </c>
      <c r="T7">
        <v>15416.25</v>
      </c>
      <c r="U7">
        <v>0.64</v>
      </c>
      <c r="V7">
        <v>0.94</v>
      </c>
      <c r="W7">
        <v>0.18</v>
      </c>
      <c r="X7">
        <v>0.92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3.8153999999999999</v>
      </c>
      <c r="E2">
        <v>26.21</v>
      </c>
      <c r="F2">
        <v>20.78</v>
      </c>
      <c r="G2">
        <v>8.91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191.72</v>
      </c>
      <c r="Q2">
        <v>2322.42</v>
      </c>
      <c r="R2">
        <v>234.37</v>
      </c>
      <c r="S2">
        <v>54.16</v>
      </c>
      <c r="T2">
        <v>89856.79</v>
      </c>
      <c r="U2">
        <v>0.23</v>
      </c>
      <c r="V2">
        <v>0.74</v>
      </c>
      <c r="W2">
        <v>0.33</v>
      </c>
      <c r="X2">
        <v>5.37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4.8731999999999998</v>
      </c>
      <c r="E3">
        <v>20.52</v>
      </c>
      <c r="F3">
        <v>17.239999999999998</v>
      </c>
      <c r="G3">
        <v>20.69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16.940000000000001</v>
      </c>
      <c r="O3">
        <v>14705.49</v>
      </c>
      <c r="P3">
        <v>135.30000000000001</v>
      </c>
      <c r="Q3">
        <v>2322.08</v>
      </c>
      <c r="R3">
        <v>115.62</v>
      </c>
      <c r="S3">
        <v>54.16</v>
      </c>
      <c r="T3">
        <v>30932.26</v>
      </c>
      <c r="U3">
        <v>0.47</v>
      </c>
      <c r="V3">
        <v>0.89</v>
      </c>
      <c r="W3">
        <v>0.19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4.9511000000000003</v>
      </c>
      <c r="E4">
        <v>20.2</v>
      </c>
      <c r="F4">
        <v>17.059999999999999</v>
      </c>
      <c r="G4">
        <v>23.27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130.05000000000001</v>
      </c>
      <c r="Q4">
        <v>2322.2199999999998</v>
      </c>
      <c r="R4">
        <v>107.71</v>
      </c>
      <c r="S4">
        <v>54.16</v>
      </c>
      <c r="T4">
        <v>27006.38</v>
      </c>
      <c r="U4">
        <v>0.5</v>
      </c>
      <c r="V4">
        <v>0.9</v>
      </c>
      <c r="W4">
        <v>0.24</v>
      </c>
      <c r="X4">
        <v>1.65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2.6253000000000002</v>
      </c>
      <c r="E2">
        <v>38.090000000000003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348.89</v>
      </c>
      <c r="Q2">
        <v>2322.4299999999998</v>
      </c>
      <c r="R2">
        <v>397.33</v>
      </c>
      <c r="S2">
        <v>54.16</v>
      </c>
      <c r="T2">
        <v>170754.48</v>
      </c>
      <c r="U2">
        <v>0.14000000000000001</v>
      </c>
      <c r="V2">
        <v>0.6</v>
      </c>
      <c r="W2">
        <v>0.51</v>
      </c>
      <c r="X2">
        <v>10.210000000000001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4.0434000000000001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39.950000000000003</v>
      </c>
      <c r="O3">
        <v>24447.22</v>
      </c>
      <c r="P3">
        <v>243</v>
      </c>
      <c r="Q3">
        <v>2322.4299999999998</v>
      </c>
      <c r="R3">
        <v>166.39</v>
      </c>
      <c r="S3">
        <v>54.16</v>
      </c>
      <c r="T3">
        <v>56123.08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4.5796000000000001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211.98</v>
      </c>
      <c r="Q4">
        <v>2322.06</v>
      </c>
      <c r="R4">
        <v>117.69</v>
      </c>
      <c r="S4">
        <v>54.16</v>
      </c>
      <c r="T4">
        <v>31958.11</v>
      </c>
      <c r="U4">
        <v>0.46</v>
      </c>
      <c r="V4">
        <v>0.89</v>
      </c>
      <c r="W4">
        <v>0.19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4.8962000000000003</v>
      </c>
      <c r="E5">
        <v>20.420000000000002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188.89</v>
      </c>
      <c r="Q5">
        <v>2322.19</v>
      </c>
      <c r="R5">
        <v>92.57</v>
      </c>
      <c r="S5">
        <v>54.16</v>
      </c>
      <c r="T5">
        <v>19481.23</v>
      </c>
      <c r="U5">
        <v>0.59</v>
      </c>
      <c r="V5">
        <v>0.93</v>
      </c>
      <c r="W5">
        <v>0.15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5.0266999999999999</v>
      </c>
      <c r="E6">
        <v>19.89</v>
      </c>
      <c r="F6">
        <v>16.37</v>
      </c>
      <c r="G6">
        <v>37.770000000000003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172.25</v>
      </c>
      <c r="Q6">
        <v>2321.98</v>
      </c>
      <c r="R6">
        <v>86.09</v>
      </c>
      <c r="S6">
        <v>54.16</v>
      </c>
      <c r="T6">
        <v>16285.29</v>
      </c>
      <c r="U6">
        <v>0.63</v>
      </c>
      <c r="V6">
        <v>0.94</v>
      </c>
      <c r="W6">
        <v>0.16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5.0456000000000003</v>
      </c>
      <c r="E7">
        <v>19.82</v>
      </c>
      <c r="F7">
        <v>16.329999999999998</v>
      </c>
      <c r="G7">
        <v>39.19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170.04</v>
      </c>
      <c r="Q7">
        <v>2322.06</v>
      </c>
      <c r="R7">
        <v>84.34</v>
      </c>
      <c r="S7">
        <v>54.16</v>
      </c>
      <c r="T7">
        <v>15416.25</v>
      </c>
      <c r="U7">
        <v>0.64</v>
      </c>
      <c r="V7">
        <v>0.94</v>
      </c>
      <c r="W7">
        <v>0.18</v>
      </c>
      <c r="X7">
        <v>0.92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4.3094999999999999</v>
      </c>
      <c r="E8">
        <v>23.2</v>
      </c>
      <c r="F8">
        <v>19.32</v>
      </c>
      <c r="G8">
        <v>11.25</v>
      </c>
      <c r="H8">
        <v>0.2</v>
      </c>
      <c r="I8">
        <v>103</v>
      </c>
      <c r="J8">
        <v>89.87</v>
      </c>
      <c r="K8">
        <v>37.549999999999997</v>
      </c>
      <c r="L8">
        <v>1</v>
      </c>
      <c r="M8">
        <v>101</v>
      </c>
      <c r="N8">
        <v>11.32</v>
      </c>
      <c r="O8">
        <v>11317.98</v>
      </c>
      <c r="P8">
        <v>140.97999999999999</v>
      </c>
      <c r="Q8">
        <v>2322.4</v>
      </c>
      <c r="R8">
        <v>185.13</v>
      </c>
      <c r="S8">
        <v>54.16</v>
      </c>
      <c r="T8">
        <v>65422.74</v>
      </c>
      <c r="U8">
        <v>0.28999999999999998</v>
      </c>
      <c r="V8">
        <v>0.79</v>
      </c>
      <c r="W8">
        <v>0.27</v>
      </c>
      <c r="X8">
        <v>3.91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4.8136999999999999</v>
      </c>
      <c r="E9">
        <v>20.77</v>
      </c>
      <c r="F9">
        <v>17.7</v>
      </c>
      <c r="G9">
        <v>17.7</v>
      </c>
      <c r="H9">
        <v>0.39</v>
      </c>
      <c r="I9">
        <v>60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115.78</v>
      </c>
      <c r="Q9">
        <v>2322.2399999999998</v>
      </c>
      <c r="R9">
        <v>128.41</v>
      </c>
      <c r="S9">
        <v>54.16</v>
      </c>
      <c r="T9">
        <v>37275.370000000003</v>
      </c>
      <c r="U9">
        <v>0.42</v>
      </c>
      <c r="V9">
        <v>0.86</v>
      </c>
      <c r="W9">
        <v>0.28000000000000003</v>
      </c>
      <c r="X9">
        <v>2.29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4.6387</v>
      </c>
      <c r="E10">
        <v>21.56</v>
      </c>
      <c r="F10">
        <v>18.45</v>
      </c>
      <c r="G10">
        <v>13.67</v>
      </c>
      <c r="H10">
        <v>0.24</v>
      </c>
      <c r="I10">
        <v>81</v>
      </c>
      <c r="J10">
        <v>71.52</v>
      </c>
      <c r="K10">
        <v>32.270000000000003</v>
      </c>
      <c r="L10">
        <v>1</v>
      </c>
      <c r="M10">
        <v>27</v>
      </c>
      <c r="N10">
        <v>8.25</v>
      </c>
      <c r="O10">
        <v>9054.6</v>
      </c>
      <c r="P10">
        <v>105.38</v>
      </c>
      <c r="Q10">
        <v>2322.4699999999998</v>
      </c>
      <c r="R10">
        <v>153.61000000000001</v>
      </c>
      <c r="S10">
        <v>54.16</v>
      </c>
      <c r="T10">
        <v>49769.95</v>
      </c>
      <c r="U10">
        <v>0.35</v>
      </c>
      <c r="V10">
        <v>0.83</v>
      </c>
      <c r="W10">
        <v>0.31</v>
      </c>
      <c r="X10">
        <v>3.04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4.6528</v>
      </c>
      <c r="E11">
        <v>21.49</v>
      </c>
      <c r="F11">
        <v>18.420000000000002</v>
      </c>
      <c r="G11">
        <v>13.99</v>
      </c>
      <c r="H11">
        <v>0.48</v>
      </c>
      <c r="I11">
        <v>79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106.02</v>
      </c>
      <c r="Q11">
        <v>2322.4699999999998</v>
      </c>
      <c r="R11">
        <v>151.54</v>
      </c>
      <c r="S11">
        <v>54.16</v>
      </c>
      <c r="T11">
        <v>48743.77</v>
      </c>
      <c r="U11">
        <v>0.36</v>
      </c>
      <c r="V11">
        <v>0.83</v>
      </c>
      <c r="W11">
        <v>0.33</v>
      </c>
      <c r="X11">
        <v>3.01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4.0308000000000002</v>
      </c>
      <c r="E12">
        <v>24.81</v>
      </c>
      <c r="F12">
        <v>21.38</v>
      </c>
      <c r="G12">
        <v>8.2200000000000006</v>
      </c>
      <c r="H12">
        <v>0.43</v>
      </c>
      <c r="I12">
        <v>156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83.72</v>
      </c>
      <c r="Q12">
        <v>2322.91</v>
      </c>
      <c r="R12">
        <v>246.68</v>
      </c>
      <c r="S12">
        <v>54.16</v>
      </c>
      <c r="T12">
        <v>95932.92</v>
      </c>
      <c r="U12">
        <v>0.22</v>
      </c>
      <c r="V12">
        <v>0.72</v>
      </c>
      <c r="W12">
        <v>0.56000000000000005</v>
      </c>
      <c r="X12">
        <v>5.96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3.3828</v>
      </c>
      <c r="E13">
        <v>29.56</v>
      </c>
      <c r="F13">
        <v>22.25</v>
      </c>
      <c r="G13">
        <v>7.58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240.79</v>
      </c>
      <c r="Q13">
        <v>2322.56</v>
      </c>
      <c r="R13">
        <v>283.7</v>
      </c>
      <c r="S13">
        <v>54.16</v>
      </c>
      <c r="T13">
        <v>114340.96</v>
      </c>
      <c r="U13">
        <v>0.19</v>
      </c>
      <c r="V13">
        <v>0.69</v>
      </c>
      <c r="W13">
        <v>0.38</v>
      </c>
      <c r="X13">
        <v>6.84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4.5789</v>
      </c>
      <c r="E14">
        <v>21.84</v>
      </c>
      <c r="F14">
        <v>17.760000000000002</v>
      </c>
      <c r="G14">
        <v>16.649999999999999</v>
      </c>
      <c r="H14">
        <v>0.25</v>
      </c>
      <c r="I14">
        <v>64</v>
      </c>
      <c r="J14">
        <v>143.16999999999999</v>
      </c>
      <c r="K14">
        <v>47.83</v>
      </c>
      <c r="L14">
        <v>2</v>
      </c>
      <c r="M14">
        <v>62</v>
      </c>
      <c r="N14">
        <v>23.34</v>
      </c>
      <c r="O14">
        <v>17891.86</v>
      </c>
      <c r="P14">
        <v>174.48</v>
      </c>
      <c r="Q14">
        <v>2322.33</v>
      </c>
      <c r="R14">
        <v>132.94999999999999</v>
      </c>
      <c r="S14">
        <v>54.16</v>
      </c>
      <c r="T14">
        <v>39527.93</v>
      </c>
      <c r="U14">
        <v>0.41</v>
      </c>
      <c r="V14">
        <v>0.86</v>
      </c>
      <c r="W14">
        <v>0.21</v>
      </c>
      <c r="X14">
        <v>2.35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5.0636000000000001</v>
      </c>
      <c r="E15">
        <v>19.75</v>
      </c>
      <c r="F15">
        <v>16.48</v>
      </c>
      <c r="G15">
        <v>27.47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18060.849999999999</v>
      </c>
      <c r="P15">
        <v>141.72</v>
      </c>
      <c r="Q15">
        <v>2322.08</v>
      </c>
      <c r="R15">
        <v>88.87</v>
      </c>
      <c r="S15">
        <v>54.16</v>
      </c>
      <c r="T15">
        <v>17623.650000000001</v>
      </c>
      <c r="U15">
        <v>0.61</v>
      </c>
      <c r="V15">
        <v>0.93</v>
      </c>
      <c r="W15">
        <v>0.19</v>
      </c>
      <c r="X15">
        <v>1.07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5.0876000000000001</v>
      </c>
      <c r="E16">
        <v>19.66</v>
      </c>
      <c r="F16">
        <v>16.420000000000002</v>
      </c>
      <c r="G16">
        <v>28.14</v>
      </c>
      <c r="H16">
        <v>0.49</v>
      </c>
      <c r="I16">
        <v>35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140.54</v>
      </c>
      <c r="Q16">
        <v>2322.33</v>
      </c>
      <c r="R16">
        <v>86.6</v>
      </c>
      <c r="S16">
        <v>54.16</v>
      </c>
      <c r="T16">
        <v>16494.61</v>
      </c>
      <c r="U16">
        <v>0.63</v>
      </c>
      <c r="V16">
        <v>0.93</v>
      </c>
      <c r="W16">
        <v>0.19</v>
      </c>
      <c r="X16">
        <v>1.01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2.8679999999999999</v>
      </c>
      <c r="E17">
        <v>34.869999999999997</v>
      </c>
      <c r="F17">
        <v>24.38</v>
      </c>
      <c r="G17">
        <v>6.44</v>
      </c>
      <c r="H17">
        <v>0.1</v>
      </c>
      <c r="I17">
        <v>227</v>
      </c>
      <c r="J17">
        <v>176.73</v>
      </c>
      <c r="K17">
        <v>52.44</v>
      </c>
      <c r="L17">
        <v>1</v>
      </c>
      <c r="M17">
        <v>225</v>
      </c>
      <c r="N17">
        <v>33.29</v>
      </c>
      <c r="O17">
        <v>22031.19</v>
      </c>
      <c r="P17">
        <v>310.08</v>
      </c>
      <c r="Q17">
        <v>2322.6799999999998</v>
      </c>
      <c r="R17">
        <v>355.19</v>
      </c>
      <c r="S17">
        <v>54.16</v>
      </c>
      <c r="T17">
        <v>149833.09</v>
      </c>
      <c r="U17">
        <v>0.15</v>
      </c>
      <c r="V17">
        <v>0.63</v>
      </c>
      <c r="W17">
        <v>0.47</v>
      </c>
      <c r="X17">
        <v>8.9600000000000009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4.2123999999999997</v>
      </c>
      <c r="E18">
        <v>23.74</v>
      </c>
      <c r="F18">
        <v>18.440000000000001</v>
      </c>
      <c r="G18">
        <v>13.66</v>
      </c>
      <c r="H18">
        <v>0.2</v>
      </c>
      <c r="I18">
        <v>81</v>
      </c>
      <c r="J18">
        <v>178.21</v>
      </c>
      <c r="K18">
        <v>52.44</v>
      </c>
      <c r="L18">
        <v>2</v>
      </c>
      <c r="M18">
        <v>79</v>
      </c>
      <c r="N18">
        <v>33.770000000000003</v>
      </c>
      <c r="O18">
        <v>22213.89</v>
      </c>
      <c r="P18">
        <v>220.99</v>
      </c>
      <c r="Q18">
        <v>2322.34</v>
      </c>
      <c r="R18">
        <v>155.76</v>
      </c>
      <c r="S18">
        <v>54.16</v>
      </c>
      <c r="T18">
        <v>50844.32</v>
      </c>
      <c r="U18">
        <v>0.35</v>
      </c>
      <c r="V18">
        <v>0.83</v>
      </c>
      <c r="W18">
        <v>0.24</v>
      </c>
      <c r="X18">
        <v>3.03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4.7161999999999997</v>
      </c>
      <c r="E19">
        <v>21.2</v>
      </c>
      <c r="F19">
        <v>17.11</v>
      </c>
      <c r="G19">
        <v>21.84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190.74</v>
      </c>
      <c r="Q19">
        <v>2322.04</v>
      </c>
      <c r="R19">
        <v>111.31</v>
      </c>
      <c r="S19">
        <v>54.16</v>
      </c>
      <c r="T19">
        <v>28789.83</v>
      </c>
      <c r="U19">
        <v>0.49</v>
      </c>
      <c r="V19">
        <v>0.89</v>
      </c>
      <c r="W19">
        <v>0.18</v>
      </c>
      <c r="X19">
        <v>1.7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4.9527999999999999</v>
      </c>
      <c r="E20">
        <v>20.190000000000001</v>
      </c>
      <c r="F20">
        <v>16.63</v>
      </c>
      <c r="G20">
        <v>31.19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169.45</v>
      </c>
      <c r="Q20">
        <v>2322.12</v>
      </c>
      <c r="R20">
        <v>95.48</v>
      </c>
      <c r="S20">
        <v>54.16</v>
      </c>
      <c r="T20">
        <v>20951.990000000002</v>
      </c>
      <c r="U20">
        <v>0.56999999999999995</v>
      </c>
      <c r="V20">
        <v>0.92</v>
      </c>
      <c r="W20">
        <v>0.16</v>
      </c>
      <c r="X20">
        <v>1.22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5.0515999999999996</v>
      </c>
      <c r="E21">
        <v>19.8</v>
      </c>
      <c r="F21">
        <v>16.41</v>
      </c>
      <c r="G21">
        <v>36.479999999999997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160.04</v>
      </c>
      <c r="Q21">
        <v>2322.0100000000002</v>
      </c>
      <c r="R21">
        <v>87.16</v>
      </c>
      <c r="S21">
        <v>54.16</v>
      </c>
      <c r="T21">
        <v>16818.3</v>
      </c>
      <c r="U21">
        <v>0.62</v>
      </c>
      <c r="V21">
        <v>0.93</v>
      </c>
      <c r="W21">
        <v>0.18</v>
      </c>
      <c r="X21">
        <v>1.01</v>
      </c>
      <c r="Y21">
        <v>1</v>
      </c>
      <c r="Z21">
        <v>10</v>
      </c>
    </row>
    <row r="22" spans="1:26" x14ac:dyDescent="0.3">
      <c r="A22">
        <v>0</v>
      </c>
      <c r="B22">
        <v>10</v>
      </c>
      <c r="C22" t="s">
        <v>26</v>
      </c>
      <c r="D22">
        <v>3.5002</v>
      </c>
      <c r="E22">
        <v>28.57</v>
      </c>
      <c r="F22">
        <v>24.33</v>
      </c>
      <c r="G22">
        <v>6.27</v>
      </c>
      <c r="H22">
        <v>0.64</v>
      </c>
      <c r="I22">
        <v>233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70.58</v>
      </c>
      <c r="Q22">
        <v>2323.36</v>
      </c>
      <c r="R22">
        <v>341.49</v>
      </c>
      <c r="S22">
        <v>54.16</v>
      </c>
      <c r="T22">
        <v>142950.28</v>
      </c>
      <c r="U22">
        <v>0.16</v>
      </c>
      <c r="V22">
        <v>0.63</v>
      </c>
      <c r="W22">
        <v>0.79</v>
      </c>
      <c r="X22">
        <v>8.92</v>
      </c>
      <c r="Y22">
        <v>1</v>
      </c>
      <c r="Z22">
        <v>10</v>
      </c>
    </row>
    <row r="23" spans="1:26" x14ac:dyDescent="0.3">
      <c r="A23">
        <v>0</v>
      </c>
      <c r="B23">
        <v>45</v>
      </c>
      <c r="C23" t="s">
        <v>26</v>
      </c>
      <c r="D23">
        <v>4.1326999999999998</v>
      </c>
      <c r="E23">
        <v>24.2</v>
      </c>
      <c r="F23">
        <v>19.82</v>
      </c>
      <c r="G23">
        <v>10.25</v>
      </c>
      <c r="H23">
        <v>0.18</v>
      </c>
      <c r="I23">
        <v>116</v>
      </c>
      <c r="J23">
        <v>98.71</v>
      </c>
      <c r="K23">
        <v>39.72</v>
      </c>
      <c r="L23">
        <v>1</v>
      </c>
      <c r="M23">
        <v>114</v>
      </c>
      <c r="N23">
        <v>12.99</v>
      </c>
      <c r="O23">
        <v>12407.75</v>
      </c>
      <c r="P23">
        <v>158.66</v>
      </c>
      <c r="Q23">
        <v>2322.4499999999998</v>
      </c>
      <c r="R23">
        <v>202.01</v>
      </c>
      <c r="S23">
        <v>54.16</v>
      </c>
      <c r="T23">
        <v>73795.98</v>
      </c>
      <c r="U23">
        <v>0.27</v>
      </c>
      <c r="V23">
        <v>0.77</v>
      </c>
      <c r="W23">
        <v>0.3</v>
      </c>
      <c r="X23">
        <v>4.41</v>
      </c>
      <c r="Y23">
        <v>1</v>
      </c>
      <c r="Z23">
        <v>10</v>
      </c>
    </row>
    <row r="24" spans="1:26" x14ac:dyDescent="0.3">
      <c r="A24">
        <v>1</v>
      </c>
      <c r="B24">
        <v>45</v>
      </c>
      <c r="C24" t="s">
        <v>26</v>
      </c>
      <c r="D24">
        <v>4.8807</v>
      </c>
      <c r="E24">
        <v>20.49</v>
      </c>
      <c r="F24">
        <v>17.41</v>
      </c>
      <c r="G24">
        <v>19.71</v>
      </c>
      <c r="H24">
        <v>0.35</v>
      </c>
      <c r="I24">
        <v>53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119.89</v>
      </c>
      <c r="Q24">
        <v>2322.31</v>
      </c>
      <c r="R24">
        <v>119.22</v>
      </c>
      <c r="S24">
        <v>54.16</v>
      </c>
      <c r="T24">
        <v>32718.15</v>
      </c>
      <c r="U24">
        <v>0.45</v>
      </c>
      <c r="V24">
        <v>0.88</v>
      </c>
      <c r="W24">
        <v>0.25</v>
      </c>
      <c r="X24">
        <v>2</v>
      </c>
      <c r="Y24">
        <v>1</v>
      </c>
      <c r="Z24">
        <v>10</v>
      </c>
    </row>
    <row r="25" spans="1:26" x14ac:dyDescent="0.3">
      <c r="A25">
        <v>0</v>
      </c>
      <c r="B25">
        <v>60</v>
      </c>
      <c r="C25" t="s">
        <v>26</v>
      </c>
      <c r="D25">
        <v>3.6629999999999998</v>
      </c>
      <c r="E25">
        <v>27.3</v>
      </c>
      <c r="F25">
        <v>21.28</v>
      </c>
      <c r="G25">
        <v>8.4</v>
      </c>
      <c r="H25">
        <v>0.14000000000000001</v>
      </c>
      <c r="I25">
        <v>152</v>
      </c>
      <c r="J25">
        <v>124.63</v>
      </c>
      <c r="K25">
        <v>45</v>
      </c>
      <c r="L25">
        <v>1</v>
      </c>
      <c r="M25">
        <v>150</v>
      </c>
      <c r="N25">
        <v>18.64</v>
      </c>
      <c r="O25">
        <v>15605.44</v>
      </c>
      <c r="P25">
        <v>208.14</v>
      </c>
      <c r="Q25">
        <v>2322.19</v>
      </c>
      <c r="R25">
        <v>251.23</v>
      </c>
      <c r="S25">
        <v>54.16</v>
      </c>
      <c r="T25">
        <v>98224.78</v>
      </c>
      <c r="U25">
        <v>0.22</v>
      </c>
      <c r="V25">
        <v>0.72</v>
      </c>
      <c r="W25">
        <v>0.35</v>
      </c>
      <c r="X25">
        <v>5.87</v>
      </c>
      <c r="Y25">
        <v>1</v>
      </c>
      <c r="Z25">
        <v>10</v>
      </c>
    </row>
    <row r="26" spans="1:26" x14ac:dyDescent="0.3">
      <c r="A26">
        <v>1</v>
      </c>
      <c r="B26">
        <v>60</v>
      </c>
      <c r="C26" t="s">
        <v>26</v>
      </c>
      <c r="D26">
        <v>4.7728000000000002</v>
      </c>
      <c r="E26">
        <v>20.95</v>
      </c>
      <c r="F26">
        <v>17.41</v>
      </c>
      <c r="G26">
        <v>19</v>
      </c>
      <c r="H26">
        <v>0.28000000000000003</v>
      </c>
      <c r="I26">
        <v>55</v>
      </c>
      <c r="J26">
        <v>125.95</v>
      </c>
      <c r="K26">
        <v>45</v>
      </c>
      <c r="L26">
        <v>2</v>
      </c>
      <c r="M26">
        <v>53</v>
      </c>
      <c r="N26">
        <v>18.95</v>
      </c>
      <c r="O26">
        <v>15767.7</v>
      </c>
      <c r="P26">
        <v>148.91</v>
      </c>
      <c r="Q26">
        <v>2322.19</v>
      </c>
      <c r="R26">
        <v>121.34</v>
      </c>
      <c r="S26">
        <v>54.16</v>
      </c>
      <c r="T26">
        <v>33767.08</v>
      </c>
      <c r="U26">
        <v>0.45</v>
      </c>
      <c r="V26">
        <v>0.88</v>
      </c>
      <c r="W26">
        <v>0.2</v>
      </c>
      <c r="X26">
        <v>2.0099999999999998</v>
      </c>
      <c r="Y26">
        <v>1</v>
      </c>
      <c r="Z26">
        <v>10</v>
      </c>
    </row>
    <row r="27" spans="1:26" x14ac:dyDescent="0.3">
      <c r="A27">
        <v>2</v>
      </c>
      <c r="B27">
        <v>60</v>
      </c>
      <c r="C27" t="s">
        <v>26</v>
      </c>
      <c r="D27">
        <v>4.9931999999999999</v>
      </c>
      <c r="E27">
        <v>20.03</v>
      </c>
      <c r="F27">
        <v>16.87</v>
      </c>
      <c r="G27">
        <v>25.31</v>
      </c>
      <c r="H27">
        <v>0.42</v>
      </c>
      <c r="I27">
        <v>40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133.68</v>
      </c>
      <c r="Q27">
        <v>2322.16</v>
      </c>
      <c r="R27">
        <v>101.41</v>
      </c>
      <c r="S27">
        <v>54.16</v>
      </c>
      <c r="T27">
        <v>23877.15</v>
      </c>
      <c r="U27">
        <v>0.53</v>
      </c>
      <c r="V27">
        <v>0.91</v>
      </c>
      <c r="W27">
        <v>0.22</v>
      </c>
      <c r="X27">
        <v>1.46</v>
      </c>
      <c r="Y27">
        <v>1</v>
      </c>
      <c r="Z27">
        <v>10</v>
      </c>
    </row>
    <row r="28" spans="1:26" x14ac:dyDescent="0.3">
      <c r="A28">
        <v>0</v>
      </c>
      <c r="B28">
        <v>80</v>
      </c>
      <c r="C28" t="s">
        <v>26</v>
      </c>
      <c r="D28">
        <v>3.1162999999999998</v>
      </c>
      <c r="E28">
        <v>32.090000000000003</v>
      </c>
      <c r="F28">
        <v>23.29</v>
      </c>
      <c r="G28">
        <v>6.95</v>
      </c>
      <c r="H28">
        <v>0.11</v>
      </c>
      <c r="I28">
        <v>201</v>
      </c>
      <c r="J28">
        <v>159.12</v>
      </c>
      <c r="K28">
        <v>50.28</v>
      </c>
      <c r="L28">
        <v>1</v>
      </c>
      <c r="M28">
        <v>199</v>
      </c>
      <c r="N28">
        <v>27.84</v>
      </c>
      <c r="O28">
        <v>19859.16</v>
      </c>
      <c r="P28">
        <v>274.62</v>
      </c>
      <c r="Q28">
        <v>2322.9699999999998</v>
      </c>
      <c r="R28">
        <v>318.36</v>
      </c>
      <c r="S28">
        <v>54.16</v>
      </c>
      <c r="T28">
        <v>131545.35</v>
      </c>
      <c r="U28">
        <v>0.17</v>
      </c>
      <c r="V28">
        <v>0.66</v>
      </c>
      <c r="W28">
        <v>0.43</v>
      </c>
      <c r="X28">
        <v>7.87</v>
      </c>
      <c r="Y28">
        <v>1</v>
      </c>
      <c r="Z28">
        <v>10</v>
      </c>
    </row>
    <row r="29" spans="1:26" x14ac:dyDescent="0.3">
      <c r="A29">
        <v>1</v>
      </c>
      <c r="B29">
        <v>80</v>
      </c>
      <c r="C29" t="s">
        <v>26</v>
      </c>
      <c r="D29">
        <v>4.38</v>
      </c>
      <c r="E29">
        <v>22.83</v>
      </c>
      <c r="F29">
        <v>18.149999999999999</v>
      </c>
      <c r="G29">
        <v>14.92</v>
      </c>
      <c r="H29">
        <v>0.22</v>
      </c>
      <c r="I29">
        <v>73</v>
      </c>
      <c r="J29">
        <v>160.54</v>
      </c>
      <c r="K29">
        <v>50.28</v>
      </c>
      <c r="L29">
        <v>2</v>
      </c>
      <c r="M29">
        <v>71</v>
      </c>
      <c r="N29">
        <v>28.26</v>
      </c>
      <c r="O29">
        <v>20034.400000000001</v>
      </c>
      <c r="P29">
        <v>198.88</v>
      </c>
      <c r="Q29">
        <v>2322.56</v>
      </c>
      <c r="R29">
        <v>146.16999999999999</v>
      </c>
      <c r="S29">
        <v>54.16</v>
      </c>
      <c r="T29">
        <v>46092.91</v>
      </c>
      <c r="U29">
        <v>0.37</v>
      </c>
      <c r="V29">
        <v>0.84</v>
      </c>
      <c r="W29">
        <v>0.22</v>
      </c>
      <c r="X29">
        <v>2.74</v>
      </c>
      <c r="Y29">
        <v>1</v>
      </c>
      <c r="Z29">
        <v>10</v>
      </c>
    </row>
    <row r="30" spans="1:26" x14ac:dyDescent="0.3">
      <c r="A30">
        <v>2</v>
      </c>
      <c r="B30">
        <v>80</v>
      </c>
      <c r="C30" t="s">
        <v>26</v>
      </c>
      <c r="D30">
        <v>4.8807999999999998</v>
      </c>
      <c r="E30">
        <v>20.49</v>
      </c>
      <c r="F30">
        <v>16.84</v>
      </c>
      <c r="G30">
        <v>24.65</v>
      </c>
      <c r="H30">
        <v>0.33</v>
      </c>
      <c r="I30">
        <v>41</v>
      </c>
      <c r="J30">
        <v>161.97</v>
      </c>
      <c r="K30">
        <v>50.28</v>
      </c>
      <c r="L30">
        <v>3</v>
      </c>
      <c r="M30">
        <v>39</v>
      </c>
      <c r="N30">
        <v>28.69</v>
      </c>
      <c r="O30">
        <v>20210.21</v>
      </c>
      <c r="P30">
        <v>167.15</v>
      </c>
      <c r="Q30">
        <v>2322.16</v>
      </c>
      <c r="R30">
        <v>102.08</v>
      </c>
      <c r="S30">
        <v>54.16</v>
      </c>
      <c r="T30">
        <v>24204.799999999999</v>
      </c>
      <c r="U30">
        <v>0.53</v>
      </c>
      <c r="V30">
        <v>0.91</v>
      </c>
      <c r="W30">
        <v>0.18</v>
      </c>
      <c r="X30">
        <v>1.43</v>
      </c>
      <c r="Y30">
        <v>1</v>
      </c>
      <c r="Z30">
        <v>10</v>
      </c>
    </row>
    <row r="31" spans="1:26" x14ac:dyDescent="0.3">
      <c r="A31">
        <v>3</v>
      </c>
      <c r="B31">
        <v>80</v>
      </c>
      <c r="C31" t="s">
        <v>26</v>
      </c>
      <c r="D31">
        <v>5.0246000000000004</v>
      </c>
      <c r="E31">
        <v>19.899999999999999</v>
      </c>
      <c r="F31">
        <v>16.579999999999998</v>
      </c>
      <c r="G31">
        <v>32.090000000000003</v>
      </c>
      <c r="H31">
        <v>0.43</v>
      </c>
      <c r="I31">
        <v>31</v>
      </c>
      <c r="J31">
        <v>163.4</v>
      </c>
      <c r="K31">
        <v>50.28</v>
      </c>
      <c r="L31">
        <v>4</v>
      </c>
      <c r="M31">
        <v>2</v>
      </c>
      <c r="N31">
        <v>29.12</v>
      </c>
      <c r="O31">
        <v>20386.62</v>
      </c>
      <c r="P31">
        <v>151.31</v>
      </c>
      <c r="Q31">
        <v>2322.2199999999998</v>
      </c>
      <c r="R31">
        <v>92.38</v>
      </c>
      <c r="S31">
        <v>54.16</v>
      </c>
      <c r="T31">
        <v>19407.060000000001</v>
      </c>
      <c r="U31">
        <v>0.59</v>
      </c>
      <c r="V31">
        <v>0.92</v>
      </c>
      <c r="W31">
        <v>0.19</v>
      </c>
      <c r="X31">
        <v>1.17</v>
      </c>
      <c r="Y31">
        <v>1</v>
      </c>
      <c r="Z31">
        <v>10</v>
      </c>
    </row>
    <row r="32" spans="1:26" x14ac:dyDescent="0.3">
      <c r="A32">
        <v>4</v>
      </c>
      <c r="B32">
        <v>80</v>
      </c>
      <c r="C32" t="s">
        <v>26</v>
      </c>
      <c r="D32">
        <v>5.0233999999999996</v>
      </c>
      <c r="E32">
        <v>19.91</v>
      </c>
      <c r="F32">
        <v>16.579999999999998</v>
      </c>
      <c r="G32">
        <v>32.1</v>
      </c>
      <c r="H32">
        <v>0.54</v>
      </c>
      <c r="I32">
        <v>31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152.62</v>
      </c>
      <c r="Q32">
        <v>2322.14</v>
      </c>
      <c r="R32">
        <v>92.44</v>
      </c>
      <c r="S32">
        <v>54.16</v>
      </c>
      <c r="T32">
        <v>19434.52</v>
      </c>
      <c r="U32">
        <v>0.59</v>
      </c>
      <c r="V32">
        <v>0.92</v>
      </c>
      <c r="W32">
        <v>0.2</v>
      </c>
      <c r="X32">
        <v>1.17</v>
      </c>
      <c r="Y32">
        <v>1</v>
      </c>
      <c r="Z32">
        <v>10</v>
      </c>
    </row>
    <row r="33" spans="1:26" x14ac:dyDescent="0.3">
      <c r="A33">
        <v>0</v>
      </c>
      <c r="B33">
        <v>35</v>
      </c>
      <c r="C33" t="s">
        <v>26</v>
      </c>
      <c r="D33">
        <v>4.5072999999999999</v>
      </c>
      <c r="E33">
        <v>22.19</v>
      </c>
      <c r="F33">
        <v>18.760000000000002</v>
      </c>
      <c r="G33">
        <v>12.65</v>
      </c>
      <c r="H33">
        <v>0.22</v>
      </c>
      <c r="I33">
        <v>89</v>
      </c>
      <c r="J33">
        <v>80.84</v>
      </c>
      <c r="K33">
        <v>35.1</v>
      </c>
      <c r="L33">
        <v>1</v>
      </c>
      <c r="M33">
        <v>86</v>
      </c>
      <c r="N33">
        <v>9.74</v>
      </c>
      <c r="O33">
        <v>10204.209999999999</v>
      </c>
      <c r="P33">
        <v>121.91</v>
      </c>
      <c r="Q33">
        <v>2322.39</v>
      </c>
      <c r="R33">
        <v>166.39</v>
      </c>
      <c r="S33">
        <v>54.16</v>
      </c>
      <c r="T33">
        <v>56122.9</v>
      </c>
      <c r="U33">
        <v>0.33</v>
      </c>
      <c r="V33">
        <v>0.82</v>
      </c>
      <c r="W33">
        <v>0.25</v>
      </c>
      <c r="X33">
        <v>3.35</v>
      </c>
      <c r="Y33">
        <v>1</v>
      </c>
      <c r="Z33">
        <v>10</v>
      </c>
    </row>
    <row r="34" spans="1:26" x14ac:dyDescent="0.3">
      <c r="A34">
        <v>1</v>
      </c>
      <c r="B34">
        <v>35</v>
      </c>
      <c r="C34" t="s">
        <v>26</v>
      </c>
      <c r="D34">
        <v>4.7445000000000004</v>
      </c>
      <c r="E34">
        <v>21.08</v>
      </c>
      <c r="F34">
        <v>18.010000000000002</v>
      </c>
      <c r="G34">
        <v>15.89</v>
      </c>
      <c r="H34">
        <v>0.43</v>
      </c>
      <c r="I34">
        <v>68</v>
      </c>
      <c r="J34">
        <v>82.04</v>
      </c>
      <c r="K34">
        <v>35.1</v>
      </c>
      <c r="L34">
        <v>2</v>
      </c>
      <c r="M34">
        <v>0</v>
      </c>
      <c r="N34">
        <v>9.94</v>
      </c>
      <c r="O34">
        <v>10352.530000000001</v>
      </c>
      <c r="P34">
        <v>110.86</v>
      </c>
      <c r="Q34">
        <v>2322.3000000000002</v>
      </c>
      <c r="R34">
        <v>138.58000000000001</v>
      </c>
      <c r="S34">
        <v>54.16</v>
      </c>
      <c r="T34">
        <v>42319.77</v>
      </c>
      <c r="U34">
        <v>0.39</v>
      </c>
      <c r="V34">
        <v>0.85</v>
      </c>
      <c r="W34">
        <v>0.3</v>
      </c>
      <c r="X34">
        <v>2.6</v>
      </c>
      <c r="Y34">
        <v>1</v>
      </c>
      <c r="Z34">
        <v>10</v>
      </c>
    </row>
    <row r="35" spans="1:26" x14ac:dyDescent="0.3">
      <c r="A35">
        <v>0</v>
      </c>
      <c r="B35">
        <v>50</v>
      </c>
      <c r="C35" t="s">
        <v>26</v>
      </c>
      <c r="D35">
        <v>3.9691000000000001</v>
      </c>
      <c r="E35">
        <v>25.19</v>
      </c>
      <c r="F35">
        <v>20.309999999999999</v>
      </c>
      <c r="G35">
        <v>9.52</v>
      </c>
      <c r="H35">
        <v>0.16</v>
      </c>
      <c r="I35">
        <v>128</v>
      </c>
      <c r="J35">
        <v>107.41</v>
      </c>
      <c r="K35">
        <v>41.65</v>
      </c>
      <c r="L35">
        <v>1</v>
      </c>
      <c r="M35">
        <v>126</v>
      </c>
      <c r="N35">
        <v>14.77</v>
      </c>
      <c r="O35">
        <v>13481.73</v>
      </c>
      <c r="P35">
        <v>175.36</v>
      </c>
      <c r="Q35">
        <v>2322.5300000000002</v>
      </c>
      <c r="R35">
        <v>218.46</v>
      </c>
      <c r="S35">
        <v>54.16</v>
      </c>
      <c r="T35">
        <v>81960.740000000005</v>
      </c>
      <c r="U35">
        <v>0.25</v>
      </c>
      <c r="V35">
        <v>0.75</v>
      </c>
      <c r="W35">
        <v>0.31</v>
      </c>
      <c r="X35">
        <v>4.9000000000000004</v>
      </c>
      <c r="Y35">
        <v>1</v>
      </c>
      <c r="Z35">
        <v>10</v>
      </c>
    </row>
    <row r="36" spans="1:26" x14ac:dyDescent="0.3">
      <c r="A36">
        <v>1</v>
      </c>
      <c r="B36">
        <v>50</v>
      </c>
      <c r="C36" t="s">
        <v>26</v>
      </c>
      <c r="D36">
        <v>4.907</v>
      </c>
      <c r="E36">
        <v>20.38</v>
      </c>
      <c r="F36">
        <v>17.25</v>
      </c>
      <c r="G36">
        <v>21.13</v>
      </c>
      <c r="H36">
        <v>0.32</v>
      </c>
      <c r="I36">
        <v>49</v>
      </c>
      <c r="J36">
        <v>108.68</v>
      </c>
      <c r="K36">
        <v>41.65</v>
      </c>
      <c r="L36">
        <v>2</v>
      </c>
      <c r="M36">
        <v>11</v>
      </c>
      <c r="N36">
        <v>15.03</v>
      </c>
      <c r="O36">
        <v>13638.32</v>
      </c>
      <c r="P36">
        <v>124.86</v>
      </c>
      <c r="Q36">
        <v>2322.3000000000002</v>
      </c>
      <c r="R36">
        <v>114.56</v>
      </c>
      <c r="S36">
        <v>54.16</v>
      </c>
      <c r="T36">
        <v>30407.599999999999</v>
      </c>
      <c r="U36">
        <v>0.47</v>
      </c>
      <c r="V36">
        <v>0.89</v>
      </c>
      <c r="W36">
        <v>0.23</v>
      </c>
      <c r="X36">
        <v>1.84</v>
      </c>
      <c r="Y36">
        <v>1</v>
      </c>
      <c r="Z36">
        <v>10</v>
      </c>
    </row>
    <row r="37" spans="1:26" x14ac:dyDescent="0.3">
      <c r="A37">
        <v>2</v>
      </c>
      <c r="B37">
        <v>50</v>
      </c>
      <c r="C37" t="s">
        <v>26</v>
      </c>
      <c r="D37">
        <v>4.9210000000000003</v>
      </c>
      <c r="E37">
        <v>20.32</v>
      </c>
      <c r="F37">
        <v>17.22</v>
      </c>
      <c r="G37">
        <v>21.52</v>
      </c>
      <c r="H37">
        <v>0.48</v>
      </c>
      <c r="I37">
        <v>48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125.44</v>
      </c>
      <c r="Q37">
        <v>2322.17</v>
      </c>
      <c r="R37">
        <v>112.98</v>
      </c>
      <c r="S37">
        <v>54.16</v>
      </c>
      <c r="T37">
        <v>29621.55</v>
      </c>
      <c r="U37">
        <v>0.48</v>
      </c>
      <c r="V37">
        <v>0.89</v>
      </c>
      <c r="W37">
        <v>0.24</v>
      </c>
      <c r="X37">
        <v>1.81</v>
      </c>
      <c r="Y37">
        <v>1</v>
      </c>
      <c r="Z37">
        <v>10</v>
      </c>
    </row>
    <row r="38" spans="1:26" x14ac:dyDescent="0.3">
      <c r="A38">
        <v>0</v>
      </c>
      <c r="B38">
        <v>25</v>
      </c>
      <c r="C38" t="s">
        <v>26</v>
      </c>
      <c r="D38">
        <v>4.5317999999999996</v>
      </c>
      <c r="E38">
        <v>22.07</v>
      </c>
      <c r="F38">
        <v>18.96</v>
      </c>
      <c r="G38">
        <v>12.11</v>
      </c>
      <c r="H38">
        <v>0.28000000000000003</v>
      </c>
      <c r="I38">
        <v>94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98.23</v>
      </c>
      <c r="Q38">
        <v>2322.6799999999998</v>
      </c>
      <c r="R38">
        <v>169.03</v>
      </c>
      <c r="S38">
        <v>54.16</v>
      </c>
      <c r="T38">
        <v>57417.57</v>
      </c>
      <c r="U38">
        <v>0.32</v>
      </c>
      <c r="V38">
        <v>0.81</v>
      </c>
      <c r="W38">
        <v>0.38</v>
      </c>
      <c r="X38">
        <v>3.55</v>
      </c>
      <c r="Y38">
        <v>1</v>
      </c>
      <c r="Z38">
        <v>10</v>
      </c>
    </row>
    <row r="39" spans="1:26" x14ac:dyDescent="0.3">
      <c r="A39">
        <v>0</v>
      </c>
      <c r="B39">
        <v>85</v>
      </c>
      <c r="C39" t="s">
        <v>26</v>
      </c>
      <c r="D39">
        <v>2.9883000000000002</v>
      </c>
      <c r="E39">
        <v>33.46</v>
      </c>
      <c r="F39">
        <v>23.84</v>
      </c>
      <c r="G39">
        <v>6.68</v>
      </c>
      <c r="H39">
        <v>0.11</v>
      </c>
      <c r="I39">
        <v>214</v>
      </c>
      <c r="J39">
        <v>167.88</v>
      </c>
      <c r="K39">
        <v>51.39</v>
      </c>
      <c r="L39">
        <v>1</v>
      </c>
      <c r="M39">
        <v>212</v>
      </c>
      <c r="N39">
        <v>30.49</v>
      </c>
      <c r="O39">
        <v>20939.59</v>
      </c>
      <c r="P39">
        <v>292.36</v>
      </c>
      <c r="Q39">
        <v>2323.21</v>
      </c>
      <c r="R39">
        <v>337.06</v>
      </c>
      <c r="S39">
        <v>54.16</v>
      </c>
      <c r="T39">
        <v>140830.9</v>
      </c>
      <c r="U39">
        <v>0.16</v>
      </c>
      <c r="V39">
        <v>0.64</v>
      </c>
      <c r="W39">
        <v>0.45</v>
      </c>
      <c r="X39">
        <v>8.42</v>
      </c>
      <c r="Y39">
        <v>1</v>
      </c>
      <c r="Z39">
        <v>10</v>
      </c>
    </row>
    <row r="40" spans="1:26" x14ac:dyDescent="0.3">
      <c r="A40">
        <v>1</v>
      </c>
      <c r="B40">
        <v>85</v>
      </c>
      <c r="C40" t="s">
        <v>26</v>
      </c>
      <c r="D40">
        <v>4.2969999999999997</v>
      </c>
      <c r="E40">
        <v>23.27</v>
      </c>
      <c r="F40">
        <v>18.29</v>
      </c>
      <c r="G40">
        <v>14.25</v>
      </c>
      <c r="H40">
        <v>0.21</v>
      </c>
      <c r="I40">
        <v>77</v>
      </c>
      <c r="J40">
        <v>169.33</v>
      </c>
      <c r="K40">
        <v>51.39</v>
      </c>
      <c r="L40">
        <v>2</v>
      </c>
      <c r="M40">
        <v>75</v>
      </c>
      <c r="N40">
        <v>30.94</v>
      </c>
      <c r="O40">
        <v>21118.46</v>
      </c>
      <c r="P40">
        <v>209.77</v>
      </c>
      <c r="Q40">
        <v>2322.2600000000002</v>
      </c>
      <c r="R40">
        <v>150.69</v>
      </c>
      <c r="S40">
        <v>54.16</v>
      </c>
      <c r="T40">
        <v>48332.480000000003</v>
      </c>
      <c r="U40">
        <v>0.36</v>
      </c>
      <c r="V40">
        <v>0.84</v>
      </c>
      <c r="W40">
        <v>0.23</v>
      </c>
      <c r="X40">
        <v>2.88</v>
      </c>
      <c r="Y40">
        <v>1</v>
      </c>
      <c r="Z40">
        <v>10</v>
      </c>
    </row>
    <row r="41" spans="1:26" x14ac:dyDescent="0.3">
      <c r="A41">
        <v>2</v>
      </c>
      <c r="B41">
        <v>85</v>
      </c>
      <c r="C41" t="s">
        <v>26</v>
      </c>
      <c r="D41">
        <v>4.7994000000000003</v>
      </c>
      <c r="E41">
        <v>20.84</v>
      </c>
      <c r="F41">
        <v>16.97</v>
      </c>
      <c r="G41">
        <v>23.14</v>
      </c>
      <c r="H41">
        <v>0.31</v>
      </c>
      <c r="I41">
        <v>44</v>
      </c>
      <c r="J41">
        <v>170.79</v>
      </c>
      <c r="K41">
        <v>51.39</v>
      </c>
      <c r="L41">
        <v>3</v>
      </c>
      <c r="M41">
        <v>42</v>
      </c>
      <c r="N41">
        <v>31.4</v>
      </c>
      <c r="O41">
        <v>21297.94</v>
      </c>
      <c r="P41">
        <v>179.13</v>
      </c>
      <c r="Q41">
        <v>2322.16</v>
      </c>
      <c r="R41">
        <v>106.61</v>
      </c>
      <c r="S41">
        <v>54.16</v>
      </c>
      <c r="T41">
        <v>26456.36</v>
      </c>
      <c r="U41">
        <v>0.51</v>
      </c>
      <c r="V41">
        <v>0.9</v>
      </c>
      <c r="W41">
        <v>0.18</v>
      </c>
      <c r="X41">
        <v>1.56</v>
      </c>
      <c r="Y41">
        <v>1</v>
      </c>
      <c r="Z41">
        <v>10</v>
      </c>
    </row>
    <row r="42" spans="1:26" x14ac:dyDescent="0.3">
      <c r="A42">
        <v>3</v>
      </c>
      <c r="B42">
        <v>85</v>
      </c>
      <c r="C42" t="s">
        <v>26</v>
      </c>
      <c r="D42">
        <v>5.0198999999999998</v>
      </c>
      <c r="E42">
        <v>19.920000000000002</v>
      </c>
      <c r="F42">
        <v>16.53</v>
      </c>
      <c r="G42">
        <v>33.06</v>
      </c>
      <c r="H42">
        <v>0.41</v>
      </c>
      <c r="I42">
        <v>30</v>
      </c>
      <c r="J42">
        <v>172.25</v>
      </c>
      <c r="K42">
        <v>51.39</v>
      </c>
      <c r="L42">
        <v>4</v>
      </c>
      <c r="M42">
        <v>15</v>
      </c>
      <c r="N42">
        <v>31.86</v>
      </c>
      <c r="O42">
        <v>21478.05</v>
      </c>
      <c r="P42">
        <v>157.47</v>
      </c>
      <c r="Q42">
        <v>2321.98</v>
      </c>
      <c r="R42">
        <v>91.48</v>
      </c>
      <c r="S42">
        <v>54.16</v>
      </c>
      <c r="T42">
        <v>18962.03</v>
      </c>
      <c r="U42">
        <v>0.59</v>
      </c>
      <c r="V42">
        <v>0.93</v>
      </c>
      <c r="W42">
        <v>0.17</v>
      </c>
      <c r="X42">
        <v>1.1200000000000001</v>
      </c>
      <c r="Y42">
        <v>1</v>
      </c>
      <c r="Z42">
        <v>10</v>
      </c>
    </row>
    <row r="43" spans="1:26" x14ac:dyDescent="0.3">
      <c r="A43">
        <v>4</v>
      </c>
      <c r="B43">
        <v>85</v>
      </c>
      <c r="C43" t="s">
        <v>26</v>
      </c>
      <c r="D43">
        <v>5.0404999999999998</v>
      </c>
      <c r="E43">
        <v>19.84</v>
      </c>
      <c r="F43">
        <v>16.48</v>
      </c>
      <c r="G43">
        <v>34.11</v>
      </c>
      <c r="H43">
        <v>0.51</v>
      </c>
      <c r="I43">
        <v>29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156.87</v>
      </c>
      <c r="Q43">
        <v>2321.98</v>
      </c>
      <c r="R43">
        <v>89.08</v>
      </c>
      <c r="S43">
        <v>54.16</v>
      </c>
      <c r="T43">
        <v>17765.36</v>
      </c>
      <c r="U43">
        <v>0.61</v>
      </c>
      <c r="V43">
        <v>0.93</v>
      </c>
      <c r="W43">
        <v>0.19</v>
      </c>
      <c r="X43">
        <v>1.08</v>
      </c>
      <c r="Y43">
        <v>1</v>
      </c>
      <c r="Z43">
        <v>10</v>
      </c>
    </row>
    <row r="44" spans="1:26" x14ac:dyDescent="0.3">
      <c r="A44">
        <v>0</v>
      </c>
      <c r="B44">
        <v>20</v>
      </c>
      <c r="C44" t="s">
        <v>26</v>
      </c>
      <c r="D44">
        <v>4.3388</v>
      </c>
      <c r="E44">
        <v>23.05</v>
      </c>
      <c r="F44">
        <v>19.87</v>
      </c>
      <c r="G44">
        <v>10.19</v>
      </c>
      <c r="H44">
        <v>0.34</v>
      </c>
      <c r="I44">
        <v>117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91.88</v>
      </c>
      <c r="Q44">
        <v>2322.5700000000002</v>
      </c>
      <c r="R44">
        <v>198.05</v>
      </c>
      <c r="S44">
        <v>54.16</v>
      </c>
      <c r="T44">
        <v>71811.11</v>
      </c>
      <c r="U44">
        <v>0.27</v>
      </c>
      <c r="V44">
        <v>0.77</v>
      </c>
      <c r="W44">
        <v>0.45</v>
      </c>
      <c r="X44">
        <v>4.46</v>
      </c>
      <c r="Y44">
        <v>1</v>
      </c>
      <c r="Z44">
        <v>10</v>
      </c>
    </row>
    <row r="45" spans="1:26" x14ac:dyDescent="0.3">
      <c r="A45">
        <v>0</v>
      </c>
      <c r="B45">
        <v>65</v>
      </c>
      <c r="C45" t="s">
        <v>26</v>
      </c>
      <c r="D45">
        <v>3.5194000000000001</v>
      </c>
      <c r="E45">
        <v>28.41</v>
      </c>
      <c r="F45">
        <v>21.77</v>
      </c>
      <c r="G45">
        <v>7.96</v>
      </c>
      <c r="H45">
        <v>0.13</v>
      </c>
      <c r="I45">
        <v>164</v>
      </c>
      <c r="J45">
        <v>133.21</v>
      </c>
      <c r="K45">
        <v>46.47</v>
      </c>
      <c r="L45">
        <v>1</v>
      </c>
      <c r="M45">
        <v>162</v>
      </c>
      <c r="N45">
        <v>20.75</v>
      </c>
      <c r="O45">
        <v>16663.419999999998</v>
      </c>
      <c r="P45">
        <v>224.58</v>
      </c>
      <c r="Q45">
        <v>2322.34</v>
      </c>
      <c r="R45">
        <v>267.39999999999998</v>
      </c>
      <c r="S45">
        <v>54.16</v>
      </c>
      <c r="T45">
        <v>106251.01</v>
      </c>
      <c r="U45">
        <v>0.2</v>
      </c>
      <c r="V45">
        <v>0.7</v>
      </c>
      <c r="W45">
        <v>0.37</v>
      </c>
      <c r="X45">
        <v>6.36</v>
      </c>
      <c r="Y45">
        <v>1</v>
      </c>
      <c r="Z45">
        <v>10</v>
      </c>
    </row>
    <row r="46" spans="1:26" x14ac:dyDescent="0.3">
      <c r="A46">
        <v>1</v>
      </c>
      <c r="B46">
        <v>65</v>
      </c>
      <c r="C46" t="s">
        <v>26</v>
      </c>
      <c r="D46">
        <v>4.6628999999999996</v>
      </c>
      <c r="E46">
        <v>21.45</v>
      </c>
      <c r="F46">
        <v>17.63</v>
      </c>
      <c r="G46">
        <v>17.63</v>
      </c>
      <c r="H46">
        <v>0.26</v>
      </c>
      <c r="I46">
        <v>60</v>
      </c>
      <c r="J46">
        <v>134.55000000000001</v>
      </c>
      <c r="K46">
        <v>46.47</v>
      </c>
      <c r="L46">
        <v>2</v>
      </c>
      <c r="M46">
        <v>58</v>
      </c>
      <c r="N46">
        <v>21.09</v>
      </c>
      <c r="O46">
        <v>16828.84</v>
      </c>
      <c r="P46">
        <v>162.65</v>
      </c>
      <c r="Q46">
        <v>2322.33</v>
      </c>
      <c r="R46">
        <v>128.65</v>
      </c>
      <c r="S46">
        <v>54.16</v>
      </c>
      <c r="T46">
        <v>37395.550000000003</v>
      </c>
      <c r="U46">
        <v>0.42</v>
      </c>
      <c r="V46">
        <v>0.87</v>
      </c>
      <c r="W46">
        <v>0.2</v>
      </c>
      <c r="X46">
        <v>2.2200000000000002</v>
      </c>
      <c r="Y46">
        <v>1</v>
      </c>
      <c r="Z46">
        <v>10</v>
      </c>
    </row>
    <row r="47" spans="1:26" x14ac:dyDescent="0.3">
      <c r="A47">
        <v>2</v>
      </c>
      <c r="B47">
        <v>65</v>
      </c>
      <c r="C47" t="s">
        <v>26</v>
      </c>
      <c r="D47">
        <v>5.0220000000000002</v>
      </c>
      <c r="E47">
        <v>19.91</v>
      </c>
      <c r="F47">
        <v>16.73</v>
      </c>
      <c r="G47">
        <v>27.12</v>
      </c>
      <c r="H47">
        <v>0.39</v>
      </c>
      <c r="I47">
        <v>37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137.56</v>
      </c>
      <c r="Q47">
        <v>2322.19</v>
      </c>
      <c r="R47">
        <v>96.7</v>
      </c>
      <c r="S47">
        <v>54.16</v>
      </c>
      <c r="T47">
        <v>21536.880000000001</v>
      </c>
      <c r="U47">
        <v>0.56000000000000005</v>
      </c>
      <c r="V47">
        <v>0.92</v>
      </c>
      <c r="W47">
        <v>0.21</v>
      </c>
      <c r="X47">
        <v>1.32</v>
      </c>
      <c r="Y47">
        <v>1</v>
      </c>
      <c r="Z47">
        <v>10</v>
      </c>
    </row>
    <row r="48" spans="1:26" x14ac:dyDescent="0.3">
      <c r="A48">
        <v>3</v>
      </c>
      <c r="B48">
        <v>65</v>
      </c>
      <c r="C48" t="s">
        <v>26</v>
      </c>
      <c r="D48">
        <v>5.0220000000000002</v>
      </c>
      <c r="E48">
        <v>19.91</v>
      </c>
      <c r="F48">
        <v>16.73</v>
      </c>
      <c r="G48">
        <v>27.12</v>
      </c>
      <c r="H48">
        <v>0.52</v>
      </c>
      <c r="I48">
        <v>37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17160.919999999998</v>
      </c>
      <c r="P48">
        <v>138.86000000000001</v>
      </c>
      <c r="Q48">
        <v>2322.15</v>
      </c>
      <c r="R48">
        <v>96.68</v>
      </c>
      <c r="S48">
        <v>54.16</v>
      </c>
      <c r="T48">
        <v>21527.78</v>
      </c>
      <c r="U48">
        <v>0.56000000000000005</v>
      </c>
      <c r="V48">
        <v>0.92</v>
      </c>
      <c r="W48">
        <v>0.21</v>
      </c>
      <c r="X48">
        <v>1.32</v>
      </c>
      <c r="Y48">
        <v>1</v>
      </c>
      <c r="Z48">
        <v>10</v>
      </c>
    </row>
    <row r="49" spans="1:26" x14ac:dyDescent="0.3">
      <c r="A49">
        <v>0</v>
      </c>
      <c r="B49">
        <v>75</v>
      </c>
      <c r="C49" t="s">
        <v>26</v>
      </c>
      <c r="D49">
        <v>3.24</v>
      </c>
      <c r="E49">
        <v>30.86</v>
      </c>
      <c r="F49">
        <v>22.81</v>
      </c>
      <c r="G49">
        <v>7.24</v>
      </c>
      <c r="H49">
        <v>0.12</v>
      </c>
      <c r="I49">
        <v>189</v>
      </c>
      <c r="J49">
        <v>150.44</v>
      </c>
      <c r="K49">
        <v>49.1</v>
      </c>
      <c r="L49">
        <v>1</v>
      </c>
      <c r="M49">
        <v>187</v>
      </c>
      <c r="N49">
        <v>25.34</v>
      </c>
      <c r="O49">
        <v>18787.759999999998</v>
      </c>
      <c r="P49">
        <v>258.14999999999998</v>
      </c>
      <c r="Q49">
        <v>2322.69</v>
      </c>
      <c r="R49">
        <v>302.79000000000002</v>
      </c>
      <c r="S49">
        <v>54.16</v>
      </c>
      <c r="T49">
        <v>123820.81</v>
      </c>
      <c r="U49">
        <v>0.18</v>
      </c>
      <c r="V49">
        <v>0.67</v>
      </c>
      <c r="W49">
        <v>0.41</v>
      </c>
      <c r="X49">
        <v>7.4</v>
      </c>
      <c r="Y49">
        <v>1</v>
      </c>
      <c r="Z49">
        <v>10</v>
      </c>
    </row>
    <row r="50" spans="1:26" x14ac:dyDescent="0.3">
      <c r="A50">
        <v>1</v>
      </c>
      <c r="B50">
        <v>75</v>
      </c>
      <c r="C50" t="s">
        <v>26</v>
      </c>
      <c r="D50">
        <v>4.4942000000000002</v>
      </c>
      <c r="E50">
        <v>22.25</v>
      </c>
      <c r="F50">
        <v>17.899999999999999</v>
      </c>
      <c r="G50">
        <v>15.79</v>
      </c>
      <c r="H50">
        <v>0.23</v>
      </c>
      <c r="I50">
        <v>68</v>
      </c>
      <c r="J50">
        <v>151.83000000000001</v>
      </c>
      <c r="K50">
        <v>49.1</v>
      </c>
      <c r="L50">
        <v>2</v>
      </c>
      <c r="M50">
        <v>66</v>
      </c>
      <c r="N50">
        <v>25.73</v>
      </c>
      <c r="O50">
        <v>18959.54</v>
      </c>
      <c r="P50">
        <v>185.9</v>
      </c>
      <c r="Q50">
        <v>2322.2199999999998</v>
      </c>
      <c r="R50">
        <v>137.41</v>
      </c>
      <c r="S50">
        <v>54.16</v>
      </c>
      <c r="T50">
        <v>41737.370000000003</v>
      </c>
      <c r="U50">
        <v>0.39</v>
      </c>
      <c r="V50">
        <v>0.86</v>
      </c>
      <c r="W50">
        <v>0.22</v>
      </c>
      <c r="X50">
        <v>2.4900000000000002</v>
      </c>
      <c r="Y50">
        <v>1</v>
      </c>
      <c r="Z50">
        <v>10</v>
      </c>
    </row>
    <row r="51" spans="1:26" x14ac:dyDescent="0.3">
      <c r="A51">
        <v>2</v>
      </c>
      <c r="B51">
        <v>75</v>
      </c>
      <c r="C51" t="s">
        <v>26</v>
      </c>
      <c r="D51">
        <v>4.9800000000000004</v>
      </c>
      <c r="E51">
        <v>20.079999999999998</v>
      </c>
      <c r="F51">
        <v>16.64</v>
      </c>
      <c r="G51">
        <v>26.28</v>
      </c>
      <c r="H51">
        <v>0.35</v>
      </c>
      <c r="I51">
        <v>38</v>
      </c>
      <c r="J51">
        <v>153.22999999999999</v>
      </c>
      <c r="K51">
        <v>49.1</v>
      </c>
      <c r="L51">
        <v>3</v>
      </c>
      <c r="M51">
        <v>35</v>
      </c>
      <c r="N51">
        <v>26.13</v>
      </c>
      <c r="O51">
        <v>19131.849999999999</v>
      </c>
      <c r="P51">
        <v>153.49</v>
      </c>
      <c r="Q51">
        <v>2322.19</v>
      </c>
      <c r="R51">
        <v>95.05</v>
      </c>
      <c r="S51">
        <v>54.16</v>
      </c>
      <c r="T51">
        <v>20708.259999999998</v>
      </c>
      <c r="U51">
        <v>0.56999999999999995</v>
      </c>
      <c r="V51">
        <v>0.92</v>
      </c>
      <c r="W51">
        <v>0.18</v>
      </c>
      <c r="X51">
        <v>1.23</v>
      </c>
      <c r="Y51">
        <v>1</v>
      </c>
      <c r="Z51">
        <v>10</v>
      </c>
    </row>
    <row r="52" spans="1:26" x14ac:dyDescent="0.3">
      <c r="A52">
        <v>3</v>
      </c>
      <c r="B52">
        <v>75</v>
      </c>
      <c r="C52" t="s">
        <v>26</v>
      </c>
      <c r="D52">
        <v>5.0250000000000004</v>
      </c>
      <c r="E52">
        <v>19.899999999999999</v>
      </c>
      <c r="F52">
        <v>16.649999999999999</v>
      </c>
      <c r="G52">
        <v>31.21</v>
      </c>
      <c r="H52">
        <v>0.46</v>
      </c>
      <c r="I52">
        <v>32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146.93</v>
      </c>
      <c r="Q52">
        <v>2322.13</v>
      </c>
      <c r="R52">
        <v>94.58</v>
      </c>
      <c r="S52">
        <v>54.16</v>
      </c>
      <c r="T52">
        <v>20501.13</v>
      </c>
      <c r="U52">
        <v>0.56999999999999995</v>
      </c>
      <c r="V52">
        <v>0.92</v>
      </c>
      <c r="W52">
        <v>0.2</v>
      </c>
      <c r="X52">
        <v>1.24</v>
      </c>
      <c r="Y52">
        <v>1</v>
      </c>
      <c r="Z52">
        <v>10</v>
      </c>
    </row>
    <row r="53" spans="1:26" x14ac:dyDescent="0.3">
      <c r="A53">
        <v>0</v>
      </c>
      <c r="B53">
        <v>95</v>
      </c>
      <c r="C53" t="s">
        <v>26</v>
      </c>
      <c r="D53">
        <v>2.7462</v>
      </c>
      <c r="E53">
        <v>36.409999999999997</v>
      </c>
      <c r="F53">
        <v>24.98</v>
      </c>
      <c r="G53">
        <v>6.22</v>
      </c>
      <c r="H53">
        <v>0.1</v>
      </c>
      <c r="I53">
        <v>241</v>
      </c>
      <c r="J53">
        <v>185.69</v>
      </c>
      <c r="K53">
        <v>53.44</v>
      </c>
      <c r="L53">
        <v>1</v>
      </c>
      <c r="M53">
        <v>239</v>
      </c>
      <c r="N53">
        <v>36.26</v>
      </c>
      <c r="O53">
        <v>23136.14</v>
      </c>
      <c r="P53">
        <v>328.95</v>
      </c>
      <c r="Q53">
        <v>2323.12</v>
      </c>
      <c r="R53">
        <v>375.15</v>
      </c>
      <c r="S53">
        <v>54.16</v>
      </c>
      <c r="T53">
        <v>159743.39000000001</v>
      </c>
      <c r="U53">
        <v>0.14000000000000001</v>
      </c>
      <c r="V53">
        <v>0.61</v>
      </c>
      <c r="W53">
        <v>0.49</v>
      </c>
      <c r="X53">
        <v>9.56</v>
      </c>
      <c r="Y53">
        <v>1</v>
      </c>
      <c r="Z53">
        <v>10</v>
      </c>
    </row>
    <row r="54" spans="1:26" x14ac:dyDescent="0.3">
      <c r="A54">
        <v>1</v>
      </c>
      <c r="B54">
        <v>95</v>
      </c>
      <c r="C54" t="s">
        <v>26</v>
      </c>
      <c r="D54">
        <v>4.1264000000000003</v>
      </c>
      <c r="E54">
        <v>24.23</v>
      </c>
      <c r="F54">
        <v>18.600000000000001</v>
      </c>
      <c r="G54">
        <v>13.13</v>
      </c>
      <c r="H54">
        <v>0.19</v>
      </c>
      <c r="I54">
        <v>85</v>
      </c>
      <c r="J54">
        <v>187.21</v>
      </c>
      <c r="K54">
        <v>53.44</v>
      </c>
      <c r="L54">
        <v>2</v>
      </c>
      <c r="M54">
        <v>83</v>
      </c>
      <c r="N54">
        <v>36.770000000000003</v>
      </c>
      <c r="O54">
        <v>23322.880000000001</v>
      </c>
      <c r="P54">
        <v>232.12</v>
      </c>
      <c r="Q54">
        <v>2322.27</v>
      </c>
      <c r="R54">
        <v>161.21</v>
      </c>
      <c r="S54">
        <v>54.16</v>
      </c>
      <c r="T54">
        <v>53550.46</v>
      </c>
      <c r="U54">
        <v>0.34</v>
      </c>
      <c r="V54">
        <v>0.82</v>
      </c>
      <c r="W54">
        <v>0.24</v>
      </c>
      <c r="X54">
        <v>3.19</v>
      </c>
      <c r="Y54">
        <v>1</v>
      </c>
      <c r="Z54">
        <v>10</v>
      </c>
    </row>
    <row r="55" spans="1:26" x14ac:dyDescent="0.3">
      <c r="A55">
        <v>2</v>
      </c>
      <c r="B55">
        <v>95</v>
      </c>
      <c r="C55" t="s">
        <v>26</v>
      </c>
      <c r="D55">
        <v>4.6360000000000001</v>
      </c>
      <c r="E55">
        <v>21.57</v>
      </c>
      <c r="F55">
        <v>17.239999999999998</v>
      </c>
      <c r="G55">
        <v>20.69</v>
      </c>
      <c r="H55">
        <v>0.28000000000000003</v>
      </c>
      <c r="I55">
        <v>50</v>
      </c>
      <c r="J55">
        <v>188.73</v>
      </c>
      <c r="K55">
        <v>53.44</v>
      </c>
      <c r="L55">
        <v>3</v>
      </c>
      <c r="M55">
        <v>48</v>
      </c>
      <c r="N55">
        <v>37.29</v>
      </c>
      <c r="O55">
        <v>23510.33</v>
      </c>
      <c r="P55">
        <v>202.09</v>
      </c>
      <c r="Q55">
        <v>2322.17</v>
      </c>
      <c r="R55">
        <v>115.81</v>
      </c>
      <c r="S55">
        <v>54.16</v>
      </c>
      <c r="T55">
        <v>31025.01</v>
      </c>
      <c r="U55">
        <v>0.47</v>
      </c>
      <c r="V55">
        <v>0.89</v>
      </c>
      <c r="W55">
        <v>0.18</v>
      </c>
      <c r="X55">
        <v>1.83</v>
      </c>
      <c r="Y55">
        <v>1</v>
      </c>
      <c r="Z55">
        <v>10</v>
      </c>
    </row>
    <row r="56" spans="1:26" x14ac:dyDescent="0.3">
      <c r="A56">
        <v>3</v>
      </c>
      <c r="B56">
        <v>95</v>
      </c>
      <c r="C56" t="s">
        <v>26</v>
      </c>
      <c r="D56">
        <v>4.8707000000000003</v>
      </c>
      <c r="E56">
        <v>20.53</v>
      </c>
      <c r="F56">
        <v>16.8</v>
      </c>
      <c r="G56">
        <v>29.64</v>
      </c>
      <c r="H56">
        <v>0.37</v>
      </c>
      <c r="I56">
        <v>34</v>
      </c>
      <c r="J56">
        <v>190.25</v>
      </c>
      <c r="K56">
        <v>53.44</v>
      </c>
      <c r="L56">
        <v>4</v>
      </c>
      <c r="M56">
        <v>32</v>
      </c>
      <c r="N56">
        <v>37.82</v>
      </c>
      <c r="O56">
        <v>23698.48</v>
      </c>
      <c r="P56">
        <v>182.84</v>
      </c>
      <c r="Q56">
        <v>2322.0300000000002</v>
      </c>
      <c r="R56">
        <v>101</v>
      </c>
      <c r="S56">
        <v>54.16</v>
      </c>
      <c r="T56">
        <v>23699.49</v>
      </c>
      <c r="U56">
        <v>0.54</v>
      </c>
      <c r="V56">
        <v>0.91</v>
      </c>
      <c r="W56">
        <v>0.17</v>
      </c>
      <c r="X56">
        <v>1.39</v>
      </c>
      <c r="Y56">
        <v>1</v>
      </c>
      <c r="Z56">
        <v>10</v>
      </c>
    </row>
    <row r="57" spans="1:26" x14ac:dyDescent="0.3">
      <c r="A57">
        <v>4</v>
      </c>
      <c r="B57">
        <v>95</v>
      </c>
      <c r="C57" t="s">
        <v>26</v>
      </c>
      <c r="D57">
        <v>5.0460000000000003</v>
      </c>
      <c r="E57">
        <v>19.82</v>
      </c>
      <c r="F57">
        <v>16.38</v>
      </c>
      <c r="G57">
        <v>37.799999999999997</v>
      </c>
      <c r="H57">
        <v>0.46</v>
      </c>
      <c r="I57">
        <v>26</v>
      </c>
      <c r="J57">
        <v>191.78</v>
      </c>
      <c r="K57">
        <v>53.44</v>
      </c>
      <c r="L57">
        <v>5</v>
      </c>
      <c r="M57">
        <v>4</v>
      </c>
      <c r="N57">
        <v>38.35</v>
      </c>
      <c r="O57">
        <v>23887.360000000001</v>
      </c>
      <c r="P57">
        <v>164.74</v>
      </c>
      <c r="Q57">
        <v>2322.0700000000002</v>
      </c>
      <c r="R57">
        <v>86.16</v>
      </c>
      <c r="S57">
        <v>54.16</v>
      </c>
      <c r="T57">
        <v>16318.96</v>
      </c>
      <c r="U57">
        <v>0.63</v>
      </c>
      <c r="V57">
        <v>0.93</v>
      </c>
      <c r="W57">
        <v>0.17</v>
      </c>
      <c r="X57">
        <v>0.97</v>
      </c>
      <c r="Y57">
        <v>1</v>
      </c>
      <c r="Z57">
        <v>10</v>
      </c>
    </row>
    <row r="58" spans="1:26" x14ac:dyDescent="0.3">
      <c r="A58">
        <v>5</v>
      </c>
      <c r="B58">
        <v>95</v>
      </c>
      <c r="C58" t="s">
        <v>26</v>
      </c>
      <c r="D58">
        <v>5.0438999999999998</v>
      </c>
      <c r="E58">
        <v>19.829999999999998</v>
      </c>
      <c r="F58">
        <v>16.39</v>
      </c>
      <c r="G58">
        <v>37.82</v>
      </c>
      <c r="H58">
        <v>0.55000000000000004</v>
      </c>
      <c r="I58">
        <v>26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165.93</v>
      </c>
      <c r="Q58">
        <v>2322.19</v>
      </c>
      <c r="R58">
        <v>86.15</v>
      </c>
      <c r="S58">
        <v>54.16</v>
      </c>
      <c r="T58">
        <v>16316.76</v>
      </c>
      <c r="U58">
        <v>0.63</v>
      </c>
      <c r="V58">
        <v>0.93</v>
      </c>
      <c r="W58">
        <v>0.18</v>
      </c>
      <c r="X58">
        <v>0.98</v>
      </c>
      <c r="Y58">
        <v>1</v>
      </c>
      <c r="Z58">
        <v>10</v>
      </c>
    </row>
    <row r="59" spans="1:26" x14ac:dyDescent="0.3">
      <c r="A59">
        <v>0</v>
      </c>
      <c r="B59">
        <v>55</v>
      </c>
      <c r="C59" t="s">
        <v>26</v>
      </c>
      <c r="D59">
        <v>3.8153999999999999</v>
      </c>
      <c r="E59">
        <v>26.21</v>
      </c>
      <c r="F59">
        <v>20.78</v>
      </c>
      <c r="G59">
        <v>8.91</v>
      </c>
      <c r="H59">
        <v>0.15</v>
      </c>
      <c r="I59">
        <v>140</v>
      </c>
      <c r="J59">
        <v>116.05</v>
      </c>
      <c r="K59">
        <v>43.4</v>
      </c>
      <c r="L59">
        <v>1</v>
      </c>
      <c r="M59">
        <v>138</v>
      </c>
      <c r="N59">
        <v>16.649999999999999</v>
      </c>
      <c r="O59">
        <v>14546.17</v>
      </c>
      <c r="P59">
        <v>191.72</v>
      </c>
      <c r="Q59">
        <v>2322.42</v>
      </c>
      <c r="R59">
        <v>234.37</v>
      </c>
      <c r="S59">
        <v>54.16</v>
      </c>
      <c r="T59">
        <v>89856.79</v>
      </c>
      <c r="U59">
        <v>0.23</v>
      </c>
      <c r="V59">
        <v>0.74</v>
      </c>
      <c r="W59">
        <v>0.33</v>
      </c>
      <c r="X59">
        <v>5.37</v>
      </c>
      <c r="Y59">
        <v>1</v>
      </c>
      <c r="Z59">
        <v>10</v>
      </c>
    </row>
    <row r="60" spans="1:26" x14ac:dyDescent="0.3">
      <c r="A60">
        <v>1</v>
      </c>
      <c r="B60">
        <v>55</v>
      </c>
      <c r="C60" t="s">
        <v>26</v>
      </c>
      <c r="D60">
        <v>4.8731999999999998</v>
      </c>
      <c r="E60">
        <v>20.52</v>
      </c>
      <c r="F60">
        <v>17.239999999999998</v>
      </c>
      <c r="G60">
        <v>20.69</v>
      </c>
      <c r="H60">
        <v>0.3</v>
      </c>
      <c r="I60">
        <v>50</v>
      </c>
      <c r="J60">
        <v>117.34</v>
      </c>
      <c r="K60">
        <v>43.4</v>
      </c>
      <c r="L60">
        <v>2</v>
      </c>
      <c r="M60">
        <v>45</v>
      </c>
      <c r="N60">
        <v>16.940000000000001</v>
      </c>
      <c r="O60">
        <v>14705.49</v>
      </c>
      <c r="P60">
        <v>135.30000000000001</v>
      </c>
      <c r="Q60">
        <v>2322.08</v>
      </c>
      <c r="R60">
        <v>115.62</v>
      </c>
      <c r="S60">
        <v>54.16</v>
      </c>
      <c r="T60">
        <v>30932.26</v>
      </c>
      <c r="U60">
        <v>0.47</v>
      </c>
      <c r="V60">
        <v>0.89</v>
      </c>
      <c r="W60">
        <v>0.19</v>
      </c>
      <c r="X60">
        <v>1.83</v>
      </c>
      <c r="Y60">
        <v>1</v>
      </c>
      <c r="Z60">
        <v>10</v>
      </c>
    </row>
    <row r="61" spans="1:26" x14ac:dyDescent="0.3">
      <c r="A61">
        <v>2</v>
      </c>
      <c r="B61">
        <v>55</v>
      </c>
      <c r="C61" t="s">
        <v>26</v>
      </c>
      <c r="D61">
        <v>4.9511000000000003</v>
      </c>
      <c r="E61">
        <v>20.2</v>
      </c>
      <c r="F61">
        <v>17.059999999999999</v>
      </c>
      <c r="G61">
        <v>23.27</v>
      </c>
      <c r="H61">
        <v>0.45</v>
      </c>
      <c r="I61">
        <v>44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130.05000000000001</v>
      </c>
      <c r="Q61">
        <v>2322.2199999999998</v>
      </c>
      <c r="R61">
        <v>107.71</v>
      </c>
      <c r="S61">
        <v>54.16</v>
      </c>
      <c r="T61">
        <v>27006.38</v>
      </c>
      <c r="U61">
        <v>0.5</v>
      </c>
      <c r="V61">
        <v>0.9</v>
      </c>
      <c r="W61">
        <v>0.24</v>
      </c>
      <c r="X61">
        <v>1.65</v>
      </c>
      <c r="Y61">
        <v>1</v>
      </c>
      <c r="Z6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INDEX(resultados!$A$2:$ZZ$61, 1, MATCH($B$1, resultados!$A$1:$ZZ$1, 0))</f>
        <v>#N/A</v>
      </c>
      <c r="B7" t="e">
        <f>INDEX(resultados!$A$2:$ZZ$61, 1, MATCH($B$2, resultados!$A$1:$ZZ$1, 0))</f>
        <v>#N/A</v>
      </c>
      <c r="C7" t="e">
        <f>INDEX(resultados!$A$2:$ZZ$61, 1, MATCH($B$3, resultados!$A$1:$ZZ$1, 0))</f>
        <v>#N/A</v>
      </c>
    </row>
    <row r="8" spans="1:3" x14ac:dyDescent="0.3">
      <c r="A8" t="e">
        <f>INDEX(resultados!$A$2:$ZZ$61, 2, MATCH($B$1, resultados!$A$1:$ZZ$1, 0))</f>
        <v>#N/A</v>
      </c>
      <c r="B8" t="e">
        <f>INDEX(resultados!$A$2:$ZZ$61, 2, MATCH($B$2, resultados!$A$1:$ZZ$1, 0))</f>
        <v>#N/A</v>
      </c>
      <c r="C8" t="e">
        <f>INDEX(resultados!$A$2:$ZZ$61, 2, MATCH($B$3, resultados!$A$1:$ZZ$1, 0))</f>
        <v>#N/A</v>
      </c>
    </row>
    <row r="9" spans="1:3" x14ac:dyDescent="0.3">
      <c r="A9" t="e">
        <f>INDEX(resultados!$A$2:$ZZ$61, 3, MATCH($B$1, resultados!$A$1:$ZZ$1, 0))</f>
        <v>#N/A</v>
      </c>
      <c r="B9" t="e">
        <f>INDEX(resultados!$A$2:$ZZ$61, 3, MATCH($B$2, resultados!$A$1:$ZZ$1, 0))</f>
        <v>#N/A</v>
      </c>
      <c r="C9" t="e">
        <f>INDEX(resultados!$A$2:$ZZ$61, 3, MATCH($B$3, resultados!$A$1:$ZZ$1, 0))</f>
        <v>#N/A</v>
      </c>
    </row>
    <row r="10" spans="1:3" x14ac:dyDescent="0.3">
      <c r="A10" t="e">
        <f>INDEX(resultados!$A$2:$ZZ$61, 4, MATCH($B$1, resultados!$A$1:$ZZ$1, 0))</f>
        <v>#N/A</v>
      </c>
      <c r="B10" t="e">
        <f>INDEX(resultados!$A$2:$ZZ$61, 4, MATCH($B$2, resultados!$A$1:$ZZ$1, 0))</f>
        <v>#N/A</v>
      </c>
      <c r="C10" t="e">
        <f>INDEX(resultados!$A$2:$ZZ$61, 4, MATCH($B$3, resultados!$A$1:$ZZ$1, 0))</f>
        <v>#N/A</v>
      </c>
    </row>
    <row r="11" spans="1:3" x14ac:dyDescent="0.3">
      <c r="A11" t="e">
        <f>INDEX(resultados!$A$2:$ZZ$61, 5, MATCH($B$1, resultados!$A$1:$ZZ$1, 0))</f>
        <v>#N/A</v>
      </c>
      <c r="B11" t="e">
        <f>INDEX(resultados!$A$2:$ZZ$61, 5, MATCH($B$2, resultados!$A$1:$ZZ$1, 0))</f>
        <v>#N/A</v>
      </c>
      <c r="C11" t="e">
        <f>INDEX(resultados!$A$2:$ZZ$61, 5, MATCH($B$3, resultados!$A$1:$ZZ$1, 0))</f>
        <v>#N/A</v>
      </c>
    </row>
    <row r="12" spans="1:3" x14ac:dyDescent="0.3">
      <c r="A12" t="e">
        <f>INDEX(resultados!$A$2:$ZZ$61, 6, MATCH($B$1, resultados!$A$1:$ZZ$1, 0))</f>
        <v>#N/A</v>
      </c>
      <c r="B12" t="e">
        <f>INDEX(resultados!$A$2:$ZZ$61, 6, MATCH($B$2, resultados!$A$1:$ZZ$1, 0))</f>
        <v>#N/A</v>
      </c>
      <c r="C12" t="e">
        <f>INDEX(resultados!$A$2:$ZZ$61, 6, MATCH($B$3, resultados!$A$1:$ZZ$1, 0))</f>
        <v>#N/A</v>
      </c>
    </row>
    <row r="13" spans="1:3" x14ac:dyDescent="0.3">
      <c r="A13" t="e">
        <f>INDEX(resultados!$A$2:$ZZ$61, 7, MATCH($B$1, resultados!$A$1:$ZZ$1, 0))</f>
        <v>#N/A</v>
      </c>
      <c r="B13" t="e">
        <f>INDEX(resultados!$A$2:$ZZ$61, 7, MATCH($B$2, resultados!$A$1:$ZZ$1, 0))</f>
        <v>#N/A</v>
      </c>
      <c r="C13" t="e">
        <f>INDEX(resultados!$A$2:$ZZ$61, 7, MATCH($B$3, resultados!$A$1:$ZZ$1, 0))</f>
        <v>#N/A</v>
      </c>
    </row>
    <row r="14" spans="1:3" x14ac:dyDescent="0.3">
      <c r="A14" t="e">
        <f>INDEX(resultados!$A$2:$ZZ$61, 8, MATCH($B$1, resultados!$A$1:$ZZ$1, 0))</f>
        <v>#N/A</v>
      </c>
      <c r="B14" t="e">
        <f>INDEX(resultados!$A$2:$ZZ$61, 8, MATCH($B$2, resultados!$A$1:$ZZ$1, 0))</f>
        <v>#N/A</v>
      </c>
      <c r="C14" t="e">
        <f>INDEX(resultados!$A$2:$ZZ$61, 8, MATCH($B$3, resultados!$A$1:$ZZ$1, 0))</f>
        <v>#N/A</v>
      </c>
    </row>
    <row r="15" spans="1:3" x14ac:dyDescent="0.3">
      <c r="A15" t="e">
        <f>INDEX(resultados!$A$2:$ZZ$61, 9, MATCH($B$1, resultados!$A$1:$ZZ$1, 0))</f>
        <v>#N/A</v>
      </c>
      <c r="B15" t="e">
        <f>INDEX(resultados!$A$2:$ZZ$61, 9, MATCH($B$2, resultados!$A$1:$ZZ$1, 0))</f>
        <v>#N/A</v>
      </c>
      <c r="C15" t="e">
        <f>INDEX(resultados!$A$2:$ZZ$61, 9, MATCH($B$3, resultados!$A$1:$ZZ$1, 0))</f>
        <v>#N/A</v>
      </c>
    </row>
    <row r="16" spans="1:3" x14ac:dyDescent="0.3">
      <c r="A16" t="e">
        <f>INDEX(resultados!$A$2:$ZZ$61, 10, MATCH($B$1, resultados!$A$1:$ZZ$1, 0))</f>
        <v>#N/A</v>
      </c>
      <c r="B16" t="e">
        <f>INDEX(resultados!$A$2:$ZZ$61, 10, MATCH($B$2, resultados!$A$1:$ZZ$1, 0))</f>
        <v>#N/A</v>
      </c>
      <c r="C16" t="e">
        <f>INDEX(resultados!$A$2:$ZZ$61, 10, MATCH($B$3, resultados!$A$1:$ZZ$1, 0))</f>
        <v>#N/A</v>
      </c>
    </row>
    <row r="17" spans="1:3" x14ac:dyDescent="0.3">
      <c r="A17" t="e">
        <f>INDEX(resultados!$A$2:$ZZ$61, 11, MATCH($B$1, resultados!$A$1:$ZZ$1, 0))</f>
        <v>#N/A</v>
      </c>
      <c r="B17" t="e">
        <f>INDEX(resultados!$A$2:$ZZ$61, 11, MATCH($B$2, resultados!$A$1:$ZZ$1, 0))</f>
        <v>#N/A</v>
      </c>
      <c r="C17" t="e">
        <f>INDEX(resultados!$A$2:$ZZ$61, 11, MATCH($B$3, resultados!$A$1:$ZZ$1, 0))</f>
        <v>#N/A</v>
      </c>
    </row>
    <row r="18" spans="1:3" x14ac:dyDescent="0.3">
      <c r="A18" t="e">
        <f>INDEX(resultados!$A$2:$ZZ$61, 12, MATCH($B$1, resultados!$A$1:$ZZ$1, 0))</f>
        <v>#N/A</v>
      </c>
      <c r="B18" t="e">
        <f>INDEX(resultados!$A$2:$ZZ$61, 12, MATCH($B$2, resultados!$A$1:$ZZ$1, 0))</f>
        <v>#N/A</v>
      </c>
      <c r="C18" t="e">
        <f>INDEX(resultados!$A$2:$ZZ$61, 12, MATCH($B$3, resultados!$A$1:$ZZ$1, 0))</f>
        <v>#N/A</v>
      </c>
    </row>
    <row r="19" spans="1:3" x14ac:dyDescent="0.3">
      <c r="A19" t="e">
        <f>INDEX(resultados!$A$2:$ZZ$61, 13, MATCH($B$1, resultados!$A$1:$ZZ$1, 0))</f>
        <v>#N/A</v>
      </c>
      <c r="B19" t="e">
        <f>INDEX(resultados!$A$2:$ZZ$61, 13, MATCH($B$2, resultados!$A$1:$ZZ$1, 0))</f>
        <v>#N/A</v>
      </c>
      <c r="C19" t="e">
        <f>INDEX(resultados!$A$2:$ZZ$61, 13, MATCH($B$3, resultados!$A$1:$ZZ$1, 0))</f>
        <v>#N/A</v>
      </c>
    </row>
    <row r="20" spans="1:3" x14ac:dyDescent="0.3">
      <c r="A20" t="e">
        <f>INDEX(resultados!$A$2:$ZZ$61, 14, MATCH($B$1, resultados!$A$1:$ZZ$1, 0))</f>
        <v>#N/A</v>
      </c>
      <c r="B20" t="e">
        <f>INDEX(resultados!$A$2:$ZZ$61, 14, MATCH($B$2, resultados!$A$1:$ZZ$1, 0))</f>
        <v>#N/A</v>
      </c>
      <c r="C20" t="e">
        <f>INDEX(resultados!$A$2:$ZZ$61, 14, MATCH($B$3, resultados!$A$1:$ZZ$1, 0))</f>
        <v>#N/A</v>
      </c>
    </row>
    <row r="21" spans="1:3" x14ac:dyDescent="0.3">
      <c r="A21" t="e">
        <f>INDEX(resultados!$A$2:$ZZ$61, 15, MATCH($B$1, resultados!$A$1:$ZZ$1, 0))</f>
        <v>#N/A</v>
      </c>
      <c r="B21" t="e">
        <f>INDEX(resultados!$A$2:$ZZ$61, 15, MATCH($B$2, resultados!$A$1:$ZZ$1, 0))</f>
        <v>#N/A</v>
      </c>
      <c r="C21" t="e">
        <f>INDEX(resultados!$A$2:$ZZ$61, 15, MATCH($B$3, resultados!$A$1:$ZZ$1, 0))</f>
        <v>#N/A</v>
      </c>
    </row>
    <row r="22" spans="1:3" x14ac:dyDescent="0.3">
      <c r="A22" t="e">
        <f>INDEX(resultados!$A$2:$ZZ$61, 16, MATCH($B$1, resultados!$A$1:$ZZ$1, 0))</f>
        <v>#N/A</v>
      </c>
      <c r="B22" t="e">
        <f>INDEX(resultados!$A$2:$ZZ$61, 16, MATCH($B$2, resultados!$A$1:$ZZ$1, 0))</f>
        <v>#N/A</v>
      </c>
      <c r="C22" t="e">
        <f>INDEX(resultados!$A$2:$ZZ$61, 16, MATCH($B$3, resultados!$A$1:$ZZ$1, 0))</f>
        <v>#N/A</v>
      </c>
    </row>
    <row r="23" spans="1:3" x14ac:dyDescent="0.3">
      <c r="A23" t="e">
        <f>INDEX(resultados!$A$2:$ZZ$61, 17, MATCH($B$1, resultados!$A$1:$ZZ$1, 0))</f>
        <v>#N/A</v>
      </c>
      <c r="B23" t="e">
        <f>INDEX(resultados!$A$2:$ZZ$61, 17, MATCH($B$2, resultados!$A$1:$ZZ$1, 0))</f>
        <v>#N/A</v>
      </c>
      <c r="C23" t="e">
        <f>INDEX(resultados!$A$2:$ZZ$61, 17, MATCH($B$3, resultados!$A$1:$ZZ$1, 0))</f>
        <v>#N/A</v>
      </c>
    </row>
    <row r="24" spans="1:3" x14ac:dyDescent="0.3">
      <c r="A24" t="e">
        <f>INDEX(resultados!$A$2:$ZZ$61, 18, MATCH($B$1, resultados!$A$1:$ZZ$1, 0))</f>
        <v>#N/A</v>
      </c>
      <c r="B24" t="e">
        <f>INDEX(resultados!$A$2:$ZZ$61, 18, MATCH($B$2, resultados!$A$1:$ZZ$1, 0))</f>
        <v>#N/A</v>
      </c>
      <c r="C24" t="e">
        <f>INDEX(resultados!$A$2:$ZZ$61, 18, MATCH($B$3, resultados!$A$1:$ZZ$1, 0))</f>
        <v>#N/A</v>
      </c>
    </row>
    <row r="25" spans="1:3" x14ac:dyDescent="0.3">
      <c r="A25" t="e">
        <f>INDEX(resultados!$A$2:$ZZ$61, 19, MATCH($B$1, resultados!$A$1:$ZZ$1, 0))</f>
        <v>#N/A</v>
      </c>
      <c r="B25" t="e">
        <f>INDEX(resultados!$A$2:$ZZ$61, 19, MATCH($B$2, resultados!$A$1:$ZZ$1, 0))</f>
        <v>#N/A</v>
      </c>
      <c r="C25" t="e">
        <f>INDEX(resultados!$A$2:$ZZ$61, 19, MATCH($B$3, resultados!$A$1:$ZZ$1, 0))</f>
        <v>#N/A</v>
      </c>
    </row>
    <row r="26" spans="1:3" x14ac:dyDescent="0.3">
      <c r="A26" t="e">
        <f>INDEX(resultados!$A$2:$ZZ$61, 20, MATCH($B$1, resultados!$A$1:$ZZ$1, 0))</f>
        <v>#N/A</v>
      </c>
      <c r="B26" t="e">
        <f>INDEX(resultados!$A$2:$ZZ$61, 20, MATCH($B$2, resultados!$A$1:$ZZ$1, 0))</f>
        <v>#N/A</v>
      </c>
      <c r="C26" t="e">
        <f>INDEX(resultados!$A$2:$ZZ$61, 20, MATCH($B$3, resultados!$A$1:$ZZ$1, 0))</f>
        <v>#N/A</v>
      </c>
    </row>
    <row r="27" spans="1:3" x14ac:dyDescent="0.3">
      <c r="A27" t="e">
        <f>INDEX(resultados!$A$2:$ZZ$61, 21, MATCH($B$1, resultados!$A$1:$ZZ$1, 0))</f>
        <v>#N/A</v>
      </c>
      <c r="B27" t="e">
        <f>INDEX(resultados!$A$2:$ZZ$61, 21, MATCH($B$2, resultados!$A$1:$ZZ$1, 0))</f>
        <v>#N/A</v>
      </c>
      <c r="C27" t="e">
        <f>INDEX(resultados!$A$2:$ZZ$61, 21, MATCH($B$3, resultados!$A$1:$ZZ$1, 0))</f>
        <v>#N/A</v>
      </c>
    </row>
    <row r="28" spans="1:3" x14ac:dyDescent="0.3">
      <c r="A28" t="e">
        <f>INDEX(resultados!$A$2:$ZZ$61, 22, MATCH($B$1, resultados!$A$1:$ZZ$1, 0))</f>
        <v>#N/A</v>
      </c>
      <c r="B28" t="e">
        <f>INDEX(resultados!$A$2:$ZZ$61, 22, MATCH($B$2, resultados!$A$1:$ZZ$1, 0))</f>
        <v>#N/A</v>
      </c>
      <c r="C28" t="e">
        <f>INDEX(resultados!$A$2:$ZZ$61, 22, MATCH($B$3, resultados!$A$1:$ZZ$1, 0))</f>
        <v>#N/A</v>
      </c>
    </row>
    <row r="29" spans="1:3" x14ac:dyDescent="0.3">
      <c r="A29" t="e">
        <f>INDEX(resultados!$A$2:$ZZ$61, 23, MATCH($B$1, resultados!$A$1:$ZZ$1, 0))</f>
        <v>#N/A</v>
      </c>
      <c r="B29" t="e">
        <f>INDEX(resultados!$A$2:$ZZ$61, 23, MATCH($B$2, resultados!$A$1:$ZZ$1, 0))</f>
        <v>#N/A</v>
      </c>
      <c r="C29" t="e">
        <f>INDEX(resultados!$A$2:$ZZ$61, 23, MATCH($B$3, resultados!$A$1:$ZZ$1, 0))</f>
        <v>#N/A</v>
      </c>
    </row>
    <row r="30" spans="1:3" x14ac:dyDescent="0.3">
      <c r="A30" t="e">
        <f>INDEX(resultados!$A$2:$ZZ$61, 24, MATCH($B$1, resultados!$A$1:$ZZ$1, 0))</f>
        <v>#N/A</v>
      </c>
      <c r="B30" t="e">
        <f>INDEX(resultados!$A$2:$ZZ$61, 24, MATCH($B$2, resultados!$A$1:$ZZ$1, 0))</f>
        <v>#N/A</v>
      </c>
      <c r="C30" t="e">
        <f>INDEX(resultados!$A$2:$ZZ$61, 24, MATCH($B$3, resultados!$A$1:$ZZ$1, 0))</f>
        <v>#N/A</v>
      </c>
    </row>
    <row r="31" spans="1:3" x14ac:dyDescent="0.3">
      <c r="A31" t="e">
        <f>INDEX(resultados!$A$2:$ZZ$61, 25, MATCH($B$1, resultados!$A$1:$ZZ$1, 0))</f>
        <v>#N/A</v>
      </c>
      <c r="B31" t="e">
        <f>INDEX(resultados!$A$2:$ZZ$61, 25, MATCH($B$2, resultados!$A$1:$ZZ$1, 0))</f>
        <v>#N/A</v>
      </c>
      <c r="C31" t="e">
        <f>INDEX(resultados!$A$2:$ZZ$61, 25, MATCH($B$3, resultados!$A$1:$ZZ$1, 0))</f>
        <v>#N/A</v>
      </c>
    </row>
    <row r="32" spans="1:3" x14ac:dyDescent="0.3">
      <c r="A32" t="e">
        <f>INDEX(resultados!$A$2:$ZZ$61, 26, MATCH($B$1, resultados!$A$1:$ZZ$1, 0))</f>
        <v>#N/A</v>
      </c>
      <c r="B32" t="e">
        <f>INDEX(resultados!$A$2:$ZZ$61, 26, MATCH($B$2, resultados!$A$1:$ZZ$1, 0))</f>
        <v>#N/A</v>
      </c>
      <c r="C32" t="e">
        <f>INDEX(resultados!$A$2:$ZZ$61, 26, MATCH($B$3, resultados!$A$1:$ZZ$1, 0))</f>
        <v>#N/A</v>
      </c>
    </row>
    <row r="33" spans="1:3" x14ac:dyDescent="0.3">
      <c r="A33" t="e">
        <f>INDEX(resultados!$A$2:$ZZ$61, 27, MATCH($B$1, resultados!$A$1:$ZZ$1, 0))</f>
        <v>#N/A</v>
      </c>
      <c r="B33" t="e">
        <f>INDEX(resultados!$A$2:$ZZ$61, 27, MATCH($B$2, resultados!$A$1:$ZZ$1, 0))</f>
        <v>#N/A</v>
      </c>
      <c r="C33" t="e">
        <f>INDEX(resultados!$A$2:$ZZ$61, 27, MATCH($B$3, resultados!$A$1:$ZZ$1, 0))</f>
        <v>#N/A</v>
      </c>
    </row>
    <row r="34" spans="1:3" x14ac:dyDescent="0.3">
      <c r="A34" t="e">
        <f>INDEX(resultados!$A$2:$ZZ$61, 28, MATCH($B$1, resultados!$A$1:$ZZ$1, 0))</f>
        <v>#N/A</v>
      </c>
      <c r="B34" t="e">
        <f>INDEX(resultados!$A$2:$ZZ$61, 28, MATCH($B$2, resultados!$A$1:$ZZ$1, 0))</f>
        <v>#N/A</v>
      </c>
      <c r="C34" t="e">
        <f>INDEX(resultados!$A$2:$ZZ$61, 28, MATCH($B$3, resultados!$A$1:$ZZ$1, 0))</f>
        <v>#N/A</v>
      </c>
    </row>
    <row r="35" spans="1:3" x14ac:dyDescent="0.3">
      <c r="A35" t="e">
        <f>INDEX(resultados!$A$2:$ZZ$61, 29, MATCH($B$1, resultados!$A$1:$ZZ$1, 0))</f>
        <v>#N/A</v>
      </c>
      <c r="B35" t="e">
        <f>INDEX(resultados!$A$2:$ZZ$61, 29, MATCH($B$2, resultados!$A$1:$ZZ$1, 0))</f>
        <v>#N/A</v>
      </c>
      <c r="C35" t="e">
        <f>INDEX(resultados!$A$2:$ZZ$61, 29, MATCH($B$3, resultados!$A$1:$ZZ$1, 0))</f>
        <v>#N/A</v>
      </c>
    </row>
    <row r="36" spans="1:3" x14ac:dyDescent="0.3">
      <c r="A36" t="e">
        <f>INDEX(resultados!$A$2:$ZZ$61, 30, MATCH($B$1, resultados!$A$1:$ZZ$1, 0))</f>
        <v>#N/A</v>
      </c>
      <c r="B36" t="e">
        <f>INDEX(resultados!$A$2:$ZZ$61, 30, MATCH($B$2, resultados!$A$1:$ZZ$1, 0))</f>
        <v>#N/A</v>
      </c>
      <c r="C36" t="e">
        <f>INDEX(resultados!$A$2:$ZZ$61, 30, MATCH($B$3, resultados!$A$1:$ZZ$1, 0))</f>
        <v>#N/A</v>
      </c>
    </row>
    <row r="37" spans="1:3" x14ac:dyDescent="0.3">
      <c r="A37" t="e">
        <f>INDEX(resultados!$A$2:$ZZ$61, 31, MATCH($B$1, resultados!$A$1:$ZZ$1, 0))</f>
        <v>#N/A</v>
      </c>
      <c r="B37" t="e">
        <f>INDEX(resultados!$A$2:$ZZ$61, 31, MATCH($B$2, resultados!$A$1:$ZZ$1, 0))</f>
        <v>#N/A</v>
      </c>
      <c r="C37" t="e">
        <f>INDEX(resultados!$A$2:$ZZ$61, 31, MATCH($B$3, resultados!$A$1:$ZZ$1, 0))</f>
        <v>#N/A</v>
      </c>
    </row>
    <row r="38" spans="1:3" x14ac:dyDescent="0.3">
      <c r="A38" t="e">
        <f>INDEX(resultados!$A$2:$ZZ$61, 32, MATCH($B$1, resultados!$A$1:$ZZ$1, 0))</f>
        <v>#N/A</v>
      </c>
      <c r="B38" t="e">
        <f>INDEX(resultados!$A$2:$ZZ$61, 32, MATCH($B$2, resultados!$A$1:$ZZ$1, 0))</f>
        <v>#N/A</v>
      </c>
      <c r="C38" t="e">
        <f>INDEX(resultados!$A$2:$ZZ$61, 32, MATCH($B$3, resultados!$A$1:$ZZ$1, 0))</f>
        <v>#N/A</v>
      </c>
    </row>
    <row r="39" spans="1:3" x14ac:dyDescent="0.3">
      <c r="A39" t="e">
        <f>INDEX(resultados!$A$2:$ZZ$61, 33, MATCH($B$1, resultados!$A$1:$ZZ$1, 0))</f>
        <v>#N/A</v>
      </c>
      <c r="B39" t="e">
        <f>INDEX(resultados!$A$2:$ZZ$61, 33, MATCH($B$2, resultados!$A$1:$ZZ$1, 0))</f>
        <v>#N/A</v>
      </c>
      <c r="C39" t="e">
        <f>INDEX(resultados!$A$2:$ZZ$61, 33, MATCH($B$3, resultados!$A$1:$ZZ$1, 0))</f>
        <v>#N/A</v>
      </c>
    </row>
    <row r="40" spans="1:3" x14ac:dyDescent="0.3">
      <c r="A40" t="e">
        <f>INDEX(resultados!$A$2:$ZZ$61, 34, MATCH($B$1, resultados!$A$1:$ZZ$1, 0))</f>
        <v>#N/A</v>
      </c>
      <c r="B40" t="e">
        <f>INDEX(resultados!$A$2:$ZZ$61, 34, MATCH($B$2, resultados!$A$1:$ZZ$1, 0))</f>
        <v>#N/A</v>
      </c>
      <c r="C40" t="e">
        <f>INDEX(resultados!$A$2:$ZZ$61, 34, MATCH($B$3, resultados!$A$1:$ZZ$1, 0))</f>
        <v>#N/A</v>
      </c>
    </row>
    <row r="41" spans="1:3" x14ac:dyDescent="0.3">
      <c r="A41" t="e">
        <f>INDEX(resultados!$A$2:$ZZ$61, 35, MATCH($B$1, resultados!$A$1:$ZZ$1, 0))</f>
        <v>#N/A</v>
      </c>
      <c r="B41" t="e">
        <f>INDEX(resultados!$A$2:$ZZ$61, 35, MATCH($B$2, resultados!$A$1:$ZZ$1, 0))</f>
        <v>#N/A</v>
      </c>
      <c r="C41" t="e">
        <f>INDEX(resultados!$A$2:$ZZ$61, 35, MATCH($B$3, resultados!$A$1:$ZZ$1, 0))</f>
        <v>#N/A</v>
      </c>
    </row>
    <row r="42" spans="1:3" x14ac:dyDescent="0.3">
      <c r="A42" t="e">
        <f>INDEX(resultados!$A$2:$ZZ$61, 36, MATCH($B$1, resultados!$A$1:$ZZ$1, 0))</f>
        <v>#N/A</v>
      </c>
      <c r="B42" t="e">
        <f>INDEX(resultados!$A$2:$ZZ$61, 36, MATCH($B$2, resultados!$A$1:$ZZ$1, 0))</f>
        <v>#N/A</v>
      </c>
      <c r="C42" t="e">
        <f>INDEX(resultados!$A$2:$ZZ$61, 36, MATCH($B$3, resultados!$A$1:$ZZ$1, 0))</f>
        <v>#N/A</v>
      </c>
    </row>
    <row r="43" spans="1:3" x14ac:dyDescent="0.3">
      <c r="A43" t="e">
        <f>INDEX(resultados!$A$2:$ZZ$61, 37, MATCH($B$1, resultados!$A$1:$ZZ$1, 0))</f>
        <v>#N/A</v>
      </c>
      <c r="B43" t="e">
        <f>INDEX(resultados!$A$2:$ZZ$61, 37, MATCH($B$2, resultados!$A$1:$ZZ$1, 0))</f>
        <v>#N/A</v>
      </c>
      <c r="C43" t="e">
        <f>INDEX(resultados!$A$2:$ZZ$61, 37, MATCH($B$3, resultados!$A$1:$ZZ$1, 0))</f>
        <v>#N/A</v>
      </c>
    </row>
    <row r="44" spans="1:3" x14ac:dyDescent="0.3">
      <c r="A44" t="e">
        <f>INDEX(resultados!$A$2:$ZZ$61, 38, MATCH($B$1, resultados!$A$1:$ZZ$1, 0))</f>
        <v>#N/A</v>
      </c>
      <c r="B44" t="e">
        <f>INDEX(resultados!$A$2:$ZZ$61, 38, MATCH($B$2, resultados!$A$1:$ZZ$1, 0))</f>
        <v>#N/A</v>
      </c>
      <c r="C44" t="e">
        <f>INDEX(resultados!$A$2:$ZZ$61, 38, MATCH($B$3, resultados!$A$1:$ZZ$1, 0))</f>
        <v>#N/A</v>
      </c>
    </row>
    <row r="45" spans="1:3" x14ac:dyDescent="0.3">
      <c r="A45" t="e">
        <f>INDEX(resultados!$A$2:$ZZ$61, 39, MATCH($B$1, resultados!$A$1:$ZZ$1, 0))</f>
        <v>#N/A</v>
      </c>
      <c r="B45" t="e">
        <f>INDEX(resultados!$A$2:$ZZ$61, 39, MATCH($B$2, resultados!$A$1:$ZZ$1, 0))</f>
        <v>#N/A</v>
      </c>
      <c r="C45" t="e">
        <f>INDEX(resultados!$A$2:$ZZ$61, 39, MATCH($B$3, resultados!$A$1:$ZZ$1, 0))</f>
        <v>#N/A</v>
      </c>
    </row>
    <row r="46" spans="1:3" x14ac:dyDescent="0.3">
      <c r="A46" t="e">
        <f>INDEX(resultados!$A$2:$ZZ$61, 40, MATCH($B$1, resultados!$A$1:$ZZ$1, 0))</f>
        <v>#N/A</v>
      </c>
      <c r="B46" t="e">
        <f>INDEX(resultados!$A$2:$ZZ$61, 40, MATCH($B$2, resultados!$A$1:$ZZ$1, 0))</f>
        <v>#N/A</v>
      </c>
      <c r="C46" t="e">
        <f>INDEX(resultados!$A$2:$ZZ$61, 40, MATCH($B$3, resultados!$A$1:$ZZ$1, 0))</f>
        <v>#N/A</v>
      </c>
    </row>
    <row r="47" spans="1:3" x14ac:dyDescent="0.3">
      <c r="A47" t="e">
        <f>INDEX(resultados!$A$2:$ZZ$61, 41, MATCH($B$1, resultados!$A$1:$ZZ$1, 0))</f>
        <v>#N/A</v>
      </c>
      <c r="B47" t="e">
        <f>INDEX(resultados!$A$2:$ZZ$61, 41, MATCH($B$2, resultados!$A$1:$ZZ$1, 0))</f>
        <v>#N/A</v>
      </c>
      <c r="C47" t="e">
        <f>INDEX(resultados!$A$2:$ZZ$61, 41, MATCH($B$3, resultados!$A$1:$ZZ$1, 0))</f>
        <v>#N/A</v>
      </c>
    </row>
    <row r="48" spans="1:3" x14ac:dyDescent="0.3">
      <c r="A48" t="e">
        <f>INDEX(resultados!$A$2:$ZZ$61, 42, MATCH($B$1, resultados!$A$1:$ZZ$1, 0))</f>
        <v>#N/A</v>
      </c>
      <c r="B48" t="e">
        <f>INDEX(resultados!$A$2:$ZZ$61, 42, MATCH($B$2, resultados!$A$1:$ZZ$1, 0))</f>
        <v>#N/A</v>
      </c>
      <c r="C48" t="e">
        <f>INDEX(resultados!$A$2:$ZZ$61, 42, MATCH($B$3, resultados!$A$1:$ZZ$1, 0))</f>
        <v>#N/A</v>
      </c>
    </row>
    <row r="49" spans="1:3" x14ac:dyDescent="0.3">
      <c r="A49" t="e">
        <f>INDEX(resultados!$A$2:$ZZ$61, 43, MATCH($B$1, resultados!$A$1:$ZZ$1, 0))</f>
        <v>#N/A</v>
      </c>
      <c r="B49" t="e">
        <f>INDEX(resultados!$A$2:$ZZ$61, 43, MATCH($B$2, resultados!$A$1:$ZZ$1, 0))</f>
        <v>#N/A</v>
      </c>
      <c r="C49" t="e">
        <f>INDEX(resultados!$A$2:$ZZ$61, 43, MATCH($B$3, resultados!$A$1:$ZZ$1, 0))</f>
        <v>#N/A</v>
      </c>
    </row>
    <row r="50" spans="1:3" x14ac:dyDescent="0.3">
      <c r="A50" t="e">
        <f>INDEX(resultados!$A$2:$ZZ$61, 44, MATCH($B$1, resultados!$A$1:$ZZ$1, 0))</f>
        <v>#N/A</v>
      </c>
      <c r="B50" t="e">
        <f>INDEX(resultados!$A$2:$ZZ$61, 44, MATCH($B$2, resultados!$A$1:$ZZ$1, 0))</f>
        <v>#N/A</v>
      </c>
      <c r="C50" t="e">
        <f>INDEX(resultados!$A$2:$ZZ$61, 44, MATCH($B$3, resultados!$A$1:$ZZ$1, 0))</f>
        <v>#N/A</v>
      </c>
    </row>
    <row r="51" spans="1:3" x14ac:dyDescent="0.3">
      <c r="A51" t="e">
        <f>INDEX(resultados!$A$2:$ZZ$61, 45, MATCH($B$1, resultados!$A$1:$ZZ$1, 0))</f>
        <v>#N/A</v>
      </c>
      <c r="B51" t="e">
        <f>INDEX(resultados!$A$2:$ZZ$61, 45, MATCH($B$2, resultados!$A$1:$ZZ$1, 0))</f>
        <v>#N/A</v>
      </c>
      <c r="C51" t="e">
        <f>INDEX(resultados!$A$2:$ZZ$61, 45, MATCH($B$3, resultados!$A$1:$ZZ$1, 0))</f>
        <v>#N/A</v>
      </c>
    </row>
    <row r="52" spans="1:3" x14ac:dyDescent="0.3">
      <c r="A52" t="e">
        <f>INDEX(resultados!$A$2:$ZZ$61, 46, MATCH($B$1, resultados!$A$1:$ZZ$1, 0))</f>
        <v>#N/A</v>
      </c>
      <c r="B52" t="e">
        <f>INDEX(resultados!$A$2:$ZZ$61, 46, MATCH($B$2, resultados!$A$1:$ZZ$1, 0))</f>
        <v>#N/A</v>
      </c>
      <c r="C52" t="e">
        <f>INDEX(resultados!$A$2:$ZZ$61, 46, MATCH($B$3, resultados!$A$1:$ZZ$1, 0))</f>
        <v>#N/A</v>
      </c>
    </row>
    <row r="53" spans="1:3" x14ac:dyDescent="0.3">
      <c r="A53" t="e">
        <f>INDEX(resultados!$A$2:$ZZ$61, 47, MATCH($B$1, resultados!$A$1:$ZZ$1, 0))</f>
        <v>#N/A</v>
      </c>
      <c r="B53" t="e">
        <f>INDEX(resultados!$A$2:$ZZ$61, 47, MATCH($B$2, resultados!$A$1:$ZZ$1, 0))</f>
        <v>#N/A</v>
      </c>
      <c r="C53" t="e">
        <f>INDEX(resultados!$A$2:$ZZ$61, 47, MATCH($B$3, resultados!$A$1:$ZZ$1, 0))</f>
        <v>#N/A</v>
      </c>
    </row>
    <row r="54" spans="1:3" x14ac:dyDescent="0.3">
      <c r="A54" t="e">
        <f>INDEX(resultados!$A$2:$ZZ$61, 48, MATCH($B$1, resultados!$A$1:$ZZ$1, 0))</f>
        <v>#N/A</v>
      </c>
      <c r="B54" t="e">
        <f>INDEX(resultados!$A$2:$ZZ$61, 48, MATCH($B$2, resultados!$A$1:$ZZ$1, 0))</f>
        <v>#N/A</v>
      </c>
      <c r="C54" t="e">
        <f>INDEX(resultados!$A$2:$ZZ$61, 48, MATCH($B$3, resultados!$A$1:$ZZ$1, 0))</f>
        <v>#N/A</v>
      </c>
    </row>
    <row r="55" spans="1:3" x14ac:dyDescent="0.3">
      <c r="A55" t="e">
        <f>INDEX(resultados!$A$2:$ZZ$61, 49, MATCH($B$1, resultados!$A$1:$ZZ$1, 0))</f>
        <v>#N/A</v>
      </c>
      <c r="B55" t="e">
        <f>INDEX(resultados!$A$2:$ZZ$61, 49, MATCH($B$2, resultados!$A$1:$ZZ$1, 0))</f>
        <v>#N/A</v>
      </c>
      <c r="C55" t="e">
        <f>INDEX(resultados!$A$2:$ZZ$61, 49, MATCH($B$3, resultados!$A$1:$ZZ$1, 0))</f>
        <v>#N/A</v>
      </c>
    </row>
    <row r="56" spans="1:3" x14ac:dyDescent="0.3">
      <c r="A56" t="e">
        <f>INDEX(resultados!$A$2:$ZZ$61, 50, MATCH($B$1, resultados!$A$1:$ZZ$1, 0))</f>
        <v>#N/A</v>
      </c>
      <c r="B56" t="e">
        <f>INDEX(resultados!$A$2:$ZZ$61, 50, MATCH($B$2, resultados!$A$1:$ZZ$1, 0))</f>
        <v>#N/A</v>
      </c>
      <c r="C56" t="e">
        <f>INDEX(resultados!$A$2:$ZZ$61, 50, MATCH($B$3, resultados!$A$1:$ZZ$1, 0))</f>
        <v>#N/A</v>
      </c>
    </row>
    <row r="57" spans="1:3" x14ac:dyDescent="0.3">
      <c r="A57" t="e">
        <f>INDEX(resultados!$A$2:$ZZ$61, 51, MATCH($B$1, resultados!$A$1:$ZZ$1, 0))</f>
        <v>#N/A</v>
      </c>
      <c r="B57" t="e">
        <f>INDEX(resultados!$A$2:$ZZ$61, 51, MATCH($B$2, resultados!$A$1:$ZZ$1, 0))</f>
        <v>#N/A</v>
      </c>
      <c r="C57" t="e">
        <f>INDEX(resultados!$A$2:$ZZ$61, 51, MATCH($B$3, resultados!$A$1:$ZZ$1, 0))</f>
        <v>#N/A</v>
      </c>
    </row>
    <row r="58" spans="1:3" x14ac:dyDescent="0.3">
      <c r="A58" t="e">
        <f>INDEX(resultados!$A$2:$ZZ$61, 52, MATCH($B$1, resultados!$A$1:$ZZ$1, 0))</f>
        <v>#N/A</v>
      </c>
      <c r="B58" t="e">
        <f>INDEX(resultados!$A$2:$ZZ$61, 52, MATCH($B$2, resultados!$A$1:$ZZ$1, 0))</f>
        <v>#N/A</v>
      </c>
      <c r="C58" t="e">
        <f>INDEX(resultados!$A$2:$ZZ$61, 52, MATCH($B$3, resultados!$A$1:$ZZ$1, 0))</f>
        <v>#N/A</v>
      </c>
    </row>
    <row r="59" spans="1:3" x14ac:dyDescent="0.3">
      <c r="A59" t="e">
        <f>INDEX(resultados!$A$2:$ZZ$61, 53, MATCH($B$1, resultados!$A$1:$ZZ$1, 0))</f>
        <v>#N/A</v>
      </c>
      <c r="B59" t="e">
        <f>INDEX(resultados!$A$2:$ZZ$61, 53, MATCH($B$2, resultados!$A$1:$ZZ$1, 0))</f>
        <v>#N/A</v>
      </c>
      <c r="C59" t="e">
        <f>INDEX(resultados!$A$2:$ZZ$61, 53, MATCH($B$3, resultados!$A$1:$ZZ$1, 0))</f>
        <v>#N/A</v>
      </c>
    </row>
    <row r="60" spans="1:3" x14ac:dyDescent="0.3">
      <c r="A60" t="e">
        <f>INDEX(resultados!$A$2:$ZZ$61, 54, MATCH($B$1, resultados!$A$1:$ZZ$1, 0))</f>
        <v>#N/A</v>
      </c>
      <c r="B60" t="e">
        <f>INDEX(resultados!$A$2:$ZZ$61, 54, MATCH($B$2, resultados!$A$1:$ZZ$1, 0))</f>
        <v>#N/A</v>
      </c>
      <c r="C60" t="e">
        <f>INDEX(resultados!$A$2:$ZZ$61, 54, MATCH($B$3, resultados!$A$1:$ZZ$1, 0))</f>
        <v>#N/A</v>
      </c>
    </row>
    <row r="61" spans="1:3" x14ac:dyDescent="0.3">
      <c r="A61" t="e">
        <f>INDEX(resultados!$A$2:$ZZ$61, 55, MATCH($B$1, resultados!$A$1:$ZZ$1, 0))</f>
        <v>#N/A</v>
      </c>
      <c r="B61" t="e">
        <f>INDEX(resultados!$A$2:$ZZ$61, 55, MATCH($B$2, resultados!$A$1:$ZZ$1, 0))</f>
        <v>#N/A</v>
      </c>
      <c r="C61" t="e">
        <f>INDEX(resultados!$A$2:$ZZ$61, 55, MATCH($B$3, resultados!$A$1:$ZZ$1, 0))</f>
        <v>#N/A</v>
      </c>
    </row>
    <row r="62" spans="1:3" x14ac:dyDescent="0.3">
      <c r="A62" t="e">
        <f>INDEX(resultados!$A$2:$ZZ$61, 56, MATCH($B$1, resultados!$A$1:$ZZ$1, 0))</f>
        <v>#N/A</v>
      </c>
      <c r="B62" t="e">
        <f>INDEX(resultados!$A$2:$ZZ$61, 56, MATCH($B$2, resultados!$A$1:$ZZ$1, 0))</f>
        <v>#N/A</v>
      </c>
      <c r="C62" t="e">
        <f>INDEX(resultados!$A$2:$ZZ$61, 56, MATCH($B$3, resultados!$A$1:$ZZ$1, 0))</f>
        <v>#N/A</v>
      </c>
    </row>
    <row r="63" spans="1:3" x14ac:dyDescent="0.3">
      <c r="A63" t="e">
        <f>INDEX(resultados!$A$2:$ZZ$61, 57, MATCH($B$1, resultados!$A$1:$ZZ$1, 0))</f>
        <v>#N/A</v>
      </c>
      <c r="B63" t="e">
        <f>INDEX(resultados!$A$2:$ZZ$61, 57, MATCH($B$2, resultados!$A$1:$ZZ$1, 0))</f>
        <v>#N/A</v>
      </c>
      <c r="C63" t="e">
        <f>INDEX(resultados!$A$2:$ZZ$61, 57, MATCH($B$3, resultados!$A$1:$ZZ$1, 0))</f>
        <v>#N/A</v>
      </c>
    </row>
    <row r="64" spans="1:3" x14ac:dyDescent="0.3">
      <c r="A64" t="e">
        <f>INDEX(resultados!$A$2:$ZZ$61, 58, MATCH($B$1, resultados!$A$1:$ZZ$1, 0))</f>
        <v>#N/A</v>
      </c>
      <c r="B64" t="e">
        <f>INDEX(resultados!$A$2:$ZZ$61, 58, MATCH($B$2, resultados!$A$1:$ZZ$1, 0))</f>
        <v>#N/A</v>
      </c>
      <c r="C64" t="e">
        <f>INDEX(resultados!$A$2:$ZZ$61, 58, MATCH($B$3, resultados!$A$1:$ZZ$1, 0))</f>
        <v>#N/A</v>
      </c>
    </row>
    <row r="65" spans="1:3" x14ac:dyDescent="0.3">
      <c r="A65" t="e">
        <f>INDEX(resultados!$A$2:$ZZ$61, 59, MATCH($B$1, resultados!$A$1:$ZZ$1, 0))</f>
        <v>#N/A</v>
      </c>
      <c r="B65" t="e">
        <f>INDEX(resultados!$A$2:$ZZ$61, 59, MATCH($B$2, resultados!$A$1:$ZZ$1, 0))</f>
        <v>#N/A</v>
      </c>
      <c r="C65" t="e">
        <f>INDEX(resultados!$A$2:$ZZ$61, 59, MATCH($B$3, resultados!$A$1:$ZZ$1, 0))</f>
        <v>#N/A</v>
      </c>
    </row>
    <row r="66" spans="1:3" x14ac:dyDescent="0.3">
      <c r="A66" t="e">
        <f>INDEX(resultados!$A$2:$ZZ$61, 60, MATCH($B$1, resultados!$A$1:$ZZ$1, 0))</f>
        <v>#N/A</v>
      </c>
      <c r="B66" t="e">
        <f>INDEX(resultados!$A$2:$ZZ$61, 60, MATCH($B$2, resultados!$A$1:$ZZ$1, 0))</f>
        <v>#N/A</v>
      </c>
      <c r="C66" t="e">
        <f>INDEX(resultados!$A$2:$ZZ$61, 60,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4.3094999999999999</v>
      </c>
      <c r="E2">
        <v>23.2</v>
      </c>
      <c r="F2">
        <v>19.32</v>
      </c>
      <c r="G2">
        <v>11.25</v>
      </c>
      <c r="H2">
        <v>0.2</v>
      </c>
      <c r="I2">
        <v>103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140.97999999999999</v>
      </c>
      <c r="Q2">
        <v>2322.4</v>
      </c>
      <c r="R2">
        <v>185.13</v>
      </c>
      <c r="S2">
        <v>54.16</v>
      </c>
      <c r="T2">
        <v>65422.74</v>
      </c>
      <c r="U2">
        <v>0.28999999999999998</v>
      </c>
      <c r="V2">
        <v>0.79</v>
      </c>
      <c r="W2">
        <v>0.27</v>
      </c>
      <c r="X2">
        <v>3.91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4.8136999999999999</v>
      </c>
      <c r="E3">
        <v>20.77</v>
      </c>
      <c r="F3">
        <v>17.7</v>
      </c>
      <c r="G3">
        <v>17.7</v>
      </c>
      <c r="H3">
        <v>0.39</v>
      </c>
      <c r="I3">
        <v>60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115.78</v>
      </c>
      <c r="Q3">
        <v>2322.2399999999998</v>
      </c>
      <c r="R3">
        <v>128.41</v>
      </c>
      <c r="S3">
        <v>54.16</v>
      </c>
      <c r="T3">
        <v>37275.370000000003</v>
      </c>
      <c r="U3">
        <v>0.42</v>
      </c>
      <c r="V3">
        <v>0.86</v>
      </c>
      <c r="W3">
        <v>0.28000000000000003</v>
      </c>
      <c r="X3">
        <v>2.29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4.6387</v>
      </c>
      <c r="E2">
        <v>21.56</v>
      </c>
      <c r="F2">
        <v>18.45</v>
      </c>
      <c r="G2">
        <v>13.67</v>
      </c>
      <c r="H2">
        <v>0.24</v>
      </c>
      <c r="I2">
        <v>81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105.38</v>
      </c>
      <c r="Q2">
        <v>2322.4699999999998</v>
      </c>
      <c r="R2">
        <v>153.61000000000001</v>
      </c>
      <c r="S2">
        <v>54.16</v>
      </c>
      <c r="T2">
        <v>49769.95</v>
      </c>
      <c r="U2">
        <v>0.35</v>
      </c>
      <c r="V2">
        <v>0.83</v>
      </c>
      <c r="W2">
        <v>0.31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4.6528</v>
      </c>
      <c r="E3">
        <v>21.49</v>
      </c>
      <c r="F3">
        <v>18.420000000000002</v>
      </c>
      <c r="G3">
        <v>13.99</v>
      </c>
      <c r="H3">
        <v>0.48</v>
      </c>
      <c r="I3">
        <v>79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106.02</v>
      </c>
      <c r="Q3">
        <v>2322.4699999999998</v>
      </c>
      <c r="R3">
        <v>151.54</v>
      </c>
      <c r="S3">
        <v>54.16</v>
      </c>
      <c r="T3">
        <v>48743.77</v>
      </c>
      <c r="U3">
        <v>0.36</v>
      </c>
      <c r="V3">
        <v>0.83</v>
      </c>
      <c r="W3">
        <v>0.33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4.0308000000000002</v>
      </c>
      <c r="E2">
        <v>24.81</v>
      </c>
      <c r="F2">
        <v>21.38</v>
      </c>
      <c r="G2">
        <v>8.2200000000000006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83.72</v>
      </c>
      <c r="Q2">
        <v>2322.91</v>
      </c>
      <c r="R2">
        <v>246.68</v>
      </c>
      <c r="S2">
        <v>54.16</v>
      </c>
      <c r="T2">
        <v>95932.92</v>
      </c>
      <c r="U2">
        <v>0.22</v>
      </c>
      <c r="V2">
        <v>0.72</v>
      </c>
      <c r="W2">
        <v>0.56000000000000005</v>
      </c>
      <c r="X2">
        <v>5.96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3.3828</v>
      </c>
      <c r="E2">
        <v>29.56</v>
      </c>
      <c r="F2">
        <v>22.25</v>
      </c>
      <c r="G2">
        <v>7.58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240.79</v>
      </c>
      <c r="Q2">
        <v>2322.56</v>
      </c>
      <c r="R2">
        <v>283.7</v>
      </c>
      <c r="S2">
        <v>54.16</v>
      </c>
      <c r="T2">
        <v>114340.96</v>
      </c>
      <c r="U2">
        <v>0.19</v>
      </c>
      <c r="V2">
        <v>0.69</v>
      </c>
      <c r="W2">
        <v>0.38</v>
      </c>
      <c r="X2">
        <v>6.84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4.5789</v>
      </c>
      <c r="E3">
        <v>21.84</v>
      </c>
      <c r="F3">
        <v>17.760000000000002</v>
      </c>
      <c r="G3">
        <v>16.649999999999999</v>
      </c>
      <c r="H3">
        <v>0.25</v>
      </c>
      <c r="I3">
        <v>64</v>
      </c>
      <c r="J3">
        <v>143.16999999999999</v>
      </c>
      <c r="K3">
        <v>47.83</v>
      </c>
      <c r="L3">
        <v>2</v>
      </c>
      <c r="M3">
        <v>62</v>
      </c>
      <c r="N3">
        <v>23.34</v>
      </c>
      <c r="O3">
        <v>17891.86</v>
      </c>
      <c r="P3">
        <v>174.48</v>
      </c>
      <c r="Q3">
        <v>2322.33</v>
      </c>
      <c r="R3">
        <v>132.94999999999999</v>
      </c>
      <c r="S3">
        <v>54.16</v>
      </c>
      <c r="T3">
        <v>39527.93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5.0636000000000001</v>
      </c>
      <c r="E4">
        <v>19.75</v>
      </c>
      <c r="F4">
        <v>16.48</v>
      </c>
      <c r="G4">
        <v>27.47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18060.849999999999</v>
      </c>
      <c r="P4">
        <v>141.72</v>
      </c>
      <c r="Q4">
        <v>2322.08</v>
      </c>
      <c r="R4">
        <v>88.87</v>
      </c>
      <c r="S4">
        <v>54.16</v>
      </c>
      <c r="T4">
        <v>17623.650000000001</v>
      </c>
      <c r="U4">
        <v>0.61</v>
      </c>
      <c r="V4">
        <v>0.93</v>
      </c>
      <c r="W4">
        <v>0.19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5.0876000000000001</v>
      </c>
      <c r="E5">
        <v>19.66</v>
      </c>
      <c r="F5">
        <v>16.420000000000002</v>
      </c>
      <c r="G5">
        <v>28.14</v>
      </c>
      <c r="H5">
        <v>0.49</v>
      </c>
      <c r="I5">
        <v>35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140.54</v>
      </c>
      <c r="Q5">
        <v>2322.33</v>
      </c>
      <c r="R5">
        <v>86.6</v>
      </c>
      <c r="S5">
        <v>54.16</v>
      </c>
      <c r="T5">
        <v>16494.61</v>
      </c>
      <c r="U5">
        <v>0.63</v>
      </c>
      <c r="V5">
        <v>0.93</v>
      </c>
      <c r="W5">
        <v>0.19</v>
      </c>
      <c r="X5">
        <v>1.01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2.8679999999999999</v>
      </c>
      <c r="E2">
        <v>34.869999999999997</v>
      </c>
      <c r="F2">
        <v>24.38</v>
      </c>
      <c r="G2">
        <v>6.44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310.08</v>
      </c>
      <c r="Q2">
        <v>2322.6799999999998</v>
      </c>
      <c r="R2">
        <v>355.19</v>
      </c>
      <c r="S2">
        <v>54.16</v>
      </c>
      <c r="T2">
        <v>149833.09</v>
      </c>
      <c r="U2">
        <v>0.15</v>
      </c>
      <c r="V2">
        <v>0.63</v>
      </c>
      <c r="W2">
        <v>0.47</v>
      </c>
      <c r="X2">
        <v>8.9600000000000009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4.2123999999999997</v>
      </c>
      <c r="E3">
        <v>23.74</v>
      </c>
      <c r="F3">
        <v>18.440000000000001</v>
      </c>
      <c r="G3">
        <v>13.66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33.770000000000003</v>
      </c>
      <c r="O3">
        <v>22213.89</v>
      </c>
      <c r="P3">
        <v>220.99</v>
      </c>
      <c r="Q3">
        <v>2322.34</v>
      </c>
      <c r="R3">
        <v>155.76</v>
      </c>
      <c r="S3">
        <v>54.16</v>
      </c>
      <c r="T3">
        <v>50844.32</v>
      </c>
      <c r="U3">
        <v>0.35</v>
      </c>
      <c r="V3">
        <v>0.83</v>
      </c>
      <c r="W3">
        <v>0.24</v>
      </c>
      <c r="X3">
        <v>3.03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4.7161999999999997</v>
      </c>
      <c r="E4">
        <v>21.2</v>
      </c>
      <c r="F4">
        <v>17.11</v>
      </c>
      <c r="G4">
        <v>21.84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190.74</v>
      </c>
      <c r="Q4">
        <v>2322.04</v>
      </c>
      <c r="R4">
        <v>111.31</v>
      </c>
      <c r="S4">
        <v>54.16</v>
      </c>
      <c r="T4">
        <v>28789.83</v>
      </c>
      <c r="U4">
        <v>0.49</v>
      </c>
      <c r="V4">
        <v>0.89</v>
      </c>
      <c r="W4">
        <v>0.18</v>
      </c>
      <c r="X4">
        <v>1.7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4.9527999999999999</v>
      </c>
      <c r="E5">
        <v>20.190000000000001</v>
      </c>
      <c r="F5">
        <v>16.63</v>
      </c>
      <c r="G5">
        <v>31.19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169.45</v>
      </c>
      <c r="Q5">
        <v>2322.12</v>
      </c>
      <c r="R5">
        <v>95.48</v>
      </c>
      <c r="S5">
        <v>54.16</v>
      </c>
      <c r="T5">
        <v>20951.990000000002</v>
      </c>
      <c r="U5">
        <v>0.56999999999999995</v>
      </c>
      <c r="V5">
        <v>0.92</v>
      </c>
      <c r="W5">
        <v>0.16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5.0515999999999996</v>
      </c>
      <c r="E6">
        <v>19.8</v>
      </c>
      <c r="F6">
        <v>16.41</v>
      </c>
      <c r="G6">
        <v>36.479999999999997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160.04</v>
      </c>
      <c r="Q6">
        <v>2322.0100000000002</v>
      </c>
      <c r="R6">
        <v>87.16</v>
      </c>
      <c r="S6">
        <v>54.16</v>
      </c>
      <c r="T6">
        <v>16818.3</v>
      </c>
      <c r="U6">
        <v>0.62</v>
      </c>
      <c r="V6">
        <v>0.93</v>
      </c>
      <c r="W6">
        <v>0.18</v>
      </c>
      <c r="X6">
        <v>1.01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3.5002</v>
      </c>
      <c r="E2">
        <v>28.57</v>
      </c>
      <c r="F2">
        <v>24.33</v>
      </c>
      <c r="G2">
        <v>6.27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70.58</v>
      </c>
      <c r="Q2">
        <v>2323.36</v>
      </c>
      <c r="R2">
        <v>341.49</v>
      </c>
      <c r="S2">
        <v>54.16</v>
      </c>
      <c r="T2">
        <v>142950.28</v>
      </c>
      <c r="U2">
        <v>0.16</v>
      </c>
      <c r="V2">
        <v>0.63</v>
      </c>
      <c r="W2">
        <v>0.79</v>
      </c>
      <c r="X2">
        <v>8.92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4.1326999999999998</v>
      </c>
      <c r="E2">
        <v>24.2</v>
      </c>
      <c r="F2">
        <v>19.82</v>
      </c>
      <c r="G2">
        <v>10.25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158.66</v>
      </c>
      <c r="Q2">
        <v>2322.4499999999998</v>
      </c>
      <c r="R2">
        <v>202.01</v>
      </c>
      <c r="S2">
        <v>54.16</v>
      </c>
      <c r="T2">
        <v>73795.98</v>
      </c>
      <c r="U2">
        <v>0.27</v>
      </c>
      <c r="V2">
        <v>0.77</v>
      </c>
      <c r="W2">
        <v>0.3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4.8807</v>
      </c>
      <c r="E3">
        <v>20.49</v>
      </c>
      <c r="F3">
        <v>17.41</v>
      </c>
      <c r="G3">
        <v>19.71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119.89</v>
      </c>
      <c r="Q3">
        <v>2322.31</v>
      </c>
      <c r="R3">
        <v>119.22</v>
      </c>
      <c r="S3">
        <v>54.16</v>
      </c>
      <c r="T3">
        <v>32718.15</v>
      </c>
      <c r="U3">
        <v>0.45</v>
      </c>
      <c r="V3">
        <v>0.88</v>
      </c>
      <c r="W3">
        <v>0.25</v>
      </c>
      <c r="X3">
        <v>2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2024-09-25T11:40:48Z</dcterms:created>
  <dcterms:modified xsi:type="dcterms:W3CDTF">2024-09-25T20:42:56Z</dcterms:modified>
</cp:coreProperties>
</file>