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<sst xmlns="http://schemas.openxmlformats.org/spreadsheetml/2006/main" count="896" uniqueCount="33">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</sst>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B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8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5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2FF00"/>
                </a:solidFill>
              </c:spPr>
            </c:marker>
          </c:dPt>
          <c:dPt>
            <c:idx val="31"/>
            <c:marker>
              <c:spPr>
                <a:solidFill>
                  <a:srgbClr val="D1FF00"/>
                </a:solidFill>
              </c:spPr>
            </c:marker>
          </c:dPt>
          <c:dPt>
            <c:idx val="32"/>
            <c:marker>
              <c:spPr>
                <a:solidFill>
                  <a:srgbClr val="CFFF00"/>
                </a:solidFill>
              </c:spPr>
            </c:marker>
          </c:dPt>
          <c:dPt>
            <c:idx val="33"/>
            <c:marker>
              <c:spPr>
                <a:solidFill>
                  <a:srgbClr val="CEFF00"/>
                </a:solidFill>
              </c:spPr>
            </c:marker>
          </c:dPt>
          <c:dPt>
            <c:idx val="34"/>
            <c:marker>
              <c:spPr>
                <a:solidFill>
                  <a:srgbClr val="CCFF00"/>
                </a:solidFill>
              </c:spPr>
            </c:marker>
          </c:dPt>
          <c:dPt>
            <c:idx val="35"/>
            <c:marker>
              <c:spPr>
                <a:solidFill>
                  <a:srgbClr val="CBFF00"/>
                </a:solidFill>
              </c:spPr>
            </c:marker>
          </c:dPt>
          <c:dPt>
            <c:idx val="36"/>
            <c:marker>
              <c:spPr>
                <a:solidFill>
                  <a:srgbClr val="C9FF00"/>
                </a:solidFill>
              </c:spPr>
            </c:marker>
          </c:dPt>
          <c:dPt>
            <c:idx val="37"/>
            <c:marker>
              <c:spPr>
                <a:solidFill>
                  <a:srgbClr val="C8FF00"/>
                </a:solidFill>
              </c:spPr>
            </c:marker>
          </c:dPt>
          <c:dPt>
            <c:idx val="38"/>
            <c:marker>
              <c:spPr>
                <a:solidFill>
                  <a:srgbClr val="C6FF00"/>
                </a:solidFill>
              </c:spPr>
            </c:marker>
          </c:dPt>
          <c:dPt>
            <c:idx val="39"/>
            <c:marker>
              <c:spPr>
                <a:solidFill>
                  <a:srgbClr val="C5FF00"/>
                </a:solidFill>
              </c:spPr>
            </c:marker>
          </c:dPt>
          <c:dPt>
            <c:idx val="40"/>
            <c:marker>
              <c:spPr>
                <a:solidFill>
                  <a:srgbClr val="C3FF00"/>
                </a:solidFill>
              </c:spPr>
            </c:marker>
          </c:dPt>
          <c:dPt>
            <c:idx val="41"/>
            <c:marker>
              <c:spPr>
                <a:solidFill>
                  <a:srgbClr val="C2FF00"/>
                </a:solidFill>
              </c:spPr>
            </c:marker>
          </c:dPt>
          <c:dPt>
            <c:idx val="42"/>
            <c:marker>
              <c:spPr>
                <a:solidFill>
                  <a:srgbClr val="C0FF00"/>
                </a:solidFill>
              </c:spPr>
            </c:marker>
          </c:dPt>
          <c:dPt>
            <c:idx val="43"/>
            <c:marker>
              <c:spPr>
                <a:solidFill>
                  <a:srgbClr val="BFFF00"/>
                </a:solidFill>
              </c:spPr>
            </c:marker>
          </c:dPt>
          <c:dPt>
            <c:idx val="44"/>
            <c:marker>
              <c:spPr>
                <a:solidFill>
                  <a:srgbClr val="BDFF00"/>
                </a:solidFill>
              </c:spPr>
            </c:marker>
          </c:dPt>
          <c:dPt>
            <c:idx val="45"/>
            <c:marker>
              <c:spPr>
                <a:solidFill>
                  <a:srgbClr val="BCFF00"/>
                </a:solidFill>
              </c:spPr>
            </c:marker>
          </c:dPt>
          <c:dPt>
            <c:idx val="46"/>
            <c:marker>
              <c:spPr>
                <a:solidFill>
                  <a:srgbClr val="BAFF00"/>
                </a:solidFill>
              </c:spPr>
            </c:marker>
          </c:dPt>
          <c:dPt>
            <c:idx val="47"/>
            <c:marker>
              <c:spPr>
                <a:solidFill>
                  <a:srgbClr val="B9FF00"/>
                </a:solidFill>
              </c:spPr>
            </c:marker>
          </c:dPt>
          <c:dPt>
            <c:idx val="48"/>
            <c:marker>
              <c:spPr>
                <a:solidFill>
                  <a:srgbClr val="B7FF00"/>
                </a:solidFill>
              </c:spPr>
            </c:marker>
          </c:dPt>
          <c:dPt>
            <c:idx val="49"/>
            <c:marker>
              <c:spPr>
                <a:solidFill>
                  <a:srgbClr val="B6FF00"/>
                </a:solidFill>
              </c:spPr>
            </c:marker>
          </c:dPt>
          <c:dPt>
            <c:idx val="50"/>
            <c:marker>
              <c:spPr>
                <a:solidFill>
                  <a:srgbClr val="B4FF00"/>
                </a:solidFill>
              </c:spPr>
            </c:marker>
          </c:dPt>
          <c:dPt>
            <c:idx val="51"/>
            <c:marker>
              <c:spPr>
                <a:solidFill>
                  <a:srgbClr val="B3FF00"/>
                </a:solidFill>
              </c:spPr>
            </c:marker>
          </c:dPt>
          <c:dPt>
            <c:idx val="52"/>
            <c:marker>
              <c:spPr>
                <a:solidFill>
                  <a:srgbClr val="B1FF00"/>
                </a:solidFill>
              </c:spPr>
            </c:marker>
          </c:dPt>
          <c:dPt>
            <c:idx val="53"/>
            <c:marker>
              <c:spPr>
                <a:solidFill>
                  <a:srgbClr val="B0FF00"/>
                </a:solidFill>
              </c:spPr>
            </c:marker>
          </c:dPt>
          <c:dPt>
            <c:idx val="54"/>
            <c:marker>
              <c:spPr>
                <a:solidFill>
                  <a:srgbClr val="AEFF00"/>
                </a:solidFill>
              </c:spPr>
            </c:marker>
          </c:dPt>
          <c:dPt>
            <c:idx val="55"/>
            <c:marker>
              <c:spPr>
                <a:solidFill>
                  <a:srgbClr val="ADFF00"/>
                </a:solidFill>
              </c:spPr>
            </c:marker>
          </c:dPt>
          <c:dPt>
            <c:idx val="56"/>
            <c:marker>
              <c:spPr>
                <a:solidFill>
                  <a:srgbClr val="ABFF00"/>
                </a:solidFill>
              </c:spPr>
            </c:marker>
          </c:dPt>
          <c:dPt>
            <c:idx val="57"/>
            <c:marker>
              <c:spPr>
                <a:solidFill>
                  <a:srgbClr val="AAFF00"/>
                </a:solidFill>
              </c:spPr>
            </c:marker>
          </c:dPt>
          <c:dPt>
            <c:idx val="58"/>
            <c:marker>
              <c:spPr>
                <a:solidFill>
                  <a:srgbClr val="A9FF00"/>
                </a:solidFill>
              </c:spPr>
            </c:marker>
          </c:dPt>
          <c:dPt>
            <c:idx val="59"/>
            <c:marker>
              <c:spPr>
                <a:solidFill>
                  <a:srgbClr val="A7FF00"/>
                </a:solidFill>
              </c:spPr>
            </c:marker>
          </c:dPt>
          <c:dPt>
            <c:idx val="60"/>
            <c:marker>
              <c:spPr>
                <a:solidFill>
                  <a:srgbClr val="A6FF00"/>
                </a:solidFill>
              </c:spPr>
            </c:marker>
          </c:dPt>
          <c:dPt>
            <c:idx val="61"/>
            <c:marker>
              <c:spPr>
                <a:solidFill>
                  <a:srgbClr val="A4FF00"/>
                </a:solidFill>
              </c:spPr>
            </c:marker>
          </c:dPt>
          <c:dPt>
            <c:idx val="62"/>
            <c:marker>
              <c:spPr>
                <a:solidFill>
                  <a:srgbClr val="A3FF00"/>
                </a:solidFill>
              </c:spPr>
            </c:marker>
          </c:dPt>
          <c:dPt>
            <c:idx val="63"/>
            <c:marker>
              <c:spPr>
                <a:solidFill>
                  <a:srgbClr val="A1FF00"/>
                </a:solidFill>
              </c:spPr>
            </c:marker>
          </c:dPt>
          <c:dPt>
            <c:idx val="64"/>
            <c:marker>
              <c:spPr>
                <a:solidFill>
                  <a:srgbClr val="A0FF00"/>
                </a:solidFill>
              </c:spPr>
            </c:marker>
          </c:dPt>
          <c:dPt>
            <c:idx val="65"/>
            <c:marker>
              <c:spPr>
                <a:solidFill>
                  <a:srgbClr val="9EFF00"/>
                </a:solidFill>
              </c:spPr>
            </c:marker>
          </c:dPt>
          <c:dPt>
            <c:idx val="66"/>
            <c:marker>
              <c:spPr>
                <a:solidFill>
                  <a:srgbClr val="9DFF00"/>
                </a:solidFill>
              </c:spPr>
            </c:marker>
          </c:dPt>
          <c:dPt>
            <c:idx val="67"/>
            <c:marker>
              <c:spPr>
                <a:solidFill>
                  <a:srgbClr val="9BFF00"/>
                </a:solidFill>
              </c:spPr>
            </c:marker>
          </c:dPt>
          <c:dPt>
            <c:idx val="68"/>
            <c:marker>
              <c:spPr>
                <a:solidFill>
                  <a:srgbClr val="9AFF00"/>
                </a:solidFill>
              </c:spPr>
            </c:marker>
          </c:dPt>
          <c:dPt>
            <c:idx val="69"/>
            <c:marker>
              <c:spPr>
                <a:solidFill>
                  <a:srgbClr val="98FF00"/>
                </a:solidFill>
              </c:spPr>
            </c:marker>
          </c:dPt>
          <c:dPt>
            <c:idx val="70"/>
            <c:marker>
              <c:spPr>
                <a:solidFill>
                  <a:srgbClr val="97FF00"/>
                </a:solidFill>
              </c:spPr>
            </c:marker>
          </c:dPt>
          <c:dPt>
            <c:idx val="71"/>
            <c:marker>
              <c:spPr>
                <a:solidFill>
                  <a:srgbClr val="95FF00"/>
                </a:solidFill>
              </c:spPr>
            </c:marker>
          </c:dPt>
          <c:dPt>
            <c:idx val="72"/>
            <c:marker>
              <c:spPr>
                <a:solidFill>
                  <a:srgbClr val="94FF00"/>
                </a:solidFill>
              </c:spPr>
            </c:marker>
          </c:dPt>
          <c:dPt>
            <c:idx val="73"/>
            <c:marker>
              <c:spPr>
                <a:solidFill>
                  <a:srgbClr val="92FF00"/>
                </a:solidFill>
              </c:spPr>
            </c:marker>
          </c:dPt>
          <c:dPt>
            <c:idx val="74"/>
            <c:marker>
              <c:spPr>
                <a:solidFill>
                  <a:srgbClr val="91FF00"/>
                </a:solidFill>
              </c:spPr>
            </c:marker>
          </c:dPt>
          <c:dPt>
            <c:idx val="75"/>
            <c:marker>
              <c:spPr>
                <a:solidFill>
                  <a:srgbClr val="8FFF00"/>
                </a:solidFill>
              </c:spPr>
            </c:marker>
          </c:dPt>
          <c:dPt>
            <c:idx val="76"/>
            <c:marker>
              <c:spPr>
                <a:solidFill>
                  <a:srgbClr val="8EFF00"/>
                </a:solidFill>
              </c:spPr>
            </c:marker>
          </c:dPt>
          <c:dPt>
            <c:idx val="77"/>
            <c:marker>
              <c:spPr>
                <a:solidFill>
                  <a:srgbClr val="8CFF00"/>
                </a:solidFill>
              </c:spPr>
            </c:marker>
          </c:dPt>
          <c:dPt>
            <c:idx val="78"/>
            <c:marker>
              <c:spPr>
                <a:solidFill>
                  <a:srgbClr val="8BFF00"/>
                </a:solidFill>
              </c:spPr>
            </c:marker>
          </c:dPt>
          <c:dPt>
            <c:idx val="79"/>
            <c:marker>
              <c:spPr>
                <a:solidFill>
                  <a:srgbClr val="89FF00"/>
                </a:solidFill>
              </c:spPr>
            </c:marker>
          </c:dPt>
          <c:dPt>
            <c:idx val="80"/>
            <c:marker>
              <c:spPr>
                <a:solidFill>
                  <a:srgbClr val="88FF00"/>
                </a:solidFill>
              </c:spPr>
            </c:marker>
          </c:dPt>
          <c:dPt>
            <c:idx val="81"/>
            <c:marker>
              <c:spPr>
                <a:solidFill>
                  <a:srgbClr val="86FF00"/>
                </a:solidFill>
              </c:spPr>
            </c:marker>
          </c:dPt>
          <c:dPt>
            <c:idx val="82"/>
            <c:marker>
              <c:spPr>
                <a:solidFill>
                  <a:srgbClr val="85FF00"/>
                </a:solidFill>
              </c:spPr>
            </c:marker>
          </c:dPt>
          <c:dPt>
            <c:idx val="83"/>
            <c:marker>
              <c:spPr>
                <a:solidFill>
                  <a:srgbClr val="83FF00"/>
                </a:solidFill>
              </c:spPr>
            </c:marker>
          </c:dPt>
          <c:dPt>
            <c:idx val="84"/>
            <c:marker>
              <c:spPr>
                <a:solidFill>
                  <a:srgbClr val="82FF00"/>
                </a:solidFill>
              </c:spPr>
            </c:marker>
          </c:dPt>
          <c:dPt>
            <c:idx val="85"/>
            <c:marker>
              <c:spPr>
                <a:solidFill>
                  <a:srgbClr val="80FF00"/>
                </a:solidFill>
              </c:spPr>
            </c:marker>
          </c:dPt>
          <c:dPt>
            <c:idx val="86"/>
            <c:marker>
              <c:spPr>
                <a:solidFill>
                  <a:srgbClr val="7FFF00"/>
                </a:solidFill>
              </c:spPr>
            </c:marker>
          </c:dPt>
          <c:dPt>
            <c:idx val="87"/>
            <c:marker>
              <c:spPr>
                <a:solidFill>
                  <a:srgbClr val="7EFF00"/>
                </a:solidFill>
              </c:spPr>
            </c:marker>
          </c:dPt>
          <c:dPt>
            <c:idx val="88"/>
            <c:marker>
              <c:spPr>
                <a:solidFill>
                  <a:srgbClr val="7CFF00"/>
                </a:solidFill>
              </c:spPr>
            </c:marker>
          </c:dPt>
          <c:dPt>
            <c:idx val="89"/>
            <c:marker>
              <c:spPr>
                <a:solidFill>
                  <a:srgbClr val="7BFF00"/>
                </a:solidFill>
              </c:spPr>
            </c:marker>
          </c:dPt>
          <c:dPt>
            <c:idx val="90"/>
            <c:marker>
              <c:spPr>
                <a:solidFill>
                  <a:srgbClr val="79FF00"/>
                </a:solidFill>
              </c:spPr>
            </c:marker>
          </c:dPt>
          <c:dPt>
            <c:idx val="91"/>
            <c:marker>
              <c:spPr>
                <a:solidFill>
                  <a:srgbClr val="78FF00"/>
                </a:solidFill>
              </c:spPr>
            </c:marker>
          </c:dPt>
          <c:dPt>
            <c:idx val="92"/>
            <c:marker>
              <c:spPr>
                <a:solidFill>
                  <a:srgbClr val="76FF00"/>
                </a:solidFill>
              </c:spPr>
            </c:marker>
          </c:dPt>
          <c:dPt>
            <c:idx val="93"/>
            <c:marker>
              <c:spPr>
                <a:solidFill>
                  <a:srgbClr val="75FF00"/>
                </a:solidFill>
              </c:spPr>
            </c:marker>
          </c:dPt>
          <c:dPt>
            <c:idx val="94"/>
            <c:marker>
              <c:spPr>
                <a:solidFill>
                  <a:srgbClr val="73FF00"/>
                </a:solidFill>
              </c:spPr>
            </c:marker>
          </c:dPt>
          <c:dPt>
            <c:idx val="95"/>
            <c:marker>
              <c:spPr>
                <a:solidFill>
                  <a:srgbClr val="72FF00"/>
                </a:solidFill>
              </c:spPr>
            </c:marker>
          </c:dPt>
          <c:dPt>
            <c:idx val="96"/>
            <c:marker>
              <c:spPr>
                <a:solidFill>
                  <a:srgbClr val="70FF00"/>
                </a:solidFill>
              </c:spPr>
            </c:marker>
          </c:dPt>
          <c:dPt>
            <c:idx val="97"/>
            <c:marker>
              <c:spPr>
                <a:solidFill>
                  <a:srgbClr val="6FFF00"/>
                </a:solidFill>
              </c:spPr>
            </c:marker>
          </c:dPt>
          <c:dPt>
            <c:idx val="98"/>
            <c:marker>
              <c:spPr>
                <a:solidFill>
                  <a:srgbClr val="6DFF00"/>
                </a:solidFill>
              </c:spPr>
            </c:marker>
          </c:dPt>
          <c:dPt>
            <c:idx val="99"/>
            <c:marker>
              <c:spPr>
                <a:solidFill>
                  <a:srgbClr val="6CFF00"/>
                </a:solidFill>
              </c:spPr>
            </c:marker>
          </c:dPt>
          <c:dPt>
            <c:idx val="100"/>
            <c:marker>
              <c:spPr>
                <a:solidFill>
                  <a:srgbClr val="6AFF00"/>
                </a:solidFill>
              </c:spPr>
            </c:marker>
          </c:dPt>
          <c:dPt>
            <c:idx val="101"/>
            <c:marker>
              <c:spPr>
                <a:solidFill>
                  <a:srgbClr val="69FF00"/>
                </a:solidFill>
              </c:spPr>
            </c:marker>
          </c:dPt>
          <c:dPt>
            <c:idx val="102"/>
            <c:marker>
              <c:spPr>
                <a:solidFill>
                  <a:srgbClr val="67FF00"/>
                </a:solidFill>
              </c:spPr>
            </c:marker>
          </c:dPt>
          <c:dPt>
            <c:idx val="103"/>
            <c:marker>
              <c:spPr>
                <a:solidFill>
                  <a:srgbClr val="66FF00"/>
                </a:solidFill>
              </c:spPr>
            </c:marker>
          </c:dPt>
          <c:dPt>
            <c:idx val="104"/>
            <c:marker>
              <c:spPr>
                <a:solidFill>
                  <a:srgbClr val="64FF00"/>
                </a:solidFill>
              </c:spPr>
            </c:marker>
          </c:dPt>
          <c:dPt>
            <c:idx val="105"/>
            <c:marker>
              <c:spPr>
                <a:solidFill>
                  <a:srgbClr val="63FF00"/>
                </a:solidFill>
              </c:spPr>
            </c:marker>
          </c:dPt>
          <c:dPt>
            <c:idx val="106"/>
            <c:marker>
              <c:spPr>
                <a:solidFill>
                  <a:srgbClr val="61FF00"/>
                </a:solidFill>
              </c:spPr>
            </c:marker>
          </c:dPt>
          <c:dPt>
            <c:idx val="107"/>
            <c:marker>
              <c:spPr>
                <a:solidFill>
                  <a:srgbClr val="60FF00"/>
                </a:solidFill>
              </c:spPr>
            </c:marker>
          </c:dPt>
          <c:dPt>
            <c:idx val="108"/>
            <c:marker>
              <c:spPr>
                <a:solidFill>
                  <a:srgbClr val="5EFF00"/>
                </a:solidFill>
              </c:spPr>
            </c:marker>
          </c:dPt>
          <c:dPt>
            <c:idx val="109"/>
            <c:marker>
              <c:spPr>
                <a:solidFill>
                  <a:srgbClr val="5DFF00"/>
                </a:solidFill>
              </c:spPr>
            </c:marker>
          </c:dPt>
          <c:dPt>
            <c:idx val="110"/>
            <c:marker>
              <c:spPr>
                <a:solidFill>
                  <a:srgbClr val="5BFF00"/>
                </a:solidFill>
              </c:spPr>
            </c:marker>
          </c:dPt>
          <c:dPt>
            <c:idx val="111"/>
            <c:marker>
              <c:spPr>
                <a:solidFill>
                  <a:srgbClr val="5AFF00"/>
                </a:solidFill>
              </c:spPr>
            </c:marker>
          </c:dPt>
          <c:dPt>
            <c:idx val="112"/>
            <c:marker>
              <c:spPr>
                <a:solidFill>
                  <a:srgbClr val="58FF00"/>
                </a:solidFill>
              </c:spPr>
            </c:marker>
          </c:dPt>
          <c:dPt>
            <c:idx val="113"/>
            <c:marker>
              <c:spPr>
                <a:solidFill>
                  <a:srgbClr val="57FF00"/>
                </a:solidFill>
              </c:spPr>
            </c:marker>
          </c:dPt>
          <c:dPt>
            <c:idx val="114"/>
            <c:marker>
              <c:spPr>
                <a:solidFill>
                  <a:srgbClr val="55FF00"/>
                </a:solidFill>
              </c:spPr>
            </c:marker>
          </c:dPt>
          <c:dPt>
            <c:idx val="115"/>
            <c:marker>
              <c:spPr>
                <a:solidFill>
                  <a:srgbClr val="54FF00"/>
                </a:solidFill>
              </c:spPr>
            </c:marker>
          </c:dPt>
          <c:dPt>
            <c:idx val="116"/>
            <c:marker>
              <c:spPr>
                <a:solidFill>
                  <a:srgbClr val="53FF00"/>
                </a:solidFill>
              </c:spPr>
            </c:marker>
          </c:dPt>
          <c:dPt>
            <c:idx val="117"/>
            <c:marker>
              <c:spPr>
                <a:solidFill>
                  <a:srgbClr val="51FF00"/>
                </a:solidFill>
              </c:spPr>
            </c:marker>
          </c:dPt>
          <c:dPt>
            <c:idx val="118"/>
            <c:marker>
              <c:spPr>
                <a:solidFill>
                  <a:srgbClr val="50FF00"/>
                </a:solidFill>
              </c:spPr>
            </c:marker>
          </c:dPt>
          <c:dPt>
            <c:idx val="119"/>
            <c:marker>
              <c:spPr>
                <a:solidFill>
                  <a:srgbClr val="4EFF00"/>
                </a:solidFill>
              </c:spPr>
            </c:marker>
          </c:dPt>
          <c:dPt>
            <c:idx val="120"/>
            <c:marker>
              <c:spPr>
                <a:solidFill>
                  <a:srgbClr val="4DFF00"/>
                </a:solidFill>
              </c:spPr>
            </c:marker>
          </c:dPt>
          <c:dPt>
            <c:idx val="121"/>
            <c:marker>
              <c:spPr>
                <a:solidFill>
                  <a:srgbClr val="4BFF00"/>
                </a:solidFill>
              </c:spPr>
            </c:marker>
          </c:dPt>
          <c:dPt>
            <c:idx val="122"/>
            <c:marker>
              <c:spPr>
                <a:solidFill>
                  <a:srgbClr val="4AFF00"/>
                </a:solidFill>
              </c:spPr>
            </c:marker>
          </c:dPt>
          <c:dPt>
            <c:idx val="123"/>
            <c:marker>
              <c:spPr>
                <a:solidFill>
                  <a:srgbClr val="48FF00"/>
                </a:solidFill>
              </c:spPr>
            </c:marker>
          </c:dPt>
          <c:dPt>
            <c:idx val="124"/>
            <c:marker>
              <c:spPr>
                <a:solidFill>
                  <a:srgbClr val="47FF00"/>
                </a:solidFill>
              </c:spPr>
            </c:marker>
          </c:dPt>
          <c:dPt>
            <c:idx val="125"/>
            <c:marker>
              <c:spPr>
                <a:solidFill>
                  <a:srgbClr val="45FF00"/>
                </a:solidFill>
              </c:spPr>
            </c:marker>
          </c:dPt>
          <c:dPt>
            <c:idx val="126"/>
            <c:marker>
              <c:spPr>
                <a:solidFill>
                  <a:srgbClr val="44FF00"/>
                </a:solidFill>
              </c:spPr>
            </c:marker>
          </c:dPt>
          <c:dPt>
            <c:idx val="127"/>
            <c:marker>
              <c:spPr>
                <a:solidFill>
                  <a:srgbClr val="42FF00"/>
                </a:solidFill>
              </c:spPr>
            </c:marker>
          </c:dPt>
          <c:dPt>
            <c:idx val="128"/>
            <c:marker>
              <c:spPr>
                <a:solidFill>
                  <a:srgbClr val="41FF00"/>
                </a:solidFill>
              </c:spPr>
            </c:marker>
          </c:dPt>
          <c:dPt>
            <c:idx val="129"/>
            <c:marker>
              <c:spPr>
                <a:solidFill>
                  <a:srgbClr val="3FFF00"/>
                </a:solidFill>
              </c:spPr>
            </c:marker>
          </c:dPt>
          <c:dPt>
            <c:idx val="130"/>
            <c:marker>
              <c:spPr>
                <a:solidFill>
                  <a:srgbClr val="3EFF00"/>
                </a:solidFill>
              </c:spPr>
            </c:marker>
          </c:dPt>
          <c:dPt>
            <c:idx val="131"/>
            <c:marker>
              <c:spPr>
                <a:solidFill>
                  <a:srgbClr val="3CFF00"/>
                </a:solidFill>
              </c:spPr>
            </c:marker>
          </c:dPt>
          <c:dPt>
            <c:idx val="132"/>
            <c:marker>
              <c:spPr>
                <a:solidFill>
                  <a:srgbClr val="3BFF00"/>
                </a:solidFill>
              </c:spPr>
            </c:marker>
          </c:dPt>
          <c:dPt>
            <c:idx val="133"/>
            <c:marker>
              <c:spPr>
                <a:solidFill>
                  <a:srgbClr val="39FF00"/>
                </a:solidFill>
              </c:spPr>
            </c:marker>
          </c:dPt>
          <c:dPt>
            <c:idx val="134"/>
            <c:marker>
              <c:spPr>
                <a:solidFill>
                  <a:srgbClr val="38FF00"/>
                </a:solidFill>
              </c:spPr>
            </c:marker>
          </c:dPt>
          <c:dPt>
            <c:idx val="135"/>
            <c:marker>
              <c:spPr>
                <a:solidFill>
                  <a:srgbClr val="36FF00"/>
                </a:solidFill>
              </c:spPr>
            </c:marker>
          </c:dPt>
          <c:dPt>
            <c:idx val="136"/>
            <c:marker>
              <c:spPr>
                <a:solidFill>
                  <a:srgbClr val="35FF00"/>
                </a:solidFill>
              </c:spPr>
            </c:marker>
          </c:dPt>
          <c:dPt>
            <c:idx val="137"/>
            <c:marker>
              <c:spPr>
                <a:solidFill>
                  <a:srgbClr val="33FF00"/>
                </a:solidFill>
              </c:spPr>
            </c:marker>
          </c:dPt>
          <c:dPt>
            <c:idx val="138"/>
            <c:marker>
              <c:spPr>
                <a:solidFill>
                  <a:srgbClr val="32FF00"/>
                </a:solidFill>
              </c:spPr>
            </c:marker>
          </c:dPt>
          <c:dPt>
            <c:idx val="139"/>
            <c:marker>
              <c:spPr>
                <a:solidFill>
                  <a:srgbClr val="30FF00"/>
                </a:solidFill>
              </c:spPr>
            </c:marker>
          </c:dPt>
          <c:dPt>
            <c:idx val="140"/>
            <c:marker>
              <c:spPr>
                <a:solidFill>
                  <a:srgbClr val="2FFF00"/>
                </a:solidFill>
              </c:spPr>
            </c:marker>
          </c:dPt>
          <c:dPt>
            <c:idx val="141"/>
            <c:marker>
              <c:spPr>
                <a:solidFill>
                  <a:srgbClr val="2DFF00"/>
                </a:solidFill>
              </c:spPr>
            </c:marker>
          </c:dPt>
          <c:dPt>
            <c:idx val="142"/>
            <c:marker>
              <c:spPr>
                <a:solidFill>
                  <a:srgbClr val="2CFF00"/>
                </a:solidFill>
              </c:spPr>
            </c:marker>
          </c:dPt>
          <c:dPt>
            <c:idx val="143"/>
            <c:marker>
              <c:spPr>
                <a:solidFill>
                  <a:srgbClr val="2AFF00"/>
                </a:solidFill>
              </c:spPr>
            </c:marker>
          </c:dPt>
          <c:dPt>
            <c:idx val="144"/>
            <c:marker>
              <c:spPr>
                <a:solidFill>
                  <a:srgbClr val="29FF00"/>
                </a:solidFill>
              </c:spPr>
            </c:marker>
          </c:dPt>
          <c:dPt>
            <c:idx val="145"/>
            <c:marker>
              <c:spPr>
                <a:solidFill>
                  <a:srgbClr val="28FF00"/>
                </a:solidFill>
              </c:spPr>
            </c:marker>
          </c:dPt>
          <c:dPt>
            <c:idx val="146"/>
            <c:marker>
              <c:spPr>
                <a:solidFill>
                  <a:srgbClr val="26FF00"/>
                </a:solidFill>
              </c:spPr>
            </c:marker>
          </c:dPt>
          <c:dPt>
            <c:idx val="147"/>
            <c:marker>
              <c:spPr>
                <a:solidFill>
                  <a:srgbClr val="25FF00"/>
                </a:solidFill>
              </c:spPr>
            </c:marker>
          </c:dPt>
          <c:dPt>
            <c:idx val="148"/>
            <c:marker>
              <c:spPr>
                <a:solidFill>
                  <a:srgbClr val="23FF00"/>
                </a:solidFill>
              </c:spPr>
            </c:marker>
          </c:dPt>
          <c:dPt>
            <c:idx val="149"/>
            <c:marker>
              <c:spPr>
                <a:solidFill>
                  <a:srgbClr val="22FF00"/>
                </a:solidFill>
              </c:spPr>
            </c:marker>
          </c:dPt>
          <c:dPt>
            <c:idx val="150"/>
            <c:marker>
              <c:spPr>
                <a:solidFill>
                  <a:srgbClr val="20FF00"/>
                </a:solidFill>
              </c:spPr>
            </c:marker>
          </c:dPt>
          <c:dPt>
            <c:idx val="151"/>
            <c:marker>
              <c:spPr>
                <a:solidFill>
                  <a:srgbClr val="1FFF00"/>
                </a:solidFill>
              </c:spPr>
            </c:marker>
          </c:dPt>
          <c:dPt>
            <c:idx val="152"/>
            <c:marker>
              <c:spPr>
                <a:solidFill>
                  <a:srgbClr val="1DFF00"/>
                </a:solidFill>
              </c:spPr>
            </c:marker>
          </c:dPt>
          <c:dPt>
            <c:idx val="153"/>
            <c:marker>
              <c:spPr>
                <a:solidFill>
                  <a:srgbClr val="1CFF00"/>
                </a:solidFill>
              </c:spPr>
            </c:marker>
          </c:dPt>
          <c:dPt>
            <c:idx val="154"/>
            <c:marker>
              <c:spPr>
                <a:solidFill>
                  <a:srgbClr val="1AFF00"/>
                </a:solidFill>
              </c:spPr>
            </c:marker>
          </c:dPt>
          <c:dPt>
            <c:idx val="155"/>
            <c:marker>
              <c:spPr>
                <a:solidFill>
                  <a:srgbClr val="19FF00"/>
                </a:solidFill>
              </c:spPr>
            </c:marker>
          </c:dPt>
          <c:dPt>
            <c:idx val="156"/>
            <c:marker>
              <c:spPr>
                <a:solidFill>
                  <a:srgbClr val="17FF00"/>
                </a:solidFill>
              </c:spPr>
            </c:marker>
          </c:dPt>
          <c:dPt>
            <c:idx val="157"/>
            <c:marker>
              <c:spPr>
                <a:solidFill>
                  <a:srgbClr val="16FF00"/>
                </a:solidFill>
              </c:spPr>
            </c:marker>
          </c:dPt>
          <c:dPt>
            <c:idx val="158"/>
            <c:marker>
              <c:spPr>
                <a:solidFill>
                  <a:srgbClr val="14FF00"/>
                </a:solidFill>
              </c:spPr>
            </c:marker>
          </c:dPt>
          <c:dPt>
            <c:idx val="159"/>
            <c:marker>
              <c:spPr>
                <a:solidFill>
                  <a:srgbClr val="13FF00"/>
                </a:solidFill>
              </c:spPr>
            </c:marker>
          </c:dPt>
          <c:dPt>
            <c:idx val="160"/>
            <c:marker>
              <c:spPr>
                <a:solidFill>
                  <a:srgbClr val="11FF00"/>
                </a:solidFill>
              </c:spPr>
            </c:marker>
          </c:dPt>
          <c:dPt>
            <c:idx val="161"/>
            <c:marker>
              <c:spPr>
                <a:solidFill>
                  <a:srgbClr val="10FF00"/>
                </a:solidFill>
              </c:spPr>
            </c:marker>
          </c:dPt>
          <c:dPt>
            <c:idx val="162"/>
            <c:marker>
              <c:spPr>
                <a:solidFill>
                  <a:srgbClr val="0EFF00"/>
                </a:solidFill>
              </c:spPr>
            </c:marker>
          </c:dPt>
          <c:dPt>
            <c:idx val="163"/>
            <c:marker>
              <c:spPr>
                <a:solidFill>
                  <a:srgbClr val="0DFF00"/>
                </a:solidFill>
              </c:spPr>
            </c:marker>
          </c:dPt>
          <c:dPt>
            <c:idx val="164"/>
            <c:marker>
              <c:spPr>
                <a:solidFill>
                  <a:srgbClr val="0BFF00"/>
                </a:solidFill>
              </c:spPr>
            </c:marker>
          </c:dPt>
          <c:dPt>
            <c:idx val="165"/>
            <c:marker>
              <c:spPr>
                <a:solidFill>
                  <a:srgbClr val="0AFF00"/>
                </a:solidFill>
              </c:spPr>
            </c:marker>
          </c:dPt>
          <c:dPt>
            <c:idx val="166"/>
            <c:marker>
              <c:spPr>
                <a:solidFill>
                  <a:srgbClr val="08FF00"/>
                </a:solidFill>
              </c:spPr>
            </c:marker>
          </c:dPt>
          <c:dPt>
            <c:idx val="167"/>
            <c:marker>
              <c:spPr>
                <a:solidFill>
                  <a:srgbClr val="07FF00"/>
                </a:solidFill>
              </c:spPr>
            </c:marker>
          </c:dPt>
          <c:dPt>
            <c:idx val="168"/>
            <c:marker>
              <c:spPr>
                <a:solidFill>
                  <a:srgbClr val="05FF00"/>
                </a:solidFill>
              </c:spPr>
            </c:marker>
          </c:dPt>
          <c:dPt>
            <c:idx val="169"/>
            <c:marker>
              <c:spPr>
                <a:solidFill>
                  <a:srgbClr val="04FF00"/>
                </a:solidFill>
              </c:spPr>
            </c:marker>
          </c:dPt>
          <c:dPt>
            <c:idx val="170"/>
            <c:marker>
              <c:spPr>
                <a:solidFill>
                  <a:srgbClr val="02FF00"/>
                </a:solidFill>
              </c:spPr>
            </c:marker>
          </c:dPt>
          <c:dPt>
            <c:idx val="17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gráficos!$A$7:$A$178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gráficos!$B$7:$B$178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2.503</v>
      </c>
      <c r="E2">
        <v>39.95</v>
      </c>
      <c r="F2">
        <v>26.94</v>
      </c>
      <c r="G2">
        <v>5.99</v>
      </c>
      <c r="H2">
        <v>0.09</v>
      </c>
      <c r="I2">
        <v>270</v>
      </c>
      <c r="J2">
        <v>194.77</v>
      </c>
      <c r="K2">
        <v>54.38</v>
      </c>
      <c r="L2">
        <v>1</v>
      </c>
      <c r="M2">
        <v>268</v>
      </c>
      <c r="N2">
        <v>39.4</v>
      </c>
      <c r="O2">
        <v>24256.19</v>
      </c>
      <c r="P2">
        <v>374.85</v>
      </c>
      <c r="Q2">
        <v>947.63</v>
      </c>
      <c r="R2">
        <v>210.66</v>
      </c>
      <c r="S2">
        <v>36.86</v>
      </c>
      <c r="T2">
        <v>84766.06</v>
      </c>
      <c r="U2">
        <v>0.17</v>
      </c>
      <c r="V2">
        <v>0.73</v>
      </c>
      <c r="W2">
        <v>3.44</v>
      </c>
      <c r="X2">
        <v>5.53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3.2392</v>
      </c>
      <c r="E3">
        <v>30.87</v>
      </c>
      <c r="F3">
        <v>23.77</v>
      </c>
      <c r="G3">
        <v>12.08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327.17</v>
      </c>
      <c r="Q3">
        <v>947.16</v>
      </c>
      <c r="R3">
        <v>112.22</v>
      </c>
      <c r="S3">
        <v>36.86</v>
      </c>
      <c r="T3">
        <v>36306.56</v>
      </c>
      <c r="U3">
        <v>0.33</v>
      </c>
      <c r="V3">
        <v>0.83</v>
      </c>
      <c r="W3">
        <v>3.18</v>
      </c>
      <c r="X3">
        <v>2.37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3.523</v>
      </c>
      <c r="E4">
        <v>28.39</v>
      </c>
      <c r="F4">
        <v>22.91</v>
      </c>
      <c r="G4">
        <v>18.09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312.08</v>
      </c>
      <c r="Q4">
        <v>947.17</v>
      </c>
      <c r="R4">
        <v>85.61</v>
      </c>
      <c r="S4">
        <v>36.86</v>
      </c>
      <c r="T4">
        <v>23212.11</v>
      </c>
      <c r="U4">
        <v>0.43</v>
      </c>
      <c r="V4">
        <v>0.86</v>
      </c>
      <c r="W4">
        <v>3.11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3.6751</v>
      </c>
      <c r="E5">
        <v>27.21</v>
      </c>
      <c r="F5">
        <v>22.52</v>
      </c>
      <c r="G5">
        <v>24.12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303.41</v>
      </c>
      <c r="Q5">
        <v>947.14</v>
      </c>
      <c r="R5">
        <v>73.40000000000001</v>
      </c>
      <c r="S5">
        <v>36.86</v>
      </c>
      <c r="T5">
        <v>17205.54</v>
      </c>
      <c r="U5">
        <v>0.5</v>
      </c>
      <c r="V5">
        <v>0.87</v>
      </c>
      <c r="W5">
        <v>3.08</v>
      </c>
      <c r="X5">
        <v>1.12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3.7754</v>
      </c>
      <c r="E6">
        <v>26.49</v>
      </c>
      <c r="F6">
        <v>22.26</v>
      </c>
      <c r="G6">
        <v>30.35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296.72</v>
      </c>
      <c r="Q6">
        <v>947.17</v>
      </c>
      <c r="R6">
        <v>65.61</v>
      </c>
      <c r="S6">
        <v>36.86</v>
      </c>
      <c r="T6">
        <v>13369.76</v>
      </c>
      <c r="U6">
        <v>0.5600000000000001</v>
      </c>
      <c r="V6">
        <v>0.88</v>
      </c>
      <c r="W6">
        <v>3.05</v>
      </c>
      <c r="X6">
        <v>0.86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3.8442</v>
      </c>
      <c r="E7">
        <v>26.01</v>
      </c>
      <c r="F7">
        <v>22.1</v>
      </c>
      <c r="G7">
        <v>36.83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291.48</v>
      </c>
      <c r="Q7">
        <v>947.16</v>
      </c>
      <c r="R7">
        <v>60.53</v>
      </c>
      <c r="S7">
        <v>36.86</v>
      </c>
      <c r="T7">
        <v>10868.91</v>
      </c>
      <c r="U7">
        <v>0.61</v>
      </c>
      <c r="V7">
        <v>0.89</v>
      </c>
      <c r="W7">
        <v>3.04</v>
      </c>
      <c r="X7">
        <v>0.7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3.8877</v>
      </c>
      <c r="E8">
        <v>25.72</v>
      </c>
      <c r="F8">
        <v>22</v>
      </c>
      <c r="G8">
        <v>42.58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286.24</v>
      </c>
      <c r="Q8">
        <v>947.11</v>
      </c>
      <c r="R8">
        <v>57.46</v>
      </c>
      <c r="S8">
        <v>36.86</v>
      </c>
      <c r="T8">
        <v>9362.059999999999</v>
      </c>
      <c r="U8">
        <v>0.64</v>
      </c>
      <c r="V8">
        <v>0.89</v>
      </c>
      <c r="W8">
        <v>3.03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3.924</v>
      </c>
      <c r="E9">
        <v>25.48</v>
      </c>
      <c r="F9">
        <v>21.92</v>
      </c>
      <c r="G9">
        <v>48.71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282.1</v>
      </c>
      <c r="Q9">
        <v>947.11</v>
      </c>
      <c r="R9">
        <v>54.96</v>
      </c>
      <c r="S9">
        <v>36.86</v>
      </c>
      <c r="T9">
        <v>8129.17</v>
      </c>
      <c r="U9">
        <v>0.67</v>
      </c>
      <c r="V9">
        <v>0.9</v>
      </c>
      <c r="W9">
        <v>3.02</v>
      </c>
      <c r="X9">
        <v>0.52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3.9537</v>
      </c>
      <c r="E10">
        <v>25.29</v>
      </c>
      <c r="F10">
        <v>21.84</v>
      </c>
      <c r="G10">
        <v>54.61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278.05</v>
      </c>
      <c r="Q10">
        <v>947.12</v>
      </c>
      <c r="R10">
        <v>52.51</v>
      </c>
      <c r="S10">
        <v>36.86</v>
      </c>
      <c r="T10">
        <v>6919.78</v>
      </c>
      <c r="U10">
        <v>0.7</v>
      </c>
      <c r="V10">
        <v>0.9</v>
      </c>
      <c r="W10">
        <v>3.02</v>
      </c>
      <c r="X10">
        <v>0.44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3.9768</v>
      </c>
      <c r="E11">
        <v>25.15</v>
      </c>
      <c r="F11">
        <v>21.81</v>
      </c>
      <c r="G11">
        <v>62.32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274.21</v>
      </c>
      <c r="Q11">
        <v>947.12</v>
      </c>
      <c r="R11">
        <v>51.6</v>
      </c>
      <c r="S11">
        <v>36.86</v>
      </c>
      <c r="T11">
        <v>6478.23</v>
      </c>
      <c r="U11">
        <v>0.71</v>
      </c>
      <c r="V11">
        <v>0.9</v>
      </c>
      <c r="W11">
        <v>3.02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3.9973</v>
      </c>
      <c r="E12">
        <v>25.02</v>
      </c>
      <c r="F12">
        <v>21.76</v>
      </c>
      <c r="G12">
        <v>68.72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269.29</v>
      </c>
      <c r="Q12">
        <v>947.1799999999999</v>
      </c>
      <c r="R12">
        <v>49.99</v>
      </c>
      <c r="S12">
        <v>36.86</v>
      </c>
      <c r="T12">
        <v>5684.1</v>
      </c>
      <c r="U12">
        <v>0.74</v>
      </c>
      <c r="V12">
        <v>0.9</v>
      </c>
      <c r="W12">
        <v>3.02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4.0165</v>
      </c>
      <c r="E13">
        <v>24.9</v>
      </c>
      <c r="F13">
        <v>21.72</v>
      </c>
      <c r="G13">
        <v>76.66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263.93</v>
      </c>
      <c r="Q13">
        <v>947.14</v>
      </c>
      <c r="R13">
        <v>48.73</v>
      </c>
      <c r="S13">
        <v>36.86</v>
      </c>
      <c r="T13">
        <v>5064.49</v>
      </c>
      <c r="U13">
        <v>0.76</v>
      </c>
      <c r="V13">
        <v>0.91</v>
      </c>
      <c r="W13">
        <v>3.01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4.0272</v>
      </c>
      <c r="E14">
        <v>24.83</v>
      </c>
      <c r="F14">
        <v>21.69</v>
      </c>
      <c r="G14">
        <v>81.34999999999999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260.36</v>
      </c>
      <c r="Q14">
        <v>947.11</v>
      </c>
      <c r="R14">
        <v>47.99</v>
      </c>
      <c r="S14">
        <v>36.86</v>
      </c>
      <c r="T14">
        <v>4700.99</v>
      </c>
      <c r="U14">
        <v>0.77</v>
      </c>
      <c r="V14">
        <v>0.91</v>
      </c>
      <c r="W14">
        <v>3</v>
      </c>
      <c r="X14">
        <v>0.29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4.0354</v>
      </c>
      <c r="E15">
        <v>24.78</v>
      </c>
      <c r="F15">
        <v>21.68</v>
      </c>
      <c r="G15">
        <v>86.72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256.67</v>
      </c>
      <c r="Q15">
        <v>947.11</v>
      </c>
      <c r="R15">
        <v>47.5</v>
      </c>
      <c r="S15">
        <v>36.86</v>
      </c>
      <c r="T15">
        <v>4457.87</v>
      </c>
      <c r="U15">
        <v>0.78</v>
      </c>
      <c r="V15">
        <v>0.91</v>
      </c>
      <c r="W15">
        <v>3.01</v>
      </c>
      <c r="X15">
        <v>0.28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4.0556</v>
      </c>
      <c r="E16">
        <v>24.66</v>
      </c>
      <c r="F16">
        <v>21.64</v>
      </c>
      <c r="G16">
        <v>99.86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251.44</v>
      </c>
      <c r="Q16">
        <v>947.13</v>
      </c>
      <c r="R16">
        <v>46.02</v>
      </c>
      <c r="S16">
        <v>36.86</v>
      </c>
      <c r="T16">
        <v>3731.23</v>
      </c>
      <c r="U16">
        <v>0.8</v>
      </c>
      <c r="V16">
        <v>0.91</v>
      </c>
      <c r="W16">
        <v>3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4.0669</v>
      </c>
      <c r="E17">
        <v>24.59</v>
      </c>
      <c r="F17">
        <v>21.61</v>
      </c>
      <c r="G17">
        <v>108.03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245.66</v>
      </c>
      <c r="Q17">
        <v>947.11</v>
      </c>
      <c r="R17">
        <v>45.2</v>
      </c>
      <c r="S17">
        <v>36.86</v>
      </c>
      <c r="T17">
        <v>3324.27</v>
      </c>
      <c r="U17">
        <v>0.82</v>
      </c>
      <c r="V17">
        <v>0.91</v>
      </c>
      <c r="W17">
        <v>3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4.066</v>
      </c>
      <c r="E18">
        <v>24.59</v>
      </c>
      <c r="F18">
        <v>21.61</v>
      </c>
      <c r="G18">
        <v>108.05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243.33</v>
      </c>
      <c r="Q18">
        <v>947.14</v>
      </c>
      <c r="R18">
        <v>45.07</v>
      </c>
      <c r="S18">
        <v>36.86</v>
      </c>
      <c r="T18">
        <v>3258.32</v>
      </c>
      <c r="U18">
        <v>0.82</v>
      </c>
      <c r="V18">
        <v>0.91</v>
      </c>
      <c r="W18">
        <v>3.01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4.0741</v>
      </c>
      <c r="E19">
        <v>24.55</v>
      </c>
      <c r="F19">
        <v>21.6</v>
      </c>
      <c r="G19">
        <v>117.82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241.32</v>
      </c>
      <c r="Q19">
        <v>947.11</v>
      </c>
      <c r="R19">
        <v>44.95</v>
      </c>
      <c r="S19">
        <v>36.86</v>
      </c>
      <c r="T19">
        <v>3204.68</v>
      </c>
      <c r="U19">
        <v>0.82</v>
      </c>
      <c r="V19">
        <v>0.91</v>
      </c>
      <c r="W19">
        <v>3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4.0728</v>
      </c>
      <c r="E20">
        <v>24.55</v>
      </c>
      <c r="F20">
        <v>21.61</v>
      </c>
      <c r="G20">
        <v>117.87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241.41</v>
      </c>
      <c r="Q20">
        <v>947.12</v>
      </c>
      <c r="R20">
        <v>44.95</v>
      </c>
      <c r="S20">
        <v>36.86</v>
      </c>
      <c r="T20">
        <v>3207.22</v>
      </c>
      <c r="U20">
        <v>0.82</v>
      </c>
      <c r="V20">
        <v>0.91</v>
      </c>
      <c r="W20">
        <v>3.01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4.0728</v>
      </c>
      <c r="E21">
        <v>24.55</v>
      </c>
      <c r="F21">
        <v>21.61</v>
      </c>
      <c r="G21">
        <v>117.87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242.84</v>
      </c>
      <c r="Q21">
        <v>947.11</v>
      </c>
      <c r="R21">
        <v>44.91</v>
      </c>
      <c r="S21">
        <v>36.86</v>
      </c>
      <c r="T21">
        <v>3185.8</v>
      </c>
      <c r="U21">
        <v>0.82</v>
      </c>
      <c r="V21">
        <v>0.91</v>
      </c>
      <c r="W21">
        <v>3.01</v>
      </c>
      <c r="X21">
        <v>0.21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2.7954</v>
      </c>
      <c r="E2">
        <v>35.77</v>
      </c>
      <c r="F2">
        <v>26.07</v>
      </c>
      <c r="G2">
        <v>6.83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317.72</v>
      </c>
      <c r="Q2">
        <v>947.3</v>
      </c>
      <c r="R2">
        <v>184.18</v>
      </c>
      <c r="S2">
        <v>36.86</v>
      </c>
      <c r="T2">
        <v>71729.37</v>
      </c>
      <c r="U2">
        <v>0.2</v>
      </c>
      <c r="V2">
        <v>0.75</v>
      </c>
      <c r="W2">
        <v>3.36</v>
      </c>
      <c r="X2">
        <v>4.67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3.4432</v>
      </c>
      <c r="E3">
        <v>29.04</v>
      </c>
      <c r="F3">
        <v>23.43</v>
      </c>
      <c r="G3">
        <v>13.78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100</v>
      </c>
      <c r="N3">
        <v>28.26</v>
      </c>
      <c r="O3">
        <v>20034.4</v>
      </c>
      <c r="P3">
        <v>281.15</v>
      </c>
      <c r="Q3">
        <v>947.23</v>
      </c>
      <c r="R3">
        <v>101.85</v>
      </c>
      <c r="S3">
        <v>36.86</v>
      </c>
      <c r="T3">
        <v>31197.76</v>
      </c>
      <c r="U3">
        <v>0.36</v>
      </c>
      <c r="V3">
        <v>0.84</v>
      </c>
      <c r="W3">
        <v>3.15</v>
      </c>
      <c r="X3">
        <v>2.03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3.6897</v>
      </c>
      <c r="E4">
        <v>27.1</v>
      </c>
      <c r="F4">
        <v>22.68</v>
      </c>
      <c r="G4">
        <v>20.94</v>
      </c>
      <c r="H4">
        <v>0.33</v>
      </c>
      <c r="I4">
        <v>65</v>
      </c>
      <c r="J4">
        <v>161.97</v>
      </c>
      <c r="K4">
        <v>50.28</v>
      </c>
      <c r="L4">
        <v>3</v>
      </c>
      <c r="M4">
        <v>63</v>
      </c>
      <c r="N4">
        <v>28.69</v>
      </c>
      <c r="O4">
        <v>20210.21</v>
      </c>
      <c r="P4">
        <v>267.98</v>
      </c>
      <c r="Q4">
        <v>947.21</v>
      </c>
      <c r="R4">
        <v>78.55</v>
      </c>
      <c r="S4">
        <v>36.86</v>
      </c>
      <c r="T4">
        <v>19735.01</v>
      </c>
      <c r="U4">
        <v>0.47</v>
      </c>
      <c r="V4">
        <v>0.87</v>
      </c>
      <c r="W4">
        <v>3.09</v>
      </c>
      <c r="X4">
        <v>1.28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3.8143</v>
      </c>
      <c r="E5">
        <v>26.22</v>
      </c>
      <c r="F5">
        <v>22.35</v>
      </c>
      <c r="G5">
        <v>27.93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259.61</v>
      </c>
      <c r="Q5">
        <v>947.13</v>
      </c>
      <c r="R5">
        <v>67.94</v>
      </c>
      <c r="S5">
        <v>36.86</v>
      </c>
      <c r="T5">
        <v>14512.44</v>
      </c>
      <c r="U5">
        <v>0.54</v>
      </c>
      <c r="V5">
        <v>0.88</v>
      </c>
      <c r="W5">
        <v>3.07</v>
      </c>
      <c r="X5">
        <v>0.95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3.8932</v>
      </c>
      <c r="E6">
        <v>25.69</v>
      </c>
      <c r="F6">
        <v>22.14</v>
      </c>
      <c r="G6">
        <v>34.95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252.55</v>
      </c>
      <c r="Q6">
        <v>947.12</v>
      </c>
      <c r="R6">
        <v>61.75</v>
      </c>
      <c r="S6">
        <v>36.86</v>
      </c>
      <c r="T6">
        <v>11470.37</v>
      </c>
      <c r="U6">
        <v>0.6</v>
      </c>
      <c r="V6">
        <v>0.89</v>
      </c>
      <c r="W6">
        <v>3.04</v>
      </c>
      <c r="X6">
        <v>0.74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3.9488</v>
      </c>
      <c r="E7">
        <v>25.32</v>
      </c>
      <c r="F7">
        <v>22</v>
      </c>
      <c r="G7">
        <v>42.58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246.01</v>
      </c>
      <c r="Q7">
        <v>947.11</v>
      </c>
      <c r="R7">
        <v>57.6</v>
      </c>
      <c r="S7">
        <v>36.86</v>
      </c>
      <c r="T7">
        <v>9432.389999999999</v>
      </c>
      <c r="U7">
        <v>0.64</v>
      </c>
      <c r="V7">
        <v>0.89</v>
      </c>
      <c r="W7">
        <v>3.03</v>
      </c>
      <c r="X7">
        <v>0.6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3.993</v>
      </c>
      <c r="E8">
        <v>25.04</v>
      </c>
      <c r="F8">
        <v>21.88</v>
      </c>
      <c r="G8">
        <v>50.5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240.1</v>
      </c>
      <c r="Q8">
        <v>947.16</v>
      </c>
      <c r="R8">
        <v>53.67</v>
      </c>
      <c r="S8">
        <v>36.86</v>
      </c>
      <c r="T8">
        <v>7491.86</v>
      </c>
      <c r="U8">
        <v>0.6899999999999999</v>
      </c>
      <c r="V8">
        <v>0.9</v>
      </c>
      <c r="W8">
        <v>3.02</v>
      </c>
      <c r="X8">
        <v>0.48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4.0229</v>
      </c>
      <c r="E9">
        <v>24.86</v>
      </c>
      <c r="F9">
        <v>21.82</v>
      </c>
      <c r="G9">
        <v>59.52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234.51</v>
      </c>
      <c r="Q9">
        <v>947.12</v>
      </c>
      <c r="R9">
        <v>51.84</v>
      </c>
      <c r="S9">
        <v>36.86</v>
      </c>
      <c r="T9">
        <v>6596.67</v>
      </c>
      <c r="U9">
        <v>0.71</v>
      </c>
      <c r="V9">
        <v>0.9</v>
      </c>
      <c r="W9">
        <v>3.02</v>
      </c>
      <c r="X9">
        <v>0.42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4.0446</v>
      </c>
      <c r="E10">
        <v>24.72</v>
      </c>
      <c r="F10">
        <v>21.76</v>
      </c>
      <c r="G10">
        <v>65.27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229.75</v>
      </c>
      <c r="Q10">
        <v>947.11</v>
      </c>
      <c r="R10">
        <v>49.86</v>
      </c>
      <c r="S10">
        <v>36.86</v>
      </c>
      <c r="T10">
        <v>5613.68</v>
      </c>
      <c r="U10">
        <v>0.74</v>
      </c>
      <c r="V10">
        <v>0.9</v>
      </c>
      <c r="W10">
        <v>3.01</v>
      </c>
      <c r="X10">
        <v>0.36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4.0672</v>
      </c>
      <c r="E11">
        <v>24.59</v>
      </c>
      <c r="F11">
        <v>21.71</v>
      </c>
      <c r="G11">
        <v>76.64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221.83</v>
      </c>
      <c r="Q11">
        <v>947.16</v>
      </c>
      <c r="R11">
        <v>48.61</v>
      </c>
      <c r="S11">
        <v>36.86</v>
      </c>
      <c r="T11">
        <v>5006.86</v>
      </c>
      <c r="U11">
        <v>0.76</v>
      </c>
      <c r="V11">
        <v>0.91</v>
      </c>
      <c r="W11">
        <v>3.01</v>
      </c>
      <c r="X11">
        <v>0.31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4.0757</v>
      </c>
      <c r="E12">
        <v>24.54</v>
      </c>
      <c r="F12">
        <v>21.7</v>
      </c>
      <c r="G12">
        <v>81.36</v>
      </c>
      <c r="H12">
        <v>1.12</v>
      </c>
      <c r="I12">
        <v>16</v>
      </c>
      <c r="J12">
        <v>173.55</v>
      </c>
      <c r="K12">
        <v>50.28</v>
      </c>
      <c r="L12">
        <v>11</v>
      </c>
      <c r="M12">
        <v>14</v>
      </c>
      <c r="N12">
        <v>32.27</v>
      </c>
      <c r="O12">
        <v>21638.31</v>
      </c>
      <c r="P12">
        <v>215.89</v>
      </c>
      <c r="Q12">
        <v>947.11</v>
      </c>
      <c r="R12">
        <v>48.05</v>
      </c>
      <c r="S12">
        <v>36.86</v>
      </c>
      <c r="T12">
        <v>4729.9</v>
      </c>
      <c r="U12">
        <v>0.77</v>
      </c>
      <c r="V12">
        <v>0.91</v>
      </c>
      <c r="W12">
        <v>3.01</v>
      </c>
      <c r="X12">
        <v>0.3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4.0921</v>
      </c>
      <c r="E13">
        <v>24.44</v>
      </c>
      <c r="F13">
        <v>21.66</v>
      </c>
      <c r="G13">
        <v>92.84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212.86</v>
      </c>
      <c r="Q13">
        <v>947.11</v>
      </c>
      <c r="R13">
        <v>46.87</v>
      </c>
      <c r="S13">
        <v>36.86</v>
      </c>
      <c r="T13">
        <v>4152</v>
      </c>
      <c r="U13">
        <v>0.79</v>
      </c>
      <c r="V13">
        <v>0.91</v>
      </c>
      <c r="W13">
        <v>3.01</v>
      </c>
      <c r="X13">
        <v>0.26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4.091</v>
      </c>
      <c r="E14">
        <v>24.44</v>
      </c>
      <c r="F14">
        <v>21.67</v>
      </c>
      <c r="G14">
        <v>92.86</v>
      </c>
      <c r="H14">
        <v>1.31</v>
      </c>
      <c r="I14">
        <v>14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208.94</v>
      </c>
      <c r="Q14">
        <v>947.12</v>
      </c>
      <c r="R14">
        <v>46.8</v>
      </c>
      <c r="S14">
        <v>36.86</v>
      </c>
      <c r="T14">
        <v>4114.08</v>
      </c>
      <c r="U14">
        <v>0.79</v>
      </c>
      <c r="V14">
        <v>0.91</v>
      </c>
      <c r="W14">
        <v>3.02</v>
      </c>
      <c r="X14">
        <v>0.27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4.096</v>
      </c>
      <c r="E15">
        <v>24.41</v>
      </c>
      <c r="F15">
        <v>21.67</v>
      </c>
      <c r="G15">
        <v>100.02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210.29</v>
      </c>
      <c r="Q15">
        <v>947.1900000000001</v>
      </c>
      <c r="R15">
        <v>46.8</v>
      </c>
      <c r="S15">
        <v>36.86</v>
      </c>
      <c r="T15">
        <v>4118.74</v>
      </c>
      <c r="U15">
        <v>0.79</v>
      </c>
      <c r="V15">
        <v>0.91</v>
      </c>
      <c r="W15">
        <v>3.02</v>
      </c>
      <c r="X15">
        <v>0.27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3.5473</v>
      </c>
      <c r="E2">
        <v>28.19</v>
      </c>
      <c r="F2">
        <v>24.04</v>
      </c>
      <c r="G2">
        <v>11.01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129</v>
      </c>
      <c r="N2">
        <v>9.74</v>
      </c>
      <c r="O2">
        <v>10204.21</v>
      </c>
      <c r="P2">
        <v>181.62</v>
      </c>
      <c r="Q2">
        <v>947.3</v>
      </c>
      <c r="R2">
        <v>120.98</v>
      </c>
      <c r="S2">
        <v>36.86</v>
      </c>
      <c r="T2">
        <v>40618.9</v>
      </c>
      <c r="U2">
        <v>0.3</v>
      </c>
      <c r="V2">
        <v>0.82</v>
      </c>
      <c r="W2">
        <v>3.19</v>
      </c>
      <c r="X2">
        <v>2.64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3.925</v>
      </c>
      <c r="E3">
        <v>25.48</v>
      </c>
      <c r="F3">
        <v>22.57</v>
      </c>
      <c r="G3">
        <v>22.95</v>
      </c>
      <c r="H3">
        <v>0.43</v>
      </c>
      <c r="I3">
        <v>59</v>
      </c>
      <c r="J3">
        <v>82.04000000000001</v>
      </c>
      <c r="K3">
        <v>35.1</v>
      </c>
      <c r="L3">
        <v>2</v>
      </c>
      <c r="M3">
        <v>57</v>
      </c>
      <c r="N3">
        <v>9.94</v>
      </c>
      <c r="O3">
        <v>10352.53</v>
      </c>
      <c r="P3">
        <v>160.47</v>
      </c>
      <c r="Q3">
        <v>947.1900000000001</v>
      </c>
      <c r="R3">
        <v>74.81999999999999</v>
      </c>
      <c r="S3">
        <v>36.86</v>
      </c>
      <c r="T3">
        <v>17901.48</v>
      </c>
      <c r="U3">
        <v>0.49</v>
      </c>
      <c r="V3">
        <v>0.87</v>
      </c>
      <c r="W3">
        <v>3.09</v>
      </c>
      <c r="X3">
        <v>1.17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4.0623</v>
      </c>
      <c r="E4">
        <v>24.62</v>
      </c>
      <c r="F4">
        <v>22.1</v>
      </c>
      <c r="G4">
        <v>36.84</v>
      </c>
      <c r="H4">
        <v>0.63</v>
      </c>
      <c r="I4">
        <v>36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146.72</v>
      </c>
      <c r="Q4">
        <v>947.15</v>
      </c>
      <c r="R4">
        <v>60.65</v>
      </c>
      <c r="S4">
        <v>36.86</v>
      </c>
      <c r="T4">
        <v>10930.87</v>
      </c>
      <c r="U4">
        <v>0.61</v>
      </c>
      <c r="V4">
        <v>0.89</v>
      </c>
      <c r="W4">
        <v>3.04</v>
      </c>
      <c r="X4">
        <v>0.7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4.0997</v>
      </c>
      <c r="E5">
        <v>24.39</v>
      </c>
      <c r="F5">
        <v>22</v>
      </c>
      <c r="G5">
        <v>45.52</v>
      </c>
      <c r="H5">
        <v>0.83</v>
      </c>
      <c r="I5">
        <v>29</v>
      </c>
      <c r="J5">
        <v>84.45999999999999</v>
      </c>
      <c r="K5">
        <v>35.1</v>
      </c>
      <c r="L5">
        <v>4</v>
      </c>
      <c r="M5">
        <v>3</v>
      </c>
      <c r="N5">
        <v>10.36</v>
      </c>
      <c r="O5">
        <v>10650.22</v>
      </c>
      <c r="P5">
        <v>138.25</v>
      </c>
      <c r="Q5">
        <v>947.11</v>
      </c>
      <c r="R5">
        <v>56.35</v>
      </c>
      <c r="S5">
        <v>36.86</v>
      </c>
      <c r="T5">
        <v>8815.52</v>
      </c>
      <c r="U5">
        <v>0.65</v>
      </c>
      <c r="V5">
        <v>0.89</v>
      </c>
      <c r="W5">
        <v>3.07</v>
      </c>
      <c r="X5">
        <v>0.6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4.1003</v>
      </c>
      <c r="E6">
        <v>24.39</v>
      </c>
      <c r="F6">
        <v>22</v>
      </c>
      <c r="G6">
        <v>45.51</v>
      </c>
      <c r="H6">
        <v>1.02</v>
      </c>
      <c r="I6">
        <v>29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140.11</v>
      </c>
      <c r="Q6">
        <v>947.11</v>
      </c>
      <c r="R6">
        <v>56.19</v>
      </c>
      <c r="S6">
        <v>36.86</v>
      </c>
      <c r="T6">
        <v>8736.360000000001</v>
      </c>
      <c r="U6">
        <v>0.66</v>
      </c>
      <c r="V6">
        <v>0.89</v>
      </c>
      <c r="W6">
        <v>3.07</v>
      </c>
      <c r="X6">
        <v>0.6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3.2727</v>
      </c>
      <c r="E2">
        <v>30.56</v>
      </c>
      <c r="F2">
        <v>24.81</v>
      </c>
      <c r="G2">
        <v>8.91</v>
      </c>
      <c r="H2">
        <v>0.16</v>
      </c>
      <c r="I2">
        <v>167</v>
      </c>
      <c r="J2">
        <v>107.41</v>
      </c>
      <c r="K2">
        <v>41.65</v>
      </c>
      <c r="L2">
        <v>1</v>
      </c>
      <c r="M2">
        <v>165</v>
      </c>
      <c r="N2">
        <v>14.77</v>
      </c>
      <c r="O2">
        <v>13481.73</v>
      </c>
      <c r="P2">
        <v>231.01</v>
      </c>
      <c r="Q2">
        <v>947.28</v>
      </c>
      <c r="R2">
        <v>144.48</v>
      </c>
      <c r="S2">
        <v>36.86</v>
      </c>
      <c r="T2">
        <v>52190.45</v>
      </c>
      <c r="U2">
        <v>0.26</v>
      </c>
      <c r="V2">
        <v>0.79</v>
      </c>
      <c r="W2">
        <v>3.27</v>
      </c>
      <c r="X2">
        <v>3.41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3.7594</v>
      </c>
      <c r="E3">
        <v>26.6</v>
      </c>
      <c r="F3">
        <v>22.9</v>
      </c>
      <c r="G3">
        <v>18.32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73</v>
      </c>
      <c r="N3">
        <v>15.03</v>
      </c>
      <c r="O3">
        <v>13638.32</v>
      </c>
      <c r="P3">
        <v>206.15</v>
      </c>
      <c r="Q3">
        <v>947.1900000000001</v>
      </c>
      <c r="R3">
        <v>84.98</v>
      </c>
      <c r="S3">
        <v>36.86</v>
      </c>
      <c r="T3">
        <v>22901.72</v>
      </c>
      <c r="U3">
        <v>0.43</v>
      </c>
      <c r="V3">
        <v>0.86</v>
      </c>
      <c r="W3">
        <v>3.11</v>
      </c>
      <c r="X3">
        <v>1.5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3.93</v>
      </c>
      <c r="E4">
        <v>25.45</v>
      </c>
      <c r="F4">
        <v>22.34</v>
      </c>
      <c r="G4">
        <v>27.93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193.61</v>
      </c>
      <c r="Q4">
        <v>947.11</v>
      </c>
      <c r="R4">
        <v>68.22</v>
      </c>
      <c r="S4">
        <v>36.86</v>
      </c>
      <c r="T4">
        <v>14654.18</v>
      </c>
      <c r="U4">
        <v>0.54</v>
      </c>
      <c r="V4">
        <v>0.88</v>
      </c>
      <c r="W4">
        <v>3.06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4.0236</v>
      </c>
      <c r="E5">
        <v>24.85</v>
      </c>
      <c r="F5">
        <v>22.06</v>
      </c>
      <c r="G5">
        <v>38.93</v>
      </c>
      <c r="H5">
        <v>0.63</v>
      </c>
      <c r="I5">
        <v>34</v>
      </c>
      <c r="J5">
        <v>111.23</v>
      </c>
      <c r="K5">
        <v>41.65</v>
      </c>
      <c r="L5">
        <v>4</v>
      </c>
      <c r="M5">
        <v>32</v>
      </c>
      <c r="N5">
        <v>15.58</v>
      </c>
      <c r="O5">
        <v>13952.52</v>
      </c>
      <c r="P5">
        <v>183.41</v>
      </c>
      <c r="Q5">
        <v>947.12</v>
      </c>
      <c r="R5">
        <v>59.32</v>
      </c>
      <c r="S5">
        <v>36.86</v>
      </c>
      <c r="T5">
        <v>10275.63</v>
      </c>
      <c r="U5">
        <v>0.62</v>
      </c>
      <c r="V5">
        <v>0.89</v>
      </c>
      <c r="W5">
        <v>3.04</v>
      </c>
      <c r="X5">
        <v>0.66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4.0798</v>
      </c>
      <c r="E6">
        <v>24.51</v>
      </c>
      <c r="F6">
        <v>21.9</v>
      </c>
      <c r="G6">
        <v>50.53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173.9</v>
      </c>
      <c r="Q6">
        <v>947.16</v>
      </c>
      <c r="R6">
        <v>54.31</v>
      </c>
      <c r="S6">
        <v>36.86</v>
      </c>
      <c r="T6">
        <v>7807.98</v>
      </c>
      <c r="U6">
        <v>0.68</v>
      </c>
      <c r="V6">
        <v>0.9</v>
      </c>
      <c r="W6">
        <v>3.02</v>
      </c>
      <c r="X6">
        <v>0.5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4.1082</v>
      </c>
      <c r="E7">
        <v>24.34</v>
      </c>
      <c r="F7">
        <v>21.82</v>
      </c>
      <c r="G7">
        <v>59.5</v>
      </c>
      <c r="H7">
        <v>0.93</v>
      </c>
      <c r="I7">
        <v>22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164.77</v>
      </c>
      <c r="Q7">
        <v>947.1799999999999</v>
      </c>
      <c r="R7">
        <v>51.33</v>
      </c>
      <c r="S7">
        <v>36.86</v>
      </c>
      <c r="T7">
        <v>6342.11</v>
      </c>
      <c r="U7">
        <v>0.72</v>
      </c>
      <c r="V7">
        <v>0.9</v>
      </c>
      <c r="W7">
        <v>3.03</v>
      </c>
      <c r="X7">
        <v>0.42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4.1202</v>
      </c>
      <c r="E8">
        <v>24.27</v>
      </c>
      <c r="F8">
        <v>21.79</v>
      </c>
      <c r="G8">
        <v>65.37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164.05</v>
      </c>
      <c r="Q8">
        <v>947.17</v>
      </c>
      <c r="R8">
        <v>50.15</v>
      </c>
      <c r="S8">
        <v>36.86</v>
      </c>
      <c r="T8">
        <v>5757.73</v>
      </c>
      <c r="U8">
        <v>0.74</v>
      </c>
      <c r="V8">
        <v>0.9</v>
      </c>
      <c r="W8">
        <v>3.04</v>
      </c>
      <c r="X8">
        <v>0.39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3.7425</v>
      </c>
      <c r="E2">
        <v>26.72</v>
      </c>
      <c r="F2">
        <v>23.48</v>
      </c>
      <c r="G2">
        <v>13.55</v>
      </c>
      <c r="H2">
        <v>0.28</v>
      </c>
      <c r="I2">
        <v>104</v>
      </c>
      <c r="J2">
        <v>61.76</v>
      </c>
      <c r="K2">
        <v>28.92</v>
      </c>
      <c r="L2">
        <v>1</v>
      </c>
      <c r="M2">
        <v>102</v>
      </c>
      <c r="N2">
        <v>6.84</v>
      </c>
      <c r="O2">
        <v>7851.41</v>
      </c>
      <c r="P2">
        <v>142.71</v>
      </c>
      <c r="Q2">
        <v>947.17</v>
      </c>
      <c r="R2">
        <v>103.32</v>
      </c>
      <c r="S2">
        <v>36.86</v>
      </c>
      <c r="T2">
        <v>31925.08</v>
      </c>
      <c r="U2">
        <v>0.36</v>
      </c>
      <c r="V2">
        <v>0.84</v>
      </c>
      <c r="W2">
        <v>3.15</v>
      </c>
      <c r="X2">
        <v>2.08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4.0474</v>
      </c>
      <c r="E3">
        <v>24.71</v>
      </c>
      <c r="F3">
        <v>22.29</v>
      </c>
      <c r="G3">
        <v>29.71</v>
      </c>
      <c r="H3">
        <v>0.55</v>
      </c>
      <c r="I3">
        <v>45</v>
      </c>
      <c r="J3">
        <v>62.92</v>
      </c>
      <c r="K3">
        <v>28.92</v>
      </c>
      <c r="L3">
        <v>2</v>
      </c>
      <c r="M3">
        <v>37</v>
      </c>
      <c r="N3">
        <v>7</v>
      </c>
      <c r="O3">
        <v>7994.37</v>
      </c>
      <c r="P3">
        <v>121.03</v>
      </c>
      <c r="Q3">
        <v>947.16</v>
      </c>
      <c r="R3">
        <v>66.26000000000001</v>
      </c>
      <c r="S3">
        <v>36.86</v>
      </c>
      <c r="T3">
        <v>13692.04</v>
      </c>
      <c r="U3">
        <v>0.5600000000000001</v>
      </c>
      <c r="V3">
        <v>0.88</v>
      </c>
      <c r="W3">
        <v>3.06</v>
      </c>
      <c r="X3">
        <v>0.89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4.0734</v>
      </c>
      <c r="E4">
        <v>24.55</v>
      </c>
      <c r="F4">
        <v>22.21</v>
      </c>
      <c r="G4">
        <v>34.17</v>
      </c>
      <c r="H4">
        <v>0.8100000000000001</v>
      </c>
      <c r="I4">
        <v>39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118.99</v>
      </c>
      <c r="Q4">
        <v>947.28</v>
      </c>
      <c r="R4">
        <v>62.42</v>
      </c>
      <c r="S4">
        <v>36.86</v>
      </c>
      <c r="T4">
        <v>11797.66</v>
      </c>
      <c r="U4">
        <v>0.59</v>
      </c>
      <c r="V4">
        <v>0.89</v>
      </c>
      <c r="W4">
        <v>3.1</v>
      </c>
      <c r="X4">
        <v>0.8100000000000001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2.7214</v>
      </c>
      <c r="E2">
        <v>36.75</v>
      </c>
      <c r="F2">
        <v>26.27</v>
      </c>
      <c r="G2">
        <v>6.6</v>
      </c>
      <c r="H2">
        <v>0.11</v>
      </c>
      <c r="I2">
        <v>239</v>
      </c>
      <c r="J2">
        <v>167.88</v>
      </c>
      <c r="K2">
        <v>51.39</v>
      </c>
      <c r="L2">
        <v>1</v>
      </c>
      <c r="M2">
        <v>237</v>
      </c>
      <c r="N2">
        <v>30.49</v>
      </c>
      <c r="O2">
        <v>20939.59</v>
      </c>
      <c r="P2">
        <v>331.76</v>
      </c>
      <c r="Q2">
        <v>947.33</v>
      </c>
      <c r="R2">
        <v>190.71</v>
      </c>
      <c r="S2">
        <v>36.86</v>
      </c>
      <c r="T2">
        <v>74943.39999999999</v>
      </c>
      <c r="U2">
        <v>0.19</v>
      </c>
      <c r="V2">
        <v>0.75</v>
      </c>
      <c r="W2">
        <v>3.37</v>
      </c>
      <c r="X2">
        <v>4.87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3.3912</v>
      </c>
      <c r="E3">
        <v>29.49</v>
      </c>
      <c r="F3">
        <v>23.52</v>
      </c>
      <c r="G3">
        <v>13.32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293</v>
      </c>
      <c r="Q3">
        <v>947.17</v>
      </c>
      <c r="R3">
        <v>104.56</v>
      </c>
      <c r="S3">
        <v>36.86</v>
      </c>
      <c r="T3">
        <v>32535.32</v>
      </c>
      <c r="U3">
        <v>0.35</v>
      </c>
      <c r="V3">
        <v>0.84</v>
      </c>
      <c r="W3">
        <v>3.16</v>
      </c>
      <c r="X3">
        <v>2.12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3.6463</v>
      </c>
      <c r="E4">
        <v>27.42</v>
      </c>
      <c r="F4">
        <v>22.75</v>
      </c>
      <c r="G4">
        <v>20.07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279.33</v>
      </c>
      <c r="Q4">
        <v>947.16</v>
      </c>
      <c r="R4">
        <v>80.45999999999999</v>
      </c>
      <c r="S4">
        <v>36.86</v>
      </c>
      <c r="T4">
        <v>20676.15</v>
      </c>
      <c r="U4">
        <v>0.46</v>
      </c>
      <c r="V4">
        <v>0.87</v>
      </c>
      <c r="W4">
        <v>3.1</v>
      </c>
      <c r="X4">
        <v>1.35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3.7817</v>
      </c>
      <c r="E5">
        <v>26.44</v>
      </c>
      <c r="F5">
        <v>22.38</v>
      </c>
      <c r="G5">
        <v>26.85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270.54</v>
      </c>
      <c r="Q5">
        <v>947.11</v>
      </c>
      <c r="R5">
        <v>69.04000000000001</v>
      </c>
      <c r="S5">
        <v>36.86</v>
      </c>
      <c r="T5">
        <v>15054.75</v>
      </c>
      <c r="U5">
        <v>0.53</v>
      </c>
      <c r="V5">
        <v>0.88</v>
      </c>
      <c r="W5">
        <v>3.07</v>
      </c>
      <c r="X5">
        <v>0.98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3.8685</v>
      </c>
      <c r="E6">
        <v>25.85</v>
      </c>
      <c r="F6">
        <v>22.16</v>
      </c>
      <c r="G6">
        <v>34.09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264</v>
      </c>
      <c r="Q6">
        <v>947.14</v>
      </c>
      <c r="R6">
        <v>62.38</v>
      </c>
      <c r="S6">
        <v>36.86</v>
      </c>
      <c r="T6">
        <v>11778.65</v>
      </c>
      <c r="U6">
        <v>0.59</v>
      </c>
      <c r="V6">
        <v>0.89</v>
      </c>
      <c r="W6">
        <v>3.04</v>
      </c>
      <c r="X6">
        <v>0.76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3.9277</v>
      </c>
      <c r="E7">
        <v>25.46</v>
      </c>
      <c r="F7">
        <v>22</v>
      </c>
      <c r="G7">
        <v>41.26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257.68</v>
      </c>
      <c r="Q7">
        <v>947.16</v>
      </c>
      <c r="R7">
        <v>57.44</v>
      </c>
      <c r="S7">
        <v>36.86</v>
      </c>
      <c r="T7">
        <v>9346.52</v>
      </c>
      <c r="U7">
        <v>0.64</v>
      </c>
      <c r="V7">
        <v>0.89</v>
      </c>
      <c r="W7">
        <v>3.03</v>
      </c>
      <c r="X7">
        <v>0.6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3.9655</v>
      </c>
      <c r="E8">
        <v>25.22</v>
      </c>
      <c r="F8">
        <v>21.93</v>
      </c>
      <c r="G8">
        <v>48.73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252.6</v>
      </c>
      <c r="Q8">
        <v>947.15</v>
      </c>
      <c r="R8">
        <v>55.18</v>
      </c>
      <c r="S8">
        <v>36.86</v>
      </c>
      <c r="T8">
        <v>8237.610000000001</v>
      </c>
      <c r="U8">
        <v>0.67</v>
      </c>
      <c r="V8">
        <v>0.9</v>
      </c>
      <c r="W8">
        <v>3.03</v>
      </c>
      <c r="X8">
        <v>0.53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3.9942</v>
      </c>
      <c r="E9">
        <v>25.04</v>
      </c>
      <c r="F9">
        <v>21.85</v>
      </c>
      <c r="G9">
        <v>54.63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247.88</v>
      </c>
      <c r="Q9">
        <v>947.16</v>
      </c>
      <c r="R9">
        <v>52.59</v>
      </c>
      <c r="S9">
        <v>36.86</v>
      </c>
      <c r="T9">
        <v>6960.15</v>
      </c>
      <c r="U9">
        <v>0.7</v>
      </c>
      <c r="V9">
        <v>0.9</v>
      </c>
      <c r="W9">
        <v>3.03</v>
      </c>
      <c r="X9">
        <v>0.45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4.0172</v>
      </c>
      <c r="E10">
        <v>24.89</v>
      </c>
      <c r="F10">
        <v>21.81</v>
      </c>
      <c r="G10">
        <v>62.31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241.9</v>
      </c>
      <c r="Q10">
        <v>947.13</v>
      </c>
      <c r="R10">
        <v>51.43</v>
      </c>
      <c r="S10">
        <v>36.86</v>
      </c>
      <c r="T10">
        <v>6394.76</v>
      </c>
      <c r="U10">
        <v>0.72</v>
      </c>
      <c r="V10">
        <v>0.9</v>
      </c>
      <c r="W10">
        <v>3.02</v>
      </c>
      <c r="X10">
        <v>0.41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4.0459</v>
      </c>
      <c r="E11">
        <v>24.72</v>
      </c>
      <c r="F11">
        <v>21.73</v>
      </c>
      <c r="G11">
        <v>72.45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235.67</v>
      </c>
      <c r="Q11">
        <v>947.11</v>
      </c>
      <c r="R11">
        <v>48.98</v>
      </c>
      <c r="S11">
        <v>36.86</v>
      </c>
      <c r="T11">
        <v>5185.71</v>
      </c>
      <c r="U11">
        <v>0.75</v>
      </c>
      <c r="V11">
        <v>0.91</v>
      </c>
      <c r="W11">
        <v>3.02</v>
      </c>
      <c r="X11">
        <v>0.33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4.0505</v>
      </c>
      <c r="E12">
        <v>24.69</v>
      </c>
      <c r="F12">
        <v>21.74</v>
      </c>
      <c r="G12">
        <v>76.73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231.13</v>
      </c>
      <c r="Q12">
        <v>947.11</v>
      </c>
      <c r="R12">
        <v>49.37</v>
      </c>
      <c r="S12">
        <v>36.86</v>
      </c>
      <c r="T12">
        <v>5382.66</v>
      </c>
      <c r="U12">
        <v>0.75</v>
      </c>
      <c r="V12">
        <v>0.91</v>
      </c>
      <c r="W12">
        <v>3.01</v>
      </c>
      <c r="X12">
        <v>0.34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4.07</v>
      </c>
      <c r="E13">
        <v>24.57</v>
      </c>
      <c r="F13">
        <v>21.69</v>
      </c>
      <c r="G13">
        <v>86.76000000000001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225.58</v>
      </c>
      <c r="Q13">
        <v>947.11</v>
      </c>
      <c r="R13">
        <v>47.8</v>
      </c>
      <c r="S13">
        <v>36.86</v>
      </c>
      <c r="T13">
        <v>4607.9</v>
      </c>
      <c r="U13">
        <v>0.77</v>
      </c>
      <c r="V13">
        <v>0.91</v>
      </c>
      <c r="W13">
        <v>3.01</v>
      </c>
      <c r="X13">
        <v>0.29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4.082</v>
      </c>
      <c r="E14">
        <v>24.5</v>
      </c>
      <c r="F14">
        <v>21.65</v>
      </c>
      <c r="G14">
        <v>92.79000000000001</v>
      </c>
      <c r="H14">
        <v>1.24</v>
      </c>
      <c r="I14">
        <v>14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219.21</v>
      </c>
      <c r="Q14">
        <v>947.11</v>
      </c>
      <c r="R14">
        <v>46.41</v>
      </c>
      <c r="S14">
        <v>36.86</v>
      </c>
      <c r="T14">
        <v>3922.18</v>
      </c>
      <c r="U14">
        <v>0.79</v>
      </c>
      <c r="V14">
        <v>0.91</v>
      </c>
      <c r="W14">
        <v>3.01</v>
      </c>
      <c r="X14">
        <v>0.25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4.0884</v>
      </c>
      <c r="E15">
        <v>24.46</v>
      </c>
      <c r="F15">
        <v>21.65</v>
      </c>
      <c r="G15">
        <v>99.91</v>
      </c>
      <c r="H15">
        <v>1.33</v>
      </c>
      <c r="I15">
        <v>13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216.86</v>
      </c>
      <c r="Q15">
        <v>947.12</v>
      </c>
      <c r="R15">
        <v>46.16</v>
      </c>
      <c r="S15">
        <v>36.86</v>
      </c>
      <c r="T15">
        <v>3797.99</v>
      </c>
      <c r="U15">
        <v>0.8</v>
      </c>
      <c r="V15">
        <v>0.91</v>
      </c>
      <c r="W15">
        <v>3.01</v>
      </c>
      <c r="X15">
        <v>0.25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4.0874</v>
      </c>
      <c r="E16">
        <v>24.47</v>
      </c>
      <c r="F16">
        <v>21.65</v>
      </c>
      <c r="G16">
        <v>99.93000000000001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216.53</v>
      </c>
      <c r="Q16">
        <v>947.14</v>
      </c>
      <c r="R16">
        <v>46.17</v>
      </c>
      <c r="S16">
        <v>36.86</v>
      </c>
      <c r="T16">
        <v>3805.05</v>
      </c>
      <c r="U16">
        <v>0.8</v>
      </c>
      <c r="V16">
        <v>0.91</v>
      </c>
      <c r="W16">
        <v>3.02</v>
      </c>
      <c r="X16">
        <v>0.25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3.8545</v>
      </c>
      <c r="E2">
        <v>25.94</v>
      </c>
      <c r="F2">
        <v>23.13</v>
      </c>
      <c r="G2">
        <v>15.95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85</v>
      </c>
      <c r="N2">
        <v>5.51</v>
      </c>
      <c r="O2">
        <v>6564.78</v>
      </c>
      <c r="P2">
        <v>119.1</v>
      </c>
      <c r="Q2">
        <v>947.24</v>
      </c>
      <c r="R2">
        <v>92.54000000000001</v>
      </c>
      <c r="S2">
        <v>36.86</v>
      </c>
      <c r="T2">
        <v>26618.63</v>
      </c>
      <c r="U2">
        <v>0.4</v>
      </c>
      <c r="V2">
        <v>0.85</v>
      </c>
      <c r="W2">
        <v>3.13</v>
      </c>
      <c r="X2">
        <v>1.73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4.0358</v>
      </c>
      <c r="E3">
        <v>24.78</v>
      </c>
      <c r="F3">
        <v>22.43</v>
      </c>
      <c r="G3">
        <v>27.47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105.75</v>
      </c>
      <c r="Q3">
        <v>947.24</v>
      </c>
      <c r="R3">
        <v>68.87</v>
      </c>
      <c r="S3">
        <v>36.86</v>
      </c>
      <c r="T3">
        <v>14975.64</v>
      </c>
      <c r="U3">
        <v>0.54</v>
      </c>
      <c r="V3">
        <v>0.88</v>
      </c>
      <c r="W3">
        <v>3.12</v>
      </c>
      <c r="X3">
        <v>1.03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3.03</v>
      </c>
      <c r="E2">
        <v>33</v>
      </c>
      <c r="F2">
        <v>25.43</v>
      </c>
      <c r="G2">
        <v>7.71</v>
      </c>
      <c r="H2">
        <v>0.13</v>
      </c>
      <c r="I2">
        <v>198</v>
      </c>
      <c r="J2">
        <v>133.21</v>
      </c>
      <c r="K2">
        <v>46.47</v>
      </c>
      <c r="L2">
        <v>1</v>
      </c>
      <c r="M2">
        <v>196</v>
      </c>
      <c r="N2">
        <v>20.75</v>
      </c>
      <c r="O2">
        <v>16663.42</v>
      </c>
      <c r="P2">
        <v>275.05</v>
      </c>
      <c r="Q2">
        <v>947.33</v>
      </c>
      <c r="R2">
        <v>164.3</v>
      </c>
      <c r="S2">
        <v>36.86</v>
      </c>
      <c r="T2">
        <v>61946.79</v>
      </c>
      <c r="U2">
        <v>0.22</v>
      </c>
      <c r="V2">
        <v>0.77</v>
      </c>
      <c r="W2">
        <v>3.3</v>
      </c>
      <c r="X2">
        <v>4.03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3.5991</v>
      </c>
      <c r="E3">
        <v>27.78</v>
      </c>
      <c r="F3">
        <v>23.18</v>
      </c>
      <c r="G3">
        <v>15.63</v>
      </c>
      <c r="H3">
        <v>0.26</v>
      </c>
      <c r="I3">
        <v>89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245.32</v>
      </c>
      <c r="Q3">
        <v>947.21</v>
      </c>
      <c r="R3">
        <v>93.95</v>
      </c>
      <c r="S3">
        <v>36.86</v>
      </c>
      <c r="T3">
        <v>27317.36</v>
      </c>
      <c r="U3">
        <v>0.39</v>
      </c>
      <c r="V3">
        <v>0.85</v>
      </c>
      <c r="W3">
        <v>3.13</v>
      </c>
      <c r="X3">
        <v>1.78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3.8073</v>
      </c>
      <c r="E4">
        <v>26.27</v>
      </c>
      <c r="F4">
        <v>22.53</v>
      </c>
      <c r="G4">
        <v>23.72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55</v>
      </c>
      <c r="N4">
        <v>21.43</v>
      </c>
      <c r="O4">
        <v>16994.64</v>
      </c>
      <c r="P4">
        <v>233.02</v>
      </c>
      <c r="Q4">
        <v>947.16</v>
      </c>
      <c r="R4">
        <v>73.95999999999999</v>
      </c>
      <c r="S4">
        <v>36.86</v>
      </c>
      <c r="T4">
        <v>17478.47</v>
      </c>
      <c r="U4">
        <v>0.5</v>
      </c>
      <c r="V4">
        <v>0.87</v>
      </c>
      <c r="W4">
        <v>3.08</v>
      </c>
      <c r="X4">
        <v>1.13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3.922</v>
      </c>
      <c r="E5">
        <v>25.5</v>
      </c>
      <c r="F5">
        <v>22.2</v>
      </c>
      <c r="G5">
        <v>32.49</v>
      </c>
      <c r="H5">
        <v>0.52</v>
      </c>
      <c r="I5">
        <v>41</v>
      </c>
      <c r="J5">
        <v>137.25</v>
      </c>
      <c r="K5">
        <v>46.47</v>
      </c>
      <c r="L5">
        <v>4</v>
      </c>
      <c r="M5">
        <v>39</v>
      </c>
      <c r="N5">
        <v>21.78</v>
      </c>
      <c r="O5">
        <v>17160.92</v>
      </c>
      <c r="P5">
        <v>223.72</v>
      </c>
      <c r="Q5">
        <v>947.11</v>
      </c>
      <c r="R5">
        <v>63.6</v>
      </c>
      <c r="S5">
        <v>36.86</v>
      </c>
      <c r="T5">
        <v>12379.48</v>
      </c>
      <c r="U5">
        <v>0.58</v>
      </c>
      <c r="V5">
        <v>0.89</v>
      </c>
      <c r="W5">
        <v>3.05</v>
      </c>
      <c r="X5">
        <v>0.8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3.9911</v>
      </c>
      <c r="E6">
        <v>25.06</v>
      </c>
      <c r="F6">
        <v>22</v>
      </c>
      <c r="G6">
        <v>41.26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17327.69</v>
      </c>
      <c r="P6">
        <v>215.8</v>
      </c>
      <c r="Q6">
        <v>947.17</v>
      </c>
      <c r="R6">
        <v>57.55</v>
      </c>
      <c r="S6">
        <v>36.86</v>
      </c>
      <c r="T6">
        <v>9400.57</v>
      </c>
      <c r="U6">
        <v>0.64</v>
      </c>
      <c r="V6">
        <v>0.89</v>
      </c>
      <c r="W6">
        <v>3.03</v>
      </c>
      <c r="X6">
        <v>0.6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4.0358</v>
      </c>
      <c r="E7">
        <v>24.78</v>
      </c>
      <c r="F7">
        <v>21.89</v>
      </c>
      <c r="G7">
        <v>50.52</v>
      </c>
      <c r="H7">
        <v>0.76</v>
      </c>
      <c r="I7">
        <v>26</v>
      </c>
      <c r="J7">
        <v>139.95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208.7</v>
      </c>
      <c r="Q7">
        <v>947.21</v>
      </c>
      <c r="R7">
        <v>54.25</v>
      </c>
      <c r="S7">
        <v>36.86</v>
      </c>
      <c r="T7">
        <v>7779.71</v>
      </c>
      <c r="U7">
        <v>0.68</v>
      </c>
      <c r="V7">
        <v>0.9</v>
      </c>
      <c r="W7">
        <v>3.02</v>
      </c>
      <c r="X7">
        <v>0.49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4.0666</v>
      </c>
      <c r="E8">
        <v>24.59</v>
      </c>
      <c r="F8">
        <v>21.81</v>
      </c>
      <c r="G8">
        <v>59.49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201.63</v>
      </c>
      <c r="Q8">
        <v>947.12</v>
      </c>
      <c r="R8">
        <v>51.39</v>
      </c>
      <c r="S8">
        <v>36.86</v>
      </c>
      <c r="T8">
        <v>6367.57</v>
      </c>
      <c r="U8">
        <v>0.72</v>
      </c>
      <c r="V8">
        <v>0.9</v>
      </c>
      <c r="W8">
        <v>3.02</v>
      </c>
      <c r="X8">
        <v>0.41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4.0899</v>
      </c>
      <c r="E9">
        <v>24.45</v>
      </c>
      <c r="F9">
        <v>21.75</v>
      </c>
      <c r="G9">
        <v>68.69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193.87</v>
      </c>
      <c r="Q9">
        <v>947.11</v>
      </c>
      <c r="R9">
        <v>49.67</v>
      </c>
      <c r="S9">
        <v>36.86</v>
      </c>
      <c r="T9">
        <v>5525.92</v>
      </c>
      <c r="U9">
        <v>0.74</v>
      </c>
      <c r="V9">
        <v>0.9</v>
      </c>
      <c r="W9">
        <v>3.02</v>
      </c>
      <c r="X9">
        <v>0.35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4.1015</v>
      </c>
      <c r="E10">
        <v>24.38</v>
      </c>
      <c r="F10">
        <v>21.74</v>
      </c>
      <c r="G10">
        <v>76.72</v>
      </c>
      <c r="H10">
        <v>1.11</v>
      </c>
      <c r="I10">
        <v>17</v>
      </c>
      <c r="J10">
        <v>144.05</v>
      </c>
      <c r="K10">
        <v>46.47</v>
      </c>
      <c r="L10">
        <v>9</v>
      </c>
      <c r="M10">
        <v>8</v>
      </c>
      <c r="N10">
        <v>23.58</v>
      </c>
      <c r="O10">
        <v>17999.83</v>
      </c>
      <c r="P10">
        <v>188.01</v>
      </c>
      <c r="Q10">
        <v>947.13</v>
      </c>
      <c r="R10">
        <v>49.12</v>
      </c>
      <c r="S10">
        <v>36.86</v>
      </c>
      <c r="T10">
        <v>5259.84</v>
      </c>
      <c r="U10">
        <v>0.75</v>
      </c>
      <c r="V10">
        <v>0.91</v>
      </c>
      <c r="W10">
        <v>3.02</v>
      </c>
      <c r="X10">
        <v>0.34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4.1087</v>
      </c>
      <c r="E11">
        <v>24.34</v>
      </c>
      <c r="F11">
        <v>21.72</v>
      </c>
      <c r="G11">
        <v>81.45999999999999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186.74</v>
      </c>
      <c r="Q11">
        <v>947.11</v>
      </c>
      <c r="R11">
        <v>48.29</v>
      </c>
      <c r="S11">
        <v>36.86</v>
      </c>
      <c r="T11">
        <v>4847.63</v>
      </c>
      <c r="U11">
        <v>0.76</v>
      </c>
      <c r="V11">
        <v>0.91</v>
      </c>
      <c r="W11">
        <v>3.03</v>
      </c>
      <c r="X11">
        <v>0.32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2.8721</v>
      </c>
      <c r="E2">
        <v>34.82</v>
      </c>
      <c r="F2">
        <v>25.85</v>
      </c>
      <c r="G2">
        <v>7.08</v>
      </c>
      <c r="H2">
        <v>0.12</v>
      </c>
      <c r="I2">
        <v>219</v>
      </c>
      <c r="J2">
        <v>150.44</v>
      </c>
      <c r="K2">
        <v>49.1</v>
      </c>
      <c r="L2">
        <v>1</v>
      </c>
      <c r="M2">
        <v>217</v>
      </c>
      <c r="N2">
        <v>25.34</v>
      </c>
      <c r="O2">
        <v>18787.76</v>
      </c>
      <c r="P2">
        <v>303.44</v>
      </c>
      <c r="Q2">
        <v>947.23</v>
      </c>
      <c r="R2">
        <v>177.54</v>
      </c>
      <c r="S2">
        <v>36.86</v>
      </c>
      <c r="T2">
        <v>68459.97</v>
      </c>
      <c r="U2">
        <v>0.21</v>
      </c>
      <c r="V2">
        <v>0.76</v>
      </c>
      <c r="W2">
        <v>3.34</v>
      </c>
      <c r="X2">
        <v>4.45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3.4921</v>
      </c>
      <c r="E3">
        <v>28.64</v>
      </c>
      <c r="F3">
        <v>23.37</v>
      </c>
      <c r="G3">
        <v>14.31</v>
      </c>
      <c r="H3">
        <v>0.23</v>
      </c>
      <c r="I3">
        <v>98</v>
      </c>
      <c r="J3">
        <v>151.83</v>
      </c>
      <c r="K3">
        <v>49.1</v>
      </c>
      <c r="L3">
        <v>2</v>
      </c>
      <c r="M3">
        <v>96</v>
      </c>
      <c r="N3">
        <v>25.73</v>
      </c>
      <c r="O3">
        <v>18959.54</v>
      </c>
      <c r="P3">
        <v>269.75</v>
      </c>
      <c r="Q3">
        <v>947.1799999999999</v>
      </c>
      <c r="R3">
        <v>99.95999999999999</v>
      </c>
      <c r="S3">
        <v>36.86</v>
      </c>
      <c r="T3">
        <v>30275.22</v>
      </c>
      <c r="U3">
        <v>0.37</v>
      </c>
      <c r="V3">
        <v>0.84</v>
      </c>
      <c r="W3">
        <v>3.14</v>
      </c>
      <c r="X3">
        <v>1.96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3.725</v>
      </c>
      <c r="E4">
        <v>26.85</v>
      </c>
      <c r="F4">
        <v>22.64</v>
      </c>
      <c r="G4">
        <v>21.57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256.48</v>
      </c>
      <c r="Q4">
        <v>947.12</v>
      </c>
      <c r="R4">
        <v>77.31999999999999</v>
      </c>
      <c r="S4">
        <v>36.86</v>
      </c>
      <c r="T4">
        <v>19127.57</v>
      </c>
      <c r="U4">
        <v>0.48</v>
      </c>
      <c r="V4">
        <v>0.87</v>
      </c>
      <c r="W4">
        <v>3.09</v>
      </c>
      <c r="X4">
        <v>1.24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3.8503</v>
      </c>
      <c r="E5">
        <v>25.97</v>
      </c>
      <c r="F5">
        <v>22.29</v>
      </c>
      <c r="G5">
        <v>29.07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247.98</v>
      </c>
      <c r="Q5">
        <v>947.13</v>
      </c>
      <c r="R5">
        <v>66.23999999999999</v>
      </c>
      <c r="S5">
        <v>36.86</v>
      </c>
      <c r="T5">
        <v>13675.86</v>
      </c>
      <c r="U5">
        <v>0.5600000000000001</v>
      </c>
      <c r="V5">
        <v>0.88</v>
      </c>
      <c r="W5">
        <v>3.06</v>
      </c>
      <c r="X5">
        <v>0.89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3.9255</v>
      </c>
      <c r="E6">
        <v>25.47</v>
      </c>
      <c r="F6">
        <v>22.1</v>
      </c>
      <c r="G6">
        <v>36.83</v>
      </c>
      <c r="H6">
        <v>0.57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</v>
      </c>
      <c r="P6">
        <v>241.25</v>
      </c>
      <c r="Q6">
        <v>947.14</v>
      </c>
      <c r="R6">
        <v>60.49</v>
      </c>
      <c r="S6">
        <v>36.86</v>
      </c>
      <c r="T6">
        <v>10851.78</v>
      </c>
      <c r="U6">
        <v>0.61</v>
      </c>
      <c r="V6">
        <v>0.89</v>
      </c>
      <c r="W6">
        <v>3.04</v>
      </c>
      <c r="X6">
        <v>0.7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3.9817</v>
      </c>
      <c r="E7">
        <v>25.11</v>
      </c>
      <c r="F7">
        <v>21.95</v>
      </c>
      <c r="G7">
        <v>45.42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234.11</v>
      </c>
      <c r="Q7">
        <v>947.11</v>
      </c>
      <c r="R7">
        <v>55.89</v>
      </c>
      <c r="S7">
        <v>36.86</v>
      </c>
      <c r="T7">
        <v>8586.620000000001</v>
      </c>
      <c r="U7">
        <v>0.66</v>
      </c>
      <c r="V7">
        <v>0.9</v>
      </c>
      <c r="W7">
        <v>3.03</v>
      </c>
      <c r="X7">
        <v>0.55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4.0107</v>
      </c>
      <c r="E8">
        <v>24.93</v>
      </c>
      <c r="F8">
        <v>21.89</v>
      </c>
      <c r="G8">
        <v>52.54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228.13</v>
      </c>
      <c r="Q8">
        <v>947.13</v>
      </c>
      <c r="R8">
        <v>54.08</v>
      </c>
      <c r="S8">
        <v>36.86</v>
      </c>
      <c r="T8">
        <v>7701.04</v>
      </c>
      <c r="U8">
        <v>0.68</v>
      </c>
      <c r="V8">
        <v>0.9</v>
      </c>
      <c r="W8">
        <v>3.03</v>
      </c>
      <c r="X8">
        <v>0.49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4.0443</v>
      </c>
      <c r="E9">
        <v>24.73</v>
      </c>
      <c r="F9">
        <v>21.81</v>
      </c>
      <c r="G9">
        <v>62.31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221.92</v>
      </c>
      <c r="Q9">
        <v>947.15</v>
      </c>
      <c r="R9">
        <v>51.42</v>
      </c>
      <c r="S9">
        <v>36.86</v>
      </c>
      <c r="T9">
        <v>6390.62</v>
      </c>
      <c r="U9">
        <v>0.72</v>
      </c>
      <c r="V9">
        <v>0.9</v>
      </c>
      <c r="W9">
        <v>3.02</v>
      </c>
      <c r="X9">
        <v>0.41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4.0644</v>
      </c>
      <c r="E10">
        <v>24.6</v>
      </c>
      <c r="F10">
        <v>21.75</v>
      </c>
      <c r="G10">
        <v>68.68000000000001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214.77</v>
      </c>
      <c r="Q10">
        <v>947.11</v>
      </c>
      <c r="R10">
        <v>49.47</v>
      </c>
      <c r="S10">
        <v>36.86</v>
      </c>
      <c r="T10">
        <v>5425.37</v>
      </c>
      <c r="U10">
        <v>0.75</v>
      </c>
      <c r="V10">
        <v>0.9</v>
      </c>
      <c r="W10">
        <v>3.01</v>
      </c>
      <c r="X10">
        <v>0.35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4.0846</v>
      </c>
      <c r="E11">
        <v>24.48</v>
      </c>
      <c r="F11">
        <v>21.72</v>
      </c>
      <c r="G11">
        <v>81.44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209.22</v>
      </c>
      <c r="Q11">
        <v>947.11</v>
      </c>
      <c r="R11">
        <v>48.73</v>
      </c>
      <c r="S11">
        <v>36.86</v>
      </c>
      <c r="T11">
        <v>5069.36</v>
      </c>
      <c r="U11">
        <v>0.76</v>
      </c>
      <c r="V11">
        <v>0.91</v>
      </c>
      <c r="W11">
        <v>3.01</v>
      </c>
      <c r="X11">
        <v>0.32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4.095</v>
      </c>
      <c r="E12">
        <v>24.42</v>
      </c>
      <c r="F12">
        <v>21.69</v>
      </c>
      <c r="G12">
        <v>86.73999999999999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203.71</v>
      </c>
      <c r="Q12">
        <v>947.11</v>
      </c>
      <c r="R12">
        <v>47.52</v>
      </c>
      <c r="S12">
        <v>36.86</v>
      </c>
      <c r="T12">
        <v>4471.92</v>
      </c>
      <c r="U12">
        <v>0.78</v>
      </c>
      <c r="V12">
        <v>0.91</v>
      </c>
      <c r="W12">
        <v>3.01</v>
      </c>
      <c r="X12">
        <v>0.29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4.1028</v>
      </c>
      <c r="E13">
        <v>24.37</v>
      </c>
      <c r="F13">
        <v>21.67</v>
      </c>
      <c r="G13">
        <v>92.87</v>
      </c>
      <c r="H13">
        <v>1.28</v>
      </c>
      <c r="I13">
        <v>14</v>
      </c>
      <c r="J13">
        <v>166.01</v>
      </c>
      <c r="K13">
        <v>49.1</v>
      </c>
      <c r="L13">
        <v>12</v>
      </c>
      <c r="M13">
        <v>3</v>
      </c>
      <c r="N13">
        <v>29.91</v>
      </c>
      <c r="O13">
        <v>20708.3</v>
      </c>
      <c r="P13">
        <v>202.85</v>
      </c>
      <c r="Q13">
        <v>947.12</v>
      </c>
      <c r="R13">
        <v>46.82</v>
      </c>
      <c r="S13">
        <v>36.86</v>
      </c>
      <c r="T13">
        <v>4127.15</v>
      </c>
      <c r="U13">
        <v>0.79</v>
      </c>
      <c r="V13">
        <v>0.91</v>
      </c>
      <c r="W13">
        <v>3.02</v>
      </c>
      <c r="X13">
        <v>0.27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4.1036</v>
      </c>
      <c r="E14">
        <v>24.37</v>
      </c>
      <c r="F14">
        <v>21.66</v>
      </c>
      <c r="G14">
        <v>92.84999999999999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203.59</v>
      </c>
      <c r="Q14">
        <v>947.1799999999999</v>
      </c>
      <c r="R14">
        <v>46.47</v>
      </c>
      <c r="S14">
        <v>36.86</v>
      </c>
      <c r="T14">
        <v>3948.02</v>
      </c>
      <c r="U14">
        <v>0.79</v>
      </c>
      <c r="V14">
        <v>0.91</v>
      </c>
      <c r="W14">
        <v>3.02</v>
      </c>
      <c r="X14">
        <v>0.26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2.5767</v>
      </c>
      <c r="E2">
        <v>38.81</v>
      </c>
      <c r="F2">
        <v>26.7</v>
      </c>
      <c r="G2">
        <v>6.19</v>
      </c>
      <c r="H2">
        <v>0.1</v>
      </c>
      <c r="I2">
        <v>259</v>
      </c>
      <c r="J2">
        <v>185.69</v>
      </c>
      <c r="K2">
        <v>53.44</v>
      </c>
      <c r="L2">
        <v>1</v>
      </c>
      <c r="M2">
        <v>257</v>
      </c>
      <c r="N2">
        <v>36.26</v>
      </c>
      <c r="O2">
        <v>23136.14</v>
      </c>
      <c r="P2">
        <v>360.17</v>
      </c>
      <c r="Q2">
        <v>947.4400000000001</v>
      </c>
      <c r="R2">
        <v>203.62</v>
      </c>
      <c r="S2">
        <v>36.86</v>
      </c>
      <c r="T2">
        <v>81301.31</v>
      </c>
      <c r="U2">
        <v>0.18</v>
      </c>
      <c r="V2">
        <v>0.74</v>
      </c>
      <c r="W2">
        <v>3.42</v>
      </c>
      <c r="X2">
        <v>5.29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3.2827</v>
      </c>
      <c r="E3">
        <v>30.46</v>
      </c>
      <c r="F3">
        <v>23.71</v>
      </c>
      <c r="G3">
        <v>12.37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316.39</v>
      </c>
      <c r="Q3">
        <v>947.2</v>
      </c>
      <c r="R3">
        <v>110.65</v>
      </c>
      <c r="S3">
        <v>36.86</v>
      </c>
      <c r="T3">
        <v>35532.42</v>
      </c>
      <c r="U3">
        <v>0.33</v>
      </c>
      <c r="V3">
        <v>0.83</v>
      </c>
      <c r="W3">
        <v>3.17</v>
      </c>
      <c r="X3">
        <v>2.31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3.5674</v>
      </c>
      <c r="E4">
        <v>28.03</v>
      </c>
      <c r="F4">
        <v>22.85</v>
      </c>
      <c r="G4">
        <v>18.78</v>
      </c>
      <c r="H4">
        <v>0.28</v>
      </c>
      <c r="I4">
        <v>73</v>
      </c>
      <c r="J4">
        <v>188.73</v>
      </c>
      <c r="K4">
        <v>53.44</v>
      </c>
      <c r="L4">
        <v>3</v>
      </c>
      <c r="M4">
        <v>71</v>
      </c>
      <c r="N4">
        <v>37.29</v>
      </c>
      <c r="O4">
        <v>23510.33</v>
      </c>
      <c r="P4">
        <v>301.11</v>
      </c>
      <c r="Q4">
        <v>947.21</v>
      </c>
      <c r="R4">
        <v>83.78</v>
      </c>
      <c r="S4">
        <v>36.86</v>
      </c>
      <c r="T4">
        <v>22311.29</v>
      </c>
      <c r="U4">
        <v>0.44</v>
      </c>
      <c r="V4">
        <v>0.86</v>
      </c>
      <c r="W4">
        <v>3.1</v>
      </c>
      <c r="X4">
        <v>1.44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3.7114</v>
      </c>
      <c r="E5">
        <v>26.94</v>
      </c>
      <c r="F5">
        <v>22.47</v>
      </c>
      <c r="G5">
        <v>24.96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292.45</v>
      </c>
      <c r="Q5">
        <v>947.14</v>
      </c>
      <c r="R5">
        <v>71.73999999999999</v>
      </c>
      <c r="S5">
        <v>36.86</v>
      </c>
      <c r="T5">
        <v>16384.74</v>
      </c>
      <c r="U5">
        <v>0.51</v>
      </c>
      <c r="V5">
        <v>0.88</v>
      </c>
      <c r="W5">
        <v>3.07</v>
      </c>
      <c r="X5">
        <v>1.07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3.8129</v>
      </c>
      <c r="E6">
        <v>26.23</v>
      </c>
      <c r="F6">
        <v>22.19</v>
      </c>
      <c r="G6">
        <v>31.71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</v>
      </c>
      <c r="P6">
        <v>285.24</v>
      </c>
      <c r="Q6">
        <v>947.15</v>
      </c>
      <c r="R6">
        <v>63.48</v>
      </c>
      <c r="S6">
        <v>36.86</v>
      </c>
      <c r="T6">
        <v>12317.28</v>
      </c>
      <c r="U6">
        <v>0.58</v>
      </c>
      <c r="V6">
        <v>0.89</v>
      </c>
      <c r="W6">
        <v>3.05</v>
      </c>
      <c r="X6">
        <v>0.79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3.8657</v>
      </c>
      <c r="E7">
        <v>25.87</v>
      </c>
      <c r="F7">
        <v>22.1</v>
      </c>
      <c r="G7">
        <v>37.88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280.88</v>
      </c>
      <c r="Q7">
        <v>947.14</v>
      </c>
      <c r="R7">
        <v>60.4</v>
      </c>
      <c r="S7">
        <v>36.86</v>
      </c>
      <c r="T7">
        <v>10809.79</v>
      </c>
      <c r="U7">
        <v>0.61</v>
      </c>
      <c r="V7">
        <v>0.89</v>
      </c>
      <c r="W7">
        <v>3.04</v>
      </c>
      <c r="X7">
        <v>0.7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3.9121</v>
      </c>
      <c r="E8">
        <v>25.56</v>
      </c>
      <c r="F8">
        <v>21.98</v>
      </c>
      <c r="G8">
        <v>43.95</v>
      </c>
      <c r="H8">
        <v>0.64</v>
      </c>
      <c r="I8">
        <v>30</v>
      </c>
      <c r="J8">
        <v>194.86</v>
      </c>
      <c r="K8">
        <v>53.44</v>
      </c>
      <c r="L8">
        <v>7</v>
      </c>
      <c r="M8">
        <v>28</v>
      </c>
      <c r="N8">
        <v>39.43</v>
      </c>
      <c r="O8">
        <v>24267.28</v>
      </c>
      <c r="P8">
        <v>275.07</v>
      </c>
      <c r="Q8">
        <v>947.11</v>
      </c>
      <c r="R8">
        <v>56.57</v>
      </c>
      <c r="S8">
        <v>36.86</v>
      </c>
      <c r="T8">
        <v>8918.309999999999</v>
      </c>
      <c r="U8">
        <v>0.65</v>
      </c>
      <c r="V8">
        <v>0.9</v>
      </c>
      <c r="W8">
        <v>3.03</v>
      </c>
      <c r="X8">
        <v>0.58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3.9485</v>
      </c>
      <c r="E9">
        <v>25.33</v>
      </c>
      <c r="F9">
        <v>21.89</v>
      </c>
      <c r="G9">
        <v>50.51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270.54</v>
      </c>
      <c r="Q9">
        <v>947.12</v>
      </c>
      <c r="R9">
        <v>54.04</v>
      </c>
      <c r="S9">
        <v>36.86</v>
      </c>
      <c r="T9">
        <v>7675.73</v>
      </c>
      <c r="U9">
        <v>0.68</v>
      </c>
      <c r="V9">
        <v>0.9</v>
      </c>
      <c r="W9">
        <v>3.02</v>
      </c>
      <c r="X9">
        <v>0.49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3.9724</v>
      </c>
      <c r="E10">
        <v>25.17</v>
      </c>
      <c r="F10">
        <v>21.85</v>
      </c>
      <c r="G10">
        <v>57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265.54</v>
      </c>
      <c r="Q10">
        <v>947.17</v>
      </c>
      <c r="R10">
        <v>52.62</v>
      </c>
      <c r="S10">
        <v>36.86</v>
      </c>
      <c r="T10">
        <v>6979.52</v>
      </c>
      <c r="U10">
        <v>0.7</v>
      </c>
      <c r="V10">
        <v>0.9</v>
      </c>
      <c r="W10">
        <v>3.02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4.004</v>
      </c>
      <c r="E11">
        <v>24.98</v>
      </c>
      <c r="F11">
        <v>21.76</v>
      </c>
      <c r="G11">
        <v>65.29000000000001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261.34</v>
      </c>
      <c r="Q11">
        <v>947.11</v>
      </c>
      <c r="R11">
        <v>50.13</v>
      </c>
      <c r="S11">
        <v>36.86</v>
      </c>
      <c r="T11">
        <v>5751.02</v>
      </c>
      <c r="U11">
        <v>0.74</v>
      </c>
      <c r="V11">
        <v>0.9</v>
      </c>
      <c r="W11">
        <v>3.01</v>
      </c>
      <c r="X11">
        <v>0.36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4.0187</v>
      </c>
      <c r="E12">
        <v>24.88</v>
      </c>
      <c r="F12">
        <v>21.75</v>
      </c>
      <c r="G12">
        <v>72.48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257.32</v>
      </c>
      <c r="Q12">
        <v>947.16</v>
      </c>
      <c r="R12">
        <v>49.39</v>
      </c>
      <c r="S12">
        <v>36.86</v>
      </c>
      <c r="T12">
        <v>5391.73</v>
      </c>
      <c r="U12">
        <v>0.75</v>
      </c>
      <c r="V12">
        <v>0.9</v>
      </c>
      <c r="W12">
        <v>3.02</v>
      </c>
      <c r="X12">
        <v>0.35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4.0262</v>
      </c>
      <c r="E13">
        <v>24.84</v>
      </c>
      <c r="F13">
        <v>21.74</v>
      </c>
      <c r="G13">
        <v>76.72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252.59</v>
      </c>
      <c r="Q13">
        <v>947.11</v>
      </c>
      <c r="R13">
        <v>49.24</v>
      </c>
      <c r="S13">
        <v>36.86</v>
      </c>
      <c r="T13">
        <v>5320.69</v>
      </c>
      <c r="U13">
        <v>0.75</v>
      </c>
      <c r="V13">
        <v>0.91</v>
      </c>
      <c r="W13">
        <v>3.01</v>
      </c>
      <c r="X13">
        <v>0.34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4.0466</v>
      </c>
      <c r="E14">
        <v>24.71</v>
      </c>
      <c r="F14">
        <v>21.68</v>
      </c>
      <c r="G14">
        <v>86.73999999999999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247.49</v>
      </c>
      <c r="Q14">
        <v>947.14</v>
      </c>
      <c r="R14">
        <v>47.57</v>
      </c>
      <c r="S14">
        <v>36.86</v>
      </c>
      <c r="T14">
        <v>4497.05</v>
      </c>
      <c r="U14">
        <v>0.77</v>
      </c>
      <c r="V14">
        <v>0.91</v>
      </c>
      <c r="W14">
        <v>3.01</v>
      </c>
      <c r="X14">
        <v>0.28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4.0594</v>
      </c>
      <c r="E15">
        <v>24.63</v>
      </c>
      <c r="F15">
        <v>21.64</v>
      </c>
      <c r="G15">
        <v>92.76000000000001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242.42</v>
      </c>
      <c r="Q15">
        <v>947.12</v>
      </c>
      <c r="R15">
        <v>46.13</v>
      </c>
      <c r="S15">
        <v>36.86</v>
      </c>
      <c r="T15">
        <v>3780.02</v>
      </c>
      <c r="U15">
        <v>0.8</v>
      </c>
      <c r="V15">
        <v>0.91</v>
      </c>
      <c r="W15">
        <v>3.01</v>
      </c>
      <c r="X15">
        <v>0.24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4.066</v>
      </c>
      <c r="E16">
        <v>24.59</v>
      </c>
      <c r="F16">
        <v>21.64</v>
      </c>
      <c r="G16">
        <v>99.88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236.96</v>
      </c>
      <c r="Q16">
        <v>947.11</v>
      </c>
      <c r="R16">
        <v>46.27</v>
      </c>
      <c r="S16">
        <v>36.86</v>
      </c>
      <c r="T16">
        <v>3854.62</v>
      </c>
      <c r="U16">
        <v>0.8</v>
      </c>
      <c r="V16">
        <v>0.91</v>
      </c>
      <c r="W16">
        <v>3.01</v>
      </c>
      <c r="X16">
        <v>0.24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4.0759</v>
      </c>
      <c r="E17">
        <v>24.53</v>
      </c>
      <c r="F17">
        <v>21.62</v>
      </c>
      <c r="G17">
        <v>108.1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234.82</v>
      </c>
      <c r="Q17">
        <v>947.11</v>
      </c>
      <c r="R17">
        <v>45.44</v>
      </c>
      <c r="S17">
        <v>36.86</v>
      </c>
      <c r="T17">
        <v>3445.48</v>
      </c>
      <c r="U17">
        <v>0.8100000000000001</v>
      </c>
      <c r="V17">
        <v>0.91</v>
      </c>
      <c r="W17">
        <v>3.01</v>
      </c>
      <c r="X17">
        <v>0.22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4.0732</v>
      </c>
      <c r="E18">
        <v>24.55</v>
      </c>
      <c r="F18">
        <v>21.64</v>
      </c>
      <c r="G18">
        <v>108.18</v>
      </c>
      <c r="H18">
        <v>1.43</v>
      </c>
      <c r="I18">
        <v>12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231.43</v>
      </c>
      <c r="Q18">
        <v>947.11</v>
      </c>
      <c r="R18">
        <v>45.83</v>
      </c>
      <c r="S18">
        <v>36.86</v>
      </c>
      <c r="T18">
        <v>3641.07</v>
      </c>
      <c r="U18">
        <v>0.8</v>
      </c>
      <c r="V18">
        <v>0.91</v>
      </c>
      <c r="W18">
        <v>3.01</v>
      </c>
      <c r="X18">
        <v>0.24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4.083</v>
      </c>
      <c r="E19">
        <v>24.49</v>
      </c>
      <c r="F19">
        <v>21.61</v>
      </c>
      <c r="G19">
        <v>117.89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232.48</v>
      </c>
      <c r="Q19">
        <v>947.14</v>
      </c>
      <c r="R19">
        <v>45.18</v>
      </c>
      <c r="S19">
        <v>36.86</v>
      </c>
      <c r="T19">
        <v>3320.09</v>
      </c>
      <c r="U19">
        <v>0.82</v>
      </c>
      <c r="V19">
        <v>0.91</v>
      </c>
      <c r="W19">
        <v>3.01</v>
      </c>
      <c r="X19">
        <v>0.21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3.1939</v>
      </c>
      <c r="E2">
        <v>31.31</v>
      </c>
      <c r="F2">
        <v>25</v>
      </c>
      <c r="G2">
        <v>8.470000000000001</v>
      </c>
      <c r="H2">
        <v>0.15</v>
      </c>
      <c r="I2">
        <v>177</v>
      </c>
      <c r="J2">
        <v>116.05</v>
      </c>
      <c r="K2">
        <v>43.4</v>
      </c>
      <c r="L2">
        <v>1</v>
      </c>
      <c r="M2">
        <v>175</v>
      </c>
      <c r="N2">
        <v>16.65</v>
      </c>
      <c r="O2">
        <v>14546.17</v>
      </c>
      <c r="P2">
        <v>245.74</v>
      </c>
      <c r="Q2">
        <v>947.26</v>
      </c>
      <c r="R2">
        <v>150.13</v>
      </c>
      <c r="S2">
        <v>36.86</v>
      </c>
      <c r="T2">
        <v>54963.62</v>
      </c>
      <c r="U2">
        <v>0.25</v>
      </c>
      <c r="V2">
        <v>0.79</v>
      </c>
      <c r="W2">
        <v>3.29</v>
      </c>
      <c r="X2">
        <v>3.59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3.7042</v>
      </c>
      <c r="E3">
        <v>27</v>
      </c>
      <c r="F3">
        <v>23</v>
      </c>
      <c r="G3">
        <v>17.25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78</v>
      </c>
      <c r="N3">
        <v>16.94</v>
      </c>
      <c r="O3">
        <v>14705.49</v>
      </c>
      <c r="P3">
        <v>219.69</v>
      </c>
      <c r="Q3">
        <v>947.26</v>
      </c>
      <c r="R3">
        <v>88.70999999999999</v>
      </c>
      <c r="S3">
        <v>36.86</v>
      </c>
      <c r="T3">
        <v>24738.09</v>
      </c>
      <c r="U3">
        <v>0.42</v>
      </c>
      <c r="V3">
        <v>0.86</v>
      </c>
      <c r="W3">
        <v>3.11</v>
      </c>
      <c r="X3">
        <v>1.6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3.8914</v>
      </c>
      <c r="E4">
        <v>25.7</v>
      </c>
      <c r="F4">
        <v>22.39</v>
      </c>
      <c r="G4">
        <v>26.35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207.15</v>
      </c>
      <c r="Q4">
        <v>947.15</v>
      </c>
      <c r="R4">
        <v>69.81999999999999</v>
      </c>
      <c r="S4">
        <v>36.86</v>
      </c>
      <c r="T4">
        <v>15442.11</v>
      </c>
      <c r="U4">
        <v>0.53</v>
      </c>
      <c r="V4">
        <v>0.88</v>
      </c>
      <c r="W4">
        <v>3.06</v>
      </c>
      <c r="X4">
        <v>0.99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3.9846</v>
      </c>
      <c r="E5">
        <v>25.1</v>
      </c>
      <c r="F5">
        <v>22.13</v>
      </c>
      <c r="G5">
        <v>35.88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197.92</v>
      </c>
      <c r="Q5">
        <v>947.12</v>
      </c>
      <c r="R5">
        <v>61.45</v>
      </c>
      <c r="S5">
        <v>36.86</v>
      </c>
      <c r="T5">
        <v>11325.52</v>
      </c>
      <c r="U5">
        <v>0.6</v>
      </c>
      <c r="V5">
        <v>0.89</v>
      </c>
      <c r="W5">
        <v>3.04</v>
      </c>
      <c r="X5">
        <v>0.73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4.0487</v>
      </c>
      <c r="E6">
        <v>24.7</v>
      </c>
      <c r="F6">
        <v>21.95</v>
      </c>
      <c r="G6">
        <v>47.03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26</v>
      </c>
      <c r="N6">
        <v>17.83</v>
      </c>
      <c r="O6">
        <v>15186.08</v>
      </c>
      <c r="P6">
        <v>188.46</v>
      </c>
      <c r="Q6">
        <v>947.13</v>
      </c>
      <c r="R6">
        <v>55.94</v>
      </c>
      <c r="S6">
        <v>36.86</v>
      </c>
      <c r="T6">
        <v>8614.66</v>
      </c>
      <c r="U6">
        <v>0.66</v>
      </c>
      <c r="V6">
        <v>0.9</v>
      </c>
      <c r="W6">
        <v>3.02</v>
      </c>
      <c r="X6">
        <v>0.55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4.0865</v>
      </c>
      <c r="E7">
        <v>24.47</v>
      </c>
      <c r="F7">
        <v>21.84</v>
      </c>
      <c r="G7">
        <v>56.97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180.03</v>
      </c>
      <c r="Q7">
        <v>947.14</v>
      </c>
      <c r="R7">
        <v>52.43</v>
      </c>
      <c r="S7">
        <v>36.86</v>
      </c>
      <c r="T7">
        <v>6883.61</v>
      </c>
      <c r="U7">
        <v>0.7</v>
      </c>
      <c r="V7">
        <v>0.9</v>
      </c>
      <c r="W7">
        <v>3.02</v>
      </c>
      <c r="X7">
        <v>0.44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4.1177</v>
      </c>
      <c r="E8">
        <v>24.29</v>
      </c>
      <c r="F8">
        <v>21.75</v>
      </c>
      <c r="G8">
        <v>68.68000000000001</v>
      </c>
      <c r="H8">
        <v>1</v>
      </c>
      <c r="I8">
        <v>19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172.11</v>
      </c>
      <c r="Q8">
        <v>947.14</v>
      </c>
      <c r="R8">
        <v>49.37</v>
      </c>
      <c r="S8">
        <v>36.86</v>
      </c>
      <c r="T8">
        <v>5377.39</v>
      </c>
      <c r="U8">
        <v>0.75</v>
      </c>
      <c r="V8">
        <v>0.9</v>
      </c>
      <c r="W8">
        <v>3.02</v>
      </c>
      <c r="X8">
        <v>0.35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4.111</v>
      </c>
      <c r="E9">
        <v>24.32</v>
      </c>
      <c r="F9">
        <v>21.79</v>
      </c>
      <c r="G9">
        <v>68.8</v>
      </c>
      <c r="H9">
        <v>1.13</v>
      </c>
      <c r="I9">
        <v>19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172.3</v>
      </c>
      <c r="Q9">
        <v>947.13</v>
      </c>
      <c r="R9">
        <v>50.19</v>
      </c>
      <c r="S9">
        <v>36.86</v>
      </c>
      <c r="T9">
        <v>5787.19</v>
      </c>
      <c r="U9">
        <v>0.73</v>
      </c>
      <c r="V9">
        <v>0.9</v>
      </c>
      <c r="W9">
        <v>3.04</v>
      </c>
      <c r="X9">
        <v>0.39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3.4535</v>
      </c>
      <c r="E2">
        <v>28.96</v>
      </c>
      <c r="F2">
        <v>24.3</v>
      </c>
      <c r="G2">
        <v>10.12</v>
      </c>
      <c r="H2">
        <v>0.2</v>
      </c>
      <c r="I2">
        <v>144</v>
      </c>
      <c r="J2">
        <v>89.87</v>
      </c>
      <c r="K2">
        <v>37.55</v>
      </c>
      <c r="L2">
        <v>1</v>
      </c>
      <c r="M2">
        <v>142</v>
      </c>
      <c r="N2">
        <v>11.32</v>
      </c>
      <c r="O2">
        <v>11317.98</v>
      </c>
      <c r="P2">
        <v>198.73</v>
      </c>
      <c r="Q2">
        <v>947.17</v>
      </c>
      <c r="R2">
        <v>129.05</v>
      </c>
      <c r="S2">
        <v>36.86</v>
      </c>
      <c r="T2">
        <v>44591.51</v>
      </c>
      <c r="U2">
        <v>0.29</v>
      </c>
      <c r="V2">
        <v>0.8100000000000001</v>
      </c>
      <c r="W2">
        <v>3.21</v>
      </c>
      <c r="X2">
        <v>2.9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3.8665</v>
      </c>
      <c r="E3">
        <v>25.86</v>
      </c>
      <c r="F3">
        <v>22.7</v>
      </c>
      <c r="G3">
        <v>20.95</v>
      </c>
      <c r="H3">
        <v>0.39</v>
      </c>
      <c r="I3">
        <v>65</v>
      </c>
      <c r="J3">
        <v>91.09999999999999</v>
      </c>
      <c r="K3">
        <v>37.55</v>
      </c>
      <c r="L3">
        <v>2</v>
      </c>
      <c r="M3">
        <v>63</v>
      </c>
      <c r="N3">
        <v>11.54</v>
      </c>
      <c r="O3">
        <v>11468.97</v>
      </c>
      <c r="P3">
        <v>177.18</v>
      </c>
      <c r="Q3">
        <v>947.16</v>
      </c>
      <c r="R3">
        <v>79.05</v>
      </c>
      <c r="S3">
        <v>36.86</v>
      </c>
      <c r="T3">
        <v>19986.32</v>
      </c>
      <c r="U3">
        <v>0.47</v>
      </c>
      <c r="V3">
        <v>0.87</v>
      </c>
      <c r="W3">
        <v>3.09</v>
      </c>
      <c r="X3">
        <v>1.29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4.0145</v>
      </c>
      <c r="E4">
        <v>24.91</v>
      </c>
      <c r="F4">
        <v>22.2</v>
      </c>
      <c r="G4">
        <v>32.48</v>
      </c>
      <c r="H4">
        <v>0.57</v>
      </c>
      <c r="I4">
        <v>41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163.98</v>
      </c>
      <c r="Q4">
        <v>947.15</v>
      </c>
      <c r="R4">
        <v>63.76</v>
      </c>
      <c r="S4">
        <v>36.86</v>
      </c>
      <c r="T4">
        <v>12459.92</v>
      </c>
      <c r="U4">
        <v>0.58</v>
      </c>
      <c r="V4">
        <v>0.89</v>
      </c>
      <c r="W4">
        <v>3.04</v>
      </c>
      <c r="X4">
        <v>0.8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4.0873</v>
      </c>
      <c r="E5">
        <v>24.47</v>
      </c>
      <c r="F5">
        <v>21.98</v>
      </c>
      <c r="G5">
        <v>45.47</v>
      </c>
      <c r="H5">
        <v>0.75</v>
      </c>
      <c r="I5">
        <v>29</v>
      </c>
      <c r="J5">
        <v>93.55</v>
      </c>
      <c r="K5">
        <v>37.55</v>
      </c>
      <c r="L5">
        <v>4</v>
      </c>
      <c r="M5">
        <v>22</v>
      </c>
      <c r="N5">
        <v>12</v>
      </c>
      <c r="O5">
        <v>11772.07</v>
      </c>
      <c r="P5">
        <v>151.34</v>
      </c>
      <c r="Q5">
        <v>947.11</v>
      </c>
      <c r="R5">
        <v>56.3</v>
      </c>
      <c r="S5">
        <v>36.86</v>
      </c>
      <c r="T5">
        <v>8789.110000000001</v>
      </c>
      <c r="U5">
        <v>0.65</v>
      </c>
      <c r="V5">
        <v>0.9</v>
      </c>
      <c r="W5">
        <v>3.04</v>
      </c>
      <c r="X5">
        <v>0.58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4.1092</v>
      </c>
      <c r="E6">
        <v>24.34</v>
      </c>
      <c r="F6">
        <v>21.92</v>
      </c>
      <c r="G6">
        <v>52.62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147.64</v>
      </c>
      <c r="Q6">
        <v>947.21</v>
      </c>
      <c r="R6">
        <v>54.13</v>
      </c>
      <c r="S6">
        <v>36.86</v>
      </c>
      <c r="T6">
        <v>7724.53</v>
      </c>
      <c r="U6">
        <v>0.68</v>
      </c>
      <c r="V6">
        <v>0.9</v>
      </c>
      <c r="W6">
        <v>3.05</v>
      </c>
      <c r="X6">
        <v>0.52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4.1079</v>
      </c>
      <c r="E7">
        <v>24.34</v>
      </c>
      <c r="F7">
        <v>21.93</v>
      </c>
      <c r="G7">
        <v>52.63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149.47</v>
      </c>
      <c r="Q7">
        <v>947.16</v>
      </c>
      <c r="R7">
        <v>54.12</v>
      </c>
      <c r="S7">
        <v>36.86</v>
      </c>
      <c r="T7">
        <v>7718.11</v>
      </c>
      <c r="U7">
        <v>0.68</v>
      </c>
      <c r="V7">
        <v>0.9</v>
      </c>
      <c r="W7">
        <v>3.06</v>
      </c>
      <c r="X7">
        <v>0.53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2.503</v>
      </c>
      <c r="E2">
        <v>39.95</v>
      </c>
      <c r="F2">
        <v>26.94</v>
      </c>
      <c r="G2">
        <v>5.99</v>
      </c>
      <c r="H2">
        <v>0.09</v>
      </c>
      <c r="I2">
        <v>270</v>
      </c>
      <c r="J2">
        <v>194.77</v>
      </c>
      <c r="K2">
        <v>54.38</v>
      </c>
      <c r="L2">
        <v>1</v>
      </c>
      <c r="M2">
        <v>268</v>
      </c>
      <c r="N2">
        <v>39.4</v>
      </c>
      <c r="O2">
        <v>24256.19</v>
      </c>
      <c r="P2">
        <v>374.85</v>
      </c>
      <c r="Q2">
        <v>947.63</v>
      </c>
      <c r="R2">
        <v>210.66</v>
      </c>
      <c r="S2">
        <v>36.86</v>
      </c>
      <c r="T2">
        <v>84766.06</v>
      </c>
      <c r="U2">
        <v>0.17</v>
      </c>
      <c r="V2">
        <v>0.73</v>
      </c>
      <c r="W2">
        <v>3.44</v>
      </c>
      <c r="X2">
        <v>5.53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3.2392</v>
      </c>
      <c r="E3">
        <v>30.87</v>
      </c>
      <c r="F3">
        <v>23.77</v>
      </c>
      <c r="G3">
        <v>12.08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327.17</v>
      </c>
      <c r="Q3">
        <v>947.16</v>
      </c>
      <c r="R3">
        <v>112.22</v>
      </c>
      <c r="S3">
        <v>36.86</v>
      </c>
      <c r="T3">
        <v>36306.56</v>
      </c>
      <c r="U3">
        <v>0.33</v>
      </c>
      <c r="V3">
        <v>0.83</v>
      </c>
      <c r="W3">
        <v>3.18</v>
      </c>
      <c r="X3">
        <v>2.37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3.523</v>
      </c>
      <c r="E4">
        <v>28.39</v>
      </c>
      <c r="F4">
        <v>22.91</v>
      </c>
      <c r="G4">
        <v>18.09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312.08</v>
      </c>
      <c r="Q4">
        <v>947.17</v>
      </c>
      <c r="R4">
        <v>85.61</v>
      </c>
      <c r="S4">
        <v>36.86</v>
      </c>
      <c r="T4">
        <v>23212.11</v>
      </c>
      <c r="U4">
        <v>0.43</v>
      </c>
      <c r="V4">
        <v>0.86</v>
      </c>
      <c r="W4">
        <v>3.11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3.6751</v>
      </c>
      <c r="E5">
        <v>27.21</v>
      </c>
      <c r="F5">
        <v>22.52</v>
      </c>
      <c r="G5">
        <v>24.12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303.41</v>
      </c>
      <c r="Q5">
        <v>947.14</v>
      </c>
      <c r="R5">
        <v>73.40000000000001</v>
      </c>
      <c r="S5">
        <v>36.86</v>
      </c>
      <c r="T5">
        <v>17205.54</v>
      </c>
      <c r="U5">
        <v>0.5</v>
      </c>
      <c r="V5">
        <v>0.87</v>
      </c>
      <c r="W5">
        <v>3.08</v>
      </c>
      <c r="X5">
        <v>1.12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3.7754</v>
      </c>
      <c r="E6">
        <v>26.49</v>
      </c>
      <c r="F6">
        <v>22.26</v>
      </c>
      <c r="G6">
        <v>30.35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296.72</v>
      </c>
      <c r="Q6">
        <v>947.17</v>
      </c>
      <c r="R6">
        <v>65.61</v>
      </c>
      <c r="S6">
        <v>36.86</v>
      </c>
      <c r="T6">
        <v>13369.76</v>
      </c>
      <c r="U6">
        <v>0.5600000000000001</v>
      </c>
      <c r="V6">
        <v>0.88</v>
      </c>
      <c r="W6">
        <v>3.05</v>
      </c>
      <c r="X6">
        <v>0.86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3.8442</v>
      </c>
      <c r="E7">
        <v>26.01</v>
      </c>
      <c r="F7">
        <v>22.1</v>
      </c>
      <c r="G7">
        <v>36.83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291.48</v>
      </c>
      <c r="Q7">
        <v>947.16</v>
      </c>
      <c r="R7">
        <v>60.53</v>
      </c>
      <c r="S7">
        <v>36.86</v>
      </c>
      <c r="T7">
        <v>10868.91</v>
      </c>
      <c r="U7">
        <v>0.61</v>
      </c>
      <c r="V7">
        <v>0.89</v>
      </c>
      <c r="W7">
        <v>3.04</v>
      </c>
      <c r="X7">
        <v>0.7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3.8877</v>
      </c>
      <c r="E8">
        <v>25.72</v>
      </c>
      <c r="F8">
        <v>22</v>
      </c>
      <c r="G8">
        <v>42.58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286.24</v>
      </c>
      <c r="Q8">
        <v>947.11</v>
      </c>
      <c r="R8">
        <v>57.46</v>
      </c>
      <c r="S8">
        <v>36.86</v>
      </c>
      <c r="T8">
        <v>9362.059999999999</v>
      </c>
      <c r="U8">
        <v>0.64</v>
      </c>
      <c r="V8">
        <v>0.89</v>
      </c>
      <c r="W8">
        <v>3.03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3.924</v>
      </c>
      <c r="E9">
        <v>25.48</v>
      </c>
      <c r="F9">
        <v>21.92</v>
      </c>
      <c r="G9">
        <v>48.71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282.1</v>
      </c>
      <c r="Q9">
        <v>947.11</v>
      </c>
      <c r="R9">
        <v>54.96</v>
      </c>
      <c r="S9">
        <v>36.86</v>
      </c>
      <c r="T9">
        <v>8129.17</v>
      </c>
      <c r="U9">
        <v>0.67</v>
      </c>
      <c r="V9">
        <v>0.9</v>
      </c>
      <c r="W9">
        <v>3.02</v>
      </c>
      <c r="X9">
        <v>0.52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3.9537</v>
      </c>
      <c r="E10">
        <v>25.29</v>
      </c>
      <c r="F10">
        <v>21.84</v>
      </c>
      <c r="G10">
        <v>54.61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278.05</v>
      </c>
      <c r="Q10">
        <v>947.12</v>
      </c>
      <c r="R10">
        <v>52.51</v>
      </c>
      <c r="S10">
        <v>36.86</v>
      </c>
      <c r="T10">
        <v>6919.78</v>
      </c>
      <c r="U10">
        <v>0.7</v>
      </c>
      <c r="V10">
        <v>0.9</v>
      </c>
      <c r="W10">
        <v>3.02</v>
      </c>
      <c r="X10">
        <v>0.44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3.9768</v>
      </c>
      <c r="E11">
        <v>25.15</v>
      </c>
      <c r="F11">
        <v>21.81</v>
      </c>
      <c r="G11">
        <v>62.32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274.21</v>
      </c>
      <c r="Q11">
        <v>947.12</v>
      </c>
      <c r="R11">
        <v>51.6</v>
      </c>
      <c r="S11">
        <v>36.86</v>
      </c>
      <c r="T11">
        <v>6478.23</v>
      </c>
      <c r="U11">
        <v>0.71</v>
      </c>
      <c r="V11">
        <v>0.9</v>
      </c>
      <c r="W11">
        <v>3.02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3.9973</v>
      </c>
      <c r="E12">
        <v>25.02</v>
      </c>
      <c r="F12">
        <v>21.76</v>
      </c>
      <c r="G12">
        <v>68.72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269.29</v>
      </c>
      <c r="Q12">
        <v>947.1799999999999</v>
      </c>
      <c r="R12">
        <v>49.99</v>
      </c>
      <c r="S12">
        <v>36.86</v>
      </c>
      <c r="T12">
        <v>5684.1</v>
      </c>
      <c r="U12">
        <v>0.74</v>
      </c>
      <c r="V12">
        <v>0.9</v>
      </c>
      <c r="W12">
        <v>3.02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4.0165</v>
      </c>
      <c r="E13">
        <v>24.9</v>
      </c>
      <c r="F13">
        <v>21.72</v>
      </c>
      <c r="G13">
        <v>76.66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263.93</v>
      </c>
      <c r="Q13">
        <v>947.14</v>
      </c>
      <c r="R13">
        <v>48.73</v>
      </c>
      <c r="S13">
        <v>36.86</v>
      </c>
      <c r="T13">
        <v>5064.49</v>
      </c>
      <c r="U13">
        <v>0.76</v>
      </c>
      <c r="V13">
        <v>0.91</v>
      </c>
      <c r="W13">
        <v>3.01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4.0272</v>
      </c>
      <c r="E14">
        <v>24.83</v>
      </c>
      <c r="F14">
        <v>21.69</v>
      </c>
      <c r="G14">
        <v>81.34999999999999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260.36</v>
      </c>
      <c r="Q14">
        <v>947.11</v>
      </c>
      <c r="R14">
        <v>47.99</v>
      </c>
      <c r="S14">
        <v>36.86</v>
      </c>
      <c r="T14">
        <v>4700.99</v>
      </c>
      <c r="U14">
        <v>0.77</v>
      </c>
      <c r="V14">
        <v>0.91</v>
      </c>
      <c r="W14">
        <v>3</v>
      </c>
      <c r="X14">
        <v>0.29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4.0354</v>
      </c>
      <c r="E15">
        <v>24.78</v>
      </c>
      <c r="F15">
        <v>21.68</v>
      </c>
      <c r="G15">
        <v>86.72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256.67</v>
      </c>
      <c r="Q15">
        <v>947.11</v>
      </c>
      <c r="R15">
        <v>47.5</v>
      </c>
      <c r="S15">
        <v>36.86</v>
      </c>
      <c r="T15">
        <v>4457.87</v>
      </c>
      <c r="U15">
        <v>0.78</v>
      </c>
      <c r="V15">
        <v>0.91</v>
      </c>
      <c r="W15">
        <v>3.01</v>
      </c>
      <c r="X15">
        <v>0.28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4.0556</v>
      </c>
      <c r="E16">
        <v>24.66</v>
      </c>
      <c r="F16">
        <v>21.64</v>
      </c>
      <c r="G16">
        <v>99.86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251.44</v>
      </c>
      <c r="Q16">
        <v>947.13</v>
      </c>
      <c r="R16">
        <v>46.02</v>
      </c>
      <c r="S16">
        <v>36.86</v>
      </c>
      <c r="T16">
        <v>3731.23</v>
      </c>
      <c r="U16">
        <v>0.8</v>
      </c>
      <c r="V16">
        <v>0.91</v>
      </c>
      <c r="W16">
        <v>3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4.0669</v>
      </c>
      <c r="E17">
        <v>24.59</v>
      </c>
      <c r="F17">
        <v>21.61</v>
      </c>
      <c r="G17">
        <v>108.03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245.66</v>
      </c>
      <c r="Q17">
        <v>947.11</v>
      </c>
      <c r="R17">
        <v>45.2</v>
      </c>
      <c r="S17">
        <v>36.86</v>
      </c>
      <c r="T17">
        <v>3324.27</v>
      </c>
      <c r="U17">
        <v>0.82</v>
      </c>
      <c r="V17">
        <v>0.91</v>
      </c>
      <c r="W17">
        <v>3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4.066</v>
      </c>
      <c r="E18">
        <v>24.59</v>
      </c>
      <c r="F18">
        <v>21.61</v>
      </c>
      <c r="G18">
        <v>108.05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243.33</v>
      </c>
      <c r="Q18">
        <v>947.14</v>
      </c>
      <c r="R18">
        <v>45.07</v>
      </c>
      <c r="S18">
        <v>36.86</v>
      </c>
      <c r="T18">
        <v>3258.32</v>
      </c>
      <c r="U18">
        <v>0.82</v>
      </c>
      <c r="V18">
        <v>0.91</v>
      </c>
      <c r="W18">
        <v>3.01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4.0741</v>
      </c>
      <c r="E19">
        <v>24.55</v>
      </c>
      <c r="F19">
        <v>21.6</v>
      </c>
      <c r="G19">
        <v>117.82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241.32</v>
      </c>
      <c r="Q19">
        <v>947.11</v>
      </c>
      <c r="R19">
        <v>44.95</v>
      </c>
      <c r="S19">
        <v>36.86</v>
      </c>
      <c r="T19">
        <v>3204.68</v>
      </c>
      <c r="U19">
        <v>0.82</v>
      </c>
      <c r="V19">
        <v>0.91</v>
      </c>
      <c r="W19">
        <v>3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4.0728</v>
      </c>
      <c r="E20">
        <v>24.55</v>
      </c>
      <c r="F20">
        <v>21.61</v>
      </c>
      <c r="G20">
        <v>117.87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241.41</v>
      </c>
      <c r="Q20">
        <v>947.12</v>
      </c>
      <c r="R20">
        <v>44.95</v>
      </c>
      <c r="S20">
        <v>36.86</v>
      </c>
      <c r="T20">
        <v>3207.22</v>
      </c>
      <c r="U20">
        <v>0.82</v>
      </c>
      <c r="V20">
        <v>0.91</v>
      </c>
      <c r="W20">
        <v>3.01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4.0728</v>
      </c>
      <c r="E21">
        <v>24.55</v>
      </c>
      <c r="F21">
        <v>21.61</v>
      </c>
      <c r="G21">
        <v>117.87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242.84</v>
      </c>
      <c r="Q21">
        <v>947.11</v>
      </c>
      <c r="R21">
        <v>44.91</v>
      </c>
      <c r="S21">
        <v>36.86</v>
      </c>
      <c r="T21">
        <v>3185.8</v>
      </c>
      <c r="U21">
        <v>0.82</v>
      </c>
      <c r="V21">
        <v>0.91</v>
      </c>
      <c r="W21">
        <v>3.01</v>
      </c>
      <c r="X21">
        <v>0.21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3.4535</v>
      </c>
      <c r="E22">
        <v>28.96</v>
      </c>
      <c r="F22">
        <v>24.3</v>
      </c>
      <c r="G22">
        <v>10.12</v>
      </c>
      <c r="H22">
        <v>0.2</v>
      </c>
      <c r="I22">
        <v>144</v>
      </c>
      <c r="J22">
        <v>89.87</v>
      </c>
      <c r="K22">
        <v>37.55</v>
      </c>
      <c r="L22">
        <v>1</v>
      </c>
      <c r="M22">
        <v>142</v>
      </c>
      <c r="N22">
        <v>11.32</v>
      </c>
      <c r="O22">
        <v>11317.98</v>
      </c>
      <c r="P22">
        <v>198.73</v>
      </c>
      <c r="Q22">
        <v>947.17</v>
      </c>
      <c r="R22">
        <v>129.05</v>
      </c>
      <c r="S22">
        <v>36.86</v>
      </c>
      <c r="T22">
        <v>44591.51</v>
      </c>
      <c r="U22">
        <v>0.29</v>
      </c>
      <c r="V22">
        <v>0.8100000000000001</v>
      </c>
      <c r="W22">
        <v>3.21</v>
      </c>
      <c r="X22">
        <v>2.9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3.8665</v>
      </c>
      <c r="E23">
        <v>25.86</v>
      </c>
      <c r="F23">
        <v>22.7</v>
      </c>
      <c r="G23">
        <v>20.95</v>
      </c>
      <c r="H23">
        <v>0.39</v>
      </c>
      <c r="I23">
        <v>65</v>
      </c>
      <c r="J23">
        <v>91.09999999999999</v>
      </c>
      <c r="K23">
        <v>37.55</v>
      </c>
      <c r="L23">
        <v>2</v>
      </c>
      <c r="M23">
        <v>63</v>
      </c>
      <c r="N23">
        <v>11.54</v>
      </c>
      <c r="O23">
        <v>11468.97</v>
      </c>
      <c r="P23">
        <v>177.18</v>
      </c>
      <c r="Q23">
        <v>947.16</v>
      </c>
      <c r="R23">
        <v>79.05</v>
      </c>
      <c r="S23">
        <v>36.86</v>
      </c>
      <c r="T23">
        <v>19986.32</v>
      </c>
      <c r="U23">
        <v>0.47</v>
      </c>
      <c r="V23">
        <v>0.87</v>
      </c>
      <c r="W23">
        <v>3.09</v>
      </c>
      <c r="X23">
        <v>1.29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4.0145</v>
      </c>
      <c r="E24">
        <v>24.91</v>
      </c>
      <c r="F24">
        <v>22.2</v>
      </c>
      <c r="G24">
        <v>32.48</v>
      </c>
      <c r="H24">
        <v>0.57</v>
      </c>
      <c r="I24">
        <v>41</v>
      </c>
      <c r="J24">
        <v>92.31999999999999</v>
      </c>
      <c r="K24">
        <v>37.55</v>
      </c>
      <c r="L24">
        <v>3</v>
      </c>
      <c r="M24">
        <v>39</v>
      </c>
      <c r="N24">
        <v>11.77</v>
      </c>
      <c r="O24">
        <v>11620.34</v>
      </c>
      <c r="P24">
        <v>163.98</v>
      </c>
      <c r="Q24">
        <v>947.15</v>
      </c>
      <c r="R24">
        <v>63.76</v>
      </c>
      <c r="S24">
        <v>36.86</v>
      </c>
      <c r="T24">
        <v>12459.92</v>
      </c>
      <c r="U24">
        <v>0.58</v>
      </c>
      <c r="V24">
        <v>0.89</v>
      </c>
      <c r="W24">
        <v>3.04</v>
      </c>
      <c r="X24">
        <v>0.8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4.0873</v>
      </c>
      <c r="E25">
        <v>24.47</v>
      </c>
      <c r="F25">
        <v>21.98</v>
      </c>
      <c r="G25">
        <v>45.47</v>
      </c>
      <c r="H25">
        <v>0.75</v>
      </c>
      <c r="I25">
        <v>29</v>
      </c>
      <c r="J25">
        <v>93.55</v>
      </c>
      <c r="K25">
        <v>37.55</v>
      </c>
      <c r="L25">
        <v>4</v>
      </c>
      <c r="M25">
        <v>22</v>
      </c>
      <c r="N25">
        <v>12</v>
      </c>
      <c r="O25">
        <v>11772.07</v>
      </c>
      <c r="P25">
        <v>151.34</v>
      </c>
      <c r="Q25">
        <v>947.11</v>
      </c>
      <c r="R25">
        <v>56.3</v>
      </c>
      <c r="S25">
        <v>36.86</v>
      </c>
      <c r="T25">
        <v>8789.110000000001</v>
      </c>
      <c r="U25">
        <v>0.65</v>
      </c>
      <c r="V25">
        <v>0.9</v>
      </c>
      <c r="W25">
        <v>3.04</v>
      </c>
      <c r="X25">
        <v>0.58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4.1092</v>
      </c>
      <c r="E26">
        <v>24.34</v>
      </c>
      <c r="F26">
        <v>21.92</v>
      </c>
      <c r="G26">
        <v>52.62</v>
      </c>
      <c r="H26">
        <v>0.93</v>
      </c>
      <c r="I26">
        <v>25</v>
      </c>
      <c r="J26">
        <v>94.79000000000001</v>
      </c>
      <c r="K26">
        <v>37.55</v>
      </c>
      <c r="L26">
        <v>5</v>
      </c>
      <c r="M26">
        <v>1</v>
      </c>
      <c r="N26">
        <v>12.23</v>
      </c>
      <c r="O26">
        <v>11924.18</v>
      </c>
      <c r="P26">
        <v>147.64</v>
      </c>
      <c r="Q26">
        <v>947.21</v>
      </c>
      <c r="R26">
        <v>54.13</v>
      </c>
      <c r="S26">
        <v>36.86</v>
      </c>
      <c r="T26">
        <v>7724.53</v>
      </c>
      <c r="U26">
        <v>0.68</v>
      </c>
      <c r="V26">
        <v>0.9</v>
      </c>
      <c r="W26">
        <v>3.05</v>
      </c>
      <c r="X26">
        <v>0.52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4.1079</v>
      </c>
      <c r="E27">
        <v>24.34</v>
      </c>
      <c r="F27">
        <v>21.93</v>
      </c>
      <c r="G27">
        <v>52.63</v>
      </c>
      <c r="H27">
        <v>1.1</v>
      </c>
      <c r="I27">
        <v>25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149.47</v>
      </c>
      <c r="Q27">
        <v>947.16</v>
      </c>
      <c r="R27">
        <v>54.12</v>
      </c>
      <c r="S27">
        <v>36.86</v>
      </c>
      <c r="T27">
        <v>7718.11</v>
      </c>
      <c r="U27">
        <v>0.68</v>
      </c>
      <c r="V27">
        <v>0.9</v>
      </c>
      <c r="W27">
        <v>3.06</v>
      </c>
      <c r="X27">
        <v>0.53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3.6413</v>
      </c>
      <c r="E28">
        <v>27.46</v>
      </c>
      <c r="F28">
        <v>23.78</v>
      </c>
      <c r="G28">
        <v>12.09</v>
      </c>
      <c r="H28">
        <v>0.24</v>
      </c>
      <c r="I28">
        <v>118</v>
      </c>
      <c r="J28">
        <v>71.52</v>
      </c>
      <c r="K28">
        <v>32.27</v>
      </c>
      <c r="L28">
        <v>1</v>
      </c>
      <c r="M28">
        <v>116</v>
      </c>
      <c r="N28">
        <v>8.25</v>
      </c>
      <c r="O28">
        <v>9054.6</v>
      </c>
      <c r="P28">
        <v>163.16</v>
      </c>
      <c r="Q28">
        <v>947.3</v>
      </c>
      <c r="R28">
        <v>112.59</v>
      </c>
      <c r="S28">
        <v>36.86</v>
      </c>
      <c r="T28">
        <v>36487.72</v>
      </c>
      <c r="U28">
        <v>0.33</v>
      </c>
      <c r="V28">
        <v>0.83</v>
      </c>
      <c r="W28">
        <v>3.18</v>
      </c>
      <c r="X28">
        <v>2.38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3.9883</v>
      </c>
      <c r="E29">
        <v>25.07</v>
      </c>
      <c r="F29">
        <v>22.42</v>
      </c>
      <c r="G29">
        <v>25.87</v>
      </c>
      <c r="H29">
        <v>0.48</v>
      </c>
      <c r="I29">
        <v>52</v>
      </c>
      <c r="J29">
        <v>72.7</v>
      </c>
      <c r="K29">
        <v>32.27</v>
      </c>
      <c r="L29">
        <v>2</v>
      </c>
      <c r="M29">
        <v>50</v>
      </c>
      <c r="N29">
        <v>8.43</v>
      </c>
      <c r="O29">
        <v>9200.25</v>
      </c>
      <c r="P29">
        <v>142.14</v>
      </c>
      <c r="Q29">
        <v>947.22</v>
      </c>
      <c r="R29">
        <v>70.40000000000001</v>
      </c>
      <c r="S29">
        <v>36.86</v>
      </c>
      <c r="T29">
        <v>15726.89</v>
      </c>
      <c r="U29">
        <v>0.52</v>
      </c>
      <c r="V29">
        <v>0.88</v>
      </c>
      <c r="W29">
        <v>3.07</v>
      </c>
      <c r="X29">
        <v>1.02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4.0875</v>
      </c>
      <c r="E30">
        <v>24.46</v>
      </c>
      <c r="F30">
        <v>22.09</v>
      </c>
      <c r="G30">
        <v>38.99</v>
      </c>
      <c r="H30">
        <v>0.71</v>
      </c>
      <c r="I30">
        <v>34</v>
      </c>
      <c r="J30">
        <v>73.88</v>
      </c>
      <c r="K30">
        <v>32.27</v>
      </c>
      <c r="L30">
        <v>3</v>
      </c>
      <c r="M30">
        <v>10</v>
      </c>
      <c r="N30">
        <v>8.609999999999999</v>
      </c>
      <c r="O30">
        <v>9346.23</v>
      </c>
      <c r="P30">
        <v>128.96</v>
      </c>
      <c r="Q30">
        <v>947.12</v>
      </c>
      <c r="R30">
        <v>59.54</v>
      </c>
      <c r="S30">
        <v>36.86</v>
      </c>
      <c r="T30">
        <v>10387.34</v>
      </c>
      <c r="U30">
        <v>0.62</v>
      </c>
      <c r="V30">
        <v>0.89</v>
      </c>
      <c r="W30">
        <v>3.06</v>
      </c>
      <c r="X30">
        <v>0.6899999999999999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4.0916</v>
      </c>
      <c r="E31">
        <v>24.44</v>
      </c>
      <c r="F31">
        <v>22.08</v>
      </c>
      <c r="G31">
        <v>40.15</v>
      </c>
      <c r="H31">
        <v>0.93</v>
      </c>
      <c r="I31">
        <v>33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130.15</v>
      </c>
      <c r="Q31">
        <v>947.1900000000001</v>
      </c>
      <c r="R31">
        <v>58.72</v>
      </c>
      <c r="S31">
        <v>36.86</v>
      </c>
      <c r="T31">
        <v>9979.799999999999</v>
      </c>
      <c r="U31">
        <v>0.63</v>
      </c>
      <c r="V31">
        <v>0.89</v>
      </c>
      <c r="W31">
        <v>3.08</v>
      </c>
      <c r="X31">
        <v>0.68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3.9578</v>
      </c>
      <c r="E32">
        <v>25.27</v>
      </c>
      <c r="F32">
        <v>22.8</v>
      </c>
      <c r="G32">
        <v>19.83</v>
      </c>
      <c r="H32">
        <v>0.43</v>
      </c>
      <c r="I32">
        <v>69</v>
      </c>
      <c r="J32">
        <v>39.78</v>
      </c>
      <c r="K32">
        <v>19.54</v>
      </c>
      <c r="L32">
        <v>1</v>
      </c>
      <c r="M32">
        <v>37</v>
      </c>
      <c r="N32">
        <v>4.24</v>
      </c>
      <c r="O32">
        <v>5140</v>
      </c>
      <c r="P32">
        <v>90.47</v>
      </c>
      <c r="Q32">
        <v>947.15</v>
      </c>
      <c r="R32">
        <v>81.26000000000001</v>
      </c>
      <c r="S32">
        <v>36.86</v>
      </c>
      <c r="T32">
        <v>21067.96</v>
      </c>
      <c r="U32">
        <v>0.45</v>
      </c>
      <c r="V32">
        <v>0.86</v>
      </c>
      <c r="W32">
        <v>3.13</v>
      </c>
      <c r="X32">
        <v>1.4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3.9703</v>
      </c>
      <c r="E33">
        <v>25.19</v>
      </c>
      <c r="F33">
        <v>22.77</v>
      </c>
      <c r="G33">
        <v>21.02</v>
      </c>
      <c r="H33">
        <v>0.84</v>
      </c>
      <c r="I33">
        <v>65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91.20999999999999</v>
      </c>
      <c r="Q33">
        <v>947.17</v>
      </c>
      <c r="R33">
        <v>78.84</v>
      </c>
      <c r="S33">
        <v>36.86</v>
      </c>
      <c r="T33">
        <v>19878.5</v>
      </c>
      <c r="U33">
        <v>0.47</v>
      </c>
      <c r="V33">
        <v>0.86</v>
      </c>
      <c r="W33">
        <v>3.17</v>
      </c>
      <c r="X33">
        <v>1.37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2.9537</v>
      </c>
      <c r="E34">
        <v>33.86</v>
      </c>
      <c r="F34">
        <v>25.62</v>
      </c>
      <c r="G34">
        <v>7.39</v>
      </c>
      <c r="H34">
        <v>0.12</v>
      </c>
      <c r="I34">
        <v>208</v>
      </c>
      <c r="J34">
        <v>141.81</v>
      </c>
      <c r="K34">
        <v>47.83</v>
      </c>
      <c r="L34">
        <v>1</v>
      </c>
      <c r="M34">
        <v>206</v>
      </c>
      <c r="N34">
        <v>22.98</v>
      </c>
      <c r="O34">
        <v>17723.39</v>
      </c>
      <c r="P34">
        <v>289.02</v>
      </c>
      <c r="Q34">
        <v>947.22</v>
      </c>
      <c r="R34">
        <v>170.35</v>
      </c>
      <c r="S34">
        <v>36.86</v>
      </c>
      <c r="T34">
        <v>64922.4</v>
      </c>
      <c r="U34">
        <v>0.22</v>
      </c>
      <c r="V34">
        <v>0.77</v>
      </c>
      <c r="W34">
        <v>3.32</v>
      </c>
      <c r="X34">
        <v>4.22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3.541</v>
      </c>
      <c r="E35">
        <v>28.24</v>
      </c>
      <c r="F35">
        <v>23.3</v>
      </c>
      <c r="G35">
        <v>14.87</v>
      </c>
      <c r="H35">
        <v>0.25</v>
      </c>
      <c r="I35">
        <v>94</v>
      </c>
      <c r="J35">
        <v>143.17</v>
      </c>
      <c r="K35">
        <v>47.83</v>
      </c>
      <c r="L35">
        <v>2</v>
      </c>
      <c r="M35">
        <v>92</v>
      </c>
      <c r="N35">
        <v>23.34</v>
      </c>
      <c r="O35">
        <v>17891.86</v>
      </c>
      <c r="P35">
        <v>257.85</v>
      </c>
      <c r="Q35">
        <v>947.1900000000001</v>
      </c>
      <c r="R35">
        <v>97.79000000000001</v>
      </c>
      <c r="S35">
        <v>36.86</v>
      </c>
      <c r="T35">
        <v>29209.44</v>
      </c>
      <c r="U35">
        <v>0.38</v>
      </c>
      <c r="V35">
        <v>0.84</v>
      </c>
      <c r="W35">
        <v>3.13</v>
      </c>
      <c r="X35">
        <v>1.89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3.7661</v>
      </c>
      <c r="E36">
        <v>26.55</v>
      </c>
      <c r="F36">
        <v>22.59</v>
      </c>
      <c r="G36">
        <v>22.59</v>
      </c>
      <c r="H36">
        <v>0.37</v>
      </c>
      <c r="I36">
        <v>60</v>
      </c>
      <c r="J36">
        <v>144.54</v>
      </c>
      <c r="K36">
        <v>47.83</v>
      </c>
      <c r="L36">
        <v>3</v>
      </c>
      <c r="M36">
        <v>58</v>
      </c>
      <c r="N36">
        <v>23.71</v>
      </c>
      <c r="O36">
        <v>18060.85</v>
      </c>
      <c r="P36">
        <v>244.98</v>
      </c>
      <c r="Q36">
        <v>947.14</v>
      </c>
      <c r="R36">
        <v>75.77</v>
      </c>
      <c r="S36">
        <v>36.86</v>
      </c>
      <c r="T36">
        <v>18370.32</v>
      </c>
      <c r="U36">
        <v>0.49</v>
      </c>
      <c r="V36">
        <v>0.87</v>
      </c>
      <c r="W36">
        <v>3.08</v>
      </c>
      <c r="X36">
        <v>1.19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3.883</v>
      </c>
      <c r="E37">
        <v>25.75</v>
      </c>
      <c r="F37">
        <v>22.25</v>
      </c>
      <c r="G37">
        <v>30.35</v>
      </c>
      <c r="H37">
        <v>0.49</v>
      </c>
      <c r="I37">
        <v>44</v>
      </c>
      <c r="J37">
        <v>145.92</v>
      </c>
      <c r="K37">
        <v>47.83</v>
      </c>
      <c r="L37">
        <v>4</v>
      </c>
      <c r="M37">
        <v>42</v>
      </c>
      <c r="N37">
        <v>24.09</v>
      </c>
      <c r="O37">
        <v>18230.35</v>
      </c>
      <c r="P37">
        <v>236.01</v>
      </c>
      <c r="Q37">
        <v>947.21</v>
      </c>
      <c r="R37">
        <v>65.31</v>
      </c>
      <c r="S37">
        <v>36.86</v>
      </c>
      <c r="T37">
        <v>13221.54</v>
      </c>
      <c r="U37">
        <v>0.5600000000000001</v>
      </c>
      <c r="V37">
        <v>0.88</v>
      </c>
      <c r="W37">
        <v>3.05</v>
      </c>
      <c r="X37">
        <v>0.85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3.9577</v>
      </c>
      <c r="E38">
        <v>25.27</v>
      </c>
      <c r="F38">
        <v>22.06</v>
      </c>
      <c r="G38">
        <v>38.92</v>
      </c>
      <c r="H38">
        <v>0.6</v>
      </c>
      <c r="I38">
        <v>34</v>
      </c>
      <c r="J38">
        <v>147.3</v>
      </c>
      <c r="K38">
        <v>47.83</v>
      </c>
      <c r="L38">
        <v>5</v>
      </c>
      <c r="M38">
        <v>32</v>
      </c>
      <c r="N38">
        <v>24.47</v>
      </c>
      <c r="O38">
        <v>18400.38</v>
      </c>
      <c r="P38">
        <v>228.28</v>
      </c>
      <c r="Q38">
        <v>947.13</v>
      </c>
      <c r="R38">
        <v>59.19</v>
      </c>
      <c r="S38">
        <v>36.86</v>
      </c>
      <c r="T38">
        <v>10209.21</v>
      </c>
      <c r="U38">
        <v>0.62</v>
      </c>
      <c r="V38">
        <v>0.89</v>
      </c>
      <c r="W38">
        <v>3.04</v>
      </c>
      <c r="X38">
        <v>0.66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4.004</v>
      </c>
      <c r="E39">
        <v>24.98</v>
      </c>
      <c r="F39">
        <v>21.94</v>
      </c>
      <c r="G39">
        <v>47.01</v>
      </c>
      <c r="H39">
        <v>0.71</v>
      </c>
      <c r="I39">
        <v>28</v>
      </c>
      <c r="J39">
        <v>148.68</v>
      </c>
      <c r="K39">
        <v>47.83</v>
      </c>
      <c r="L39">
        <v>6</v>
      </c>
      <c r="M39">
        <v>26</v>
      </c>
      <c r="N39">
        <v>24.85</v>
      </c>
      <c r="O39">
        <v>18570.94</v>
      </c>
      <c r="P39">
        <v>222.54</v>
      </c>
      <c r="Q39">
        <v>947.12</v>
      </c>
      <c r="R39">
        <v>55.38</v>
      </c>
      <c r="S39">
        <v>36.86</v>
      </c>
      <c r="T39">
        <v>8336.77</v>
      </c>
      <c r="U39">
        <v>0.67</v>
      </c>
      <c r="V39">
        <v>0.9</v>
      </c>
      <c r="W39">
        <v>3.03</v>
      </c>
      <c r="X39">
        <v>0.54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4.0449</v>
      </c>
      <c r="E40">
        <v>24.72</v>
      </c>
      <c r="F40">
        <v>21.83</v>
      </c>
      <c r="G40">
        <v>56.95</v>
      </c>
      <c r="H40">
        <v>0.83</v>
      </c>
      <c r="I40">
        <v>23</v>
      </c>
      <c r="J40">
        <v>150.07</v>
      </c>
      <c r="K40">
        <v>47.83</v>
      </c>
      <c r="L40">
        <v>7</v>
      </c>
      <c r="M40">
        <v>21</v>
      </c>
      <c r="N40">
        <v>25.24</v>
      </c>
      <c r="O40">
        <v>18742.03</v>
      </c>
      <c r="P40">
        <v>215.38</v>
      </c>
      <c r="Q40">
        <v>947.13</v>
      </c>
      <c r="R40">
        <v>52.03</v>
      </c>
      <c r="S40">
        <v>36.86</v>
      </c>
      <c r="T40">
        <v>6683.21</v>
      </c>
      <c r="U40">
        <v>0.71</v>
      </c>
      <c r="V40">
        <v>0.9</v>
      </c>
      <c r="W40">
        <v>3.02</v>
      </c>
      <c r="X40">
        <v>0.43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4.0679</v>
      </c>
      <c r="E41">
        <v>24.58</v>
      </c>
      <c r="F41">
        <v>21.78</v>
      </c>
      <c r="G41">
        <v>65.33</v>
      </c>
      <c r="H41">
        <v>0.9399999999999999</v>
      </c>
      <c r="I41">
        <v>20</v>
      </c>
      <c r="J41">
        <v>151.46</v>
      </c>
      <c r="K41">
        <v>47.83</v>
      </c>
      <c r="L41">
        <v>8</v>
      </c>
      <c r="M41">
        <v>18</v>
      </c>
      <c r="N41">
        <v>25.63</v>
      </c>
      <c r="O41">
        <v>18913.66</v>
      </c>
      <c r="P41">
        <v>208.49</v>
      </c>
      <c r="Q41">
        <v>947.11</v>
      </c>
      <c r="R41">
        <v>50.35</v>
      </c>
      <c r="S41">
        <v>36.86</v>
      </c>
      <c r="T41">
        <v>5860.06</v>
      </c>
      <c r="U41">
        <v>0.73</v>
      </c>
      <c r="V41">
        <v>0.9</v>
      </c>
      <c r="W41">
        <v>3.02</v>
      </c>
      <c r="X41">
        <v>0.38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4.0934</v>
      </c>
      <c r="E42">
        <v>24.43</v>
      </c>
      <c r="F42">
        <v>21.71</v>
      </c>
      <c r="G42">
        <v>76.62</v>
      </c>
      <c r="H42">
        <v>1.04</v>
      </c>
      <c r="I42">
        <v>17</v>
      </c>
      <c r="J42">
        <v>152.85</v>
      </c>
      <c r="K42">
        <v>47.83</v>
      </c>
      <c r="L42">
        <v>9</v>
      </c>
      <c r="M42">
        <v>14</v>
      </c>
      <c r="N42">
        <v>26.03</v>
      </c>
      <c r="O42">
        <v>19085.83</v>
      </c>
      <c r="P42">
        <v>199.87</v>
      </c>
      <c r="Q42">
        <v>947.12</v>
      </c>
      <c r="R42">
        <v>48.49</v>
      </c>
      <c r="S42">
        <v>36.86</v>
      </c>
      <c r="T42">
        <v>4946.17</v>
      </c>
      <c r="U42">
        <v>0.76</v>
      </c>
      <c r="V42">
        <v>0.91</v>
      </c>
      <c r="W42">
        <v>3.01</v>
      </c>
      <c r="X42">
        <v>0.31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4.098</v>
      </c>
      <c r="E43">
        <v>24.4</v>
      </c>
      <c r="F43">
        <v>21.71</v>
      </c>
      <c r="G43">
        <v>81.42</v>
      </c>
      <c r="H43">
        <v>1.15</v>
      </c>
      <c r="I43">
        <v>16</v>
      </c>
      <c r="J43">
        <v>154.25</v>
      </c>
      <c r="K43">
        <v>47.83</v>
      </c>
      <c r="L43">
        <v>10</v>
      </c>
      <c r="M43">
        <v>9</v>
      </c>
      <c r="N43">
        <v>26.43</v>
      </c>
      <c r="O43">
        <v>19258.55</v>
      </c>
      <c r="P43">
        <v>195.88</v>
      </c>
      <c r="Q43">
        <v>947.11</v>
      </c>
      <c r="R43">
        <v>48.27</v>
      </c>
      <c r="S43">
        <v>36.86</v>
      </c>
      <c r="T43">
        <v>4839.59</v>
      </c>
      <c r="U43">
        <v>0.76</v>
      </c>
      <c r="V43">
        <v>0.91</v>
      </c>
      <c r="W43">
        <v>3.02</v>
      </c>
      <c r="X43">
        <v>0.31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4.1071</v>
      </c>
      <c r="E44">
        <v>24.35</v>
      </c>
      <c r="F44">
        <v>21.69</v>
      </c>
      <c r="G44">
        <v>86.75</v>
      </c>
      <c r="H44">
        <v>1.25</v>
      </c>
      <c r="I44">
        <v>15</v>
      </c>
      <c r="J44">
        <v>155.66</v>
      </c>
      <c r="K44">
        <v>47.83</v>
      </c>
      <c r="L44">
        <v>11</v>
      </c>
      <c r="M44">
        <v>1</v>
      </c>
      <c r="N44">
        <v>26.83</v>
      </c>
      <c r="O44">
        <v>19431.82</v>
      </c>
      <c r="P44">
        <v>194.37</v>
      </c>
      <c r="Q44">
        <v>947.13</v>
      </c>
      <c r="R44">
        <v>47.28</v>
      </c>
      <c r="S44">
        <v>36.86</v>
      </c>
      <c r="T44">
        <v>4350.01</v>
      </c>
      <c r="U44">
        <v>0.78</v>
      </c>
      <c r="V44">
        <v>0.91</v>
      </c>
      <c r="W44">
        <v>3.02</v>
      </c>
      <c r="X44">
        <v>0.29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4.1058</v>
      </c>
      <c r="E45">
        <v>24.36</v>
      </c>
      <c r="F45">
        <v>21.69</v>
      </c>
      <c r="G45">
        <v>86.78</v>
      </c>
      <c r="H45">
        <v>1.35</v>
      </c>
      <c r="I45">
        <v>15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196.16</v>
      </c>
      <c r="Q45">
        <v>947.11</v>
      </c>
      <c r="R45">
        <v>47.31</v>
      </c>
      <c r="S45">
        <v>36.86</v>
      </c>
      <c r="T45">
        <v>4367.17</v>
      </c>
      <c r="U45">
        <v>0.78</v>
      </c>
      <c r="V45">
        <v>0.91</v>
      </c>
      <c r="W45">
        <v>3.03</v>
      </c>
      <c r="X45">
        <v>0.29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2.6485</v>
      </c>
      <c r="E46">
        <v>37.76</v>
      </c>
      <c r="F46">
        <v>26.48</v>
      </c>
      <c r="G46">
        <v>6.38</v>
      </c>
      <c r="H46">
        <v>0.1</v>
      </c>
      <c r="I46">
        <v>249</v>
      </c>
      <c r="J46">
        <v>176.73</v>
      </c>
      <c r="K46">
        <v>52.44</v>
      </c>
      <c r="L46">
        <v>1</v>
      </c>
      <c r="M46">
        <v>247</v>
      </c>
      <c r="N46">
        <v>33.29</v>
      </c>
      <c r="O46">
        <v>22031.19</v>
      </c>
      <c r="P46">
        <v>345.91</v>
      </c>
      <c r="Q46">
        <v>947.49</v>
      </c>
      <c r="R46">
        <v>196.92</v>
      </c>
      <c r="S46">
        <v>36.86</v>
      </c>
      <c r="T46">
        <v>77999.94</v>
      </c>
      <c r="U46">
        <v>0.19</v>
      </c>
      <c r="V46">
        <v>0.74</v>
      </c>
      <c r="W46">
        <v>3.39</v>
      </c>
      <c r="X46">
        <v>5.08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3.3393</v>
      </c>
      <c r="E47">
        <v>29.95</v>
      </c>
      <c r="F47">
        <v>23.61</v>
      </c>
      <c r="G47">
        <v>12.88</v>
      </c>
      <c r="H47">
        <v>0.2</v>
      </c>
      <c r="I47">
        <v>110</v>
      </c>
      <c r="J47">
        <v>178.21</v>
      </c>
      <c r="K47">
        <v>52.44</v>
      </c>
      <c r="L47">
        <v>2</v>
      </c>
      <c r="M47">
        <v>108</v>
      </c>
      <c r="N47">
        <v>33.77</v>
      </c>
      <c r="O47">
        <v>22213.89</v>
      </c>
      <c r="P47">
        <v>304.51</v>
      </c>
      <c r="Q47">
        <v>947.1900000000001</v>
      </c>
      <c r="R47">
        <v>107.59</v>
      </c>
      <c r="S47">
        <v>36.86</v>
      </c>
      <c r="T47">
        <v>34031.6</v>
      </c>
      <c r="U47">
        <v>0.34</v>
      </c>
      <c r="V47">
        <v>0.83</v>
      </c>
      <c r="W47">
        <v>3.17</v>
      </c>
      <c r="X47">
        <v>2.21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3.6061</v>
      </c>
      <c r="E48">
        <v>27.73</v>
      </c>
      <c r="F48">
        <v>22.79</v>
      </c>
      <c r="G48">
        <v>19.26</v>
      </c>
      <c r="H48">
        <v>0.3</v>
      </c>
      <c r="I48">
        <v>71</v>
      </c>
      <c r="J48">
        <v>179.7</v>
      </c>
      <c r="K48">
        <v>52.44</v>
      </c>
      <c r="L48">
        <v>3</v>
      </c>
      <c r="M48">
        <v>69</v>
      </c>
      <c r="N48">
        <v>34.26</v>
      </c>
      <c r="O48">
        <v>22397.24</v>
      </c>
      <c r="P48">
        <v>290.24</v>
      </c>
      <c r="Q48">
        <v>947.21</v>
      </c>
      <c r="R48">
        <v>82.09999999999999</v>
      </c>
      <c r="S48">
        <v>36.86</v>
      </c>
      <c r="T48">
        <v>21480.71</v>
      </c>
      <c r="U48">
        <v>0.45</v>
      </c>
      <c r="V48">
        <v>0.86</v>
      </c>
      <c r="W48">
        <v>3.09</v>
      </c>
      <c r="X48">
        <v>1.39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3.7456</v>
      </c>
      <c r="E49">
        <v>26.7</v>
      </c>
      <c r="F49">
        <v>22.43</v>
      </c>
      <c r="G49">
        <v>25.88</v>
      </c>
      <c r="H49">
        <v>0.39</v>
      </c>
      <c r="I49">
        <v>52</v>
      </c>
      <c r="J49">
        <v>181.19</v>
      </c>
      <c r="K49">
        <v>52.44</v>
      </c>
      <c r="L49">
        <v>4</v>
      </c>
      <c r="M49">
        <v>50</v>
      </c>
      <c r="N49">
        <v>34.75</v>
      </c>
      <c r="O49">
        <v>22581.25</v>
      </c>
      <c r="P49">
        <v>281.93</v>
      </c>
      <c r="Q49">
        <v>947.17</v>
      </c>
      <c r="R49">
        <v>70.84</v>
      </c>
      <c r="S49">
        <v>36.86</v>
      </c>
      <c r="T49">
        <v>15945.9</v>
      </c>
      <c r="U49">
        <v>0.52</v>
      </c>
      <c r="V49">
        <v>0.88</v>
      </c>
      <c r="W49">
        <v>3.07</v>
      </c>
      <c r="X49">
        <v>1.03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3.8339</v>
      </c>
      <c r="E50">
        <v>26.08</v>
      </c>
      <c r="F50">
        <v>22.2</v>
      </c>
      <c r="G50">
        <v>32.49</v>
      </c>
      <c r="H50">
        <v>0.49</v>
      </c>
      <c r="I50">
        <v>41</v>
      </c>
      <c r="J50">
        <v>182.69</v>
      </c>
      <c r="K50">
        <v>52.44</v>
      </c>
      <c r="L50">
        <v>5</v>
      </c>
      <c r="M50">
        <v>39</v>
      </c>
      <c r="N50">
        <v>35.25</v>
      </c>
      <c r="O50">
        <v>22766.06</v>
      </c>
      <c r="P50">
        <v>275.38</v>
      </c>
      <c r="Q50">
        <v>947.15</v>
      </c>
      <c r="R50">
        <v>63.61</v>
      </c>
      <c r="S50">
        <v>36.86</v>
      </c>
      <c r="T50">
        <v>12383.55</v>
      </c>
      <c r="U50">
        <v>0.58</v>
      </c>
      <c r="V50">
        <v>0.89</v>
      </c>
      <c r="W50">
        <v>3.05</v>
      </c>
      <c r="X50">
        <v>0.8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3.8921</v>
      </c>
      <c r="E51">
        <v>25.69</v>
      </c>
      <c r="F51">
        <v>22.06</v>
      </c>
      <c r="G51">
        <v>38.94</v>
      </c>
      <c r="H51">
        <v>0.58</v>
      </c>
      <c r="I51">
        <v>34</v>
      </c>
      <c r="J51">
        <v>184.19</v>
      </c>
      <c r="K51">
        <v>52.44</v>
      </c>
      <c r="L51">
        <v>6</v>
      </c>
      <c r="M51">
        <v>32</v>
      </c>
      <c r="N51">
        <v>35.75</v>
      </c>
      <c r="O51">
        <v>22951.43</v>
      </c>
      <c r="P51">
        <v>268.93</v>
      </c>
      <c r="Q51">
        <v>947.13</v>
      </c>
      <c r="R51">
        <v>59.12</v>
      </c>
      <c r="S51">
        <v>36.86</v>
      </c>
      <c r="T51">
        <v>10174.07</v>
      </c>
      <c r="U51">
        <v>0.62</v>
      </c>
      <c r="V51">
        <v>0.89</v>
      </c>
      <c r="W51">
        <v>3.05</v>
      </c>
      <c r="X51">
        <v>0.66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3.9417</v>
      </c>
      <c r="E52">
        <v>25.37</v>
      </c>
      <c r="F52">
        <v>21.95</v>
      </c>
      <c r="G52">
        <v>47.04</v>
      </c>
      <c r="H52">
        <v>0.67</v>
      </c>
      <c r="I52">
        <v>28</v>
      </c>
      <c r="J52">
        <v>185.7</v>
      </c>
      <c r="K52">
        <v>52.44</v>
      </c>
      <c r="L52">
        <v>7</v>
      </c>
      <c r="M52">
        <v>26</v>
      </c>
      <c r="N52">
        <v>36.26</v>
      </c>
      <c r="O52">
        <v>23137.49</v>
      </c>
      <c r="P52">
        <v>263.73</v>
      </c>
      <c r="Q52">
        <v>947.11</v>
      </c>
      <c r="R52">
        <v>56.04</v>
      </c>
      <c r="S52">
        <v>36.86</v>
      </c>
      <c r="T52">
        <v>8664.610000000001</v>
      </c>
      <c r="U52">
        <v>0.66</v>
      </c>
      <c r="V52">
        <v>0.9</v>
      </c>
      <c r="W52">
        <v>3.03</v>
      </c>
      <c r="X52">
        <v>0.55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3.9695</v>
      </c>
      <c r="E53">
        <v>25.19</v>
      </c>
      <c r="F53">
        <v>21.88</v>
      </c>
      <c r="G53">
        <v>52.52</v>
      </c>
      <c r="H53">
        <v>0.76</v>
      </c>
      <c r="I53">
        <v>25</v>
      </c>
      <c r="J53">
        <v>187.22</v>
      </c>
      <c r="K53">
        <v>52.44</v>
      </c>
      <c r="L53">
        <v>8</v>
      </c>
      <c r="M53">
        <v>23</v>
      </c>
      <c r="N53">
        <v>36.78</v>
      </c>
      <c r="O53">
        <v>23324.24</v>
      </c>
      <c r="P53">
        <v>258.78</v>
      </c>
      <c r="Q53">
        <v>947.11</v>
      </c>
      <c r="R53">
        <v>53.74</v>
      </c>
      <c r="S53">
        <v>36.86</v>
      </c>
      <c r="T53">
        <v>7527.72</v>
      </c>
      <c r="U53">
        <v>0.6899999999999999</v>
      </c>
      <c r="V53">
        <v>0.9</v>
      </c>
      <c r="W53">
        <v>3.02</v>
      </c>
      <c r="X53">
        <v>0.48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3.9992</v>
      </c>
      <c r="E54">
        <v>25</v>
      </c>
      <c r="F54">
        <v>21.8</v>
      </c>
      <c r="G54">
        <v>59.46</v>
      </c>
      <c r="H54">
        <v>0.85</v>
      </c>
      <c r="I54">
        <v>22</v>
      </c>
      <c r="J54">
        <v>188.74</v>
      </c>
      <c r="K54">
        <v>52.44</v>
      </c>
      <c r="L54">
        <v>9</v>
      </c>
      <c r="M54">
        <v>20</v>
      </c>
      <c r="N54">
        <v>37.3</v>
      </c>
      <c r="O54">
        <v>23511.69</v>
      </c>
      <c r="P54">
        <v>253.31</v>
      </c>
      <c r="Q54">
        <v>947.11</v>
      </c>
      <c r="R54">
        <v>51.39</v>
      </c>
      <c r="S54">
        <v>36.86</v>
      </c>
      <c r="T54">
        <v>6368.21</v>
      </c>
      <c r="U54">
        <v>0.72</v>
      </c>
      <c r="V54">
        <v>0.9</v>
      </c>
      <c r="W54">
        <v>3.01</v>
      </c>
      <c r="X54">
        <v>0.4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4.0248</v>
      </c>
      <c r="E55">
        <v>24.85</v>
      </c>
      <c r="F55">
        <v>21.75</v>
      </c>
      <c r="G55">
        <v>68.68000000000001</v>
      </c>
      <c r="H55">
        <v>0.93</v>
      </c>
      <c r="I55">
        <v>19</v>
      </c>
      <c r="J55">
        <v>190.26</v>
      </c>
      <c r="K55">
        <v>52.44</v>
      </c>
      <c r="L55">
        <v>10</v>
      </c>
      <c r="M55">
        <v>17</v>
      </c>
      <c r="N55">
        <v>37.82</v>
      </c>
      <c r="O55">
        <v>23699.85</v>
      </c>
      <c r="P55">
        <v>248.67</v>
      </c>
      <c r="Q55">
        <v>947.11</v>
      </c>
      <c r="R55">
        <v>49.68</v>
      </c>
      <c r="S55">
        <v>36.86</v>
      </c>
      <c r="T55">
        <v>5532.09</v>
      </c>
      <c r="U55">
        <v>0.74</v>
      </c>
      <c r="V55">
        <v>0.9</v>
      </c>
      <c r="W55">
        <v>3.01</v>
      </c>
      <c r="X55">
        <v>0.35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4.0423</v>
      </c>
      <c r="E56">
        <v>24.74</v>
      </c>
      <c r="F56">
        <v>21.71</v>
      </c>
      <c r="G56">
        <v>76.64</v>
      </c>
      <c r="H56">
        <v>1.02</v>
      </c>
      <c r="I56">
        <v>17</v>
      </c>
      <c r="J56">
        <v>191.79</v>
      </c>
      <c r="K56">
        <v>52.44</v>
      </c>
      <c r="L56">
        <v>11</v>
      </c>
      <c r="M56">
        <v>15</v>
      </c>
      <c r="N56">
        <v>38.35</v>
      </c>
      <c r="O56">
        <v>23888.73</v>
      </c>
      <c r="P56">
        <v>243.19</v>
      </c>
      <c r="Q56">
        <v>947.14</v>
      </c>
      <c r="R56">
        <v>48.58</v>
      </c>
      <c r="S56">
        <v>36.86</v>
      </c>
      <c r="T56">
        <v>4991.08</v>
      </c>
      <c r="U56">
        <v>0.76</v>
      </c>
      <c r="V56">
        <v>0.91</v>
      </c>
      <c r="W56">
        <v>3.01</v>
      </c>
      <c r="X56">
        <v>0.31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4.0494</v>
      </c>
      <c r="E57">
        <v>24.69</v>
      </c>
      <c r="F57">
        <v>21.71</v>
      </c>
      <c r="G57">
        <v>81.39</v>
      </c>
      <c r="H57">
        <v>1.1</v>
      </c>
      <c r="I57">
        <v>16</v>
      </c>
      <c r="J57">
        <v>193.33</v>
      </c>
      <c r="K57">
        <v>52.44</v>
      </c>
      <c r="L57">
        <v>12</v>
      </c>
      <c r="M57">
        <v>14</v>
      </c>
      <c r="N57">
        <v>38.89</v>
      </c>
      <c r="O57">
        <v>24078.33</v>
      </c>
      <c r="P57">
        <v>238.86</v>
      </c>
      <c r="Q57">
        <v>947.14</v>
      </c>
      <c r="R57">
        <v>48.24</v>
      </c>
      <c r="S57">
        <v>36.86</v>
      </c>
      <c r="T57">
        <v>4824.22</v>
      </c>
      <c r="U57">
        <v>0.76</v>
      </c>
      <c r="V57">
        <v>0.91</v>
      </c>
      <c r="W57">
        <v>3.01</v>
      </c>
      <c r="X57">
        <v>0.3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4.0692</v>
      </c>
      <c r="E58">
        <v>24.57</v>
      </c>
      <c r="F58">
        <v>21.66</v>
      </c>
      <c r="G58">
        <v>92.81</v>
      </c>
      <c r="H58">
        <v>1.18</v>
      </c>
      <c r="I58">
        <v>14</v>
      </c>
      <c r="J58">
        <v>194.88</v>
      </c>
      <c r="K58">
        <v>52.44</v>
      </c>
      <c r="L58">
        <v>13</v>
      </c>
      <c r="M58">
        <v>12</v>
      </c>
      <c r="N58">
        <v>39.43</v>
      </c>
      <c r="O58">
        <v>24268.67</v>
      </c>
      <c r="P58">
        <v>234.24</v>
      </c>
      <c r="Q58">
        <v>947.12</v>
      </c>
      <c r="R58">
        <v>46.77</v>
      </c>
      <c r="S58">
        <v>36.86</v>
      </c>
      <c r="T58">
        <v>4097.64</v>
      </c>
      <c r="U58">
        <v>0.79</v>
      </c>
      <c r="V58">
        <v>0.91</v>
      </c>
      <c r="W58">
        <v>3</v>
      </c>
      <c r="X58">
        <v>0.26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4.0754</v>
      </c>
      <c r="E59">
        <v>24.54</v>
      </c>
      <c r="F59">
        <v>21.65</v>
      </c>
      <c r="G59">
        <v>99.94</v>
      </c>
      <c r="H59">
        <v>1.27</v>
      </c>
      <c r="I59">
        <v>13</v>
      </c>
      <c r="J59">
        <v>196.42</v>
      </c>
      <c r="K59">
        <v>52.44</v>
      </c>
      <c r="L59">
        <v>14</v>
      </c>
      <c r="M59">
        <v>10</v>
      </c>
      <c r="N59">
        <v>39.98</v>
      </c>
      <c r="O59">
        <v>24459.75</v>
      </c>
      <c r="P59">
        <v>229.03</v>
      </c>
      <c r="Q59">
        <v>947.12</v>
      </c>
      <c r="R59">
        <v>46.72</v>
      </c>
      <c r="S59">
        <v>36.86</v>
      </c>
      <c r="T59">
        <v>4078.82</v>
      </c>
      <c r="U59">
        <v>0.79</v>
      </c>
      <c r="V59">
        <v>0.91</v>
      </c>
      <c r="W59">
        <v>3</v>
      </c>
      <c r="X59">
        <v>0.25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4.0871</v>
      </c>
      <c r="E60">
        <v>24.47</v>
      </c>
      <c r="F60">
        <v>21.62</v>
      </c>
      <c r="G60">
        <v>108.1</v>
      </c>
      <c r="H60">
        <v>1.35</v>
      </c>
      <c r="I60">
        <v>12</v>
      </c>
      <c r="J60">
        <v>197.98</v>
      </c>
      <c r="K60">
        <v>52.44</v>
      </c>
      <c r="L60">
        <v>15</v>
      </c>
      <c r="M60">
        <v>5</v>
      </c>
      <c r="N60">
        <v>40.54</v>
      </c>
      <c r="O60">
        <v>24651.58</v>
      </c>
      <c r="P60">
        <v>224.18</v>
      </c>
      <c r="Q60">
        <v>947.13</v>
      </c>
      <c r="R60">
        <v>45.52</v>
      </c>
      <c r="S60">
        <v>36.86</v>
      </c>
      <c r="T60">
        <v>3483.75</v>
      </c>
      <c r="U60">
        <v>0.8100000000000001</v>
      </c>
      <c r="V60">
        <v>0.91</v>
      </c>
      <c r="W60">
        <v>3</v>
      </c>
      <c r="X60">
        <v>0.22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4.0853</v>
      </c>
      <c r="E61">
        <v>24.48</v>
      </c>
      <c r="F61">
        <v>21.63</v>
      </c>
      <c r="G61">
        <v>108.15</v>
      </c>
      <c r="H61">
        <v>1.42</v>
      </c>
      <c r="I61">
        <v>12</v>
      </c>
      <c r="J61">
        <v>199.54</v>
      </c>
      <c r="K61">
        <v>52.44</v>
      </c>
      <c r="L61">
        <v>16</v>
      </c>
      <c r="M61">
        <v>2</v>
      </c>
      <c r="N61">
        <v>41.1</v>
      </c>
      <c r="O61">
        <v>24844.17</v>
      </c>
      <c r="P61">
        <v>225.73</v>
      </c>
      <c r="Q61">
        <v>947.12</v>
      </c>
      <c r="R61">
        <v>45.65</v>
      </c>
      <c r="S61">
        <v>36.86</v>
      </c>
      <c r="T61">
        <v>3548.36</v>
      </c>
      <c r="U61">
        <v>0.8100000000000001</v>
      </c>
      <c r="V61">
        <v>0.91</v>
      </c>
      <c r="W61">
        <v>3.01</v>
      </c>
      <c r="X61">
        <v>0.23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4.0847</v>
      </c>
      <c r="E62">
        <v>24.48</v>
      </c>
      <c r="F62">
        <v>21.63</v>
      </c>
      <c r="G62">
        <v>108.17</v>
      </c>
      <c r="H62">
        <v>1.5</v>
      </c>
      <c r="I62">
        <v>12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227.41</v>
      </c>
      <c r="Q62">
        <v>947.16</v>
      </c>
      <c r="R62">
        <v>45.73</v>
      </c>
      <c r="S62">
        <v>36.86</v>
      </c>
      <c r="T62">
        <v>3591.75</v>
      </c>
      <c r="U62">
        <v>0.8100000000000001</v>
      </c>
      <c r="V62">
        <v>0.91</v>
      </c>
      <c r="W62">
        <v>3.01</v>
      </c>
      <c r="X62">
        <v>0.23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3.8237</v>
      </c>
      <c r="E63">
        <v>26.15</v>
      </c>
      <c r="F63">
        <v>23.44</v>
      </c>
      <c r="G63">
        <v>14.65</v>
      </c>
      <c r="H63">
        <v>0.64</v>
      </c>
      <c r="I63">
        <v>96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68.3</v>
      </c>
      <c r="Q63">
        <v>947.23</v>
      </c>
      <c r="R63">
        <v>98.25</v>
      </c>
      <c r="S63">
        <v>36.86</v>
      </c>
      <c r="T63">
        <v>29432.19</v>
      </c>
      <c r="U63">
        <v>0.38</v>
      </c>
      <c r="V63">
        <v>0.84</v>
      </c>
      <c r="W63">
        <v>3.26</v>
      </c>
      <c r="X63">
        <v>2.04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3.3656</v>
      </c>
      <c r="E64">
        <v>29.71</v>
      </c>
      <c r="F64">
        <v>24.54</v>
      </c>
      <c r="G64">
        <v>9.5</v>
      </c>
      <c r="H64">
        <v>0.18</v>
      </c>
      <c r="I64">
        <v>155</v>
      </c>
      <c r="J64">
        <v>98.70999999999999</v>
      </c>
      <c r="K64">
        <v>39.72</v>
      </c>
      <c r="L64">
        <v>1</v>
      </c>
      <c r="M64">
        <v>153</v>
      </c>
      <c r="N64">
        <v>12.99</v>
      </c>
      <c r="O64">
        <v>12407.75</v>
      </c>
      <c r="P64">
        <v>215.07</v>
      </c>
      <c r="Q64">
        <v>947.3</v>
      </c>
      <c r="R64">
        <v>136.33</v>
      </c>
      <c r="S64">
        <v>36.86</v>
      </c>
      <c r="T64">
        <v>48176.42</v>
      </c>
      <c r="U64">
        <v>0.27</v>
      </c>
      <c r="V64">
        <v>0.8</v>
      </c>
      <c r="W64">
        <v>3.24</v>
      </c>
      <c r="X64">
        <v>3.14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3.816</v>
      </c>
      <c r="E65">
        <v>26.21</v>
      </c>
      <c r="F65">
        <v>22.78</v>
      </c>
      <c r="G65">
        <v>19.52</v>
      </c>
      <c r="H65">
        <v>0.35</v>
      </c>
      <c r="I65">
        <v>70</v>
      </c>
      <c r="J65">
        <v>99.95</v>
      </c>
      <c r="K65">
        <v>39.72</v>
      </c>
      <c r="L65">
        <v>2</v>
      </c>
      <c r="M65">
        <v>68</v>
      </c>
      <c r="N65">
        <v>13.24</v>
      </c>
      <c r="O65">
        <v>12561.45</v>
      </c>
      <c r="P65">
        <v>192.03</v>
      </c>
      <c r="Q65">
        <v>947.17</v>
      </c>
      <c r="R65">
        <v>81.59999999999999</v>
      </c>
      <c r="S65">
        <v>36.86</v>
      </c>
      <c r="T65">
        <v>21233.41</v>
      </c>
      <c r="U65">
        <v>0.45</v>
      </c>
      <c r="V65">
        <v>0.86</v>
      </c>
      <c r="W65">
        <v>3.09</v>
      </c>
      <c r="X65">
        <v>1.38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3.977</v>
      </c>
      <c r="E66">
        <v>25.14</v>
      </c>
      <c r="F66">
        <v>22.25</v>
      </c>
      <c r="G66">
        <v>30.34</v>
      </c>
      <c r="H66">
        <v>0.52</v>
      </c>
      <c r="I66">
        <v>44</v>
      </c>
      <c r="J66">
        <v>101.2</v>
      </c>
      <c r="K66">
        <v>39.72</v>
      </c>
      <c r="L66">
        <v>3</v>
      </c>
      <c r="M66">
        <v>42</v>
      </c>
      <c r="N66">
        <v>13.49</v>
      </c>
      <c r="O66">
        <v>12715.54</v>
      </c>
      <c r="P66">
        <v>179.47</v>
      </c>
      <c r="Q66">
        <v>947.12</v>
      </c>
      <c r="R66">
        <v>65.31</v>
      </c>
      <c r="S66">
        <v>36.86</v>
      </c>
      <c r="T66">
        <v>13221.72</v>
      </c>
      <c r="U66">
        <v>0.5600000000000001</v>
      </c>
      <c r="V66">
        <v>0.88</v>
      </c>
      <c r="W66">
        <v>3.05</v>
      </c>
      <c r="X66">
        <v>0.85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4.0516</v>
      </c>
      <c r="E67">
        <v>24.68</v>
      </c>
      <c r="F67">
        <v>22.04</v>
      </c>
      <c r="G67">
        <v>41.32</v>
      </c>
      <c r="H67">
        <v>0.6899999999999999</v>
      </c>
      <c r="I67">
        <v>32</v>
      </c>
      <c r="J67">
        <v>102.45</v>
      </c>
      <c r="K67">
        <v>39.72</v>
      </c>
      <c r="L67">
        <v>4</v>
      </c>
      <c r="M67">
        <v>30</v>
      </c>
      <c r="N67">
        <v>13.74</v>
      </c>
      <c r="O67">
        <v>12870.03</v>
      </c>
      <c r="P67">
        <v>168.66</v>
      </c>
      <c r="Q67">
        <v>947.11</v>
      </c>
      <c r="R67">
        <v>58.71</v>
      </c>
      <c r="S67">
        <v>36.86</v>
      </c>
      <c r="T67">
        <v>9979.24</v>
      </c>
      <c r="U67">
        <v>0.63</v>
      </c>
      <c r="V67">
        <v>0.89</v>
      </c>
      <c r="W67">
        <v>3.03</v>
      </c>
      <c r="X67">
        <v>0.64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4.1096</v>
      </c>
      <c r="E68">
        <v>24.33</v>
      </c>
      <c r="F68">
        <v>21.85</v>
      </c>
      <c r="G68">
        <v>54.63</v>
      </c>
      <c r="H68">
        <v>0.85</v>
      </c>
      <c r="I68">
        <v>24</v>
      </c>
      <c r="J68">
        <v>103.71</v>
      </c>
      <c r="K68">
        <v>39.72</v>
      </c>
      <c r="L68">
        <v>5</v>
      </c>
      <c r="M68">
        <v>16</v>
      </c>
      <c r="N68">
        <v>14</v>
      </c>
      <c r="O68">
        <v>13024.91</v>
      </c>
      <c r="P68">
        <v>157.63</v>
      </c>
      <c r="Q68">
        <v>947.12</v>
      </c>
      <c r="R68">
        <v>52.77</v>
      </c>
      <c r="S68">
        <v>36.86</v>
      </c>
      <c r="T68">
        <v>7052.19</v>
      </c>
      <c r="U68">
        <v>0.7</v>
      </c>
      <c r="V68">
        <v>0.9</v>
      </c>
      <c r="W68">
        <v>3.02</v>
      </c>
      <c r="X68">
        <v>0.45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4.1101</v>
      </c>
      <c r="E69">
        <v>24.33</v>
      </c>
      <c r="F69">
        <v>21.87</v>
      </c>
      <c r="G69">
        <v>57.05</v>
      </c>
      <c r="H69">
        <v>1.01</v>
      </c>
      <c r="I69">
        <v>23</v>
      </c>
      <c r="J69">
        <v>104.97</v>
      </c>
      <c r="K69">
        <v>39.72</v>
      </c>
      <c r="L69">
        <v>6</v>
      </c>
      <c r="M69">
        <v>0</v>
      </c>
      <c r="N69">
        <v>14.25</v>
      </c>
      <c r="O69">
        <v>13180.19</v>
      </c>
      <c r="P69">
        <v>155.82</v>
      </c>
      <c r="Q69">
        <v>947.12</v>
      </c>
      <c r="R69">
        <v>52.56</v>
      </c>
      <c r="S69">
        <v>36.86</v>
      </c>
      <c r="T69">
        <v>6952.12</v>
      </c>
      <c r="U69">
        <v>0.7</v>
      </c>
      <c r="V69">
        <v>0.9</v>
      </c>
      <c r="W69">
        <v>3.05</v>
      </c>
      <c r="X69">
        <v>0.47</v>
      </c>
      <c r="Y69">
        <v>0.5</v>
      </c>
      <c r="Z69">
        <v>10</v>
      </c>
    </row>
    <row r="70" spans="1:26">
      <c r="A70">
        <v>0</v>
      </c>
      <c r="B70">
        <v>60</v>
      </c>
      <c r="C70" t="s">
        <v>26</v>
      </c>
      <c r="D70">
        <v>3.1118</v>
      </c>
      <c r="E70">
        <v>32.14</v>
      </c>
      <c r="F70">
        <v>25.2</v>
      </c>
      <c r="G70">
        <v>8.039999999999999</v>
      </c>
      <c r="H70">
        <v>0.14</v>
      </c>
      <c r="I70">
        <v>188</v>
      </c>
      <c r="J70">
        <v>124.63</v>
      </c>
      <c r="K70">
        <v>45</v>
      </c>
      <c r="L70">
        <v>1</v>
      </c>
      <c r="M70">
        <v>186</v>
      </c>
      <c r="N70">
        <v>18.64</v>
      </c>
      <c r="O70">
        <v>15605.44</v>
      </c>
      <c r="P70">
        <v>260.27</v>
      </c>
      <c r="Q70">
        <v>947.24</v>
      </c>
      <c r="R70">
        <v>156.97</v>
      </c>
      <c r="S70">
        <v>36.86</v>
      </c>
      <c r="T70">
        <v>58331.36</v>
      </c>
      <c r="U70">
        <v>0.23</v>
      </c>
      <c r="V70">
        <v>0.78</v>
      </c>
      <c r="W70">
        <v>3.29</v>
      </c>
      <c r="X70">
        <v>3.8</v>
      </c>
      <c r="Y70">
        <v>0.5</v>
      </c>
      <c r="Z70">
        <v>10</v>
      </c>
    </row>
    <row r="71" spans="1:26">
      <c r="A71">
        <v>1</v>
      </c>
      <c r="B71">
        <v>60</v>
      </c>
      <c r="C71" t="s">
        <v>26</v>
      </c>
      <c r="D71">
        <v>3.6487</v>
      </c>
      <c r="E71">
        <v>27.41</v>
      </c>
      <c r="F71">
        <v>23.1</v>
      </c>
      <c r="G71">
        <v>16.31</v>
      </c>
      <c r="H71">
        <v>0.28</v>
      </c>
      <c r="I71">
        <v>85</v>
      </c>
      <c r="J71">
        <v>125.95</v>
      </c>
      <c r="K71">
        <v>45</v>
      </c>
      <c r="L71">
        <v>2</v>
      </c>
      <c r="M71">
        <v>83</v>
      </c>
      <c r="N71">
        <v>18.95</v>
      </c>
      <c r="O71">
        <v>15767.7</v>
      </c>
      <c r="P71">
        <v>232.78</v>
      </c>
      <c r="Q71">
        <v>947.24</v>
      </c>
      <c r="R71">
        <v>91.48</v>
      </c>
      <c r="S71">
        <v>36.86</v>
      </c>
      <c r="T71">
        <v>26099.96</v>
      </c>
      <c r="U71">
        <v>0.4</v>
      </c>
      <c r="V71">
        <v>0.85</v>
      </c>
      <c r="W71">
        <v>3.13</v>
      </c>
      <c r="X71">
        <v>1.7</v>
      </c>
      <c r="Y71">
        <v>0.5</v>
      </c>
      <c r="Z71">
        <v>10</v>
      </c>
    </row>
    <row r="72" spans="1:26">
      <c r="A72">
        <v>2</v>
      </c>
      <c r="B72">
        <v>60</v>
      </c>
      <c r="C72" t="s">
        <v>26</v>
      </c>
      <c r="D72">
        <v>3.8508</v>
      </c>
      <c r="E72">
        <v>25.97</v>
      </c>
      <c r="F72">
        <v>22.46</v>
      </c>
      <c r="G72">
        <v>24.95</v>
      </c>
      <c r="H72">
        <v>0.42</v>
      </c>
      <c r="I72">
        <v>54</v>
      </c>
      <c r="J72">
        <v>127.27</v>
      </c>
      <c r="K72">
        <v>45</v>
      </c>
      <c r="L72">
        <v>3</v>
      </c>
      <c r="M72">
        <v>52</v>
      </c>
      <c r="N72">
        <v>19.27</v>
      </c>
      <c r="O72">
        <v>15930.42</v>
      </c>
      <c r="P72">
        <v>220.56</v>
      </c>
      <c r="Q72">
        <v>947.14</v>
      </c>
      <c r="R72">
        <v>71.84999999999999</v>
      </c>
      <c r="S72">
        <v>36.86</v>
      </c>
      <c r="T72">
        <v>16439.96</v>
      </c>
      <c r="U72">
        <v>0.51</v>
      </c>
      <c r="V72">
        <v>0.88</v>
      </c>
      <c r="W72">
        <v>3.06</v>
      </c>
      <c r="X72">
        <v>1.06</v>
      </c>
      <c r="Y72">
        <v>0.5</v>
      </c>
      <c r="Z72">
        <v>10</v>
      </c>
    </row>
    <row r="73" spans="1:26">
      <c r="A73">
        <v>3</v>
      </c>
      <c r="B73">
        <v>60</v>
      </c>
      <c r="C73" t="s">
        <v>26</v>
      </c>
      <c r="D73">
        <v>3.9541</v>
      </c>
      <c r="E73">
        <v>25.29</v>
      </c>
      <c r="F73">
        <v>22.16</v>
      </c>
      <c r="G73">
        <v>34.09</v>
      </c>
      <c r="H73">
        <v>0.55</v>
      </c>
      <c r="I73">
        <v>39</v>
      </c>
      <c r="J73">
        <v>128.59</v>
      </c>
      <c r="K73">
        <v>45</v>
      </c>
      <c r="L73">
        <v>4</v>
      </c>
      <c r="M73">
        <v>37</v>
      </c>
      <c r="N73">
        <v>19.59</v>
      </c>
      <c r="O73">
        <v>16093.6</v>
      </c>
      <c r="P73">
        <v>211.53</v>
      </c>
      <c r="Q73">
        <v>947.12</v>
      </c>
      <c r="R73">
        <v>62.48</v>
      </c>
      <c r="S73">
        <v>36.86</v>
      </c>
      <c r="T73">
        <v>11830.21</v>
      </c>
      <c r="U73">
        <v>0.59</v>
      </c>
      <c r="V73">
        <v>0.89</v>
      </c>
      <c r="W73">
        <v>3.04</v>
      </c>
      <c r="X73">
        <v>0.76</v>
      </c>
      <c r="Y73">
        <v>0.5</v>
      </c>
      <c r="Z73">
        <v>10</v>
      </c>
    </row>
    <row r="74" spans="1:26">
      <c r="A74">
        <v>4</v>
      </c>
      <c r="B74">
        <v>60</v>
      </c>
      <c r="C74" t="s">
        <v>26</v>
      </c>
      <c r="D74">
        <v>4.0137</v>
      </c>
      <c r="E74">
        <v>24.91</v>
      </c>
      <c r="F74">
        <v>21.99</v>
      </c>
      <c r="G74">
        <v>42.56</v>
      </c>
      <c r="H74">
        <v>0.68</v>
      </c>
      <c r="I74">
        <v>31</v>
      </c>
      <c r="J74">
        <v>129.92</v>
      </c>
      <c r="K74">
        <v>45</v>
      </c>
      <c r="L74">
        <v>5</v>
      </c>
      <c r="M74">
        <v>29</v>
      </c>
      <c r="N74">
        <v>19.92</v>
      </c>
      <c r="O74">
        <v>16257.24</v>
      </c>
      <c r="P74">
        <v>203.05</v>
      </c>
      <c r="Q74">
        <v>947.12</v>
      </c>
      <c r="R74">
        <v>57.44</v>
      </c>
      <c r="S74">
        <v>36.86</v>
      </c>
      <c r="T74">
        <v>9347.6</v>
      </c>
      <c r="U74">
        <v>0.64</v>
      </c>
      <c r="V74">
        <v>0.89</v>
      </c>
      <c r="W74">
        <v>3.02</v>
      </c>
      <c r="X74">
        <v>0.59</v>
      </c>
      <c r="Y74">
        <v>0.5</v>
      </c>
      <c r="Z74">
        <v>10</v>
      </c>
    </row>
    <row r="75" spans="1:26">
      <c r="A75">
        <v>5</v>
      </c>
      <c r="B75">
        <v>60</v>
      </c>
      <c r="C75" t="s">
        <v>26</v>
      </c>
      <c r="D75">
        <v>4.0556</v>
      </c>
      <c r="E75">
        <v>24.66</v>
      </c>
      <c r="F75">
        <v>21.89</v>
      </c>
      <c r="G75">
        <v>52.53</v>
      </c>
      <c r="H75">
        <v>0.8100000000000001</v>
      </c>
      <c r="I75">
        <v>25</v>
      </c>
      <c r="J75">
        <v>131.25</v>
      </c>
      <c r="K75">
        <v>45</v>
      </c>
      <c r="L75">
        <v>6</v>
      </c>
      <c r="M75">
        <v>23</v>
      </c>
      <c r="N75">
        <v>20.25</v>
      </c>
      <c r="O75">
        <v>16421.36</v>
      </c>
      <c r="P75">
        <v>194.91</v>
      </c>
      <c r="Q75">
        <v>947.1900000000001</v>
      </c>
      <c r="R75">
        <v>54.01</v>
      </c>
      <c r="S75">
        <v>36.86</v>
      </c>
      <c r="T75">
        <v>7662.54</v>
      </c>
      <c r="U75">
        <v>0.68</v>
      </c>
      <c r="V75">
        <v>0.9</v>
      </c>
      <c r="W75">
        <v>3.02</v>
      </c>
      <c r="X75">
        <v>0.49</v>
      </c>
      <c r="Y75">
        <v>0.5</v>
      </c>
      <c r="Z75">
        <v>10</v>
      </c>
    </row>
    <row r="76" spans="1:26">
      <c r="A76">
        <v>6</v>
      </c>
      <c r="B76">
        <v>60</v>
      </c>
      <c r="C76" t="s">
        <v>26</v>
      </c>
      <c r="D76">
        <v>4.0847</v>
      </c>
      <c r="E76">
        <v>24.48</v>
      </c>
      <c r="F76">
        <v>21.81</v>
      </c>
      <c r="G76">
        <v>62.32</v>
      </c>
      <c r="H76">
        <v>0.93</v>
      </c>
      <c r="I76">
        <v>21</v>
      </c>
      <c r="J76">
        <v>132.58</v>
      </c>
      <c r="K76">
        <v>45</v>
      </c>
      <c r="L76">
        <v>7</v>
      </c>
      <c r="M76">
        <v>18</v>
      </c>
      <c r="N76">
        <v>20.59</v>
      </c>
      <c r="O76">
        <v>16585.95</v>
      </c>
      <c r="P76">
        <v>186.89</v>
      </c>
      <c r="Q76">
        <v>947.11</v>
      </c>
      <c r="R76">
        <v>51.51</v>
      </c>
      <c r="S76">
        <v>36.86</v>
      </c>
      <c r="T76">
        <v>6432.84</v>
      </c>
      <c r="U76">
        <v>0.72</v>
      </c>
      <c r="V76">
        <v>0.9</v>
      </c>
      <c r="W76">
        <v>3.02</v>
      </c>
      <c r="X76">
        <v>0.41</v>
      </c>
      <c r="Y76">
        <v>0.5</v>
      </c>
      <c r="Z76">
        <v>10</v>
      </c>
    </row>
    <row r="77" spans="1:26">
      <c r="A77">
        <v>7</v>
      </c>
      <c r="B77">
        <v>60</v>
      </c>
      <c r="C77" t="s">
        <v>26</v>
      </c>
      <c r="D77">
        <v>4.1103</v>
      </c>
      <c r="E77">
        <v>24.33</v>
      </c>
      <c r="F77">
        <v>21.74</v>
      </c>
      <c r="G77">
        <v>72.45999999999999</v>
      </c>
      <c r="H77">
        <v>1.06</v>
      </c>
      <c r="I77">
        <v>18</v>
      </c>
      <c r="J77">
        <v>133.92</v>
      </c>
      <c r="K77">
        <v>45</v>
      </c>
      <c r="L77">
        <v>8</v>
      </c>
      <c r="M77">
        <v>10</v>
      </c>
      <c r="N77">
        <v>20.93</v>
      </c>
      <c r="O77">
        <v>16751.02</v>
      </c>
      <c r="P77">
        <v>181.64</v>
      </c>
      <c r="Q77">
        <v>947.15</v>
      </c>
      <c r="R77">
        <v>48.98</v>
      </c>
      <c r="S77">
        <v>36.86</v>
      </c>
      <c r="T77">
        <v>5184.88</v>
      </c>
      <c r="U77">
        <v>0.75</v>
      </c>
      <c r="V77">
        <v>0.91</v>
      </c>
      <c r="W77">
        <v>3.02</v>
      </c>
      <c r="X77">
        <v>0.34</v>
      </c>
      <c r="Y77">
        <v>0.5</v>
      </c>
      <c r="Z77">
        <v>10</v>
      </c>
    </row>
    <row r="78" spans="1:26">
      <c r="A78">
        <v>8</v>
      </c>
      <c r="B78">
        <v>60</v>
      </c>
      <c r="C78" t="s">
        <v>26</v>
      </c>
      <c r="D78">
        <v>4.114</v>
      </c>
      <c r="E78">
        <v>24.31</v>
      </c>
      <c r="F78">
        <v>21.74</v>
      </c>
      <c r="G78">
        <v>76.73</v>
      </c>
      <c r="H78">
        <v>1.18</v>
      </c>
      <c r="I78">
        <v>17</v>
      </c>
      <c r="J78">
        <v>135.27</v>
      </c>
      <c r="K78">
        <v>45</v>
      </c>
      <c r="L78">
        <v>9</v>
      </c>
      <c r="M78">
        <v>0</v>
      </c>
      <c r="N78">
        <v>21.27</v>
      </c>
      <c r="O78">
        <v>16916.71</v>
      </c>
      <c r="P78">
        <v>179.06</v>
      </c>
      <c r="Q78">
        <v>947.11</v>
      </c>
      <c r="R78">
        <v>48.69</v>
      </c>
      <c r="S78">
        <v>36.86</v>
      </c>
      <c r="T78">
        <v>5044.66</v>
      </c>
      <c r="U78">
        <v>0.76</v>
      </c>
      <c r="V78">
        <v>0.91</v>
      </c>
      <c r="W78">
        <v>3.03</v>
      </c>
      <c r="X78">
        <v>0.34</v>
      </c>
      <c r="Y78">
        <v>0.5</v>
      </c>
      <c r="Z78">
        <v>10</v>
      </c>
    </row>
    <row r="79" spans="1:26">
      <c r="A79">
        <v>0</v>
      </c>
      <c r="B79">
        <v>80</v>
      </c>
      <c r="C79" t="s">
        <v>26</v>
      </c>
      <c r="D79">
        <v>2.7954</v>
      </c>
      <c r="E79">
        <v>35.77</v>
      </c>
      <c r="F79">
        <v>26.07</v>
      </c>
      <c r="G79">
        <v>6.83</v>
      </c>
      <c r="H79">
        <v>0.11</v>
      </c>
      <c r="I79">
        <v>229</v>
      </c>
      <c r="J79">
        <v>159.12</v>
      </c>
      <c r="K79">
        <v>50.28</v>
      </c>
      <c r="L79">
        <v>1</v>
      </c>
      <c r="M79">
        <v>227</v>
      </c>
      <c r="N79">
        <v>27.84</v>
      </c>
      <c r="O79">
        <v>19859.16</v>
      </c>
      <c r="P79">
        <v>317.72</v>
      </c>
      <c r="Q79">
        <v>947.3</v>
      </c>
      <c r="R79">
        <v>184.18</v>
      </c>
      <c r="S79">
        <v>36.86</v>
      </c>
      <c r="T79">
        <v>71729.37</v>
      </c>
      <c r="U79">
        <v>0.2</v>
      </c>
      <c r="V79">
        <v>0.75</v>
      </c>
      <c r="W79">
        <v>3.36</v>
      </c>
      <c r="X79">
        <v>4.67</v>
      </c>
      <c r="Y79">
        <v>0.5</v>
      </c>
      <c r="Z79">
        <v>10</v>
      </c>
    </row>
    <row r="80" spans="1:26">
      <c r="A80">
        <v>1</v>
      </c>
      <c r="B80">
        <v>80</v>
      </c>
      <c r="C80" t="s">
        <v>26</v>
      </c>
      <c r="D80">
        <v>3.4432</v>
      </c>
      <c r="E80">
        <v>29.04</v>
      </c>
      <c r="F80">
        <v>23.43</v>
      </c>
      <c r="G80">
        <v>13.78</v>
      </c>
      <c r="H80">
        <v>0.22</v>
      </c>
      <c r="I80">
        <v>102</v>
      </c>
      <c r="J80">
        <v>160.54</v>
      </c>
      <c r="K80">
        <v>50.28</v>
      </c>
      <c r="L80">
        <v>2</v>
      </c>
      <c r="M80">
        <v>100</v>
      </c>
      <c r="N80">
        <v>28.26</v>
      </c>
      <c r="O80">
        <v>20034.4</v>
      </c>
      <c r="P80">
        <v>281.15</v>
      </c>
      <c r="Q80">
        <v>947.23</v>
      </c>
      <c r="R80">
        <v>101.85</v>
      </c>
      <c r="S80">
        <v>36.86</v>
      </c>
      <c r="T80">
        <v>31197.76</v>
      </c>
      <c r="U80">
        <v>0.36</v>
      </c>
      <c r="V80">
        <v>0.84</v>
      </c>
      <c r="W80">
        <v>3.15</v>
      </c>
      <c r="X80">
        <v>2.03</v>
      </c>
      <c r="Y80">
        <v>0.5</v>
      </c>
      <c r="Z80">
        <v>10</v>
      </c>
    </row>
    <row r="81" spans="1:26">
      <c r="A81">
        <v>2</v>
      </c>
      <c r="B81">
        <v>80</v>
      </c>
      <c r="C81" t="s">
        <v>26</v>
      </c>
      <c r="D81">
        <v>3.6897</v>
      </c>
      <c r="E81">
        <v>27.1</v>
      </c>
      <c r="F81">
        <v>22.68</v>
      </c>
      <c r="G81">
        <v>20.94</v>
      </c>
      <c r="H81">
        <v>0.33</v>
      </c>
      <c r="I81">
        <v>65</v>
      </c>
      <c r="J81">
        <v>161.97</v>
      </c>
      <c r="K81">
        <v>50.28</v>
      </c>
      <c r="L81">
        <v>3</v>
      </c>
      <c r="M81">
        <v>63</v>
      </c>
      <c r="N81">
        <v>28.69</v>
      </c>
      <c r="O81">
        <v>20210.21</v>
      </c>
      <c r="P81">
        <v>267.98</v>
      </c>
      <c r="Q81">
        <v>947.21</v>
      </c>
      <c r="R81">
        <v>78.55</v>
      </c>
      <c r="S81">
        <v>36.86</v>
      </c>
      <c r="T81">
        <v>19735.01</v>
      </c>
      <c r="U81">
        <v>0.47</v>
      </c>
      <c r="V81">
        <v>0.87</v>
      </c>
      <c r="W81">
        <v>3.09</v>
      </c>
      <c r="X81">
        <v>1.28</v>
      </c>
      <c r="Y81">
        <v>0.5</v>
      </c>
      <c r="Z81">
        <v>10</v>
      </c>
    </row>
    <row r="82" spans="1:26">
      <c r="A82">
        <v>3</v>
      </c>
      <c r="B82">
        <v>80</v>
      </c>
      <c r="C82" t="s">
        <v>26</v>
      </c>
      <c r="D82">
        <v>3.8143</v>
      </c>
      <c r="E82">
        <v>26.22</v>
      </c>
      <c r="F82">
        <v>22.35</v>
      </c>
      <c r="G82">
        <v>27.93</v>
      </c>
      <c r="H82">
        <v>0.43</v>
      </c>
      <c r="I82">
        <v>48</v>
      </c>
      <c r="J82">
        <v>163.4</v>
      </c>
      <c r="K82">
        <v>50.28</v>
      </c>
      <c r="L82">
        <v>4</v>
      </c>
      <c r="M82">
        <v>46</v>
      </c>
      <c r="N82">
        <v>29.12</v>
      </c>
      <c r="O82">
        <v>20386.62</v>
      </c>
      <c r="P82">
        <v>259.61</v>
      </c>
      <c r="Q82">
        <v>947.13</v>
      </c>
      <c r="R82">
        <v>67.94</v>
      </c>
      <c r="S82">
        <v>36.86</v>
      </c>
      <c r="T82">
        <v>14512.44</v>
      </c>
      <c r="U82">
        <v>0.54</v>
      </c>
      <c r="V82">
        <v>0.88</v>
      </c>
      <c r="W82">
        <v>3.07</v>
      </c>
      <c r="X82">
        <v>0.95</v>
      </c>
      <c r="Y82">
        <v>0.5</v>
      </c>
      <c r="Z82">
        <v>10</v>
      </c>
    </row>
    <row r="83" spans="1:26">
      <c r="A83">
        <v>4</v>
      </c>
      <c r="B83">
        <v>80</v>
      </c>
      <c r="C83" t="s">
        <v>26</v>
      </c>
      <c r="D83">
        <v>3.8932</v>
      </c>
      <c r="E83">
        <v>25.69</v>
      </c>
      <c r="F83">
        <v>22.14</v>
      </c>
      <c r="G83">
        <v>34.95</v>
      </c>
      <c r="H83">
        <v>0.54</v>
      </c>
      <c r="I83">
        <v>38</v>
      </c>
      <c r="J83">
        <v>164.83</v>
      </c>
      <c r="K83">
        <v>50.28</v>
      </c>
      <c r="L83">
        <v>5</v>
      </c>
      <c r="M83">
        <v>36</v>
      </c>
      <c r="N83">
        <v>29.55</v>
      </c>
      <c r="O83">
        <v>20563.61</v>
      </c>
      <c r="P83">
        <v>252.55</v>
      </c>
      <c r="Q83">
        <v>947.12</v>
      </c>
      <c r="R83">
        <v>61.75</v>
      </c>
      <c r="S83">
        <v>36.86</v>
      </c>
      <c r="T83">
        <v>11470.37</v>
      </c>
      <c r="U83">
        <v>0.6</v>
      </c>
      <c r="V83">
        <v>0.89</v>
      </c>
      <c r="W83">
        <v>3.04</v>
      </c>
      <c r="X83">
        <v>0.74</v>
      </c>
      <c r="Y83">
        <v>0.5</v>
      </c>
      <c r="Z83">
        <v>10</v>
      </c>
    </row>
    <row r="84" spans="1:26">
      <c r="A84">
        <v>5</v>
      </c>
      <c r="B84">
        <v>80</v>
      </c>
      <c r="C84" t="s">
        <v>26</v>
      </c>
      <c r="D84">
        <v>3.9488</v>
      </c>
      <c r="E84">
        <v>25.32</v>
      </c>
      <c r="F84">
        <v>22</v>
      </c>
      <c r="G84">
        <v>42.58</v>
      </c>
      <c r="H84">
        <v>0.64</v>
      </c>
      <c r="I84">
        <v>31</v>
      </c>
      <c r="J84">
        <v>166.27</v>
      </c>
      <c r="K84">
        <v>50.28</v>
      </c>
      <c r="L84">
        <v>6</v>
      </c>
      <c r="M84">
        <v>29</v>
      </c>
      <c r="N84">
        <v>29.99</v>
      </c>
      <c r="O84">
        <v>20741.2</v>
      </c>
      <c r="P84">
        <v>246.01</v>
      </c>
      <c r="Q84">
        <v>947.11</v>
      </c>
      <c r="R84">
        <v>57.6</v>
      </c>
      <c r="S84">
        <v>36.86</v>
      </c>
      <c r="T84">
        <v>9432.389999999999</v>
      </c>
      <c r="U84">
        <v>0.64</v>
      </c>
      <c r="V84">
        <v>0.89</v>
      </c>
      <c r="W84">
        <v>3.03</v>
      </c>
      <c r="X84">
        <v>0.6</v>
      </c>
      <c r="Y84">
        <v>0.5</v>
      </c>
      <c r="Z84">
        <v>10</v>
      </c>
    </row>
    <row r="85" spans="1:26">
      <c r="A85">
        <v>6</v>
      </c>
      <c r="B85">
        <v>80</v>
      </c>
      <c r="C85" t="s">
        <v>26</v>
      </c>
      <c r="D85">
        <v>3.993</v>
      </c>
      <c r="E85">
        <v>25.04</v>
      </c>
      <c r="F85">
        <v>21.88</v>
      </c>
      <c r="G85">
        <v>50.5</v>
      </c>
      <c r="H85">
        <v>0.74</v>
      </c>
      <c r="I85">
        <v>26</v>
      </c>
      <c r="J85">
        <v>167.72</v>
      </c>
      <c r="K85">
        <v>50.28</v>
      </c>
      <c r="L85">
        <v>7</v>
      </c>
      <c r="M85">
        <v>24</v>
      </c>
      <c r="N85">
        <v>30.44</v>
      </c>
      <c r="O85">
        <v>20919.39</v>
      </c>
      <c r="P85">
        <v>240.1</v>
      </c>
      <c r="Q85">
        <v>947.16</v>
      </c>
      <c r="R85">
        <v>53.67</v>
      </c>
      <c r="S85">
        <v>36.86</v>
      </c>
      <c r="T85">
        <v>7491.86</v>
      </c>
      <c r="U85">
        <v>0.6899999999999999</v>
      </c>
      <c r="V85">
        <v>0.9</v>
      </c>
      <c r="W85">
        <v>3.02</v>
      </c>
      <c r="X85">
        <v>0.48</v>
      </c>
      <c r="Y85">
        <v>0.5</v>
      </c>
      <c r="Z85">
        <v>10</v>
      </c>
    </row>
    <row r="86" spans="1:26">
      <c r="A86">
        <v>7</v>
      </c>
      <c r="B86">
        <v>80</v>
      </c>
      <c r="C86" t="s">
        <v>26</v>
      </c>
      <c r="D86">
        <v>4.0229</v>
      </c>
      <c r="E86">
        <v>24.86</v>
      </c>
      <c r="F86">
        <v>21.82</v>
      </c>
      <c r="G86">
        <v>59.52</v>
      </c>
      <c r="H86">
        <v>0.84</v>
      </c>
      <c r="I86">
        <v>22</v>
      </c>
      <c r="J86">
        <v>169.17</v>
      </c>
      <c r="K86">
        <v>50.28</v>
      </c>
      <c r="L86">
        <v>8</v>
      </c>
      <c r="M86">
        <v>20</v>
      </c>
      <c r="N86">
        <v>30.89</v>
      </c>
      <c r="O86">
        <v>21098.19</v>
      </c>
      <c r="P86">
        <v>234.51</v>
      </c>
      <c r="Q86">
        <v>947.12</v>
      </c>
      <c r="R86">
        <v>51.84</v>
      </c>
      <c r="S86">
        <v>36.86</v>
      </c>
      <c r="T86">
        <v>6596.67</v>
      </c>
      <c r="U86">
        <v>0.71</v>
      </c>
      <c r="V86">
        <v>0.9</v>
      </c>
      <c r="W86">
        <v>3.02</v>
      </c>
      <c r="X86">
        <v>0.42</v>
      </c>
      <c r="Y86">
        <v>0.5</v>
      </c>
      <c r="Z86">
        <v>10</v>
      </c>
    </row>
    <row r="87" spans="1:26">
      <c r="A87">
        <v>8</v>
      </c>
      <c r="B87">
        <v>80</v>
      </c>
      <c r="C87" t="s">
        <v>26</v>
      </c>
      <c r="D87">
        <v>4.0446</v>
      </c>
      <c r="E87">
        <v>24.72</v>
      </c>
      <c r="F87">
        <v>21.76</v>
      </c>
      <c r="G87">
        <v>65.27</v>
      </c>
      <c r="H87">
        <v>0.9399999999999999</v>
      </c>
      <c r="I87">
        <v>20</v>
      </c>
      <c r="J87">
        <v>170.62</v>
      </c>
      <c r="K87">
        <v>50.28</v>
      </c>
      <c r="L87">
        <v>9</v>
      </c>
      <c r="M87">
        <v>18</v>
      </c>
      <c r="N87">
        <v>31.34</v>
      </c>
      <c r="O87">
        <v>21277.6</v>
      </c>
      <c r="P87">
        <v>229.75</v>
      </c>
      <c r="Q87">
        <v>947.11</v>
      </c>
      <c r="R87">
        <v>49.86</v>
      </c>
      <c r="S87">
        <v>36.86</v>
      </c>
      <c r="T87">
        <v>5613.68</v>
      </c>
      <c r="U87">
        <v>0.74</v>
      </c>
      <c r="V87">
        <v>0.9</v>
      </c>
      <c r="W87">
        <v>3.01</v>
      </c>
      <c r="X87">
        <v>0.36</v>
      </c>
      <c r="Y87">
        <v>0.5</v>
      </c>
      <c r="Z87">
        <v>10</v>
      </c>
    </row>
    <row r="88" spans="1:26">
      <c r="A88">
        <v>9</v>
      </c>
      <c r="B88">
        <v>80</v>
      </c>
      <c r="C88" t="s">
        <v>26</v>
      </c>
      <c r="D88">
        <v>4.0672</v>
      </c>
      <c r="E88">
        <v>24.59</v>
      </c>
      <c r="F88">
        <v>21.71</v>
      </c>
      <c r="G88">
        <v>76.64</v>
      </c>
      <c r="H88">
        <v>1.03</v>
      </c>
      <c r="I88">
        <v>17</v>
      </c>
      <c r="J88">
        <v>172.08</v>
      </c>
      <c r="K88">
        <v>50.28</v>
      </c>
      <c r="L88">
        <v>10</v>
      </c>
      <c r="M88">
        <v>15</v>
      </c>
      <c r="N88">
        <v>31.8</v>
      </c>
      <c r="O88">
        <v>21457.64</v>
      </c>
      <c r="P88">
        <v>221.83</v>
      </c>
      <c r="Q88">
        <v>947.16</v>
      </c>
      <c r="R88">
        <v>48.61</v>
      </c>
      <c r="S88">
        <v>36.86</v>
      </c>
      <c r="T88">
        <v>5006.86</v>
      </c>
      <c r="U88">
        <v>0.76</v>
      </c>
      <c r="V88">
        <v>0.91</v>
      </c>
      <c r="W88">
        <v>3.01</v>
      </c>
      <c r="X88">
        <v>0.31</v>
      </c>
      <c r="Y88">
        <v>0.5</v>
      </c>
      <c r="Z88">
        <v>10</v>
      </c>
    </row>
    <row r="89" spans="1:26">
      <c r="A89">
        <v>10</v>
      </c>
      <c r="B89">
        <v>80</v>
      </c>
      <c r="C89" t="s">
        <v>26</v>
      </c>
      <c r="D89">
        <v>4.0757</v>
      </c>
      <c r="E89">
        <v>24.54</v>
      </c>
      <c r="F89">
        <v>21.7</v>
      </c>
      <c r="G89">
        <v>81.36</v>
      </c>
      <c r="H89">
        <v>1.12</v>
      </c>
      <c r="I89">
        <v>16</v>
      </c>
      <c r="J89">
        <v>173.55</v>
      </c>
      <c r="K89">
        <v>50.28</v>
      </c>
      <c r="L89">
        <v>11</v>
      </c>
      <c r="M89">
        <v>14</v>
      </c>
      <c r="N89">
        <v>32.27</v>
      </c>
      <c r="O89">
        <v>21638.31</v>
      </c>
      <c r="P89">
        <v>215.89</v>
      </c>
      <c r="Q89">
        <v>947.11</v>
      </c>
      <c r="R89">
        <v>48.05</v>
      </c>
      <c r="S89">
        <v>36.86</v>
      </c>
      <c r="T89">
        <v>4729.9</v>
      </c>
      <c r="U89">
        <v>0.77</v>
      </c>
      <c r="V89">
        <v>0.91</v>
      </c>
      <c r="W89">
        <v>3.01</v>
      </c>
      <c r="X89">
        <v>0.3</v>
      </c>
      <c r="Y89">
        <v>0.5</v>
      </c>
      <c r="Z89">
        <v>10</v>
      </c>
    </row>
    <row r="90" spans="1:26">
      <c r="A90">
        <v>11</v>
      </c>
      <c r="B90">
        <v>80</v>
      </c>
      <c r="C90" t="s">
        <v>26</v>
      </c>
      <c r="D90">
        <v>4.0921</v>
      </c>
      <c r="E90">
        <v>24.44</v>
      </c>
      <c r="F90">
        <v>21.66</v>
      </c>
      <c r="G90">
        <v>92.84</v>
      </c>
      <c r="H90">
        <v>1.22</v>
      </c>
      <c r="I90">
        <v>14</v>
      </c>
      <c r="J90">
        <v>175.02</v>
      </c>
      <c r="K90">
        <v>50.28</v>
      </c>
      <c r="L90">
        <v>12</v>
      </c>
      <c r="M90">
        <v>9</v>
      </c>
      <c r="N90">
        <v>32.74</v>
      </c>
      <c r="O90">
        <v>21819.6</v>
      </c>
      <c r="P90">
        <v>212.86</v>
      </c>
      <c r="Q90">
        <v>947.11</v>
      </c>
      <c r="R90">
        <v>46.87</v>
      </c>
      <c r="S90">
        <v>36.86</v>
      </c>
      <c r="T90">
        <v>4152</v>
      </c>
      <c r="U90">
        <v>0.79</v>
      </c>
      <c r="V90">
        <v>0.91</v>
      </c>
      <c r="W90">
        <v>3.01</v>
      </c>
      <c r="X90">
        <v>0.26</v>
      </c>
      <c r="Y90">
        <v>0.5</v>
      </c>
      <c r="Z90">
        <v>10</v>
      </c>
    </row>
    <row r="91" spans="1:26">
      <c r="A91">
        <v>12</v>
      </c>
      <c r="B91">
        <v>80</v>
      </c>
      <c r="C91" t="s">
        <v>26</v>
      </c>
      <c r="D91">
        <v>4.091</v>
      </c>
      <c r="E91">
        <v>24.44</v>
      </c>
      <c r="F91">
        <v>21.67</v>
      </c>
      <c r="G91">
        <v>92.86</v>
      </c>
      <c r="H91">
        <v>1.31</v>
      </c>
      <c r="I91">
        <v>14</v>
      </c>
      <c r="J91">
        <v>176.49</v>
      </c>
      <c r="K91">
        <v>50.28</v>
      </c>
      <c r="L91">
        <v>13</v>
      </c>
      <c r="M91">
        <v>3</v>
      </c>
      <c r="N91">
        <v>33.21</v>
      </c>
      <c r="O91">
        <v>22001.54</v>
      </c>
      <c r="P91">
        <v>208.94</v>
      </c>
      <c r="Q91">
        <v>947.12</v>
      </c>
      <c r="R91">
        <v>46.8</v>
      </c>
      <c r="S91">
        <v>36.86</v>
      </c>
      <c r="T91">
        <v>4114.08</v>
      </c>
      <c r="U91">
        <v>0.79</v>
      </c>
      <c r="V91">
        <v>0.91</v>
      </c>
      <c r="W91">
        <v>3.02</v>
      </c>
      <c r="X91">
        <v>0.27</v>
      </c>
      <c r="Y91">
        <v>0.5</v>
      </c>
      <c r="Z91">
        <v>10</v>
      </c>
    </row>
    <row r="92" spans="1:26">
      <c r="A92">
        <v>13</v>
      </c>
      <c r="B92">
        <v>80</v>
      </c>
      <c r="C92" t="s">
        <v>26</v>
      </c>
      <c r="D92">
        <v>4.096</v>
      </c>
      <c r="E92">
        <v>24.41</v>
      </c>
      <c r="F92">
        <v>21.67</v>
      </c>
      <c r="G92">
        <v>100.02</v>
      </c>
      <c r="H92">
        <v>1.4</v>
      </c>
      <c r="I92">
        <v>13</v>
      </c>
      <c r="J92">
        <v>177.97</v>
      </c>
      <c r="K92">
        <v>50.28</v>
      </c>
      <c r="L92">
        <v>14</v>
      </c>
      <c r="M92">
        <v>0</v>
      </c>
      <c r="N92">
        <v>33.69</v>
      </c>
      <c r="O92">
        <v>22184.13</v>
      </c>
      <c r="P92">
        <v>210.29</v>
      </c>
      <c r="Q92">
        <v>947.1900000000001</v>
      </c>
      <c r="R92">
        <v>46.8</v>
      </c>
      <c r="S92">
        <v>36.86</v>
      </c>
      <c r="T92">
        <v>4118.74</v>
      </c>
      <c r="U92">
        <v>0.79</v>
      </c>
      <c r="V92">
        <v>0.91</v>
      </c>
      <c r="W92">
        <v>3.02</v>
      </c>
      <c r="X92">
        <v>0.27</v>
      </c>
      <c r="Y92">
        <v>0.5</v>
      </c>
      <c r="Z92">
        <v>10</v>
      </c>
    </row>
    <row r="93" spans="1:26">
      <c r="A93">
        <v>0</v>
      </c>
      <c r="B93">
        <v>35</v>
      </c>
      <c r="C93" t="s">
        <v>26</v>
      </c>
      <c r="D93">
        <v>3.5473</v>
      </c>
      <c r="E93">
        <v>28.19</v>
      </c>
      <c r="F93">
        <v>24.04</v>
      </c>
      <c r="G93">
        <v>11.01</v>
      </c>
      <c r="H93">
        <v>0.22</v>
      </c>
      <c r="I93">
        <v>131</v>
      </c>
      <c r="J93">
        <v>80.84</v>
      </c>
      <c r="K93">
        <v>35.1</v>
      </c>
      <c r="L93">
        <v>1</v>
      </c>
      <c r="M93">
        <v>129</v>
      </c>
      <c r="N93">
        <v>9.74</v>
      </c>
      <c r="O93">
        <v>10204.21</v>
      </c>
      <c r="P93">
        <v>181.62</v>
      </c>
      <c r="Q93">
        <v>947.3</v>
      </c>
      <c r="R93">
        <v>120.98</v>
      </c>
      <c r="S93">
        <v>36.86</v>
      </c>
      <c r="T93">
        <v>40618.9</v>
      </c>
      <c r="U93">
        <v>0.3</v>
      </c>
      <c r="V93">
        <v>0.82</v>
      </c>
      <c r="W93">
        <v>3.19</v>
      </c>
      <c r="X93">
        <v>2.64</v>
      </c>
      <c r="Y93">
        <v>0.5</v>
      </c>
      <c r="Z93">
        <v>10</v>
      </c>
    </row>
    <row r="94" spans="1:26">
      <c r="A94">
        <v>1</v>
      </c>
      <c r="B94">
        <v>35</v>
      </c>
      <c r="C94" t="s">
        <v>26</v>
      </c>
      <c r="D94">
        <v>3.925</v>
      </c>
      <c r="E94">
        <v>25.48</v>
      </c>
      <c r="F94">
        <v>22.57</v>
      </c>
      <c r="G94">
        <v>22.95</v>
      </c>
      <c r="H94">
        <v>0.43</v>
      </c>
      <c r="I94">
        <v>59</v>
      </c>
      <c r="J94">
        <v>82.04000000000001</v>
      </c>
      <c r="K94">
        <v>35.1</v>
      </c>
      <c r="L94">
        <v>2</v>
      </c>
      <c r="M94">
        <v>57</v>
      </c>
      <c r="N94">
        <v>9.94</v>
      </c>
      <c r="O94">
        <v>10352.53</v>
      </c>
      <c r="P94">
        <v>160.47</v>
      </c>
      <c r="Q94">
        <v>947.1900000000001</v>
      </c>
      <c r="R94">
        <v>74.81999999999999</v>
      </c>
      <c r="S94">
        <v>36.86</v>
      </c>
      <c r="T94">
        <v>17901.48</v>
      </c>
      <c r="U94">
        <v>0.49</v>
      </c>
      <c r="V94">
        <v>0.87</v>
      </c>
      <c r="W94">
        <v>3.09</v>
      </c>
      <c r="X94">
        <v>1.17</v>
      </c>
      <c r="Y94">
        <v>0.5</v>
      </c>
      <c r="Z94">
        <v>10</v>
      </c>
    </row>
    <row r="95" spans="1:26">
      <c r="A95">
        <v>2</v>
      </c>
      <c r="B95">
        <v>35</v>
      </c>
      <c r="C95" t="s">
        <v>26</v>
      </c>
      <c r="D95">
        <v>4.0623</v>
      </c>
      <c r="E95">
        <v>24.62</v>
      </c>
      <c r="F95">
        <v>22.1</v>
      </c>
      <c r="G95">
        <v>36.84</v>
      </c>
      <c r="H95">
        <v>0.63</v>
      </c>
      <c r="I95">
        <v>36</v>
      </c>
      <c r="J95">
        <v>83.25</v>
      </c>
      <c r="K95">
        <v>35.1</v>
      </c>
      <c r="L95">
        <v>3</v>
      </c>
      <c r="M95">
        <v>34</v>
      </c>
      <c r="N95">
        <v>10.15</v>
      </c>
      <c r="O95">
        <v>10501.19</v>
      </c>
      <c r="P95">
        <v>146.72</v>
      </c>
      <c r="Q95">
        <v>947.15</v>
      </c>
      <c r="R95">
        <v>60.65</v>
      </c>
      <c r="S95">
        <v>36.86</v>
      </c>
      <c r="T95">
        <v>10930.87</v>
      </c>
      <c r="U95">
        <v>0.61</v>
      </c>
      <c r="V95">
        <v>0.89</v>
      </c>
      <c r="W95">
        <v>3.04</v>
      </c>
      <c r="X95">
        <v>0.7</v>
      </c>
      <c r="Y95">
        <v>0.5</v>
      </c>
      <c r="Z95">
        <v>10</v>
      </c>
    </row>
    <row r="96" spans="1:26">
      <c r="A96">
        <v>3</v>
      </c>
      <c r="B96">
        <v>35</v>
      </c>
      <c r="C96" t="s">
        <v>26</v>
      </c>
      <c r="D96">
        <v>4.0997</v>
      </c>
      <c r="E96">
        <v>24.39</v>
      </c>
      <c r="F96">
        <v>22</v>
      </c>
      <c r="G96">
        <v>45.52</v>
      </c>
      <c r="H96">
        <v>0.83</v>
      </c>
      <c r="I96">
        <v>29</v>
      </c>
      <c r="J96">
        <v>84.45999999999999</v>
      </c>
      <c r="K96">
        <v>35.1</v>
      </c>
      <c r="L96">
        <v>4</v>
      </c>
      <c r="M96">
        <v>3</v>
      </c>
      <c r="N96">
        <v>10.36</v>
      </c>
      <c r="O96">
        <v>10650.22</v>
      </c>
      <c r="P96">
        <v>138.25</v>
      </c>
      <c r="Q96">
        <v>947.11</v>
      </c>
      <c r="R96">
        <v>56.35</v>
      </c>
      <c r="S96">
        <v>36.86</v>
      </c>
      <c r="T96">
        <v>8815.52</v>
      </c>
      <c r="U96">
        <v>0.65</v>
      </c>
      <c r="V96">
        <v>0.89</v>
      </c>
      <c r="W96">
        <v>3.07</v>
      </c>
      <c r="X96">
        <v>0.6</v>
      </c>
      <c r="Y96">
        <v>0.5</v>
      </c>
      <c r="Z96">
        <v>10</v>
      </c>
    </row>
    <row r="97" spans="1:26">
      <c r="A97">
        <v>4</v>
      </c>
      <c r="B97">
        <v>35</v>
      </c>
      <c r="C97" t="s">
        <v>26</v>
      </c>
      <c r="D97">
        <v>4.1003</v>
      </c>
      <c r="E97">
        <v>24.39</v>
      </c>
      <c r="F97">
        <v>22</v>
      </c>
      <c r="G97">
        <v>45.51</v>
      </c>
      <c r="H97">
        <v>1.02</v>
      </c>
      <c r="I97">
        <v>29</v>
      </c>
      <c r="J97">
        <v>85.67</v>
      </c>
      <c r="K97">
        <v>35.1</v>
      </c>
      <c r="L97">
        <v>5</v>
      </c>
      <c r="M97">
        <v>0</v>
      </c>
      <c r="N97">
        <v>10.57</v>
      </c>
      <c r="O97">
        <v>10799.59</v>
      </c>
      <c r="P97">
        <v>140.11</v>
      </c>
      <c r="Q97">
        <v>947.11</v>
      </c>
      <c r="R97">
        <v>56.19</v>
      </c>
      <c r="S97">
        <v>36.86</v>
      </c>
      <c r="T97">
        <v>8736.360000000001</v>
      </c>
      <c r="U97">
        <v>0.66</v>
      </c>
      <c r="V97">
        <v>0.89</v>
      </c>
      <c r="W97">
        <v>3.07</v>
      </c>
      <c r="X97">
        <v>0.6</v>
      </c>
      <c r="Y97">
        <v>0.5</v>
      </c>
      <c r="Z97">
        <v>10</v>
      </c>
    </row>
    <row r="98" spans="1:26">
      <c r="A98">
        <v>0</v>
      </c>
      <c r="B98">
        <v>50</v>
      </c>
      <c r="C98" t="s">
        <v>26</v>
      </c>
      <c r="D98">
        <v>3.2727</v>
      </c>
      <c r="E98">
        <v>30.56</v>
      </c>
      <c r="F98">
        <v>24.81</v>
      </c>
      <c r="G98">
        <v>8.91</v>
      </c>
      <c r="H98">
        <v>0.16</v>
      </c>
      <c r="I98">
        <v>167</v>
      </c>
      <c r="J98">
        <v>107.41</v>
      </c>
      <c r="K98">
        <v>41.65</v>
      </c>
      <c r="L98">
        <v>1</v>
      </c>
      <c r="M98">
        <v>165</v>
      </c>
      <c r="N98">
        <v>14.77</v>
      </c>
      <c r="O98">
        <v>13481.73</v>
      </c>
      <c r="P98">
        <v>231.01</v>
      </c>
      <c r="Q98">
        <v>947.28</v>
      </c>
      <c r="R98">
        <v>144.48</v>
      </c>
      <c r="S98">
        <v>36.86</v>
      </c>
      <c r="T98">
        <v>52190.45</v>
      </c>
      <c r="U98">
        <v>0.26</v>
      </c>
      <c r="V98">
        <v>0.79</v>
      </c>
      <c r="W98">
        <v>3.27</v>
      </c>
      <c r="X98">
        <v>3.41</v>
      </c>
      <c r="Y98">
        <v>0.5</v>
      </c>
      <c r="Z98">
        <v>10</v>
      </c>
    </row>
    <row r="99" spans="1:26">
      <c r="A99">
        <v>1</v>
      </c>
      <c r="B99">
        <v>50</v>
      </c>
      <c r="C99" t="s">
        <v>26</v>
      </c>
      <c r="D99">
        <v>3.7594</v>
      </c>
      <c r="E99">
        <v>26.6</v>
      </c>
      <c r="F99">
        <v>22.9</v>
      </c>
      <c r="G99">
        <v>18.32</v>
      </c>
      <c r="H99">
        <v>0.32</v>
      </c>
      <c r="I99">
        <v>75</v>
      </c>
      <c r="J99">
        <v>108.68</v>
      </c>
      <c r="K99">
        <v>41.65</v>
      </c>
      <c r="L99">
        <v>2</v>
      </c>
      <c r="M99">
        <v>73</v>
      </c>
      <c r="N99">
        <v>15.03</v>
      </c>
      <c r="O99">
        <v>13638.32</v>
      </c>
      <c r="P99">
        <v>206.15</v>
      </c>
      <c r="Q99">
        <v>947.1900000000001</v>
      </c>
      <c r="R99">
        <v>84.98</v>
      </c>
      <c r="S99">
        <v>36.86</v>
      </c>
      <c r="T99">
        <v>22901.72</v>
      </c>
      <c r="U99">
        <v>0.43</v>
      </c>
      <c r="V99">
        <v>0.86</v>
      </c>
      <c r="W99">
        <v>3.11</v>
      </c>
      <c r="X99">
        <v>1.5</v>
      </c>
      <c r="Y99">
        <v>0.5</v>
      </c>
      <c r="Z99">
        <v>10</v>
      </c>
    </row>
    <row r="100" spans="1:26">
      <c r="A100">
        <v>2</v>
      </c>
      <c r="B100">
        <v>50</v>
      </c>
      <c r="C100" t="s">
        <v>26</v>
      </c>
      <c r="D100">
        <v>3.93</v>
      </c>
      <c r="E100">
        <v>25.45</v>
      </c>
      <c r="F100">
        <v>22.34</v>
      </c>
      <c r="G100">
        <v>27.93</v>
      </c>
      <c r="H100">
        <v>0.48</v>
      </c>
      <c r="I100">
        <v>48</v>
      </c>
      <c r="J100">
        <v>109.96</v>
      </c>
      <c r="K100">
        <v>41.65</v>
      </c>
      <c r="L100">
        <v>3</v>
      </c>
      <c r="M100">
        <v>46</v>
      </c>
      <c r="N100">
        <v>15.31</v>
      </c>
      <c r="O100">
        <v>13795.21</v>
      </c>
      <c r="P100">
        <v>193.61</v>
      </c>
      <c r="Q100">
        <v>947.11</v>
      </c>
      <c r="R100">
        <v>68.22</v>
      </c>
      <c r="S100">
        <v>36.86</v>
      </c>
      <c r="T100">
        <v>14654.18</v>
      </c>
      <c r="U100">
        <v>0.54</v>
      </c>
      <c r="V100">
        <v>0.88</v>
      </c>
      <c r="W100">
        <v>3.06</v>
      </c>
      <c r="X100">
        <v>0.9399999999999999</v>
      </c>
      <c r="Y100">
        <v>0.5</v>
      </c>
      <c r="Z100">
        <v>10</v>
      </c>
    </row>
    <row r="101" spans="1:26">
      <c r="A101">
        <v>3</v>
      </c>
      <c r="B101">
        <v>50</v>
      </c>
      <c r="C101" t="s">
        <v>26</v>
      </c>
      <c r="D101">
        <v>4.0236</v>
      </c>
      <c r="E101">
        <v>24.85</v>
      </c>
      <c r="F101">
        <v>22.06</v>
      </c>
      <c r="G101">
        <v>38.93</v>
      </c>
      <c r="H101">
        <v>0.63</v>
      </c>
      <c r="I101">
        <v>34</v>
      </c>
      <c r="J101">
        <v>111.23</v>
      </c>
      <c r="K101">
        <v>41.65</v>
      </c>
      <c r="L101">
        <v>4</v>
      </c>
      <c r="M101">
        <v>32</v>
      </c>
      <c r="N101">
        <v>15.58</v>
      </c>
      <c r="O101">
        <v>13952.52</v>
      </c>
      <c r="P101">
        <v>183.41</v>
      </c>
      <c r="Q101">
        <v>947.12</v>
      </c>
      <c r="R101">
        <v>59.32</v>
      </c>
      <c r="S101">
        <v>36.86</v>
      </c>
      <c r="T101">
        <v>10275.63</v>
      </c>
      <c r="U101">
        <v>0.62</v>
      </c>
      <c r="V101">
        <v>0.89</v>
      </c>
      <c r="W101">
        <v>3.04</v>
      </c>
      <c r="X101">
        <v>0.66</v>
      </c>
      <c r="Y101">
        <v>0.5</v>
      </c>
      <c r="Z101">
        <v>10</v>
      </c>
    </row>
    <row r="102" spans="1:26">
      <c r="A102">
        <v>4</v>
      </c>
      <c r="B102">
        <v>50</v>
      </c>
      <c r="C102" t="s">
        <v>26</v>
      </c>
      <c r="D102">
        <v>4.0798</v>
      </c>
      <c r="E102">
        <v>24.51</v>
      </c>
      <c r="F102">
        <v>21.9</v>
      </c>
      <c r="G102">
        <v>50.53</v>
      </c>
      <c r="H102">
        <v>0.78</v>
      </c>
      <c r="I102">
        <v>26</v>
      </c>
      <c r="J102">
        <v>112.51</v>
      </c>
      <c r="K102">
        <v>41.65</v>
      </c>
      <c r="L102">
        <v>5</v>
      </c>
      <c r="M102">
        <v>24</v>
      </c>
      <c r="N102">
        <v>15.86</v>
      </c>
      <c r="O102">
        <v>14110.24</v>
      </c>
      <c r="P102">
        <v>173.9</v>
      </c>
      <c r="Q102">
        <v>947.16</v>
      </c>
      <c r="R102">
        <v>54.31</v>
      </c>
      <c r="S102">
        <v>36.86</v>
      </c>
      <c r="T102">
        <v>7807.98</v>
      </c>
      <c r="U102">
        <v>0.68</v>
      </c>
      <c r="V102">
        <v>0.9</v>
      </c>
      <c r="W102">
        <v>3.02</v>
      </c>
      <c r="X102">
        <v>0.5</v>
      </c>
      <c r="Y102">
        <v>0.5</v>
      </c>
      <c r="Z102">
        <v>10</v>
      </c>
    </row>
    <row r="103" spans="1:26">
      <c r="A103">
        <v>5</v>
      </c>
      <c r="B103">
        <v>50</v>
      </c>
      <c r="C103" t="s">
        <v>26</v>
      </c>
      <c r="D103">
        <v>4.1082</v>
      </c>
      <c r="E103">
        <v>24.34</v>
      </c>
      <c r="F103">
        <v>21.82</v>
      </c>
      <c r="G103">
        <v>59.5</v>
      </c>
      <c r="H103">
        <v>0.93</v>
      </c>
      <c r="I103">
        <v>22</v>
      </c>
      <c r="J103">
        <v>113.79</v>
      </c>
      <c r="K103">
        <v>41.65</v>
      </c>
      <c r="L103">
        <v>6</v>
      </c>
      <c r="M103">
        <v>12</v>
      </c>
      <c r="N103">
        <v>16.14</v>
      </c>
      <c r="O103">
        <v>14268.39</v>
      </c>
      <c r="P103">
        <v>164.77</v>
      </c>
      <c r="Q103">
        <v>947.1799999999999</v>
      </c>
      <c r="R103">
        <v>51.33</v>
      </c>
      <c r="S103">
        <v>36.86</v>
      </c>
      <c r="T103">
        <v>6342.11</v>
      </c>
      <c r="U103">
        <v>0.72</v>
      </c>
      <c r="V103">
        <v>0.9</v>
      </c>
      <c r="W103">
        <v>3.03</v>
      </c>
      <c r="X103">
        <v>0.42</v>
      </c>
      <c r="Y103">
        <v>0.5</v>
      </c>
      <c r="Z103">
        <v>10</v>
      </c>
    </row>
    <row r="104" spans="1:26">
      <c r="A104">
        <v>6</v>
      </c>
      <c r="B104">
        <v>50</v>
      </c>
      <c r="C104" t="s">
        <v>26</v>
      </c>
      <c r="D104">
        <v>4.1202</v>
      </c>
      <c r="E104">
        <v>24.27</v>
      </c>
      <c r="F104">
        <v>21.79</v>
      </c>
      <c r="G104">
        <v>65.37</v>
      </c>
      <c r="H104">
        <v>1.07</v>
      </c>
      <c r="I104">
        <v>20</v>
      </c>
      <c r="J104">
        <v>115.08</v>
      </c>
      <c r="K104">
        <v>41.65</v>
      </c>
      <c r="L104">
        <v>7</v>
      </c>
      <c r="M104">
        <v>0</v>
      </c>
      <c r="N104">
        <v>16.43</v>
      </c>
      <c r="O104">
        <v>14426.96</v>
      </c>
      <c r="P104">
        <v>164.05</v>
      </c>
      <c r="Q104">
        <v>947.17</v>
      </c>
      <c r="R104">
        <v>50.15</v>
      </c>
      <c r="S104">
        <v>36.86</v>
      </c>
      <c r="T104">
        <v>5757.73</v>
      </c>
      <c r="U104">
        <v>0.74</v>
      </c>
      <c r="V104">
        <v>0.9</v>
      </c>
      <c r="W104">
        <v>3.04</v>
      </c>
      <c r="X104">
        <v>0.39</v>
      </c>
      <c r="Y104">
        <v>0.5</v>
      </c>
      <c r="Z104">
        <v>10</v>
      </c>
    </row>
    <row r="105" spans="1:26">
      <c r="A105">
        <v>0</v>
      </c>
      <c r="B105">
        <v>25</v>
      </c>
      <c r="C105" t="s">
        <v>26</v>
      </c>
      <c r="D105">
        <v>3.7425</v>
      </c>
      <c r="E105">
        <v>26.72</v>
      </c>
      <c r="F105">
        <v>23.48</v>
      </c>
      <c r="G105">
        <v>13.55</v>
      </c>
      <c r="H105">
        <v>0.28</v>
      </c>
      <c r="I105">
        <v>104</v>
      </c>
      <c r="J105">
        <v>61.76</v>
      </c>
      <c r="K105">
        <v>28.92</v>
      </c>
      <c r="L105">
        <v>1</v>
      </c>
      <c r="M105">
        <v>102</v>
      </c>
      <c r="N105">
        <v>6.84</v>
      </c>
      <c r="O105">
        <v>7851.41</v>
      </c>
      <c r="P105">
        <v>142.71</v>
      </c>
      <c r="Q105">
        <v>947.17</v>
      </c>
      <c r="R105">
        <v>103.32</v>
      </c>
      <c r="S105">
        <v>36.86</v>
      </c>
      <c r="T105">
        <v>31925.08</v>
      </c>
      <c r="U105">
        <v>0.36</v>
      </c>
      <c r="V105">
        <v>0.84</v>
      </c>
      <c r="W105">
        <v>3.15</v>
      </c>
      <c r="X105">
        <v>2.08</v>
      </c>
      <c r="Y105">
        <v>0.5</v>
      </c>
      <c r="Z105">
        <v>10</v>
      </c>
    </row>
    <row r="106" spans="1:26">
      <c r="A106">
        <v>1</v>
      </c>
      <c r="B106">
        <v>25</v>
      </c>
      <c r="C106" t="s">
        <v>26</v>
      </c>
      <c r="D106">
        <v>4.0474</v>
      </c>
      <c r="E106">
        <v>24.71</v>
      </c>
      <c r="F106">
        <v>22.29</v>
      </c>
      <c r="G106">
        <v>29.71</v>
      </c>
      <c r="H106">
        <v>0.55</v>
      </c>
      <c r="I106">
        <v>45</v>
      </c>
      <c r="J106">
        <v>62.92</v>
      </c>
      <c r="K106">
        <v>28.92</v>
      </c>
      <c r="L106">
        <v>2</v>
      </c>
      <c r="M106">
        <v>37</v>
      </c>
      <c r="N106">
        <v>7</v>
      </c>
      <c r="O106">
        <v>7994.37</v>
      </c>
      <c r="P106">
        <v>121.03</v>
      </c>
      <c r="Q106">
        <v>947.16</v>
      </c>
      <c r="R106">
        <v>66.26000000000001</v>
      </c>
      <c r="S106">
        <v>36.86</v>
      </c>
      <c r="T106">
        <v>13692.04</v>
      </c>
      <c r="U106">
        <v>0.5600000000000001</v>
      </c>
      <c r="V106">
        <v>0.88</v>
      </c>
      <c r="W106">
        <v>3.06</v>
      </c>
      <c r="X106">
        <v>0.89</v>
      </c>
      <c r="Y106">
        <v>0.5</v>
      </c>
      <c r="Z106">
        <v>10</v>
      </c>
    </row>
    <row r="107" spans="1:26">
      <c r="A107">
        <v>2</v>
      </c>
      <c r="B107">
        <v>25</v>
      </c>
      <c r="C107" t="s">
        <v>26</v>
      </c>
      <c r="D107">
        <v>4.0734</v>
      </c>
      <c r="E107">
        <v>24.55</v>
      </c>
      <c r="F107">
        <v>22.21</v>
      </c>
      <c r="G107">
        <v>34.17</v>
      </c>
      <c r="H107">
        <v>0.8100000000000001</v>
      </c>
      <c r="I107">
        <v>39</v>
      </c>
      <c r="J107">
        <v>64.08</v>
      </c>
      <c r="K107">
        <v>28.92</v>
      </c>
      <c r="L107">
        <v>3</v>
      </c>
      <c r="M107">
        <v>0</v>
      </c>
      <c r="N107">
        <v>7.16</v>
      </c>
      <c r="O107">
        <v>8137.65</v>
      </c>
      <c r="P107">
        <v>118.99</v>
      </c>
      <c r="Q107">
        <v>947.28</v>
      </c>
      <c r="R107">
        <v>62.42</v>
      </c>
      <c r="S107">
        <v>36.86</v>
      </c>
      <c r="T107">
        <v>11797.66</v>
      </c>
      <c r="U107">
        <v>0.59</v>
      </c>
      <c r="V107">
        <v>0.89</v>
      </c>
      <c r="W107">
        <v>3.1</v>
      </c>
      <c r="X107">
        <v>0.8100000000000001</v>
      </c>
      <c r="Y107">
        <v>0.5</v>
      </c>
      <c r="Z107">
        <v>10</v>
      </c>
    </row>
    <row r="108" spans="1:26">
      <c r="A108">
        <v>0</v>
      </c>
      <c r="B108">
        <v>85</v>
      </c>
      <c r="C108" t="s">
        <v>26</v>
      </c>
      <c r="D108">
        <v>2.7214</v>
      </c>
      <c r="E108">
        <v>36.75</v>
      </c>
      <c r="F108">
        <v>26.27</v>
      </c>
      <c r="G108">
        <v>6.6</v>
      </c>
      <c r="H108">
        <v>0.11</v>
      </c>
      <c r="I108">
        <v>239</v>
      </c>
      <c r="J108">
        <v>167.88</v>
      </c>
      <c r="K108">
        <v>51.39</v>
      </c>
      <c r="L108">
        <v>1</v>
      </c>
      <c r="M108">
        <v>237</v>
      </c>
      <c r="N108">
        <v>30.49</v>
      </c>
      <c r="O108">
        <v>20939.59</v>
      </c>
      <c r="P108">
        <v>331.76</v>
      </c>
      <c r="Q108">
        <v>947.33</v>
      </c>
      <c r="R108">
        <v>190.71</v>
      </c>
      <c r="S108">
        <v>36.86</v>
      </c>
      <c r="T108">
        <v>74943.39999999999</v>
      </c>
      <c r="U108">
        <v>0.19</v>
      </c>
      <c r="V108">
        <v>0.75</v>
      </c>
      <c r="W108">
        <v>3.37</v>
      </c>
      <c r="X108">
        <v>4.87</v>
      </c>
      <c r="Y108">
        <v>0.5</v>
      </c>
      <c r="Z108">
        <v>10</v>
      </c>
    </row>
    <row r="109" spans="1:26">
      <c r="A109">
        <v>1</v>
      </c>
      <c r="B109">
        <v>85</v>
      </c>
      <c r="C109" t="s">
        <v>26</v>
      </c>
      <c r="D109">
        <v>3.3912</v>
      </c>
      <c r="E109">
        <v>29.49</v>
      </c>
      <c r="F109">
        <v>23.52</v>
      </c>
      <c r="G109">
        <v>13.32</v>
      </c>
      <c r="H109">
        <v>0.21</v>
      </c>
      <c r="I109">
        <v>106</v>
      </c>
      <c r="J109">
        <v>169.33</v>
      </c>
      <c r="K109">
        <v>51.39</v>
      </c>
      <c r="L109">
        <v>2</v>
      </c>
      <c r="M109">
        <v>104</v>
      </c>
      <c r="N109">
        <v>30.94</v>
      </c>
      <c r="O109">
        <v>21118.46</v>
      </c>
      <c r="P109">
        <v>293</v>
      </c>
      <c r="Q109">
        <v>947.17</v>
      </c>
      <c r="R109">
        <v>104.56</v>
      </c>
      <c r="S109">
        <v>36.86</v>
      </c>
      <c r="T109">
        <v>32535.32</v>
      </c>
      <c r="U109">
        <v>0.35</v>
      </c>
      <c r="V109">
        <v>0.84</v>
      </c>
      <c r="W109">
        <v>3.16</v>
      </c>
      <c r="X109">
        <v>2.12</v>
      </c>
      <c r="Y109">
        <v>0.5</v>
      </c>
      <c r="Z109">
        <v>10</v>
      </c>
    </row>
    <row r="110" spans="1:26">
      <c r="A110">
        <v>2</v>
      </c>
      <c r="B110">
        <v>85</v>
      </c>
      <c r="C110" t="s">
        <v>26</v>
      </c>
      <c r="D110">
        <v>3.6463</v>
      </c>
      <c r="E110">
        <v>27.42</v>
      </c>
      <c r="F110">
        <v>22.75</v>
      </c>
      <c r="G110">
        <v>20.07</v>
      </c>
      <c r="H110">
        <v>0.31</v>
      </c>
      <c r="I110">
        <v>68</v>
      </c>
      <c r="J110">
        <v>170.79</v>
      </c>
      <c r="K110">
        <v>51.39</v>
      </c>
      <c r="L110">
        <v>3</v>
      </c>
      <c r="M110">
        <v>66</v>
      </c>
      <c r="N110">
        <v>31.4</v>
      </c>
      <c r="O110">
        <v>21297.94</v>
      </c>
      <c r="P110">
        <v>279.33</v>
      </c>
      <c r="Q110">
        <v>947.16</v>
      </c>
      <c r="R110">
        <v>80.45999999999999</v>
      </c>
      <c r="S110">
        <v>36.86</v>
      </c>
      <c r="T110">
        <v>20676.15</v>
      </c>
      <c r="U110">
        <v>0.46</v>
      </c>
      <c r="V110">
        <v>0.87</v>
      </c>
      <c r="W110">
        <v>3.1</v>
      </c>
      <c r="X110">
        <v>1.35</v>
      </c>
      <c r="Y110">
        <v>0.5</v>
      </c>
      <c r="Z110">
        <v>10</v>
      </c>
    </row>
    <row r="111" spans="1:26">
      <c r="A111">
        <v>3</v>
      </c>
      <c r="B111">
        <v>85</v>
      </c>
      <c r="C111" t="s">
        <v>26</v>
      </c>
      <c r="D111">
        <v>3.7817</v>
      </c>
      <c r="E111">
        <v>26.44</v>
      </c>
      <c r="F111">
        <v>22.38</v>
      </c>
      <c r="G111">
        <v>26.85</v>
      </c>
      <c r="H111">
        <v>0.41</v>
      </c>
      <c r="I111">
        <v>50</v>
      </c>
      <c r="J111">
        <v>172.25</v>
      </c>
      <c r="K111">
        <v>51.39</v>
      </c>
      <c r="L111">
        <v>4</v>
      </c>
      <c r="M111">
        <v>48</v>
      </c>
      <c r="N111">
        <v>31.86</v>
      </c>
      <c r="O111">
        <v>21478.05</v>
      </c>
      <c r="P111">
        <v>270.54</v>
      </c>
      <c r="Q111">
        <v>947.11</v>
      </c>
      <c r="R111">
        <v>69.04000000000001</v>
      </c>
      <c r="S111">
        <v>36.86</v>
      </c>
      <c r="T111">
        <v>15054.75</v>
      </c>
      <c r="U111">
        <v>0.53</v>
      </c>
      <c r="V111">
        <v>0.88</v>
      </c>
      <c r="W111">
        <v>3.07</v>
      </c>
      <c r="X111">
        <v>0.98</v>
      </c>
      <c r="Y111">
        <v>0.5</v>
      </c>
      <c r="Z111">
        <v>10</v>
      </c>
    </row>
    <row r="112" spans="1:26">
      <c r="A112">
        <v>4</v>
      </c>
      <c r="B112">
        <v>85</v>
      </c>
      <c r="C112" t="s">
        <v>26</v>
      </c>
      <c r="D112">
        <v>3.8685</v>
      </c>
      <c r="E112">
        <v>25.85</v>
      </c>
      <c r="F112">
        <v>22.16</v>
      </c>
      <c r="G112">
        <v>34.09</v>
      </c>
      <c r="H112">
        <v>0.51</v>
      </c>
      <c r="I112">
        <v>39</v>
      </c>
      <c r="J112">
        <v>173.71</v>
      </c>
      <c r="K112">
        <v>51.39</v>
      </c>
      <c r="L112">
        <v>5</v>
      </c>
      <c r="M112">
        <v>37</v>
      </c>
      <c r="N112">
        <v>32.32</v>
      </c>
      <c r="O112">
        <v>21658.78</v>
      </c>
      <c r="P112">
        <v>264</v>
      </c>
      <c r="Q112">
        <v>947.14</v>
      </c>
      <c r="R112">
        <v>62.38</v>
      </c>
      <c r="S112">
        <v>36.86</v>
      </c>
      <c r="T112">
        <v>11778.65</v>
      </c>
      <c r="U112">
        <v>0.59</v>
      </c>
      <c r="V112">
        <v>0.89</v>
      </c>
      <c r="W112">
        <v>3.04</v>
      </c>
      <c r="X112">
        <v>0.76</v>
      </c>
      <c r="Y112">
        <v>0.5</v>
      </c>
      <c r="Z112">
        <v>10</v>
      </c>
    </row>
    <row r="113" spans="1:26">
      <c r="A113">
        <v>5</v>
      </c>
      <c r="B113">
        <v>85</v>
      </c>
      <c r="C113" t="s">
        <v>26</v>
      </c>
      <c r="D113">
        <v>3.9277</v>
      </c>
      <c r="E113">
        <v>25.46</v>
      </c>
      <c r="F113">
        <v>22</v>
      </c>
      <c r="G113">
        <v>41.26</v>
      </c>
      <c r="H113">
        <v>0.61</v>
      </c>
      <c r="I113">
        <v>32</v>
      </c>
      <c r="J113">
        <v>175.18</v>
      </c>
      <c r="K113">
        <v>51.39</v>
      </c>
      <c r="L113">
        <v>6</v>
      </c>
      <c r="M113">
        <v>30</v>
      </c>
      <c r="N113">
        <v>32.79</v>
      </c>
      <c r="O113">
        <v>21840.16</v>
      </c>
      <c r="P113">
        <v>257.68</v>
      </c>
      <c r="Q113">
        <v>947.16</v>
      </c>
      <c r="R113">
        <v>57.44</v>
      </c>
      <c r="S113">
        <v>36.86</v>
      </c>
      <c r="T113">
        <v>9346.52</v>
      </c>
      <c r="U113">
        <v>0.64</v>
      </c>
      <c r="V113">
        <v>0.89</v>
      </c>
      <c r="W113">
        <v>3.03</v>
      </c>
      <c r="X113">
        <v>0.6</v>
      </c>
      <c r="Y113">
        <v>0.5</v>
      </c>
      <c r="Z113">
        <v>10</v>
      </c>
    </row>
    <row r="114" spans="1:26">
      <c r="A114">
        <v>6</v>
      </c>
      <c r="B114">
        <v>85</v>
      </c>
      <c r="C114" t="s">
        <v>26</v>
      </c>
      <c r="D114">
        <v>3.9655</v>
      </c>
      <c r="E114">
        <v>25.22</v>
      </c>
      <c r="F114">
        <v>21.93</v>
      </c>
      <c r="G114">
        <v>48.73</v>
      </c>
      <c r="H114">
        <v>0.7</v>
      </c>
      <c r="I114">
        <v>27</v>
      </c>
      <c r="J114">
        <v>176.66</v>
      </c>
      <c r="K114">
        <v>51.39</v>
      </c>
      <c r="L114">
        <v>7</v>
      </c>
      <c r="M114">
        <v>25</v>
      </c>
      <c r="N114">
        <v>33.27</v>
      </c>
      <c r="O114">
        <v>22022.17</v>
      </c>
      <c r="P114">
        <v>252.6</v>
      </c>
      <c r="Q114">
        <v>947.15</v>
      </c>
      <c r="R114">
        <v>55.18</v>
      </c>
      <c r="S114">
        <v>36.86</v>
      </c>
      <c r="T114">
        <v>8237.610000000001</v>
      </c>
      <c r="U114">
        <v>0.67</v>
      </c>
      <c r="V114">
        <v>0.9</v>
      </c>
      <c r="W114">
        <v>3.03</v>
      </c>
      <c r="X114">
        <v>0.53</v>
      </c>
      <c r="Y114">
        <v>0.5</v>
      </c>
      <c r="Z114">
        <v>10</v>
      </c>
    </row>
    <row r="115" spans="1:26">
      <c r="A115">
        <v>7</v>
      </c>
      <c r="B115">
        <v>85</v>
      </c>
      <c r="C115" t="s">
        <v>26</v>
      </c>
      <c r="D115">
        <v>3.9942</v>
      </c>
      <c r="E115">
        <v>25.04</v>
      </c>
      <c r="F115">
        <v>21.85</v>
      </c>
      <c r="G115">
        <v>54.63</v>
      </c>
      <c r="H115">
        <v>0.8</v>
      </c>
      <c r="I115">
        <v>24</v>
      </c>
      <c r="J115">
        <v>178.14</v>
      </c>
      <c r="K115">
        <v>51.39</v>
      </c>
      <c r="L115">
        <v>8</v>
      </c>
      <c r="M115">
        <v>22</v>
      </c>
      <c r="N115">
        <v>33.75</v>
      </c>
      <c r="O115">
        <v>22204.83</v>
      </c>
      <c r="P115">
        <v>247.88</v>
      </c>
      <c r="Q115">
        <v>947.16</v>
      </c>
      <c r="R115">
        <v>52.59</v>
      </c>
      <c r="S115">
        <v>36.86</v>
      </c>
      <c r="T115">
        <v>6960.15</v>
      </c>
      <c r="U115">
        <v>0.7</v>
      </c>
      <c r="V115">
        <v>0.9</v>
      </c>
      <c r="W115">
        <v>3.03</v>
      </c>
      <c r="X115">
        <v>0.45</v>
      </c>
      <c r="Y115">
        <v>0.5</v>
      </c>
      <c r="Z115">
        <v>10</v>
      </c>
    </row>
    <row r="116" spans="1:26">
      <c r="A116">
        <v>8</v>
      </c>
      <c r="B116">
        <v>85</v>
      </c>
      <c r="C116" t="s">
        <v>26</v>
      </c>
      <c r="D116">
        <v>4.0172</v>
      </c>
      <c r="E116">
        <v>24.89</v>
      </c>
      <c r="F116">
        <v>21.81</v>
      </c>
      <c r="G116">
        <v>62.31</v>
      </c>
      <c r="H116">
        <v>0.89</v>
      </c>
      <c r="I116">
        <v>21</v>
      </c>
      <c r="J116">
        <v>179.63</v>
      </c>
      <c r="K116">
        <v>51.39</v>
      </c>
      <c r="L116">
        <v>9</v>
      </c>
      <c r="M116">
        <v>19</v>
      </c>
      <c r="N116">
        <v>34.24</v>
      </c>
      <c r="O116">
        <v>22388.15</v>
      </c>
      <c r="P116">
        <v>241.9</v>
      </c>
      <c r="Q116">
        <v>947.13</v>
      </c>
      <c r="R116">
        <v>51.43</v>
      </c>
      <c r="S116">
        <v>36.86</v>
      </c>
      <c r="T116">
        <v>6394.76</v>
      </c>
      <c r="U116">
        <v>0.72</v>
      </c>
      <c r="V116">
        <v>0.9</v>
      </c>
      <c r="W116">
        <v>3.02</v>
      </c>
      <c r="X116">
        <v>0.41</v>
      </c>
      <c r="Y116">
        <v>0.5</v>
      </c>
      <c r="Z116">
        <v>10</v>
      </c>
    </row>
    <row r="117" spans="1:26">
      <c r="A117">
        <v>9</v>
      </c>
      <c r="B117">
        <v>85</v>
      </c>
      <c r="C117" t="s">
        <v>26</v>
      </c>
      <c r="D117">
        <v>4.0459</v>
      </c>
      <c r="E117">
        <v>24.72</v>
      </c>
      <c r="F117">
        <v>21.73</v>
      </c>
      <c r="G117">
        <v>72.45</v>
      </c>
      <c r="H117">
        <v>0.98</v>
      </c>
      <c r="I117">
        <v>18</v>
      </c>
      <c r="J117">
        <v>181.12</v>
      </c>
      <c r="K117">
        <v>51.39</v>
      </c>
      <c r="L117">
        <v>10</v>
      </c>
      <c r="M117">
        <v>16</v>
      </c>
      <c r="N117">
        <v>34.73</v>
      </c>
      <c r="O117">
        <v>22572.13</v>
      </c>
      <c r="P117">
        <v>235.67</v>
      </c>
      <c r="Q117">
        <v>947.11</v>
      </c>
      <c r="R117">
        <v>48.98</v>
      </c>
      <c r="S117">
        <v>36.86</v>
      </c>
      <c r="T117">
        <v>5185.71</v>
      </c>
      <c r="U117">
        <v>0.75</v>
      </c>
      <c r="V117">
        <v>0.91</v>
      </c>
      <c r="W117">
        <v>3.02</v>
      </c>
      <c r="X117">
        <v>0.33</v>
      </c>
      <c r="Y117">
        <v>0.5</v>
      </c>
      <c r="Z117">
        <v>10</v>
      </c>
    </row>
    <row r="118" spans="1:26">
      <c r="A118">
        <v>10</v>
      </c>
      <c r="B118">
        <v>85</v>
      </c>
      <c r="C118" t="s">
        <v>26</v>
      </c>
      <c r="D118">
        <v>4.0505</v>
      </c>
      <c r="E118">
        <v>24.69</v>
      </c>
      <c r="F118">
        <v>21.74</v>
      </c>
      <c r="G118">
        <v>76.73</v>
      </c>
      <c r="H118">
        <v>1.07</v>
      </c>
      <c r="I118">
        <v>17</v>
      </c>
      <c r="J118">
        <v>182.62</v>
      </c>
      <c r="K118">
        <v>51.39</v>
      </c>
      <c r="L118">
        <v>11</v>
      </c>
      <c r="M118">
        <v>15</v>
      </c>
      <c r="N118">
        <v>35.22</v>
      </c>
      <c r="O118">
        <v>22756.91</v>
      </c>
      <c r="P118">
        <v>231.13</v>
      </c>
      <c r="Q118">
        <v>947.11</v>
      </c>
      <c r="R118">
        <v>49.37</v>
      </c>
      <c r="S118">
        <v>36.86</v>
      </c>
      <c r="T118">
        <v>5382.66</v>
      </c>
      <c r="U118">
        <v>0.75</v>
      </c>
      <c r="V118">
        <v>0.91</v>
      </c>
      <c r="W118">
        <v>3.01</v>
      </c>
      <c r="X118">
        <v>0.34</v>
      </c>
      <c r="Y118">
        <v>0.5</v>
      </c>
      <c r="Z118">
        <v>10</v>
      </c>
    </row>
    <row r="119" spans="1:26">
      <c r="A119">
        <v>11</v>
      </c>
      <c r="B119">
        <v>85</v>
      </c>
      <c r="C119" t="s">
        <v>26</v>
      </c>
      <c r="D119">
        <v>4.07</v>
      </c>
      <c r="E119">
        <v>24.57</v>
      </c>
      <c r="F119">
        <v>21.69</v>
      </c>
      <c r="G119">
        <v>86.76000000000001</v>
      </c>
      <c r="H119">
        <v>1.16</v>
      </c>
      <c r="I119">
        <v>15</v>
      </c>
      <c r="J119">
        <v>184.12</v>
      </c>
      <c r="K119">
        <v>51.39</v>
      </c>
      <c r="L119">
        <v>12</v>
      </c>
      <c r="M119">
        <v>13</v>
      </c>
      <c r="N119">
        <v>35.73</v>
      </c>
      <c r="O119">
        <v>22942.24</v>
      </c>
      <c r="P119">
        <v>225.58</v>
      </c>
      <c r="Q119">
        <v>947.11</v>
      </c>
      <c r="R119">
        <v>47.8</v>
      </c>
      <c r="S119">
        <v>36.86</v>
      </c>
      <c r="T119">
        <v>4607.9</v>
      </c>
      <c r="U119">
        <v>0.77</v>
      </c>
      <c r="V119">
        <v>0.91</v>
      </c>
      <c r="W119">
        <v>3.01</v>
      </c>
      <c r="X119">
        <v>0.29</v>
      </c>
      <c r="Y119">
        <v>0.5</v>
      </c>
      <c r="Z119">
        <v>10</v>
      </c>
    </row>
    <row r="120" spans="1:26">
      <c r="A120">
        <v>12</v>
      </c>
      <c r="B120">
        <v>85</v>
      </c>
      <c r="C120" t="s">
        <v>26</v>
      </c>
      <c r="D120">
        <v>4.082</v>
      </c>
      <c r="E120">
        <v>24.5</v>
      </c>
      <c r="F120">
        <v>21.65</v>
      </c>
      <c r="G120">
        <v>92.79000000000001</v>
      </c>
      <c r="H120">
        <v>1.24</v>
      </c>
      <c r="I120">
        <v>14</v>
      </c>
      <c r="J120">
        <v>185.63</v>
      </c>
      <c r="K120">
        <v>51.39</v>
      </c>
      <c r="L120">
        <v>13</v>
      </c>
      <c r="M120">
        <v>9</v>
      </c>
      <c r="N120">
        <v>36.24</v>
      </c>
      <c r="O120">
        <v>23128.27</v>
      </c>
      <c r="P120">
        <v>219.21</v>
      </c>
      <c r="Q120">
        <v>947.11</v>
      </c>
      <c r="R120">
        <v>46.41</v>
      </c>
      <c r="S120">
        <v>36.86</v>
      </c>
      <c r="T120">
        <v>3922.18</v>
      </c>
      <c r="U120">
        <v>0.79</v>
      </c>
      <c r="V120">
        <v>0.91</v>
      </c>
      <c r="W120">
        <v>3.01</v>
      </c>
      <c r="X120">
        <v>0.25</v>
      </c>
      <c r="Y120">
        <v>0.5</v>
      </c>
      <c r="Z120">
        <v>10</v>
      </c>
    </row>
    <row r="121" spans="1:26">
      <c r="A121">
        <v>13</v>
      </c>
      <c r="B121">
        <v>85</v>
      </c>
      <c r="C121" t="s">
        <v>26</v>
      </c>
      <c r="D121">
        <v>4.0884</v>
      </c>
      <c r="E121">
        <v>24.46</v>
      </c>
      <c r="F121">
        <v>21.65</v>
      </c>
      <c r="G121">
        <v>99.91</v>
      </c>
      <c r="H121">
        <v>1.33</v>
      </c>
      <c r="I121">
        <v>13</v>
      </c>
      <c r="J121">
        <v>187.14</v>
      </c>
      <c r="K121">
        <v>51.39</v>
      </c>
      <c r="L121">
        <v>14</v>
      </c>
      <c r="M121">
        <v>5</v>
      </c>
      <c r="N121">
        <v>36.75</v>
      </c>
      <c r="O121">
        <v>23314.98</v>
      </c>
      <c r="P121">
        <v>216.86</v>
      </c>
      <c r="Q121">
        <v>947.12</v>
      </c>
      <c r="R121">
        <v>46.16</v>
      </c>
      <c r="S121">
        <v>36.86</v>
      </c>
      <c r="T121">
        <v>3797.99</v>
      </c>
      <c r="U121">
        <v>0.8</v>
      </c>
      <c r="V121">
        <v>0.91</v>
      </c>
      <c r="W121">
        <v>3.01</v>
      </c>
      <c r="X121">
        <v>0.25</v>
      </c>
      <c r="Y121">
        <v>0.5</v>
      </c>
      <c r="Z121">
        <v>10</v>
      </c>
    </row>
    <row r="122" spans="1:26">
      <c r="A122">
        <v>14</v>
      </c>
      <c r="B122">
        <v>85</v>
      </c>
      <c r="C122" t="s">
        <v>26</v>
      </c>
      <c r="D122">
        <v>4.0874</v>
      </c>
      <c r="E122">
        <v>24.47</v>
      </c>
      <c r="F122">
        <v>21.65</v>
      </c>
      <c r="G122">
        <v>99.93000000000001</v>
      </c>
      <c r="H122">
        <v>1.41</v>
      </c>
      <c r="I122">
        <v>13</v>
      </c>
      <c r="J122">
        <v>188.66</v>
      </c>
      <c r="K122">
        <v>51.39</v>
      </c>
      <c r="L122">
        <v>15</v>
      </c>
      <c r="M122">
        <v>0</v>
      </c>
      <c r="N122">
        <v>37.27</v>
      </c>
      <c r="O122">
        <v>23502.4</v>
      </c>
      <c r="P122">
        <v>216.53</v>
      </c>
      <c r="Q122">
        <v>947.14</v>
      </c>
      <c r="R122">
        <v>46.17</v>
      </c>
      <c r="S122">
        <v>36.86</v>
      </c>
      <c r="T122">
        <v>3805.05</v>
      </c>
      <c r="U122">
        <v>0.8</v>
      </c>
      <c r="V122">
        <v>0.91</v>
      </c>
      <c r="W122">
        <v>3.02</v>
      </c>
      <c r="X122">
        <v>0.25</v>
      </c>
      <c r="Y122">
        <v>0.5</v>
      </c>
      <c r="Z122">
        <v>10</v>
      </c>
    </row>
    <row r="123" spans="1:26">
      <c r="A123">
        <v>0</v>
      </c>
      <c r="B123">
        <v>20</v>
      </c>
      <c r="C123" t="s">
        <v>26</v>
      </c>
      <c r="D123">
        <v>3.8545</v>
      </c>
      <c r="E123">
        <v>25.94</v>
      </c>
      <c r="F123">
        <v>23.13</v>
      </c>
      <c r="G123">
        <v>15.95</v>
      </c>
      <c r="H123">
        <v>0.34</v>
      </c>
      <c r="I123">
        <v>87</v>
      </c>
      <c r="J123">
        <v>51.33</v>
      </c>
      <c r="K123">
        <v>24.83</v>
      </c>
      <c r="L123">
        <v>1</v>
      </c>
      <c r="M123">
        <v>85</v>
      </c>
      <c r="N123">
        <v>5.51</v>
      </c>
      <c r="O123">
        <v>6564.78</v>
      </c>
      <c r="P123">
        <v>119.1</v>
      </c>
      <c r="Q123">
        <v>947.24</v>
      </c>
      <c r="R123">
        <v>92.54000000000001</v>
      </c>
      <c r="S123">
        <v>36.86</v>
      </c>
      <c r="T123">
        <v>26618.63</v>
      </c>
      <c r="U123">
        <v>0.4</v>
      </c>
      <c r="V123">
        <v>0.85</v>
      </c>
      <c r="W123">
        <v>3.13</v>
      </c>
      <c r="X123">
        <v>1.73</v>
      </c>
      <c r="Y123">
        <v>0.5</v>
      </c>
      <c r="Z123">
        <v>10</v>
      </c>
    </row>
    <row r="124" spans="1:26">
      <c r="A124">
        <v>1</v>
      </c>
      <c r="B124">
        <v>20</v>
      </c>
      <c r="C124" t="s">
        <v>26</v>
      </c>
      <c r="D124">
        <v>4.0358</v>
      </c>
      <c r="E124">
        <v>24.78</v>
      </c>
      <c r="F124">
        <v>22.43</v>
      </c>
      <c r="G124">
        <v>27.47</v>
      </c>
      <c r="H124">
        <v>0.66</v>
      </c>
      <c r="I124">
        <v>49</v>
      </c>
      <c r="J124">
        <v>52.47</v>
      </c>
      <c r="K124">
        <v>24.83</v>
      </c>
      <c r="L124">
        <v>2</v>
      </c>
      <c r="M124">
        <v>0</v>
      </c>
      <c r="N124">
        <v>5.64</v>
      </c>
      <c r="O124">
        <v>6705.1</v>
      </c>
      <c r="P124">
        <v>105.75</v>
      </c>
      <c r="Q124">
        <v>947.24</v>
      </c>
      <c r="R124">
        <v>68.87</v>
      </c>
      <c r="S124">
        <v>36.86</v>
      </c>
      <c r="T124">
        <v>14975.64</v>
      </c>
      <c r="U124">
        <v>0.54</v>
      </c>
      <c r="V124">
        <v>0.88</v>
      </c>
      <c r="W124">
        <v>3.12</v>
      </c>
      <c r="X124">
        <v>1.03</v>
      </c>
      <c r="Y124">
        <v>0.5</v>
      </c>
      <c r="Z124">
        <v>10</v>
      </c>
    </row>
    <row r="125" spans="1:26">
      <c r="A125">
        <v>0</v>
      </c>
      <c r="B125">
        <v>65</v>
      </c>
      <c r="C125" t="s">
        <v>26</v>
      </c>
      <c r="D125">
        <v>3.03</v>
      </c>
      <c r="E125">
        <v>33</v>
      </c>
      <c r="F125">
        <v>25.43</v>
      </c>
      <c r="G125">
        <v>7.71</v>
      </c>
      <c r="H125">
        <v>0.13</v>
      </c>
      <c r="I125">
        <v>198</v>
      </c>
      <c r="J125">
        <v>133.21</v>
      </c>
      <c r="K125">
        <v>46.47</v>
      </c>
      <c r="L125">
        <v>1</v>
      </c>
      <c r="M125">
        <v>196</v>
      </c>
      <c r="N125">
        <v>20.75</v>
      </c>
      <c r="O125">
        <v>16663.42</v>
      </c>
      <c r="P125">
        <v>275.05</v>
      </c>
      <c r="Q125">
        <v>947.33</v>
      </c>
      <c r="R125">
        <v>164.3</v>
      </c>
      <c r="S125">
        <v>36.86</v>
      </c>
      <c r="T125">
        <v>61946.79</v>
      </c>
      <c r="U125">
        <v>0.22</v>
      </c>
      <c r="V125">
        <v>0.77</v>
      </c>
      <c r="W125">
        <v>3.3</v>
      </c>
      <c r="X125">
        <v>4.03</v>
      </c>
      <c r="Y125">
        <v>0.5</v>
      </c>
      <c r="Z125">
        <v>10</v>
      </c>
    </row>
    <row r="126" spans="1:26">
      <c r="A126">
        <v>1</v>
      </c>
      <c r="B126">
        <v>65</v>
      </c>
      <c r="C126" t="s">
        <v>26</v>
      </c>
      <c r="D126">
        <v>3.5991</v>
      </c>
      <c r="E126">
        <v>27.78</v>
      </c>
      <c r="F126">
        <v>23.18</v>
      </c>
      <c r="G126">
        <v>15.63</v>
      </c>
      <c r="H126">
        <v>0.26</v>
      </c>
      <c r="I126">
        <v>89</v>
      </c>
      <c r="J126">
        <v>134.55</v>
      </c>
      <c r="K126">
        <v>46.47</v>
      </c>
      <c r="L126">
        <v>2</v>
      </c>
      <c r="M126">
        <v>87</v>
      </c>
      <c r="N126">
        <v>21.09</v>
      </c>
      <c r="O126">
        <v>16828.84</v>
      </c>
      <c r="P126">
        <v>245.32</v>
      </c>
      <c r="Q126">
        <v>947.21</v>
      </c>
      <c r="R126">
        <v>93.95</v>
      </c>
      <c r="S126">
        <v>36.86</v>
      </c>
      <c r="T126">
        <v>27317.36</v>
      </c>
      <c r="U126">
        <v>0.39</v>
      </c>
      <c r="V126">
        <v>0.85</v>
      </c>
      <c r="W126">
        <v>3.13</v>
      </c>
      <c r="X126">
        <v>1.78</v>
      </c>
      <c r="Y126">
        <v>0.5</v>
      </c>
      <c r="Z126">
        <v>10</v>
      </c>
    </row>
    <row r="127" spans="1:26">
      <c r="A127">
        <v>2</v>
      </c>
      <c r="B127">
        <v>65</v>
      </c>
      <c r="C127" t="s">
        <v>26</v>
      </c>
      <c r="D127">
        <v>3.8073</v>
      </c>
      <c r="E127">
        <v>26.27</v>
      </c>
      <c r="F127">
        <v>22.53</v>
      </c>
      <c r="G127">
        <v>23.72</v>
      </c>
      <c r="H127">
        <v>0.39</v>
      </c>
      <c r="I127">
        <v>57</v>
      </c>
      <c r="J127">
        <v>135.9</v>
      </c>
      <c r="K127">
        <v>46.47</v>
      </c>
      <c r="L127">
        <v>3</v>
      </c>
      <c r="M127">
        <v>55</v>
      </c>
      <c r="N127">
        <v>21.43</v>
      </c>
      <c r="O127">
        <v>16994.64</v>
      </c>
      <c r="P127">
        <v>233.02</v>
      </c>
      <c r="Q127">
        <v>947.16</v>
      </c>
      <c r="R127">
        <v>73.95999999999999</v>
      </c>
      <c r="S127">
        <v>36.86</v>
      </c>
      <c r="T127">
        <v>17478.47</v>
      </c>
      <c r="U127">
        <v>0.5</v>
      </c>
      <c r="V127">
        <v>0.87</v>
      </c>
      <c r="W127">
        <v>3.08</v>
      </c>
      <c r="X127">
        <v>1.13</v>
      </c>
      <c r="Y127">
        <v>0.5</v>
      </c>
      <c r="Z127">
        <v>10</v>
      </c>
    </row>
    <row r="128" spans="1:26">
      <c r="A128">
        <v>3</v>
      </c>
      <c r="B128">
        <v>65</v>
      </c>
      <c r="C128" t="s">
        <v>26</v>
      </c>
      <c r="D128">
        <v>3.922</v>
      </c>
      <c r="E128">
        <v>25.5</v>
      </c>
      <c r="F128">
        <v>22.2</v>
      </c>
      <c r="G128">
        <v>32.49</v>
      </c>
      <c r="H128">
        <v>0.52</v>
      </c>
      <c r="I128">
        <v>41</v>
      </c>
      <c r="J128">
        <v>137.25</v>
      </c>
      <c r="K128">
        <v>46.47</v>
      </c>
      <c r="L128">
        <v>4</v>
      </c>
      <c r="M128">
        <v>39</v>
      </c>
      <c r="N128">
        <v>21.78</v>
      </c>
      <c r="O128">
        <v>17160.92</v>
      </c>
      <c r="P128">
        <v>223.72</v>
      </c>
      <c r="Q128">
        <v>947.11</v>
      </c>
      <c r="R128">
        <v>63.6</v>
      </c>
      <c r="S128">
        <v>36.86</v>
      </c>
      <c r="T128">
        <v>12379.48</v>
      </c>
      <c r="U128">
        <v>0.58</v>
      </c>
      <c r="V128">
        <v>0.89</v>
      </c>
      <c r="W128">
        <v>3.05</v>
      </c>
      <c r="X128">
        <v>0.8</v>
      </c>
      <c r="Y128">
        <v>0.5</v>
      </c>
      <c r="Z128">
        <v>10</v>
      </c>
    </row>
    <row r="129" spans="1:26">
      <c r="A129">
        <v>4</v>
      </c>
      <c r="B129">
        <v>65</v>
      </c>
      <c r="C129" t="s">
        <v>26</v>
      </c>
      <c r="D129">
        <v>3.9911</v>
      </c>
      <c r="E129">
        <v>25.06</v>
      </c>
      <c r="F129">
        <v>22</v>
      </c>
      <c r="G129">
        <v>41.26</v>
      </c>
      <c r="H129">
        <v>0.64</v>
      </c>
      <c r="I129">
        <v>32</v>
      </c>
      <c r="J129">
        <v>138.6</v>
      </c>
      <c r="K129">
        <v>46.47</v>
      </c>
      <c r="L129">
        <v>5</v>
      </c>
      <c r="M129">
        <v>30</v>
      </c>
      <c r="N129">
        <v>22.13</v>
      </c>
      <c r="O129">
        <v>17327.69</v>
      </c>
      <c r="P129">
        <v>215.8</v>
      </c>
      <c r="Q129">
        <v>947.17</v>
      </c>
      <c r="R129">
        <v>57.55</v>
      </c>
      <c r="S129">
        <v>36.86</v>
      </c>
      <c r="T129">
        <v>9400.57</v>
      </c>
      <c r="U129">
        <v>0.64</v>
      </c>
      <c r="V129">
        <v>0.89</v>
      </c>
      <c r="W129">
        <v>3.03</v>
      </c>
      <c r="X129">
        <v>0.6</v>
      </c>
      <c r="Y129">
        <v>0.5</v>
      </c>
      <c r="Z129">
        <v>10</v>
      </c>
    </row>
    <row r="130" spans="1:26">
      <c r="A130">
        <v>5</v>
      </c>
      <c r="B130">
        <v>65</v>
      </c>
      <c r="C130" t="s">
        <v>26</v>
      </c>
      <c r="D130">
        <v>4.0358</v>
      </c>
      <c r="E130">
        <v>24.78</v>
      </c>
      <c r="F130">
        <v>21.89</v>
      </c>
      <c r="G130">
        <v>50.52</v>
      </c>
      <c r="H130">
        <v>0.76</v>
      </c>
      <c r="I130">
        <v>26</v>
      </c>
      <c r="J130">
        <v>139.95</v>
      </c>
      <c r="K130">
        <v>46.47</v>
      </c>
      <c r="L130">
        <v>6</v>
      </c>
      <c r="M130">
        <v>24</v>
      </c>
      <c r="N130">
        <v>22.49</v>
      </c>
      <c r="O130">
        <v>17494.97</v>
      </c>
      <c r="P130">
        <v>208.7</v>
      </c>
      <c r="Q130">
        <v>947.21</v>
      </c>
      <c r="R130">
        <v>54.25</v>
      </c>
      <c r="S130">
        <v>36.86</v>
      </c>
      <c r="T130">
        <v>7779.71</v>
      </c>
      <c r="U130">
        <v>0.68</v>
      </c>
      <c r="V130">
        <v>0.9</v>
      </c>
      <c r="W130">
        <v>3.02</v>
      </c>
      <c r="X130">
        <v>0.49</v>
      </c>
      <c r="Y130">
        <v>0.5</v>
      </c>
      <c r="Z130">
        <v>10</v>
      </c>
    </row>
    <row r="131" spans="1:26">
      <c r="A131">
        <v>6</v>
      </c>
      <c r="B131">
        <v>65</v>
      </c>
      <c r="C131" t="s">
        <v>26</v>
      </c>
      <c r="D131">
        <v>4.0666</v>
      </c>
      <c r="E131">
        <v>24.59</v>
      </c>
      <c r="F131">
        <v>21.81</v>
      </c>
      <c r="G131">
        <v>59.49</v>
      </c>
      <c r="H131">
        <v>0.88</v>
      </c>
      <c r="I131">
        <v>22</v>
      </c>
      <c r="J131">
        <v>141.31</v>
      </c>
      <c r="K131">
        <v>46.47</v>
      </c>
      <c r="L131">
        <v>7</v>
      </c>
      <c r="M131">
        <v>20</v>
      </c>
      <c r="N131">
        <v>22.85</v>
      </c>
      <c r="O131">
        <v>17662.75</v>
      </c>
      <c r="P131">
        <v>201.63</v>
      </c>
      <c r="Q131">
        <v>947.12</v>
      </c>
      <c r="R131">
        <v>51.39</v>
      </c>
      <c r="S131">
        <v>36.86</v>
      </c>
      <c r="T131">
        <v>6367.57</v>
      </c>
      <c r="U131">
        <v>0.72</v>
      </c>
      <c r="V131">
        <v>0.9</v>
      </c>
      <c r="W131">
        <v>3.02</v>
      </c>
      <c r="X131">
        <v>0.41</v>
      </c>
      <c r="Y131">
        <v>0.5</v>
      </c>
      <c r="Z131">
        <v>10</v>
      </c>
    </row>
    <row r="132" spans="1:26">
      <c r="A132">
        <v>7</v>
      </c>
      <c r="B132">
        <v>65</v>
      </c>
      <c r="C132" t="s">
        <v>26</v>
      </c>
      <c r="D132">
        <v>4.0899</v>
      </c>
      <c r="E132">
        <v>24.45</v>
      </c>
      <c r="F132">
        <v>21.75</v>
      </c>
      <c r="G132">
        <v>68.69</v>
      </c>
      <c r="H132">
        <v>0.99</v>
      </c>
      <c r="I132">
        <v>19</v>
      </c>
      <c r="J132">
        <v>142.68</v>
      </c>
      <c r="K132">
        <v>46.47</v>
      </c>
      <c r="L132">
        <v>8</v>
      </c>
      <c r="M132">
        <v>16</v>
      </c>
      <c r="N132">
        <v>23.21</v>
      </c>
      <c r="O132">
        <v>17831.04</v>
      </c>
      <c r="P132">
        <v>193.87</v>
      </c>
      <c r="Q132">
        <v>947.11</v>
      </c>
      <c r="R132">
        <v>49.67</v>
      </c>
      <c r="S132">
        <v>36.86</v>
      </c>
      <c r="T132">
        <v>5525.92</v>
      </c>
      <c r="U132">
        <v>0.74</v>
      </c>
      <c r="V132">
        <v>0.9</v>
      </c>
      <c r="W132">
        <v>3.02</v>
      </c>
      <c r="X132">
        <v>0.35</v>
      </c>
      <c r="Y132">
        <v>0.5</v>
      </c>
      <c r="Z132">
        <v>10</v>
      </c>
    </row>
    <row r="133" spans="1:26">
      <c r="A133">
        <v>8</v>
      </c>
      <c r="B133">
        <v>65</v>
      </c>
      <c r="C133" t="s">
        <v>26</v>
      </c>
      <c r="D133">
        <v>4.1015</v>
      </c>
      <c r="E133">
        <v>24.38</v>
      </c>
      <c r="F133">
        <v>21.74</v>
      </c>
      <c r="G133">
        <v>76.72</v>
      </c>
      <c r="H133">
        <v>1.11</v>
      </c>
      <c r="I133">
        <v>17</v>
      </c>
      <c r="J133">
        <v>144.05</v>
      </c>
      <c r="K133">
        <v>46.47</v>
      </c>
      <c r="L133">
        <v>9</v>
      </c>
      <c r="M133">
        <v>8</v>
      </c>
      <c r="N133">
        <v>23.58</v>
      </c>
      <c r="O133">
        <v>17999.83</v>
      </c>
      <c r="P133">
        <v>188.01</v>
      </c>
      <c r="Q133">
        <v>947.13</v>
      </c>
      <c r="R133">
        <v>49.12</v>
      </c>
      <c r="S133">
        <v>36.86</v>
      </c>
      <c r="T133">
        <v>5259.84</v>
      </c>
      <c r="U133">
        <v>0.75</v>
      </c>
      <c r="V133">
        <v>0.91</v>
      </c>
      <c r="W133">
        <v>3.02</v>
      </c>
      <c r="X133">
        <v>0.34</v>
      </c>
      <c r="Y133">
        <v>0.5</v>
      </c>
      <c r="Z133">
        <v>10</v>
      </c>
    </row>
    <row r="134" spans="1:26">
      <c r="A134">
        <v>9</v>
      </c>
      <c r="B134">
        <v>65</v>
      </c>
      <c r="C134" t="s">
        <v>26</v>
      </c>
      <c r="D134">
        <v>4.1087</v>
      </c>
      <c r="E134">
        <v>24.34</v>
      </c>
      <c r="F134">
        <v>21.72</v>
      </c>
      <c r="G134">
        <v>81.45999999999999</v>
      </c>
      <c r="H134">
        <v>1.22</v>
      </c>
      <c r="I134">
        <v>16</v>
      </c>
      <c r="J134">
        <v>145.42</v>
      </c>
      <c r="K134">
        <v>46.47</v>
      </c>
      <c r="L134">
        <v>10</v>
      </c>
      <c r="M134">
        <v>0</v>
      </c>
      <c r="N134">
        <v>23.95</v>
      </c>
      <c r="O134">
        <v>18169.15</v>
      </c>
      <c r="P134">
        <v>186.74</v>
      </c>
      <c r="Q134">
        <v>947.11</v>
      </c>
      <c r="R134">
        <v>48.29</v>
      </c>
      <c r="S134">
        <v>36.86</v>
      </c>
      <c r="T134">
        <v>4847.63</v>
      </c>
      <c r="U134">
        <v>0.76</v>
      </c>
      <c r="V134">
        <v>0.91</v>
      </c>
      <c r="W134">
        <v>3.03</v>
      </c>
      <c r="X134">
        <v>0.32</v>
      </c>
      <c r="Y134">
        <v>0.5</v>
      </c>
      <c r="Z134">
        <v>10</v>
      </c>
    </row>
    <row r="135" spans="1:26">
      <c r="A135">
        <v>0</v>
      </c>
      <c r="B135">
        <v>75</v>
      </c>
      <c r="C135" t="s">
        <v>26</v>
      </c>
      <c r="D135">
        <v>2.8721</v>
      </c>
      <c r="E135">
        <v>34.82</v>
      </c>
      <c r="F135">
        <v>25.85</v>
      </c>
      <c r="G135">
        <v>7.08</v>
      </c>
      <c r="H135">
        <v>0.12</v>
      </c>
      <c r="I135">
        <v>219</v>
      </c>
      <c r="J135">
        <v>150.44</v>
      </c>
      <c r="K135">
        <v>49.1</v>
      </c>
      <c r="L135">
        <v>1</v>
      </c>
      <c r="M135">
        <v>217</v>
      </c>
      <c r="N135">
        <v>25.34</v>
      </c>
      <c r="O135">
        <v>18787.76</v>
      </c>
      <c r="P135">
        <v>303.44</v>
      </c>
      <c r="Q135">
        <v>947.23</v>
      </c>
      <c r="R135">
        <v>177.54</v>
      </c>
      <c r="S135">
        <v>36.86</v>
      </c>
      <c r="T135">
        <v>68459.97</v>
      </c>
      <c r="U135">
        <v>0.21</v>
      </c>
      <c r="V135">
        <v>0.76</v>
      </c>
      <c r="W135">
        <v>3.34</v>
      </c>
      <c r="X135">
        <v>4.45</v>
      </c>
      <c r="Y135">
        <v>0.5</v>
      </c>
      <c r="Z135">
        <v>10</v>
      </c>
    </row>
    <row r="136" spans="1:26">
      <c r="A136">
        <v>1</v>
      </c>
      <c r="B136">
        <v>75</v>
      </c>
      <c r="C136" t="s">
        <v>26</v>
      </c>
      <c r="D136">
        <v>3.4921</v>
      </c>
      <c r="E136">
        <v>28.64</v>
      </c>
      <c r="F136">
        <v>23.37</v>
      </c>
      <c r="G136">
        <v>14.31</v>
      </c>
      <c r="H136">
        <v>0.23</v>
      </c>
      <c r="I136">
        <v>98</v>
      </c>
      <c r="J136">
        <v>151.83</v>
      </c>
      <c r="K136">
        <v>49.1</v>
      </c>
      <c r="L136">
        <v>2</v>
      </c>
      <c r="M136">
        <v>96</v>
      </c>
      <c r="N136">
        <v>25.73</v>
      </c>
      <c r="O136">
        <v>18959.54</v>
      </c>
      <c r="P136">
        <v>269.75</v>
      </c>
      <c r="Q136">
        <v>947.1799999999999</v>
      </c>
      <c r="R136">
        <v>99.95999999999999</v>
      </c>
      <c r="S136">
        <v>36.86</v>
      </c>
      <c r="T136">
        <v>30275.22</v>
      </c>
      <c r="U136">
        <v>0.37</v>
      </c>
      <c r="V136">
        <v>0.84</v>
      </c>
      <c r="W136">
        <v>3.14</v>
      </c>
      <c r="X136">
        <v>1.96</v>
      </c>
      <c r="Y136">
        <v>0.5</v>
      </c>
      <c r="Z136">
        <v>10</v>
      </c>
    </row>
    <row r="137" spans="1:26">
      <c r="A137">
        <v>2</v>
      </c>
      <c r="B137">
        <v>75</v>
      </c>
      <c r="C137" t="s">
        <v>26</v>
      </c>
      <c r="D137">
        <v>3.725</v>
      </c>
      <c r="E137">
        <v>26.85</v>
      </c>
      <c r="F137">
        <v>22.64</v>
      </c>
      <c r="G137">
        <v>21.57</v>
      </c>
      <c r="H137">
        <v>0.35</v>
      </c>
      <c r="I137">
        <v>63</v>
      </c>
      <c r="J137">
        <v>153.23</v>
      </c>
      <c r="K137">
        <v>49.1</v>
      </c>
      <c r="L137">
        <v>3</v>
      </c>
      <c r="M137">
        <v>61</v>
      </c>
      <c r="N137">
        <v>26.13</v>
      </c>
      <c r="O137">
        <v>19131.85</v>
      </c>
      <c r="P137">
        <v>256.48</v>
      </c>
      <c r="Q137">
        <v>947.12</v>
      </c>
      <c r="R137">
        <v>77.31999999999999</v>
      </c>
      <c r="S137">
        <v>36.86</v>
      </c>
      <c r="T137">
        <v>19127.57</v>
      </c>
      <c r="U137">
        <v>0.48</v>
      </c>
      <c r="V137">
        <v>0.87</v>
      </c>
      <c r="W137">
        <v>3.09</v>
      </c>
      <c r="X137">
        <v>1.24</v>
      </c>
      <c r="Y137">
        <v>0.5</v>
      </c>
      <c r="Z137">
        <v>10</v>
      </c>
    </row>
    <row r="138" spans="1:26">
      <c r="A138">
        <v>3</v>
      </c>
      <c r="B138">
        <v>75</v>
      </c>
      <c r="C138" t="s">
        <v>26</v>
      </c>
      <c r="D138">
        <v>3.8503</v>
      </c>
      <c r="E138">
        <v>25.97</v>
      </c>
      <c r="F138">
        <v>22.29</v>
      </c>
      <c r="G138">
        <v>29.07</v>
      </c>
      <c r="H138">
        <v>0.46</v>
      </c>
      <c r="I138">
        <v>46</v>
      </c>
      <c r="J138">
        <v>154.63</v>
      </c>
      <c r="K138">
        <v>49.1</v>
      </c>
      <c r="L138">
        <v>4</v>
      </c>
      <c r="M138">
        <v>44</v>
      </c>
      <c r="N138">
        <v>26.53</v>
      </c>
      <c r="O138">
        <v>19304.72</v>
      </c>
      <c r="P138">
        <v>247.98</v>
      </c>
      <c r="Q138">
        <v>947.13</v>
      </c>
      <c r="R138">
        <v>66.23999999999999</v>
      </c>
      <c r="S138">
        <v>36.86</v>
      </c>
      <c r="T138">
        <v>13675.86</v>
      </c>
      <c r="U138">
        <v>0.5600000000000001</v>
      </c>
      <c r="V138">
        <v>0.88</v>
      </c>
      <c r="W138">
        <v>3.06</v>
      </c>
      <c r="X138">
        <v>0.89</v>
      </c>
      <c r="Y138">
        <v>0.5</v>
      </c>
      <c r="Z138">
        <v>10</v>
      </c>
    </row>
    <row r="139" spans="1:26">
      <c r="A139">
        <v>4</v>
      </c>
      <c r="B139">
        <v>75</v>
      </c>
      <c r="C139" t="s">
        <v>26</v>
      </c>
      <c r="D139">
        <v>3.9255</v>
      </c>
      <c r="E139">
        <v>25.47</v>
      </c>
      <c r="F139">
        <v>22.1</v>
      </c>
      <c r="G139">
        <v>36.83</v>
      </c>
      <c r="H139">
        <v>0.57</v>
      </c>
      <c r="I139">
        <v>36</v>
      </c>
      <c r="J139">
        <v>156.03</v>
      </c>
      <c r="K139">
        <v>49.1</v>
      </c>
      <c r="L139">
        <v>5</v>
      </c>
      <c r="M139">
        <v>34</v>
      </c>
      <c r="N139">
        <v>26.94</v>
      </c>
      <c r="O139">
        <v>19478.15</v>
      </c>
      <c r="P139">
        <v>241.25</v>
      </c>
      <c r="Q139">
        <v>947.14</v>
      </c>
      <c r="R139">
        <v>60.49</v>
      </c>
      <c r="S139">
        <v>36.86</v>
      </c>
      <c r="T139">
        <v>10851.78</v>
      </c>
      <c r="U139">
        <v>0.61</v>
      </c>
      <c r="V139">
        <v>0.89</v>
      </c>
      <c r="W139">
        <v>3.04</v>
      </c>
      <c r="X139">
        <v>0.7</v>
      </c>
      <c r="Y139">
        <v>0.5</v>
      </c>
      <c r="Z139">
        <v>10</v>
      </c>
    </row>
    <row r="140" spans="1:26">
      <c r="A140">
        <v>5</v>
      </c>
      <c r="B140">
        <v>75</v>
      </c>
      <c r="C140" t="s">
        <v>26</v>
      </c>
      <c r="D140">
        <v>3.9817</v>
      </c>
      <c r="E140">
        <v>25.11</v>
      </c>
      <c r="F140">
        <v>21.95</v>
      </c>
      <c r="G140">
        <v>45.42</v>
      </c>
      <c r="H140">
        <v>0.67</v>
      </c>
      <c r="I140">
        <v>29</v>
      </c>
      <c r="J140">
        <v>157.44</v>
      </c>
      <c r="K140">
        <v>49.1</v>
      </c>
      <c r="L140">
        <v>6</v>
      </c>
      <c r="M140">
        <v>27</v>
      </c>
      <c r="N140">
        <v>27.35</v>
      </c>
      <c r="O140">
        <v>19652.13</v>
      </c>
      <c r="P140">
        <v>234.11</v>
      </c>
      <c r="Q140">
        <v>947.11</v>
      </c>
      <c r="R140">
        <v>55.89</v>
      </c>
      <c r="S140">
        <v>36.86</v>
      </c>
      <c r="T140">
        <v>8586.620000000001</v>
      </c>
      <c r="U140">
        <v>0.66</v>
      </c>
      <c r="V140">
        <v>0.9</v>
      </c>
      <c r="W140">
        <v>3.03</v>
      </c>
      <c r="X140">
        <v>0.55</v>
      </c>
      <c r="Y140">
        <v>0.5</v>
      </c>
      <c r="Z140">
        <v>10</v>
      </c>
    </row>
    <row r="141" spans="1:26">
      <c r="A141">
        <v>6</v>
      </c>
      <c r="B141">
        <v>75</v>
      </c>
      <c r="C141" t="s">
        <v>26</v>
      </c>
      <c r="D141">
        <v>4.0107</v>
      </c>
      <c r="E141">
        <v>24.93</v>
      </c>
      <c r="F141">
        <v>21.89</v>
      </c>
      <c r="G141">
        <v>52.54</v>
      </c>
      <c r="H141">
        <v>0.78</v>
      </c>
      <c r="I141">
        <v>25</v>
      </c>
      <c r="J141">
        <v>158.86</v>
      </c>
      <c r="K141">
        <v>49.1</v>
      </c>
      <c r="L141">
        <v>7</v>
      </c>
      <c r="M141">
        <v>23</v>
      </c>
      <c r="N141">
        <v>27.77</v>
      </c>
      <c r="O141">
        <v>19826.68</v>
      </c>
      <c r="P141">
        <v>228.13</v>
      </c>
      <c r="Q141">
        <v>947.13</v>
      </c>
      <c r="R141">
        <v>54.08</v>
      </c>
      <c r="S141">
        <v>36.86</v>
      </c>
      <c r="T141">
        <v>7701.04</v>
      </c>
      <c r="U141">
        <v>0.68</v>
      </c>
      <c r="V141">
        <v>0.9</v>
      </c>
      <c r="W141">
        <v>3.03</v>
      </c>
      <c r="X141">
        <v>0.49</v>
      </c>
      <c r="Y141">
        <v>0.5</v>
      </c>
      <c r="Z141">
        <v>10</v>
      </c>
    </row>
    <row r="142" spans="1:26">
      <c r="A142">
        <v>7</v>
      </c>
      <c r="B142">
        <v>75</v>
      </c>
      <c r="C142" t="s">
        <v>26</v>
      </c>
      <c r="D142">
        <v>4.0443</v>
      </c>
      <c r="E142">
        <v>24.73</v>
      </c>
      <c r="F142">
        <v>21.81</v>
      </c>
      <c r="G142">
        <v>62.31</v>
      </c>
      <c r="H142">
        <v>0.88</v>
      </c>
      <c r="I142">
        <v>21</v>
      </c>
      <c r="J142">
        <v>160.28</v>
      </c>
      <c r="K142">
        <v>49.1</v>
      </c>
      <c r="L142">
        <v>8</v>
      </c>
      <c r="M142">
        <v>19</v>
      </c>
      <c r="N142">
        <v>28.19</v>
      </c>
      <c r="O142">
        <v>20001.93</v>
      </c>
      <c r="P142">
        <v>221.92</v>
      </c>
      <c r="Q142">
        <v>947.15</v>
      </c>
      <c r="R142">
        <v>51.42</v>
      </c>
      <c r="S142">
        <v>36.86</v>
      </c>
      <c r="T142">
        <v>6390.62</v>
      </c>
      <c r="U142">
        <v>0.72</v>
      </c>
      <c r="V142">
        <v>0.9</v>
      </c>
      <c r="W142">
        <v>3.02</v>
      </c>
      <c r="X142">
        <v>0.41</v>
      </c>
      <c r="Y142">
        <v>0.5</v>
      </c>
      <c r="Z142">
        <v>10</v>
      </c>
    </row>
    <row r="143" spans="1:26">
      <c r="A143">
        <v>8</v>
      </c>
      <c r="B143">
        <v>75</v>
      </c>
      <c r="C143" t="s">
        <v>26</v>
      </c>
      <c r="D143">
        <v>4.0644</v>
      </c>
      <c r="E143">
        <v>24.6</v>
      </c>
      <c r="F143">
        <v>21.75</v>
      </c>
      <c r="G143">
        <v>68.68000000000001</v>
      </c>
      <c r="H143">
        <v>0.99</v>
      </c>
      <c r="I143">
        <v>19</v>
      </c>
      <c r="J143">
        <v>161.71</v>
      </c>
      <c r="K143">
        <v>49.1</v>
      </c>
      <c r="L143">
        <v>9</v>
      </c>
      <c r="M143">
        <v>17</v>
      </c>
      <c r="N143">
        <v>28.61</v>
      </c>
      <c r="O143">
        <v>20177.64</v>
      </c>
      <c r="P143">
        <v>214.77</v>
      </c>
      <c r="Q143">
        <v>947.11</v>
      </c>
      <c r="R143">
        <v>49.47</v>
      </c>
      <c r="S143">
        <v>36.86</v>
      </c>
      <c r="T143">
        <v>5425.37</v>
      </c>
      <c r="U143">
        <v>0.75</v>
      </c>
      <c r="V143">
        <v>0.9</v>
      </c>
      <c r="W143">
        <v>3.01</v>
      </c>
      <c r="X143">
        <v>0.35</v>
      </c>
      <c r="Y143">
        <v>0.5</v>
      </c>
      <c r="Z143">
        <v>10</v>
      </c>
    </row>
    <row r="144" spans="1:26">
      <c r="A144">
        <v>9</v>
      </c>
      <c r="B144">
        <v>75</v>
      </c>
      <c r="C144" t="s">
        <v>26</v>
      </c>
      <c r="D144">
        <v>4.0846</v>
      </c>
      <c r="E144">
        <v>24.48</v>
      </c>
      <c r="F144">
        <v>21.72</v>
      </c>
      <c r="G144">
        <v>81.44</v>
      </c>
      <c r="H144">
        <v>1.09</v>
      </c>
      <c r="I144">
        <v>16</v>
      </c>
      <c r="J144">
        <v>163.13</v>
      </c>
      <c r="K144">
        <v>49.1</v>
      </c>
      <c r="L144">
        <v>10</v>
      </c>
      <c r="M144">
        <v>14</v>
      </c>
      <c r="N144">
        <v>29.04</v>
      </c>
      <c r="O144">
        <v>20353.94</v>
      </c>
      <c r="P144">
        <v>209.22</v>
      </c>
      <c r="Q144">
        <v>947.11</v>
      </c>
      <c r="R144">
        <v>48.73</v>
      </c>
      <c r="S144">
        <v>36.86</v>
      </c>
      <c r="T144">
        <v>5069.36</v>
      </c>
      <c r="U144">
        <v>0.76</v>
      </c>
      <c r="V144">
        <v>0.91</v>
      </c>
      <c r="W144">
        <v>3.01</v>
      </c>
      <c r="X144">
        <v>0.32</v>
      </c>
      <c r="Y144">
        <v>0.5</v>
      </c>
      <c r="Z144">
        <v>10</v>
      </c>
    </row>
    <row r="145" spans="1:26">
      <c r="A145">
        <v>10</v>
      </c>
      <c r="B145">
        <v>75</v>
      </c>
      <c r="C145" t="s">
        <v>26</v>
      </c>
      <c r="D145">
        <v>4.095</v>
      </c>
      <c r="E145">
        <v>24.42</v>
      </c>
      <c r="F145">
        <v>21.69</v>
      </c>
      <c r="G145">
        <v>86.73999999999999</v>
      </c>
      <c r="H145">
        <v>1.18</v>
      </c>
      <c r="I145">
        <v>15</v>
      </c>
      <c r="J145">
        <v>164.57</v>
      </c>
      <c r="K145">
        <v>49.1</v>
      </c>
      <c r="L145">
        <v>11</v>
      </c>
      <c r="M145">
        <v>9</v>
      </c>
      <c r="N145">
        <v>29.47</v>
      </c>
      <c r="O145">
        <v>20530.82</v>
      </c>
      <c r="P145">
        <v>203.71</v>
      </c>
      <c r="Q145">
        <v>947.11</v>
      </c>
      <c r="R145">
        <v>47.52</v>
      </c>
      <c r="S145">
        <v>36.86</v>
      </c>
      <c r="T145">
        <v>4471.92</v>
      </c>
      <c r="U145">
        <v>0.78</v>
      </c>
      <c r="V145">
        <v>0.91</v>
      </c>
      <c r="W145">
        <v>3.01</v>
      </c>
      <c r="X145">
        <v>0.29</v>
      </c>
      <c r="Y145">
        <v>0.5</v>
      </c>
      <c r="Z145">
        <v>10</v>
      </c>
    </row>
    <row r="146" spans="1:26">
      <c r="A146">
        <v>11</v>
      </c>
      <c r="B146">
        <v>75</v>
      </c>
      <c r="C146" t="s">
        <v>26</v>
      </c>
      <c r="D146">
        <v>4.1028</v>
      </c>
      <c r="E146">
        <v>24.37</v>
      </c>
      <c r="F146">
        <v>21.67</v>
      </c>
      <c r="G146">
        <v>92.87</v>
      </c>
      <c r="H146">
        <v>1.28</v>
      </c>
      <c r="I146">
        <v>14</v>
      </c>
      <c r="J146">
        <v>166.01</v>
      </c>
      <c r="K146">
        <v>49.1</v>
      </c>
      <c r="L146">
        <v>12</v>
      </c>
      <c r="M146">
        <v>3</v>
      </c>
      <c r="N146">
        <v>29.91</v>
      </c>
      <c r="O146">
        <v>20708.3</v>
      </c>
      <c r="P146">
        <v>202.85</v>
      </c>
      <c r="Q146">
        <v>947.12</v>
      </c>
      <c r="R146">
        <v>46.82</v>
      </c>
      <c r="S146">
        <v>36.86</v>
      </c>
      <c r="T146">
        <v>4127.15</v>
      </c>
      <c r="U146">
        <v>0.79</v>
      </c>
      <c r="V146">
        <v>0.91</v>
      </c>
      <c r="W146">
        <v>3.02</v>
      </c>
      <c r="X146">
        <v>0.27</v>
      </c>
      <c r="Y146">
        <v>0.5</v>
      </c>
      <c r="Z146">
        <v>10</v>
      </c>
    </row>
    <row r="147" spans="1:26">
      <c r="A147">
        <v>12</v>
      </c>
      <c r="B147">
        <v>75</v>
      </c>
      <c r="C147" t="s">
        <v>26</v>
      </c>
      <c r="D147">
        <v>4.1036</v>
      </c>
      <c r="E147">
        <v>24.37</v>
      </c>
      <c r="F147">
        <v>21.66</v>
      </c>
      <c r="G147">
        <v>92.84999999999999</v>
      </c>
      <c r="H147">
        <v>1.38</v>
      </c>
      <c r="I147">
        <v>14</v>
      </c>
      <c r="J147">
        <v>167.45</v>
      </c>
      <c r="K147">
        <v>49.1</v>
      </c>
      <c r="L147">
        <v>13</v>
      </c>
      <c r="M147">
        <v>0</v>
      </c>
      <c r="N147">
        <v>30.36</v>
      </c>
      <c r="O147">
        <v>20886.38</v>
      </c>
      <c r="P147">
        <v>203.59</v>
      </c>
      <c r="Q147">
        <v>947.1799999999999</v>
      </c>
      <c r="R147">
        <v>46.47</v>
      </c>
      <c r="S147">
        <v>36.86</v>
      </c>
      <c r="T147">
        <v>3948.02</v>
      </c>
      <c r="U147">
        <v>0.79</v>
      </c>
      <c r="V147">
        <v>0.91</v>
      </c>
      <c r="W147">
        <v>3.02</v>
      </c>
      <c r="X147">
        <v>0.26</v>
      </c>
      <c r="Y147">
        <v>0.5</v>
      </c>
      <c r="Z147">
        <v>10</v>
      </c>
    </row>
    <row r="148" spans="1:26">
      <c r="A148">
        <v>0</v>
      </c>
      <c r="B148">
        <v>95</v>
      </c>
      <c r="C148" t="s">
        <v>26</v>
      </c>
      <c r="D148">
        <v>2.5767</v>
      </c>
      <c r="E148">
        <v>38.81</v>
      </c>
      <c r="F148">
        <v>26.7</v>
      </c>
      <c r="G148">
        <v>6.19</v>
      </c>
      <c r="H148">
        <v>0.1</v>
      </c>
      <c r="I148">
        <v>259</v>
      </c>
      <c r="J148">
        <v>185.69</v>
      </c>
      <c r="K148">
        <v>53.44</v>
      </c>
      <c r="L148">
        <v>1</v>
      </c>
      <c r="M148">
        <v>257</v>
      </c>
      <c r="N148">
        <v>36.26</v>
      </c>
      <c r="O148">
        <v>23136.14</v>
      </c>
      <c r="P148">
        <v>360.17</v>
      </c>
      <c r="Q148">
        <v>947.4400000000001</v>
      </c>
      <c r="R148">
        <v>203.62</v>
      </c>
      <c r="S148">
        <v>36.86</v>
      </c>
      <c r="T148">
        <v>81301.31</v>
      </c>
      <c r="U148">
        <v>0.18</v>
      </c>
      <c r="V148">
        <v>0.74</v>
      </c>
      <c r="W148">
        <v>3.42</v>
      </c>
      <c r="X148">
        <v>5.29</v>
      </c>
      <c r="Y148">
        <v>0.5</v>
      </c>
      <c r="Z148">
        <v>10</v>
      </c>
    </row>
    <row r="149" spans="1:26">
      <c r="A149">
        <v>1</v>
      </c>
      <c r="B149">
        <v>95</v>
      </c>
      <c r="C149" t="s">
        <v>26</v>
      </c>
      <c r="D149">
        <v>3.2827</v>
      </c>
      <c r="E149">
        <v>30.46</v>
      </c>
      <c r="F149">
        <v>23.71</v>
      </c>
      <c r="G149">
        <v>12.37</v>
      </c>
      <c r="H149">
        <v>0.19</v>
      </c>
      <c r="I149">
        <v>115</v>
      </c>
      <c r="J149">
        <v>187.21</v>
      </c>
      <c r="K149">
        <v>53.44</v>
      </c>
      <c r="L149">
        <v>2</v>
      </c>
      <c r="M149">
        <v>113</v>
      </c>
      <c r="N149">
        <v>36.77</v>
      </c>
      <c r="O149">
        <v>23322.88</v>
      </c>
      <c r="P149">
        <v>316.39</v>
      </c>
      <c r="Q149">
        <v>947.2</v>
      </c>
      <c r="R149">
        <v>110.65</v>
      </c>
      <c r="S149">
        <v>36.86</v>
      </c>
      <c r="T149">
        <v>35532.42</v>
      </c>
      <c r="U149">
        <v>0.33</v>
      </c>
      <c r="V149">
        <v>0.83</v>
      </c>
      <c r="W149">
        <v>3.17</v>
      </c>
      <c r="X149">
        <v>2.31</v>
      </c>
      <c r="Y149">
        <v>0.5</v>
      </c>
      <c r="Z149">
        <v>10</v>
      </c>
    </row>
    <row r="150" spans="1:26">
      <c r="A150">
        <v>2</v>
      </c>
      <c r="B150">
        <v>95</v>
      </c>
      <c r="C150" t="s">
        <v>26</v>
      </c>
      <c r="D150">
        <v>3.5674</v>
      </c>
      <c r="E150">
        <v>28.03</v>
      </c>
      <c r="F150">
        <v>22.85</v>
      </c>
      <c r="G150">
        <v>18.78</v>
      </c>
      <c r="H150">
        <v>0.28</v>
      </c>
      <c r="I150">
        <v>73</v>
      </c>
      <c r="J150">
        <v>188.73</v>
      </c>
      <c r="K150">
        <v>53.44</v>
      </c>
      <c r="L150">
        <v>3</v>
      </c>
      <c r="M150">
        <v>71</v>
      </c>
      <c r="N150">
        <v>37.29</v>
      </c>
      <c r="O150">
        <v>23510.33</v>
      </c>
      <c r="P150">
        <v>301.11</v>
      </c>
      <c r="Q150">
        <v>947.21</v>
      </c>
      <c r="R150">
        <v>83.78</v>
      </c>
      <c r="S150">
        <v>36.86</v>
      </c>
      <c r="T150">
        <v>22311.29</v>
      </c>
      <c r="U150">
        <v>0.44</v>
      </c>
      <c r="V150">
        <v>0.86</v>
      </c>
      <c r="W150">
        <v>3.1</v>
      </c>
      <c r="X150">
        <v>1.44</v>
      </c>
      <c r="Y150">
        <v>0.5</v>
      </c>
      <c r="Z150">
        <v>10</v>
      </c>
    </row>
    <row r="151" spans="1:26">
      <c r="A151">
        <v>3</v>
      </c>
      <c r="B151">
        <v>95</v>
      </c>
      <c r="C151" t="s">
        <v>26</v>
      </c>
      <c r="D151">
        <v>3.7114</v>
      </c>
      <c r="E151">
        <v>26.94</v>
      </c>
      <c r="F151">
        <v>22.47</v>
      </c>
      <c r="G151">
        <v>24.96</v>
      </c>
      <c r="H151">
        <v>0.37</v>
      </c>
      <c r="I151">
        <v>54</v>
      </c>
      <c r="J151">
        <v>190.25</v>
      </c>
      <c r="K151">
        <v>53.44</v>
      </c>
      <c r="L151">
        <v>4</v>
      </c>
      <c r="M151">
        <v>52</v>
      </c>
      <c r="N151">
        <v>37.82</v>
      </c>
      <c r="O151">
        <v>23698.48</v>
      </c>
      <c r="P151">
        <v>292.45</v>
      </c>
      <c r="Q151">
        <v>947.14</v>
      </c>
      <c r="R151">
        <v>71.73999999999999</v>
      </c>
      <c r="S151">
        <v>36.86</v>
      </c>
      <c r="T151">
        <v>16384.74</v>
      </c>
      <c r="U151">
        <v>0.51</v>
      </c>
      <c r="V151">
        <v>0.88</v>
      </c>
      <c r="W151">
        <v>3.07</v>
      </c>
      <c r="X151">
        <v>1.07</v>
      </c>
      <c r="Y151">
        <v>0.5</v>
      </c>
      <c r="Z151">
        <v>10</v>
      </c>
    </row>
    <row r="152" spans="1:26">
      <c r="A152">
        <v>4</v>
      </c>
      <c r="B152">
        <v>95</v>
      </c>
      <c r="C152" t="s">
        <v>26</v>
      </c>
      <c r="D152">
        <v>3.8129</v>
      </c>
      <c r="E152">
        <v>26.23</v>
      </c>
      <c r="F152">
        <v>22.19</v>
      </c>
      <c r="G152">
        <v>31.71</v>
      </c>
      <c r="H152">
        <v>0.46</v>
      </c>
      <c r="I152">
        <v>42</v>
      </c>
      <c r="J152">
        <v>191.78</v>
      </c>
      <c r="K152">
        <v>53.44</v>
      </c>
      <c r="L152">
        <v>5</v>
      </c>
      <c r="M152">
        <v>40</v>
      </c>
      <c r="N152">
        <v>38.35</v>
      </c>
      <c r="O152">
        <v>23887.36</v>
      </c>
      <c r="P152">
        <v>285.24</v>
      </c>
      <c r="Q152">
        <v>947.15</v>
      </c>
      <c r="R152">
        <v>63.48</v>
      </c>
      <c r="S152">
        <v>36.86</v>
      </c>
      <c r="T152">
        <v>12317.28</v>
      </c>
      <c r="U152">
        <v>0.58</v>
      </c>
      <c r="V152">
        <v>0.89</v>
      </c>
      <c r="W152">
        <v>3.05</v>
      </c>
      <c r="X152">
        <v>0.79</v>
      </c>
      <c r="Y152">
        <v>0.5</v>
      </c>
      <c r="Z152">
        <v>10</v>
      </c>
    </row>
    <row r="153" spans="1:26">
      <c r="A153">
        <v>5</v>
      </c>
      <c r="B153">
        <v>95</v>
      </c>
      <c r="C153" t="s">
        <v>26</v>
      </c>
      <c r="D153">
        <v>3.8657</v>
      </c>
      <c r="E153">
        <v>25.87</v>
      </c>
      <c r="F153">
        <v>22.1</v>
      </c>
      <c r="G153">
        <v>37.88</v>
      </c>
      <c r="H153">
        <v>0.55</v>
      </c>
      <c r="I153">
        <v>35</v>
      </c>
      <c r="J153">
        <v>193.32</v>
      </c>
      <c r="K153">
        <v>53.44</v>
      </c>
      <c r="L153">
        <v>6</v>
      </c>
      <c r="M153">
        <v>33</v>
      </c>
      <c r="N153">
        <v>38.89</v>
      </c>
      <c r="O153">
        <v>24076.95</v>
      </c>
      <c r="P153">
        <v>280.88</v>
      </c>
      <c r="Q153">
        <v>947.14</v>
      </c>
      <c r="R153">
        <v>60.4</v>
      </c>
      <c r="S153">
        <v>36.86</v>
      </c>
      <c r="T153">
        <v>10809.79</v>
      </c>
      <c r="U153">
        <v>0.61</v>
      </c>
      <c r="V153">
        <v>0.89</v>
      </c>
      <c r="W153">
        <v>3.04</v>
      </c>
      <c r="X153">
        <v>0.7</v>
      </c>
      <c r="Y153">
        <v>0.5</v>
      </c>
      <c r="Z153">
        <v>10</v>
      </c>
    </row>
    <row r="154" spans="1:26">
      <c r="A154">
        <v>6</v>
      </c>
      <c r="B154">
        <v>95</v>
      </c>
      <c r="C154" t="s">
        <v>26</v>
      </c>
      <c r="D154">
        <v>3.9121</v>
      </c>
      <c r="E154">
        <v>25.56</v>
      </c>
      <c r="F154">
        <v>21.98</v>
      </c>
      <c r="G154">
        <v>43.95</v>
      </c>
      <c r="H154">
        <v>0.64</v>
      </c>
      <c r="I154">
        <v>30</v>
      </c>
      <c r="J154">
        <v>194.86</v>
      </c>
      <c r="K154">
        <v>53.44</v>
      </c>
      <c r="L154">
        <v>7</v>
      </c>
      <c r="M154">
        <v>28</v>
      </c>
      <c r="N154">
        <v>39.43</v>
      </c>
      <c r="O154">
        <v>24267.28</v>
      </c>
      <c r="P154">
        <v>275.07</v>
      </c>
      <c r="Q154">
        <v>947.11</v>
      </c>
      <c r="R154">
        <v>56.57</v>
      </c>
      <c r="S154">
        <v>36.86</v>
      </c>
      <c r="T154">
        <v>8918.309999999999</v>
      </c>
      <c r="U154">
        <v>0.65</v>
      </c>
      <c r="V154">
        <v>0.9</v>
      </c>
      <c r="W154">
        <v>3.03</v>
      </c>
      <c r="X154">
        <v>0.58</v>
      </c>
      <c r="Y154">
        <v>0.5</v>
      </c>
      <c r="Z154">
        <v>10</v>
      </c>
    </row>
    <row r="155" spans="1:26">
      <c r="A155">
        <v>7</v>
      </c>
      <c r="B155">
        <v>95</v>
      </c>
      <c r="C155" t="s">
        <v>26</v>
      </c>
      <c r="D155">
        <v>3.9485</v>
      </c>
      <c r="E155">
        <v>25.33</v>
      </c>
      <c r="F155">
        <v>21.89</v>
      </c>
      <c r="G155">
        <v>50.51</v>
      </c>
      <c r="H155">
        <v>0.72</v>
      </c>
      <c r="I155">
        <v>26</v>
      </c>
      <c r="J155">
        <v>196.41</v>
      </c>
      <c r="K155">
        <v>53.44</v>
      </c>
      <c r="L155">
        <v>8</v>
      </c>
      <c r="M155">
        <v>24</v>
      </c>
      <c r="N155">
        <v>39.98</v>
      </c>
      <c r="O155">
        <v>24458.36</v>
      </c>
      <c r="P155">
        <v>270.54</v>
      </c>
      <c r="Q155">
        <v>947.12</v>
      </c>
      <c r="R155">
        <v>54.04</v>
      </c>
      <c r="S155">
        <v>36.86</v>
      </c>
      <c r="T155">
        <v>7675.73</v>
      </c>
      <c r="U155">
        <v>0.68</v>
      </c>
      <c r="V155">
        <v>0.9</v>
      </c>
      <c r="W155">
        <v>3.02</v>
      </c>
      <c r="X155">
        <v>0.49</v>
      </c>
      <c r="Y155">
        <v>0.5</v>
      </c>
      <c r="Z155">
        <v>10</v>
      </c>
    </row>
    <row r="156" spans="1:26">
      <c r="A156">
        <v>8</v>
      </c>
      <c r="B156">
        <v>95</v>
      </c>
      <c r="C156" t="s">
        <v>26</v>
      </c>
      <c r="D156">
        <v>3.9724</v>
      </c>
      <c r="E156">
        <v>25.17</v>
      </c>
      <c r="F156">
        <v>21.85</v>
      </c>
      <c r="G156">
        <v>57</v>
      </c>
      <c r="H156">
        <v>0.8100000000000001</v>
      </c>
      <c r="I156">
        <v>23</v>
      </c>
      <c r="J156">
        <v>197.97</v>
      </c>
      <c r="K156">
        <v>53.44</v>
      </c>
      <c r="L156">
        <v>9</v>
      </c>
      <c r="M156">
        <v>21</v>
      </c>
      <c r="N156">
        <v>40.53</v>
      </c>
      <c r="O156">
        <v>24650.18</v>
      </c>
      <c r="P156">
        <v>265.54</v>
      </c>
      <c r="Q156">
        <v>947.17</v>
      </c>
      <c r="R156">
        <v>52.62</v>
      </c>
      <c r="S156">
        <v>36.86</v>
      </c>
      <c r="T156">
        <v>6979.52</v>
      </c>
      <c r="U156">
        <v>0.7</v>
      </c>
      <c r="V156">
        <v>0.9</v>
      </c>
      <c r="W156">
        <v>3.02</v>
      </c>
      <c r="X156">
        <v>0.45</v>
      </c>
      <c r="Y156">
        <v>0.5</v>
      </c>
      <c r="Z156">
        <v>10</v>
      </c>
    </row>
    <row r="157" spans="1:26">
      <c r="A157">
        <v>9</v>
      </c>
      <c r="B157">
        <v>95</v>
      </c>
      <c r="C157" t="s">
        <v>26</v>
      </c>
      <c r="D157">
        <v>4.004</v>
      </c>
      <c r="E157">
        <v>24.98</v>
      </c>
      <c r="F157">
        <v>21.76</v>
      </c>
      <c r="G157">
        <v>65.29000000000001</v>
      </c>
      <c r="H157">
        <v>0.89</v>
      </c>
      <c r="I157">
        <v>20</v>
      </c>
      <c r="J157">
        <v>199.53</v>
      </c>
      <c r="K157">
        <v>53.44</v>
      </c>
      <c r="L157">
        <v>10</v>
      </c>
      <c r="M157">
        <v>18</v>
      </c>
      <c r="N157">
        <v>41.1</v>
      </c>
      <c r="O157">
        <v>24842.77</v>
      </c>
      <c r="P157">
        <v>261.34</v>
      </c>
      <c r="Q157">
        <v>947.11</v>
      </c>
      <c r="R157">
        <v>50.13</v>
      </c>
      <c r="S157">
        <v>36.86</v>
      </c>
      <c r="T157">
        <v>5751.02</v>
      </c>
      <c r="U157">
        <v>0.74</v>
      </c>
      <c r="V157">
        <v>0.9</v>
      </c>
      <c r="W157">
        <v>3.01</v>
      </c>
      <c r="X157">
        <v>0.36</v>
      </c>
      <c r="Y157">
        <v>0.5</v>
      </c>
      <c r="Z157">
        <v>10</v>
      </c>
    </row>
    <row r="158" spans="1:26">
      <c r="A158">
        <v>10</v>
      </c>
      <c r="B158">
        <v>95</v>
      </c>
      <c r="C158" t="s">
        <v>26</v>
      </c>
      <c r="D158">
        <v>4.0187</v>
      </c>
      <c r="E158">
        <v>24.88</v>
      </c>
      <c r="F158">
        <v>21.75</v>
      </c>
      <c r="G158">
        <v>72.48</v>
      </c>
      <c r="H158">
        <v>0.97</v>
      </c>
      <c r="I158">
        <v>18</v>
      </c>
      <c r="J158">
        <v>201.1</v>
      </c>
      <c r="K158">
        <v>53.44</v>
      </c>
      <c r="L158">
        <v>11</v>
      </c>
      <c r="M158">
        <v>16</v>
      </c>
      <c r="N158">
        <v>41.66</v>
      </c>
      <c r="O158">
        <v>25036.12</v>
      </c>
      <c r="P158">
        <v>257.32</v>
      </c>
      <c r="Q158">
        <v>947.16</v>
      </c>
      <c r="R158">
        <v>49.39</v>
      </c>
      <c r="S158">
        <v>36.86</v>
      </c>
      <c r="T158">
        <v>5391.73</v>
      </c>
      <c r="U158">
        <v>0.75</v>
      </c>
      <c r="V158">
        <v>0.9</v>
      </c>
      <c r="W158">
        <v>3.02</v>
      </c>
      <c r="X158">
        <v>0.35</v>
      </c>
      <c r="Y158">
        <v>0.5</v>
      </c>
      <c r="Z158">
        <v>10</v>
      </c>
    </row>
    <row r="159" spans="1:26">
      <c r="A159">
        <v>11</v>
      </c>
      <c r="B159">
        <v>95</v>
      </c>
      <c r="C159" t="s">
        <v>26</v>
      </c>
      <c r="D159">
        <v>4.0262</v>
      </c>
      <c r="E159">
        <v>24.84</v>
      </c>
      <c r="F159">
        <v>21.74</v>
      </c>
      <c r="G159">
        <v>76.72</v>
      </c>
      <c r="H159">
        <v>1.05</v>
      </c>
      <c r="I159">
        <v>17</v>
      </c>
      <c r="J159">
        <v>202.67</v>
      </c>
      <c r="K159">
        <v>53.44</v>
      </c>
      <c r="L159">
        <v>12</v>
      </c>
      <c r="M159">
        <v>15</v>
      </c>
      <c r="N159">
        <v>42.24</v>
      </c>
      <c r="O159">
        <v>25230.25</v>
      </c>
      <c r="P159">
        <v>252.59</v>
      </c>
      <c r="Q159">
        <v>947.11</v>
      </c>
      <c r="R159">
        <v>49.24</v>
      </c>
      <c r="S159">
        <v>36.86</v>
      </c>
      <c r="T159">
        <v>5320.69</v>
      </c>
      <c r="U159">
        <v>0.75</v>
      </c>
      <c r="V159">
        <v>0.91</v>
      </c>
      <c r="W159">
        <v>3.01</v>
      </c>
      <c r="X159">
        <v>0.34</v>
      </c>
      <c r="Y159">
        <v>0.5</v>
      </c>
      <c r="Z159">
        <v>10</v>
      </c>
    </row>
    <row r="160" spans="1:26">
      <c r="A160">
        <v>12</v>
      </c>
      <c r="B160">
        <v>95</v>
      </c>
      <c r="C160" t="s">
        <v>26</v>
      </c>
      <c r="D160">
        <v>4.0466</v>
      </c>
      <c r="E160">
        <v>24.71</v>
      </c>
      <c r="F160">
        <v>21.68</v>
      </c>
      <c r="G160">
        <v>86.73999999999999</v>
      </c>
      <c r="H160">
        <v>1.13</v>
      </c>
      <c r="I160">
        <v>15</v>
      </c>
      <c r="J160">
        <v>204.25</v>
      </c>
      <c r="K160">
        <v>53.44</v>
      </c>
      <c r="L160">
        <v>13</v>
      </c>
      <c r="M160">
        <v>13</v>
      </c>
      <c r="N160">
        <v>42.82</v>
      </c>
      <c r="O160">
        <v>25425.3</v>
      </c>
      <c r="P160">
        <v>247.49</v>
      </c>
      <c r="Q160">
        <v>947.14</v>
      </c>
      <c r="R160">
        <v>47.57</v>
      </c>
      <c r="S160">
        <v>36.86</v>
      </c>
      <c r="T160">
        <v>4497.05</v>
      </c>
      <c r="U160">
        <v>0.77</v>
      </c>
      <c r="V160">
        <v>0.91</v>
      </c>
      <c r="W160">
        <v>3.01</v>
      </c>
      <c r="X160">
        <v>0.28</v>
      </c>
      <c r="Y160">
        <v>0.5</v>
      </c>
      <c r="Z160">
        <v>10</v>
      </c>
    </row>
    <row r="161" spans="1:26">
      <c r="A161">
        <v>13</v>
      </c>
      <c r="B161">
        <v>95</v>
      </c>
      <c r="C161" t="s">
        <v>26</v>
      </c>
      <c r="D161">
        <v>4.0594</v>
      </c>
      <c r="E161">
        <v>24.63</v>
      </c>
      <c r="F161">
        <v>21.64</v>
      </c>
      <c r="G161">
        <v>92.76000000000001</v>
      </c>
      <c r="H161">
        <v>1.21</v>
      </c>
      <c r="I161">
        <v>14</v>
      </c>
      <c r="J161">
        <v>205.84</v>
      </c>
      <c r="K161">
        <v>53.44</v>
      </c>
      <c r="L161">
        <v>14</v>
      </c>
      <c r="M161">
        <v>12</v>
      </c>
      <c r="N161">
        <v>43.4</v>
      </c>
      <c r="O161">
        <v>25621.03</v>
      </c>
      <c r="P161">
        <v>242.42</v>
      </c>
      <c r="Q161">
        <v>947.12</v>
      </c>
      <c r="R161">
        <v>46.13</v>
      </c>
      <c r="S161">
        <v>36.86</v>
      </c>
      <c r="T161">
        <v>3780.02</v>
      </c>
      <c r="U161">
        <v>0.8</v>
      </c>
      <c r="V161">
        <v>0.91</v>
      </c>
      <c r="W161">
        <v>3.01</v>
      </c>
      <c r="X161">
        <v>0.24</v>
      </c>
      <c r="Y161">
        <v>0.5</v>
      </c>
      <c r="Z161">
        <v>10</v>
      </c>
    </row>
    <row r="162" spans="1:26">
      <c r="A162">
        <v>14</v>
      </c>
      <c r="B162">
        <v>95</v>
      </c>
      <c r="C162" t="s">
        <v>26</v>
      </c>
      <c r="D162">
        <v>4.066</v>
      </c>
      <c r="E162">
        <v>24.59</v>
      </c>
      <c r="F162">
        <v>21.64</v>
      </c>
      <c r="G162">
        <v>99.88</v>
      </c>
      <c r="H162">
        <v>1.28</v>
      </c>
      <c r="I162">
        <v>13</v>
      </c>
      <c r="J162">
        <v>207.43</v>
      </c>
      <c r="K162">
        <v>53.44</v>
      </c>
      <c r="L162">
        <v>15</v>
      </c>
      <c r="M162">
        <v>10</v>
      </c>
      <c r="N162">
        <v>44</v>
      </c>
      <c r="O162">
        <v>25817.56</v>
      </c>
      <c r="P162">
        <v>236.96</v>
      </c>
      <c r="Q162">
        <v>947.11</v>
      </c>
      <c r="R162">
        <v>46.27</v>
      </c>
      <c r="S162">
        <v>36.86</v>
      </c>
      <c r="T162">
        <v>3854.62</v>
      </c>
      <c r="U162">
        <v>0.8</v>
      </c>
      <c r="V162">
        <v>0.91</v>
      </c>
      <c r="W162">
        <v>3.01</v>
      </c>
      <c r="X162">
        <v>0.24</v>
      </c>
      <c r="Y162">
        <v>0.5</v>
      </c>
      <c r="Z162">
        <v>10</v>
      </c>
    </row>
    <row r="163" spans="1:26">
      <c r="A163">
        <v>15</v>
      </c>
      <c r="B163">
        <v>95</v>
      </c>
      <c r="C163" t="s">
        <v>26</v>
      </c>
      <c r="D163">
        <v>4.0759</v>
      </c>
      <c r="E163">
        <v>24.53</v>
      </c>
      <c r="F163">
        <v>21.62</v>
      </c>
      <c r="G163">
        <v>108.1</v>
      </c>
      <c r="H163">
        <v>1.36</v>
      </c>
      <c r="I163">
        <v>12</v>
      </c>
      <c r="J163">
        <v>209.03</v>
      </c>
      <c r="K163">
        <v>53.44</v>
      </c>
      <c r="L163">
        <v>16</v>
      </c>
      <c r="M163">
        <v>7</v>
      </c>
      <c r="N163">
        <v>44.6</v>
      </c>
      <c r="O163">
        <v>26014.91</v>
      </c>
      <c r="P163">
        <v>234.82</v>
      </c>
      <c r="Q163">
        <v>947.11</v>
      </c>
      <c r="R163">
        <v>45.44</v>
      </c>
      <c r="S163">
        <v>36.86</v>
      </c>
      <c r="T163">
        <v>3445.48</v>
      </c>
      <c r="U163">
        <v>0.8100000000000001</v>
      </c>
      <c r="V163">
        <v>0.91</v>
      </c>
      <c r="W163">
        <v>3.01</v>
      </c>
      <c r="X163">
        <v>0.22</v>
      </c>
      <c r="Y163">
        <v>0.5</v>
      </c>
      <c r="Z163">
        <v>10</v>
      </c>
    </row>
    <row r="164" spans="1:26">
      <c r="A164">
        <v>16</v>
      </c>
      <c r="B164">
        <v>95</v>
      </c>
      <c r="C164" t="s">
        <v>26</v>
      </c>
      <c r="D164">
        <v>4.0732</v>
      </c>
      <c r="E164">
        <v>24.55</v>
      </c>
      <c r="F164">
        <v>21.64</v>
      </c>
      <c r="G164">
        <v>108.18</v>
      </c>
      <c r="H164">
        <v>1.43</v>
      </c>
      <c r="I164">
        <v>12</v>
      </c>
      <c r="J164">
        <v>210.64</v>
      </c>
      <c r="K164">
        <v>53.44</v>
      </c>
      <c r="L164">
        <v>17</v>
      </c>
      <c r="M164">
        <v>3</v>
      </c>
      <c r="N164">
        <v>45.21</v>
      </c>
      <c r="O164">
        <v>26213.09</v>
      </c>
      <c r="P164">
        <v>231.43</v>
      </c>
      <c r="Q164">
        <v>947.11</v>
      </c>
      <c r="R164">
        <v>45.83</v>
      </c>
      <c r="S164">
        <v>36.86</v>
      </c>
      <c r="T164">
        <v>3641.07</v>
      </c>
      <c r="U164">
        <v>0.8</v>
      </c>
      <c r="V164">
        <v>0.91</v>
      </c>
      <c r="W164">
        <v>3.01</v>
      </c>
      <c r="X164">
        <v>0.24</v>
      </c>
      <c r="Y164">
        <v>0.5</v>
      </c>
      <c r="Z164">
        <v>10</v>
      </c>
    </row>
    <row r="165" spans="1:26">
      <c r="A165">
        <v>17</v>
      </c>
      <c r="B165">
        <v>95</v>
      </c>
      <c r="C165" t="s">
        <v>26</v>
      </c>
      <c r="D165">
        <v>4.083</v>
      </c>
      <c r="E165">
        <v>24.49</v>
      </c>
      <c r="F165">
        <v>21.61</v>
      </c>
      <c r="G165">
        <v>117.89</v>
      </c>
      <c r="H165">
        <v>1.51</v>
      </c>
      <c r="I165">
        <v>11</v>
      </c>
      <c r="J165">
        <v>212.25</v>
      </c>
      <c r="K165">
        <v>53.44</v>
      </c>
      <c r="L165">
        <v>18</v>
      </c>
      <c r="M165">
        <v>0</v>
      </c>
      <c r="N165">
        <v>45.82</v>
      </c>
      <c r="O165">
        <v>26412.11</v>
      </c>
      <c r="P165">
        <v>232.48</v>
      </c>
      <c r="Q165">
        <v>947.14</v>
      </c>
      <c r="R165">
        <v>45.18</v>
      </c>
      <c r="S165">
        <v>36.86</v>
      </c>
      <c r="T165">
        <v>3320.09</v>
      </c>
      <c r="U165">
        <v>0.82</v>
      </c>
      <c r="V165">
        <v>0.91</v>
      </c>
      <c r="W165">
        <v>3.01</v>
      </c>
      <c r="X165">
        <v>0.21</v>
      </c>
      <c r="Y165">
        <v>0.5</v>
      </c>
      <c r="Z165">
        <v>10</v>
      </c>
    </row>
    <row r="166" spans="1:26">
      <c r="A166">
        <v>0</v>
      </c>
      <c r="B166">
        <v>55</v>
      </c>
      <c r="C166" t="s">
        <v>26</v>
      </c>
      <c r="D166">
        <v>3.1939</v>
      </c>
      <c r="E166">
        <v>31.31</v>
      </c>
      <c r="F166">
        <v>25</v>
      </c>
      <c r="G166">
        <v>8.470000000000001</v>
      </c>
      <c r="H166">
        <v>0.15</v>
      </c>
      <c r="I166">
        <v>177</v>
      </c>
      <c r="J166">
        <v>116.05</v>
      </c>
      <c r="K166">
        <v>43.4</v>
      </c>
      <c r="L166">
        <v>1</v>
      </c>
      <c r="M166">
        <v>175</v>
      </c>
      <c r="N166">
        <v>16.65</v>
      </c>
      <c r="O166">
        <v>14546.17</v>
      </c>
      <c r="P166">
        <v>245.74</v>
      </c>
      <c r="Q166">
        <v>947.26</v>
      </c>
      <c r="R166">
        <v>150.13</v>
      </c>
      <c r="S166">
        <v>36.86</v>
      </c>
      <c r="T166">
        <v>54963.62</v>
      </c>
      <c r="U166">
        <v>0.25</v>
      </c>
      <c r="V166">
        <v>0.79</v>
      </c>
      <c r="W166">
        <v>3.29</v>
      </c>
      <c r="X166">
        <v>3.59</v>
      </c>
      <c r="Y166">
        <v>0.5</v>
      </c>
      <c r="Z166">
        <v>10</v>
      </c>
    </row>
    <row r="167" spans="1:26">
      <c r="A167">
        <v>1</v>
      </c>
      <c r="B167">
        <v>55</v>
      </c>
      <c r="C167" t="s">
        <v>26</v>
      </c>
      <c r="D167">
        <v>3.7042</v>
      </c>
      <c r="E167">
        <v>27</v>
      </c>
      <c r="F167">
        <v>23</v>
      </c>
      <c r="G167">
        <v>17.25</v>
      </c>
      <c r="H167">
        <v>0.3</v>
      </c>
      <c r="I167">
        <v>80</v>
      </c>
      <c r="J167">
        <v>117.34</v>
      </c>
      <c r="K167">
        <v>43.4</v>
      </c>
      <c r="L167">
        <v>2</v>
      </c>
      <c r="M167">
        <v>78</v>
      </c>
      <c r="N167">
        <v>16.94</v>
      </c>
      <c r="O167">
        <v>14705.49</v>
      </c>
      <c r="P167">
        <v>219.69</v>
      </c>
      <c r="Q167">
        <v>947.26</v>
      </c>
      <c r="R167">
        <v>88.70999999999999</v>
      </c>
      <c r="S167">
        <v>36.86</v>
      </c>
      <c r="T167">
        <v>24738.09</v>
      </c>
      <c r="U167">
        <v>0.42</v>
      </c>
      <c r="V167">
        <v>0.86</v>
      </c>
      <c r="W167">
        <v>3.11</v>
      </c>
      <c r="X167">
        <v>1.6</v>
      </c>
      <c r="Y167">
        <v>0.5</v>
      </c>
      <c r="Z167">
        <v>10</v>
      </c>
    </row>
    <row r="168" spans="1:26">
      <c r="A168">
        <v>2</v>
      </c>
      <c r="B168">
        <v>55</v>
      </c>
      <c r="C168" t="s">
        <v>26</v>
      </c>
      <c r="D168">
        <v>3.8914</v>
      </c>
      <c r="E168">
        <v>25.7</v>
      </c>
      <c r="F168">
        <v>22.39</v>
      </c>
      <c r="G168">
        <v>26.35</v>
      </c>
      <c r="H168">
        <v>0.45</v>
      </c>
      <c r="I168">
        <v>51</v>
      </c>
      <c r="J168">
        <v>118.63</v>
      </c>
      <c r="K168">
        <v>43.4</v>
      </c>
      <c r="L168">
        <v>3</v>
      </c>
      <c r="M168">
        <v>49</v>
      </c>
      <c r="N168">
        <v>17.23</v>
      </c>
      <c r="O168">
        <v>14865.24</v>
      </c>
      <c r="P168">
        <v>207.15</v>
      </c>
      <c r="Q168">
        <v>947.15</v>
      </c>
      <c r="R168">
        <v>69.81999999999999</v>
      </c>
      <c r="S168">
        <v>36.86</v>
      </c>
      <c r="T168">
        <v>15442.11</v>
      </c>
      <c r="U168">
        <v>0.53</v>
      </c>
      <c r="V168">
        <v>0.88</v>
      </c>
      <c r="W168">
        <v>3.06</v>
      </c>
      <c r="X168">
        <v>0.99</v>
      </c>
      <c r="Y168">
        <v>0.5</v>
      </c>
      <c r="Z168">
        <v>10</v>
      </c>
    </row>
    <row r="169" spans="1:26">
      <c r="A169">
        <v>3</v>
      </c>
      <c r="B169">
        <v>55</v>
      </c>
      <c r="C169" t="s">
        <v>26</v>
      </c>
      <c r="D169">
        <v>3.9846</v>
      </c>
      <c r="E169">
        <v>25.1</v>
      </c>
      <c r="F169">
        <v>22.13</v>
      </c>
      <c r="G169">
        <v>35.88</v>
      </c>
      <c r="H169">
        <v>0.59</v>
      </c>
      <c r="I169">
        <v>37</v>
      </c>
      <c r="J169">
        <v>119.93</v>
      </c>
      <c r="K169">
        <v>43.4</v>
      </c>
      <c r="L169">
        <v>4</v>
      </c>
      <c r="M169">
        <v>35</v>
      </c>
      <c r="N169">
        <v>17.53</v>
      </c>
      <c r="O169">
        <v>15025.44</v>
      </c>
      <c r="P169">
        <v>197.92</v>
      </c>
      <c r="Q169">
        <v>947.12</v>
      </c>
      <c r="R169">
        <v>61.45</v>
      </c>
      <c r="S169">
        <v>36.86</v>
      </c>
      <c r="T169">
        <v>11325.52</v>
      </c>
      <c r="U169">
        <v>0.6</v>
      </c>
      <c r="V169">
        <v>0.89</v>
      </c>
      <c r="W169">
        <v>3.04</v>
      </c>
      <c r="X169">
        <v>0.73</v>
      </c>
      <c r="Y169">
        <v>0.5</v>
      </c>
      <c r="Z169">
        <v>10</v>
      </c>
    </row>
    <row r="170" spans="1:26">
      <c r="A170">
        <v>4</v>
      </c>
      <c r="B170">
        <v>55</v>
      </c>
      <c r="C170" t="s">
        <v>26</v>
      </c>
      <c r="D170">
        <v>4.0487</v>
      </c>
      <c r="E170">
        <v>24.7</v>
      </c>
      <c r="F170">
        <v>21.95</v>
      </c>
      <c r="G170">
        <v>47.03</v>
      </c>
      <c r="H170">
        <v>0.73</v>
      </c>
      <c r="I170">
        <v>28</v>
      </c>
      <c r="J170">
        <v>121.23</v>
      </c>
      <c r="K170">
        <v>43.4</v>
      </c>
      <c r="L170">
        <v>5</v>
      </c>
      <c r="M170">
        <v>26</v>
      </c>
      <c r="N170">
        <v>17.83</v>
      </c>
      <c r="O170">
        <v>15186.08</v>
      </c>
      <c r="P170">
        <v>188.46</v>
      </c>
      <c r="Q170">
        <v>947.13</v>
      </c>
      <c r="R170">
        <v>55.94</v>
      </c>
      <c r="S170">
        <v>36.86</v>
      </c>
      <c r="T170">
        <v>8614.66</v>
      </c>
      <c r="U170">
        <v>0.66</v>
      </c>
      <c r="V170">
        <v>0.9</v>
      </c>
      <c r="W170">
        <v>3.02</v>
      </c>
      <c r="X170">
        <v>0.55</v>
      </c>
      <c r="Y170">
        <v>0.5</v>
      </c>
      <c r="Z170">
        <v>10</v>
      </c>
    </row>
    <row r="171" spans="1:26">
      <c r="A171">
        <v>5</v>
      </c>
      <c r="B171">
        <v>55</v>
      </c>
      <c r="C171" t="s">
        <v>26</v>
      </c>
      <c r="D171">
        <v>4.0865</v>
      </c>
      <c r="E171">
        <v>24.47</v>
      </c>
      <c r="F171">
        <v>21.84</v>
      </c>
      <c r="G171">
        <v>56.97</v>
      </c>
      <c r="H171">
        <v>0.86</v>
      </c>
      <c r="I171">
        <v>23</v>
      </c>
      <c r="J171">
        <v>122.54</v>
      </c>
      <c r="K171">
        <v>43.4</v>
      </c>
      <c r="L171">
        <v>6</v>
      </c>
      <c r="M171">
        <v>21</v>
      </c>
      <c r="N171">
        <v>18.14</v>
      </c>
      <c r="O171">
        <v>15347.16</v>
      </c>
      <c r="P171">
        <v>180.03</v>
      </c>
      <c r="Q171">
        <v>947.14</v>
      </c>
      <c r="R171">
        <v>52.43</v>
      </c>
      <c r="S171">
        <v>36.86</v>
      </c>
      <c r="T171">
        <v>6883.61</v>
      </c>
      <c r="U171">
        <v>0.7</v>
      </c>
      <c r="V171">
        <v>0.9</v>
      </c>
      <c r="W171">
        <v>3.02</v>
      </c>
      <c r="X171">
        <v>0.44</v>
      </c>
      <c r="Y171">
        <v>0.5</v>
      </c>
      <c r="Z171">
        <v>10</v>
      </c>
    </row>
    <row r="172" spans="1:26">
      <c r="A172">
        <v>6</v>
      </c>
      <c r="B172">
        <v>55</v>
      </c>
      <c r="C172" t="s">
        <v>26</v>
      </c>
      <c r="D172">
        <v>4.1177</v>
      </c>
      <c r="E172">
        <v>24.29</v>
      </c>
      <c r="F172">
        <v>21.75</v>
      </c>
      <c r="G172">
        <v>68.68000000000001</v>
      </c>
      <c r="H172">
        <v>1</v>
      </c>
      <c r="I172">
        <v>19</v>
      </c>
      <c r="J172">
        <v>123.85</v>
      </c>
      <c r="K172">
        <v>43.4</v>
      </c>
      <c r="L172">
        <v>7</v>
      </c>
      <c r="M172">
        <v>11</v>
      </c>
      <c r="N172">
        <v>18.45</v>
      </c>
      <c r="O172">
        <v>15508.69</v>
      </c>
      <c r="P172">
        <v>172.11</v>
      </c>
      <c r="Q172">
        <v>947.14</v>
      </c>
      <c r="R172">
        <v>49.37</v>
      </c>
      <c r="S172">
        <v>36.86</v>
      </c>
      <c r="T172">
        <v>5377.39</v>
      </c>
      <c r="U172">
        <v>0.75</v>
      </c>
      <c r="V172">
        <v>0.9</v>
      </c>
      <c r="W172">
        <v>3.02</v>
      </c>
      <c r="X172">
        <v>0.35</v>
      </c>
      <c r="Y172">
        <v>0.5</v>
      </c>
      <c r="Z172">
        <v>10</v>
      </c>
    </row>
    <row r="173" spans="1:26">
      <c r="A173">
        <v>7</v>
      </c>
      <c r="B173">
        <v>55</v>
      </c>
      <c r="C173" t="s">
        <v>26</v>
      </c>
      <c r="D173">
        <v>4.111</v>
      </c>
      <c r="E173">
        <v>24.32</v>
      </c>
      <c r="F173">
        <v>21.79</v>
      </c>
      <c r="G173">
        <v>68.8</v>
      </c>
      <c r="H173">
        <v>1.13</v>
      </c>
      <c r="I173">
        <v>19</v>
      </c>
      <c r="J173">
        <v>125.16</v>
      </c>
      <c r="K173">
        <v>43.4</v>
      </c>
      <c r="L173">
        <v>8</v>
      </c>
      <c r="M173">
        <v>0</v>
      </c>
      <c r="N173">
        <v>18.76</v>
      </c>
      <c r="O173">
        <v>15670.68</v>
      </c>
      <c r="P173">
        <v>172.3</v>
      </c>
      <c r="Q173">
        <v>947.13</v>
      </c>
      <c r="R173">
        <v>50.19</v>
      </c>
      <c r="S173">
        <v>36.86</v>
      </c>
      <c r="T173">
        <v>5787.19</v>
      </c>
      <c r="U173">
        <v>0.73</v>
      </c>
      <c r="V173">
        <v>0.9</v>
      </c>
      <c r="W173">
        <v>3.04</v>
      </c>
      <c r="X173">
        <v>0.39</v>
      </c>
      <c r="Y173">
        <v>0.5</v>
      </c>
      <c r="Z1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INDEX(resultados!$A$2:$ZZ$173, 1, MATCH($B$1, resultados!$A$1:$ZZ$1, 0))</f>
        <v>0</v>
      </c>
      <c r="B7">
        <f>INDEX(resultados!$A$2:$ZZ$173, 1, MATCH($B$2, resultados!$A$1:$ZZ$1, 0))</f>
        <v>0</v>
      </c>
      <c r="C7">
        <f>INDEX(resultados!$A$2:$ZZ$173, 1, MATCH($B$3, resultados!$A$1:$ZZ$1, 0))</f>
        <v>0</v>
      </c>
    </row>
    <row r="8" spans="1:3">
      <c r="A8">
        <f>INDEX(resultados!$A$2:$ZZ$173, 2, MATCH($B$1, resultados!$A$1:$ZZ$1, 0))</f>
        <v>0</v>
      </c>
      <c r="B8">
        <f>INDEX(resultados!$A$2:$ZZ$173, 2, MATCH($B$2, resultados!$A$1:$ZZ$1, 0))</f>
        <v>0</v>
      </c>
      <c r="C8">
        <f>INDEX(resultados!$A$2:$ZZ$173, 2, MATCH($B$3, resultados!$A$1:$ZZ$1, 0))</f>
        <v>0</v>
      </c>
    </row>
    <row r="9" spans="1:3">
      <c r="A9">
        <f>INDEX(resultados!$A$2:$ZZ$173, 3, MATCH($B$1, resultados!$A$1:$ZZ$1, 0))</f>
        <v>0</v>
      </c>
      <c r="B9">
        <f>INDEX(resultados!$A$2:$ZZ$173, 3, MATCH($B$2, resultados!$A$1:$ZZ$1, 0))</f>
        <v>0</v>
      </c>
      <c r="C9">
        <f>INDEX(resultados!$A$2:$ZZ$173, 3, MATCH($B$3, resultados!$A$1:$ZZ$1, 0))</f>
        <v>0</v>
      </c>
    </row>
    <row r="10" spans="1:3">
      <c r="A10">
        <f>INDEX(resultados!$A$2:$ZZ$173, 4, MATCH($B$1, resultados!$A$1:$ZZ$1, 0))</f>
        <v>0</v>
      </c>
      <c r="B10">
        <f>INDEX(resultados!$A$2:$ZZ$173, 4, MATCH($B$2, resultados!$A$1:$ZZ$1, 0))</f>
        <v>0</v>
      </c>
      <c r="C10">
        <f>INDEX(resultados!$A$2:$ZZ$173, 4, MATCH($B$3, resultados!$A$1:$ZZ$1, 0))</f>
        <v>0</v>
      </c>
    </row>
    <row r="11" spans="1:3">
      <c r="A11">
        <f>INDEX(resultados!$A$2:$ZZ$173, 5, MATCH($B$1, resultados!$A$1:$ZZ$1, 0))</f>
        <v>0</v>
      </c>
      <c r="B11">
        <f>INDEX(resultados!$A$2:$ZZ$173, 5, MATCH($B$2, resultados!$A$1:$ZZ$1, 0))</f>
        <v>0</v>
      </c>
      <c r="C11">
        <f>INDEX(resultados!$A$2:$ZZ$173, 5, MATCH($B$3, resultados!$A$1:$ZZ$1, 0))</f>
        <v>0</v>
      </c>
    </row>
    <row r="12" spans="1:3">
      <c r="A12">
        <f>INDEX(resultados!$A$2:$ZZ$173, 6, MATCH($B$1, resultados!$A$1:$ZZ$1, 0))</f>
        <v>0</v>
      </c>
      <c r="B12">
        <f>INDEX(resultados!$A$2:$ZZ$173, 6, MATCH($B$2, resultados!$A$1:$ZZ$1, 0))</f>
        <v>0</v>
      </c>
      <c r="C12">
        <f>INDEX(resultados!$A$2:$ZZ$173, 6, MATCH($B$3, resultados!$A$1:$ZZ$1, 0))</f>
        <v>0</v>
      </c>
    </row>
    <row r="13" spans="1:3">
      <c r="A13">
        <f>INDEX(resultados!$A$2:$ZZ$173, 7, MATCH($B$1, resultados!$A$1:$ZZ$1, 0))</f>
        <v>0</v>
      </c>
      <c r="B13">
        <f>INDEX(resultados!$A$2:$ZZ$173, 7, MATCH($B$2, resultados!$A$1:$ZZ$1, 0))</f>
        <v>0</v>
      </c>
      <c r="C13">
        <f>INDEX(resultados!$A$2:$ZZ$173, 7, MATCH($B$3, resultados!$A$1:$ZZ$1, 0))</f>
        <v>0</v>
      </c>
    </row>
    <row r="14" spans="1:3">
      <c r="A14">
        <f>INDEX(resultados!$A$2:$ZZ$173, 8, MATCH($B$1, resultados!$A$1:$ZZ$1, 0))</f>
        <v>0</v>
      </c>
      <c r="B14">
        <f>INDEX(resultados!$A$2:$ZZ$173, 8, MATCH($B$2, resultados!$A$1:$ZZ$1, 0))</f>
        <v>0</v>
      </c>
      <c r="C14">
        <f>INDEX(resultados!$A$2:$ZZ$173, 8, MATCH($B$3, resultados!$A$1:$ZZ$1, 0))</f>
        <v>0</v>
      </c>
    </row>
    <row r="15" spans="1:3">
      <c r="A15">
        <f>INDEX(resultados!$A$2:$ZZ$173, 9, MATCH($B$1, resultados!$A$1:$ZZ$1, 0))</f>
        <v>0</v>
      </c>
      <c r="B15">
        <f>INDEX(resultados!$A$2:$ZZ$173, 9, MATCH($B$2, resultados!$A$1:$ZZ$1, 0))</f>
        <v>0</v>
      </c>
      <c r="C15">
        <f>INDEX(resultados!$A$2:$ZZ$173, 9, MATCH($B$3, resultados!$A$1:$ZZ$1, 0))</f>
        <v>0</v>
      </c>
    </row>
    <row r="16" spans="1:3">
      <c r="A16">
        <f>INDEX(resultados!$A$2:$ZZ$173, 10, MATCH($B$1, resultados!$A$1:$ZZ$1, 0))</f>
        <v>0</v>
      </c>
      <c r="B16">
        <f>INDEX(resultados!$A$2:$ZZ$173, 10, MATCH($B$2, resultados!$A$1:$ZZ$1, 0))</f>
        <v>0</v>
      </c>
      <c r="C16">
        <f>INDEX(resultados!$A$2:$ZZ$173, 10, MATCH($B$3, resultados!$A$1:$ZZ$1, 0))</f>
        <v>0</v>
      </c>
    </row>
    <row r="17" spans="1:3">
      <c r="A17">
        <f>INDEX(resultados!$A$2:$ZZ$173, 11, MATCH($B$1, resultados!$A$1:$ZZ$1, 0))</f>
        <v>0</v>
      </c>
      <c r="B17">
        <f>INDEX(resultados!$A$2:$ZZ$173, 11, MATCH($B$2, resultados!$A$1:$ZZ$1, 0))</f>
        <v>0</v>
      </c>
      <c r="C17">
        <f>INDEX(resultados!$A$2:$ZZ$173, 11, MATCH($B$3, resultados!$A$1:$ZZ$1, 0))</f>
        <v>0</v>
      </c>
    </row>
    <row r="18" spans="1:3">
      <c r="A18">
        <f>INDEX(resultados!$A$2:$ZZ$173, 12, MATCH($B$1, resultados!$A$1:$ZZ$1, 0))</f>
        <v>0</v>
      </c>
      <c r="B18">
        <f>INDEX(resultados!$A$2:$ZZ$173, 12, MATCH($B$2, resultados!$A$1:$ZZ$1, 0))</f>
        <v>0</v>
      </c>
      <c r="C18">
        <f>INDEX(resultados!$A$2:$ZZ$173, 12, MATCH($B$3, resultados!$A$1:$ZZ$1, 0))</f>
        <v>0</v>
      </c>
    </row>
    <row r="19" spans="1:3">
      <c r="A19">
        <f>INDEX(resultados!$A$2:$ZZ$173, 13, MATCH($B$1, resultados!$A$1:$ZZ$1, 0))</f>
        <v>0</v>
      </c>
      <c r="B19">
        <f>INDEX(resultados!$A$2:$ZZ$173, 13, MATCH($B$2, resultados!$A$1:$ZZ$1, 0))</f>
        <v>0</v>
      </c>
      <c r="C19">
        <f>INDEX(resultados!$A$2:$ZZ$173, 13, MATCH($B$3, resultados!$A$1:$ZZ$1, 0))</f>
        <v>0</v>
      </c>
    </row>
    <row r="20" spans="1:3">
      <c r="A20">
        <f>INDEX(resultados!$A$2:$ZZ$173, 14, MATCH($B$1, resultados!$A$1:$ZZ$1, 0))</f>
        <v>0</v>
      </c>
      <c r="B20">
        <f>INDEX(resultados!$A$2:$ZZ$173, 14, MATCH($B$2, resultados!$A$1:$ZZ$1, 0))</f>
        <v>0</v>
      </c>
      <c r="C20">
        <f>INDEX(resultados!$A$2:$ZZ$173, 14, MATCH($B$3, resultados!$A$1:$ZZ$1, 0))</f>
        <v>0</v>
      </c>
    </row>
    <row r="21" spans="1:3">
      <c r="A21">
        <f>INDEX(resultados!$A$2:$ZZ$173, 15, MATCH($B$1, resultados!$A$1:$ZZ$1, 0))</f>
        <v>0</v>
      </c>
      <c r="B21">
        <f>INDEX(resultados!$A$2:$ZZ$173, 15, MATCH($B$2, resultados!$A$1:$ZZ$1, 0))</f>
        <v>0</v>
      </c>
      <c r="C21">
        <f>INDEX(resultados!$A$2:$ZZ$173, 15, MATCH($B$3, resultados!$A$1:$ZZ$1, 0))</f>
        <v>0</v>
      </c>
    </row>
    <row r="22" spans="1:3">
      <c r="A22">
        <f>INDEX(resultados!$A$2:$ZZ$173, 16, MATCH($B$1, resultados!$A$1:$ZZ$1, 0))</f>
        <v>0</v>
      </c>
      <c r="B22">
        <f>INDEX(resultados!$A$2:$ZZ$173, 16, MATCH($B$2, resultados!$A$1:$ZZ$1, 0))</f>
        <v>0</v>
      </c>
      <c r="C22">
        <f>INDEX(resultados!$A$2:$ZZ$173, 16, MATCH($B$3, resultados!$A$1:$ZZ$1, 0))</f>
        <v>0</v>
      </c>
    </row>
    <row r="23" spans="1:3">
      <c r="A23">
        <f>INDEX(resultados!$A$2:$ZZ$173, 17, MATCH($B$1, resultados!$A$1:$ZZ$1, 0))</f>
        <v>0</v>
      </c>
      <c r="B23">
        <f>INDEX(resultados!$A$2:$ZZ$173, 17, MATCH($B$2, resultados!$A$1:$ZZ$1, 0))</f>
        <v>0</v>
      </c>
      <c r="C23">
        <f>INDEX(resultados!$A$2:$ZZ$173, 17, MATCH($B$3, resultados!$A$1:$ZZ$1, 0))</f>
        <v>0</v>
      </c>
    </row>
    <row r="24" spans="1:3">
      <c r="A24">
        <f>INDEX(resultados!$A$2:$ZZ$173, 18, MATCH($B$1, resultados!$A$1:$ZZ$1, 0))</f>
        <v>0</v>
      </c>
      <c r="B24">
        <f>INDEX(resultados!$A$2:$ZZ$173, 18, MATCH($B$2, resultados!$A$1:$ZZ$1, 0))</f>
        <v>0</v>
      </c>
      <c r="C24">
        <f>INDEX(resultados!$A$2:$ZZ$173, 18, MATCH($B$3, resultados!$A$1:$ZZ$1, 0))</f>
        <v>0</v>
      </c>
    </row>
    <row r="25" spans="1:3">
      <c r="A25">
        <f>INDEX(resultados!$A$2:$ZZ$173, 19, MATCH($B$1, resultados!$A$1:$ZZ$1, 0))</f>
        <v>0</v>
      </c>
      <c r="B25">
        <f>INDEX(resultados!$A$2:$ZZ$173, 19, MATCH($B$2, resultados!$A$1:$ZZ$1, 0))</f>
        <v>0</v>
      </c>
      <c r="C25">
        <f>INDEX(resultados!$A$2:$ZZ$173, 19, MATCH($B$3, resultados!$A$1:$ZZ$1, 0))</f>
        <v>0</v>
      </c>
    </row>
    <row r="26" spans="1:3">
      <c r="A26">
        <f>INDEX(resultados!$A$2:$ZZ$173, 20, MATCH($B$1, resultados!$A$1:$ZZ$1, 0))</f>
        <v>0</v>
      </c>
      <c r="B26">
        <f>INDEX(resultados!$A$2:$ZZ$173, 20, MATCH($B$2, resultados!$A$1:$ZZ$1, 0))</f>
        <v>0</v>
      </c>
      <c r="C26">
        <f>INDEX(resultados!$A$2:$ZZ$173, 20, MATCH($B$3, resultados!$A$1:$ZZ$1, 0))</f>
        <v>0</v>
      </c>
    </row>
    <row r="27" spans="1:3">
      <c r="A27">
        <f>INDEX(resultados!$A$2:$ZZ$173, 21, MATCH($B$1, resultados!$A$1:$ZZ$1, 0))</f>
        <v>0</v>
      </c>
      <c r="B27">
        <f>INDEX(resultados!$A$2:$ZZ$173, 21, MATCH($B$2, resultados!$A$1:$ZZ$1, 0))</f>
        <v>0</v>
      </c>
      <c r="C27">
        <f>INDEX(resultados!$A$2:$ZZ$173, 21, MATCH($B$3, resultados!$A$1:$ZZ$1, 0))</f>
        <v>0</v>
      </c>
    </row>
    <row r="28" spans="1:3">
      <c r="A28">
        <f>INDEX(resultados!$A$2:$ZZ$173, 22, MATCH($B$1, resultados!$A$1:$ZZ$1, 0))</f>
        <v>0</v>
      </c>
      <c r="B28">
        <f>INDEX(resultados!$A$2:$ZZ$173, 22, MATCH($B$2, resultados!$A$1:$ZZ$1, 0))</f>
        <v>0</v>
      </c>
      <c r="C28">
        <f>INDEX(resultados!$A$2:$ZZ$173, 22, MATCH($B$3, resultados!$A$1:$ZZ$1, 0))</f>
        <v>0</v>
      </c>
    </row>
    <row r="29" spans="1:3">
      <c r="A29">
        <f>INDEX(resultados!$A$2:$ZZ$173, 23, MATCH($B$1, resultados!$A$1:$ZZ$1, 0))</f>
        <v>0</v>
      </c>
      <c r="B29">
        <f>INDEX(resultados!$A$2:$ZZ$173, 23, MATCH($B$2, resultados!$A$1:$ZZ$1, 0))</f>
        <v>0</v>
      </c>
      <c r="C29">
        <f>INDEX(resultados!$A$2:$ZZ$173, 23, MATCH($B$3, resultados!$A$1:$ZZ$1, 0))</f>
        <v>0</v>
      </c>
    </row>
    <row r="30" spans="1:3">
      <c r="A30">
        <f>INDEX(resultados!$A$2:$ZZ$173, 24, MATCH($B$1, resultados!$A$1:$ZZ$1, 0))</f>
        <v>0</v>
      </c>
      <c r="B30">
        <f>INDEX(resultados!$A$2:$ZZ$173, 24, MATCH($B$2, resultados!$A$1:$ZZ$1, 0))</f>
        <v>0</v>
      </c>
      <c r="C30">
        <f>INDEX(resultados!$A$2:$ZZ$173, 24, MATCH($B$3, resultados!$A$1:$ZZ$1, 0))</f>
        <v>0</v>
      </c>
    </row>
    <row r="31" spans="1:3">
      <c r="A31">
        <f>INDEX(resultados!$A$2:$ZZ$173, 25, MATCH($B$1, resultados!$A$1:$ZZ$1, 0))</f>
        <v>0</v>
      </c>
      <c r="B31">
        <f>INDEX(resultados!$A$2:$ZZ$173, 25, MATCH($B$2, resultados!$A$1:$ZZ$1, 0))</f>
        <v>0</v>
      </c>
      <c r="C31">
        <f>INDEX(resultados!$A$2:$ZZ$173, 25, MATCH($B$3, resultados!$A$1:$ZZ$1, 0))</f>
        <v>0</v>
      </c>
    </row>
    <row r="32" spans="1:3">
      <c r="A32">
        <f>INDEX(resultados!$A$2:$ZZ$173, 26, MATCH($B$1, resultados!$A$1:$ZZ$1, 0))</f>
        <v>0</v>
      </c>
      <c r="B32">
        <f>INDEX(resultados!$A$2:$ZZ$173, 26, MATCH($B$2, resultados!$A$1:$ZZ$1, 0))</f>
        <v>0</v>
      </c>
      <c r="C32">
        <f>INDEX(resultados!$A$2:$ZZ$173, 26, MATCH($B$3, resultados!$A$1:$ZZ$1, 0))</f>
        <v>0</v>
      </c>
    </row>
    <row r="33" spans="1:3">
      <c r="A33">
        <f>INDEX(resultados!$A$2:$ZZ$173, 27, MATCH($B$1, resultados!$A$1:$ZZ$1, 0))</f>
        <v>0</v>
      </c>
      <c r="B33">
        <f>INDEX(resultados!$A$2:$ZZ$173, 27, MATCH($B$2, resultados!$A$1:$ZZ$1, 0))</f>
        <v>0</v>
      </c>
      <c r="C33">
        <f>INDEX(resultados!$A$2:$ZZ$173, 27, MATCH($B$3, resultados!$A$1:$ZZ$1, 0))</f>
        <v>0</v>
      </c>
    </row>
    <row r="34" spans="1:3">
      <c r="A34">
        <f>INDEX(resultados!$A$2:$ZZ$173, 28, MATCH($B$1, resultados!$A$1:$ZZ$1, 0))</f>
        <v>0</v>
      </c>
      <c r="B34">
        <f>INDEX(resultados!$A$2:$ZZ$173, 28, MATCH($B$2, resultados!$A$1:$ZZ$1, 0))</f>
        <v>0</v>
      </c>
      <c r="C34">
        <f>INDEX(resultados!$A$2:$ZZ$173, 28, MATCH($B$3, resultados!$A$1:$ZZ$1, 0))</f>
        <v>0</v>
      </c>
    </row>
    <row r="35" spans="1:3">
      <c r="A35">
        <f>INDEX(resultados!$A$2:$ZZ$173, 29, MATCH($B$1, resultados!$A$1:$ZZ$1, 0))</f>
        <v>0</v>
      </c>
      <c r="B35">
        <f>INDEX(resultados!$A$2:$ZZ$173, 29, MATCH($B$2, resultados!$A$1:$ZZ$1, 0))</f>
        <v>0</v>
      </c>
      <c r="C35">
        <f>INDEX(resultados!$A$2:$ZZ$173, 29, MATCH($B$3, resultados!$A$1:$ZZ$1, 0))</f>
        <v>0</v>
      </c>
    </row>
    <row r="36" spans="1:3">
      <c r="A36">
        <f>INDEX(resultados!$A$2:$ZZ$173, 30, MATCH($B$1, resultados!$A$1:$ZZ$1, 0))</f>
        <v>0</v>
      </c>
      <c r="B36">
        <f>INDEX(resultados!$A$2:$ZZ$173, 30, MATCH($B$2, resultados!$A$1:$ZZ$1, 0))</f>
        <v>0</v>
      </c>
      <c r="C36">
        <f>INDEX(resultados!$A$2:$ZZ$173, 30, MATCH($B$3, resultados!$A$1:$ZZ$1, 0))</f>
        <v>0</v>
      </c>
    </row>
    <row r="37" spans="1:3">
      <c r="A37">
        <f>INDEX(resultados!$A$2:$ZZ$173, 31, MATCH($B$1, resultados!$A$1:$ZZ$1, 0))</f>
        <v>0</v>
      </c>
      <c r="B37">
        <f>INDEX(resultados!$A$2:$ZZ$173, 31, MATCH($B$2, resultados!$A$1:$ZZ$1, 0))</f>
        <v>0</v>
      </c>
      <c r="C37">
        <f>INDEX(resultados!$A$2:$ZZ$173, 31, MATCH($B$3, resultados!$A$1:$ZZ$1, 0))</f>
        <v>0</v>
      </c>
    </row>
    <row r="38" spans="1:3">
      <c r="A38">
        <f>INDEX(resultados!$A$2:$ZZ$173, 32, MATCH($B$1, resultados!$A$1:$ZZ$1, 0))</f>
        <v>0</v>
      </c>
      <c r="B38">
        <f>INDEX(resultados!$A$2:$ZZ$173, 32, MATCH($B$2, resultados!$A$1:$ZZ$1, 0))</f>
        <v>0</v>
      </c>
      <c r="C38">
        <f>INDEX(resultados!$A$2:$ZZ$173, 32, MATCH($B$3, resultados!$A$1:$ZZ$1, 0))</f>
        <v>0</v>
      </c>
    </row>
    <row r="39" spans="1:3">
      <c r="A39">
        <f>INDEX(resultados!$A$2:$ZZ$173, 33, MATCH($B$1, resultados!$A$1:$ZZ$1, 0))</f>
        <v>0</v>
      </c>
      <c r="B39">
        <f>INDEX(resultados!$A$2:$ZZ$173, 33, MATCH($B$2, resultados!$A$1:$ZZ$1, 0))</f>
        <v>0</v>
      </c>
      <c r="C39">
        <f>INDEX(resultados!$A$2:$ZZ$173, 33, MATCH($B$3, resultados!$A$1:$ZZ$1, 0))</f>
        <v>0</v>
      </c>
    </row>
    <row r="40" spans="1:3">
      <c r="A40">
        <f>INDEX(resultados!$A$2:$ZZ$173, 34, MATCH($B$1, resultados!$A$1:$ZZ$1, 0))</f>
        <v>0</v>
      </c>
      <c r="B40">
        <f>INDEX(resultados!$A$2:$ZZ$173, 34, MATCH($B$2, resultados!$A$1:$ZZ$1, 0))</f>
        <v>0</v>
      </c>
      <c r="C40">
        <f>INDEX(resultados!$A$2:$ZZ$173, 34, MATCH($B$3, resultados!$A$1:$ZZ$1, 0))</f>
        <v>0</v>
      </c>
    </row>
    <row r="41" spans="1:3">
      <c r="A41">
        <f>INDEX(resultados!$A$2:$ZZ$173, 35, MATCH($B$1, resultados!$A$1:$ZZ$1, 0))</f>
        <v>0</v>
      </c>
      <c r="B41">
        <f>INDEX(resultados!$A$2:$ZZ$173, 35, MATCH($B$2, resultados!$A$1:$ZZ$1, 0))</f>
        <v>0</v>
      </c>
      <c r="C41">
        <f>INDEX(resultados!$A$2:$ZZ$173, 35, MATCH($B$3, resultados!$A$1:$ZZ$1, 0))</f>
        <v>0</v>
      </c>
    </row>
    <row r="42" spans="1:3">
      <c r="A42">
        <f>INDEX(resultados!$A$2:$ZZ$173, 36, MATCH($B$1, resultados!$A$1:$ZZ$1, 0))</f>
        <v>0</v>
      </c>
      <c r="B42">
        <f>INDEX(resultados!$A$2:$ZZ$173, 36, MATCH($B$2, resultados!$A$1:$ZZ$1, 0))</f>
        <v>0</v>
      </c>
      <c r="C42">
        <f>INDEX(resultados!$A$2:$ZZ$173, 36, MATCH($B$3, resultados!$A$1:$ZZ$1, 0))</f>
        <v>0</v>
      </c>
    </row>
    <row r="43" spans="1:3">
      <c r="A43">
        <f>INDEX(resultados!$A$2:$ZZ$173, 37, MATCH($B$1, resultados!$A$1:$ZZ$1, 0))</f>
        <v>0</v>
      </c>
      <c r="B43">
        <f>INDEX(resultados!$A$2:$ZZ$173, 37, MATCH($B$2, resultados!$A$1:$ZZ$1, 0))</f>
        <v>0</v>
      </c>
      <c r="C43">
        <f>INDEX(resultados!$A$2:$ZZ$173, 37, MATCH($B$3, resultados!$A$1:$ZZ$1, 0))</f>
        <v>0</v>
      </c>
    </row>
    <row r="44" spans="1:3">
      <c r="A44">
        <f>INDEX(resultados!$A$2:$ZZ$173, 38, MATCH($B$1, resultados!$A$1:$ZZ$1, 0))</f>
        <v>0</v>
      </c>
      <c r="B44">
        <f>INDEX(resultados!$A$2:$ZZ$173, 38, MATCH($B$2, resultados!$A$1:$ZZ$1, 0))</f>
        <v>0</v>
      </c>
      <c r="C44">
        <f>INDEX(resultados!$A$2:$ZZ$173, 38, MATCH($B$3, resultados!$A$1:$ZZ$1, 0))</f>
        <v>0</v>
      </c>
    </row>
    <row r="45" spans="1:3">
      <c r="A45">
        <f>INDEX(resultados!$A$2:$ZZ$173, 39, MATCH($B$1, resultados!$A$1:$ZZ$1, 0))</f>
        <v>0</v>
      </c>
      <c r="B45">
        <f>INDEX(resultados!$A$2:$ZZ$173, 39, MATCH($B$2, resultados!$A$1:$ZZ$1, 0))</f>
        <v>0</v>
      </c>
      <c r="C45">
        <f>INDEX(resultados!$A$2:$ZZ$173, 39, MATCH($B$3, resultados!$A$1:$ZZ$1, 0))</f>
        <v>0</v>
      </c>
    </row>
    <row r="46" spans="1:3">
      <c r="A46">
        <f>INDEX(resultados!$A$2:$ZZ$173, 40, MATCH($B$1, resultados!$A$1:$ZZ$1, 0))</f>
        <v>0</v>
      </c>
      <c r="B46">
        <f>INDEX(resultados!$A$2:$ZZ$173, 40, MATCH($B$2, resultados!$A$1:$ZZ$1, 0))</f>
        <v>0</v>
      </c>
      <c r="C46">
        <f>INDEX(resultados!$A$2:$ZZ$173, 40, MATCH($B$3, resultados!$A$1:$ZZ$1, 0))</f>
        <v>0</v>
      </c>
    </row>
    <row r="47" spans="1:3">
      <c r="A47">
        <f>INDEX(resultados!$A$2:$ZZ$173, 41, MATCH($B$1, resultados!$A$1:$ZZ$1, 0))</f>
        <v>0</v>
      </c>
      <c r="B47">
        <f>INDEX(resultados!$A$2:$ZZ$173, 41, MATCH($B$2, resultados!$A$1:$ZZ$1, 0))</f>
        <v>0</v>
      </c>
      <c r="C47">
        <f>INDEX(resultados!$A$2:$ZZ$173, 41, MATCH($B$3, resultados!$A$1:$ZZ$1, 0))</f>
        <v>0</v>
      </c>
    </row>
    <row r="48" spans="1:3">
      <c r="A48">
        <f>INDEX(resultados!$A$2:$ZZ$173, 42, MATCH($B$1, resultados!$A$1:$ZZ$1, 0))</f>
        <v>0</v>
      </c>
      <c r="B48">
        <f>INDEX(resultados!$A$2:$ZZ$173, 42, MATCH($B$2, resultados!$A$1:$ZZ$1, 0))</f>
        <v>0</v>
      </c>
      <c r="C48">
        <f>INDEX(resultados!$A$2:$ZZ$173, 42, MATCH($B$3, resultados!$A$1:$ZZ$1, 0))</f>
        <v>0</v>
      </c>
    </row>
    <row r="49" spans="1:3">
      <c r="A49">
        <f>INDEX(resultados!$A$2:$ZZ$173, 43, MATCH($B$1, resultados!$A$1:$ZZ$1, 0))</f>
        <v>0</v>
      </c>
      <c r="B49">
        <f>INDEX(resultados!$A$2:$ZZ$173, 43, MATCH($B$2, resultados!$A$1:$ZZ$1, 0))</f>
        <v>0</v>
      </c>
      <c r="C49">
        <f>INDEX(resultados!$A$2:$ZZ$173, 43, MATCH($B$3, resultados!$A$1:$ZZ$1, 0))</f>
        <v>0</v>
      </c>
    </row>
    <row r="50" spans="1:3">
      <c r="A50">
        <f>INDEX(resultados!$A$2:$ZZ$173, 44, MATCH($B$1, resultados!$A$1:$ZZ$1, 0))</f>
        <v>0</v>
      </c>
      <c r="B50">
        <f>INDEX(resultados!$A$2:$ZZ$173, 44, MATCH($B$2, resultados!$A$1:$ZZ$1, 0))</f>
        <v>0</v>
      </c>
      <c r="C50">
        <f>INDEX(resultados!$A$2:$ZZ$173, 44, MATCH($B$3, resultados!$A$1:$ZZ$1, 0))</f>
        <v>0</v>
      </c>
    </row>
    <row r="51" spans="1:3">
      <c r="A51">
        <f>INDEX(resultados!$A$2:$ZZ$173, 45, MATCH($B$1, resultados!$A$1:$ZZ$1, 0))</f>
        <v>0</v>
      </c>
      <c r="B51">
        <f>INDEX(resultados!$A$2:$ZZ$173, 45, MATCH($B$2, resultados!$A$1:$ZZ$1, 0))</f>
        <v>0</v>
      </c>
      <c r="C51">
        <f>INDEX(resultados!$A$2:$ZZ$173, 45, MATCH($B$3, resultados!$A$1:$ZZ$1, 0))</f>
        <v>0</v>
      </c>
    </row>
    <row r="52" spans="1:3">
      <c r="A52">
        <f>INDEX(resultados!$A$2:$ZZ$173, 46, MATCH($B$1, resultados!$A$1:$ZZ$1, 0))</f>
        <v>0</v>
      </c>
      <c r="B52">
        <f>INDEX(resultados!$A$2:$ZZ$173, 46, MATCH($B$2, resultados!$A$1:$ZZ$1, 0))</f>
        <v>0</v>
      </c>
      <c r="C52">
        <f>INDEX(resultados!$A$2:$ZZ$173, 46, MATCH($B$3, resultados!$A$1:$ZZ$1, 0))</f>
        <v>0</v>
      </c>
    </row>
    <row r="53" spans="1:3">
      <c r="A53">
        <f>INDEX(resultados!$A$2:$ZZ$173, 47, MATCH($B$1, resultados!$A$1:$ZZ$1, 0))</f>
        <v>0</v>
      </c>
      <c r="B53">
        <f>INDEX(resultados!$A$2:$ZZ$173, 47, MATCH($B$2, resultados!$A$1:$ZZ$1, 0))</f>
        <v>0</v>
      </c>
      <c r="C53">
        <f>INDEX(resultados!$A$2:$ZZ$173, 47, MATCH($B$3, resultados!$A$1:$ZZ$1, 0))</f>
        <v>0</v>
      </c>
    </row>
    <row r="54" spans="1:3">
      <c r="A54">
        <f>INDEX(resultados!$A$2:$ZZ$173, 48, MATCH($B$1, resultados!$A$1:$ZZ$1, 0))</f>
        <v>0</v>
      </c>
      <c r="B54">
        <f>INDEX(resultados!$A$2:$ZZ$173, 48, MATCH($B$2, resultados!$A$1:$ZZ$1, 0))</f>
        <v>0</v>
      </c>
      <c r="C54">
        <f>INDEX(resultados!$A$2:$ZZ$173, 48, MATCH($B$3, resultados!$A$1:$ZZ$1, 0))</f>
        <v>0</v>
      </c>
    </row>
    <row r="55" spans="1:3">
      <c r="A55">
        <f>INDEX(resultados!$A$2:$ZZ$173, 49, MATCH($B$1, resultados!$A$1:$ZZ$1, 0))</f>
        <v>0</v>
      </c>
      <c r="B55">
        <f>INDEX(resultados!$A$2:$ZZ$173, 49, MATCH($B$2, resultados!$A$1:$ZZ$1, 0))</f>
        <v>0</v>
      </c>
      <c r="C55">
        <f>INDEX(resultados!$A$2:$ZZ$173, 49, MATCH($B$3, resultados!$A$1:$ZZ$1, 0))</f>
        <v>0</v>
      </c>
    </row>
    <row r="56" spans="1:3">
      <c r="A56">
        <f>INDEX(resultados!$A$2:$ZZ$173, 50, MATCH($B$1, resultados!$A$1:$ZZ$1, 0))</f>
        <v>0</v>
      </c>
      <c r="B56">
        <f>INDEX(resultados!$A$2:$ZZ$173, 50, MATCH($B$2, resultados!$A$1:$ZZ$1, 0))</f>
        <v>0</v>
      </c>
      <c r="C56">
        <f>INDEX(resultados!$A$2:$ZZ$173, 50, MATCH($B$3, resultados!$A$1:$ZZ$1, 0))</f>
        <v>0</v>
      </c>
    </row>
    <row r="57" spans="1:3">
      <c r="A57">
        <f>INDEX(resultados!$A$2:$ZZ$173, 51, MATCH($B$1, resultados!$A$1:$ZZ$1, 0))</f>
        <v>0</v>
      </c>
      <c r="B57">
        <f>INDEX(resultados!$A$2:$ZZ$173, 51, MATCH($B$2, resultados!$A$1:$ZZ$1, 0))</f>
        <v>0</v>
      </c>
      <c r="C57">
        <f>INDEX(resultados!$A$2:$ZZ$173, 51, MATCH($B$3, resultados!$A$1:$ZZ$1, 0))</f>
        <v>0</v>
      </c>
    </row>
    <row r="58" spans="1:3">
      <c r="A58">
        <f>INDEX(resultados!$A$2:$ZZ$173, 52, MATCH($B$1, resultados!$A$1:$ZZ$1, 0))</f>
        <v>0</v>
      </c>
      <c r="B58">
        <f>INDEX(resultados!$A$2:$ZZ$173, 52, MATCH($B$2, resultados!$A$1:$ZZ$1, 0))</f>
        <v>0</v>
      </c>
      <c r="C58">
        <f>INDEX(resultados!$A$2:$ZZ$173, 52, MATCH($B$3, resultados!$A$1:$ZZ$1, 0))</f>
        <v>0</v>
      </c>
    </row>
    <row r="59" spans="1:3">
      <c r="A59">
        <f>INDEX(resultados!$A$2:$ZZ$173, 53, MATCH($B$1, resultados!$A$1:$ZZ$1, 0))</f>
        <v>0</v>
      </c>
      <c r="B59">
        <f>INDEX(resultados!$A$2:$ZZ$173, 53, MATCH($B$2, resultados!$A$1:$ZZ$1, 0))</f>
        <v>0</v>
      </c>
      <c r="C59">
        <f>INDEX(resultados!$A$2:$ZZ$173, 53, MATCH($B$3, resultados!$A$1:$ZZ$1, 0))</f>
        <v>0</v>
      </c>
    </row>
    <row r="60" spans="1:3">
      <c r="A60">
        <f>INDEX(resultados!$A$2:$ZZ$173, 54, MATCH($B$1, resultados!$A$1:$ZZ$1, 0))</f>
        <v>0</v>
      </c>
      <c r="B60">
        <f>INDEX(resultados!$A$2:$ZZ$173, 54, MATCH($B$2, resultados!$A$1:$ZZ$1, 0))</f>
        <v>0</v>
      </c>
      <c r="C60">
        <f>INDEX(resultados!$A$2:$ZZ$173, 54, MATCH($B$3, resultados!$A$1:$ZZ$1, 0))</f>
        <v>0</v>
      </c>
    </row>
    <row r="61" spans="1:3">
      <c r="A61">
        <f>INDEX(resultados!$A$2:$ZZ$173, 55, MATCH($B$1, resultados!$A$1:$ZZ$1, 0))</f>
        <v>0</v>
      </c>
      <c r="B61">
        <f>INDEX(resultados!$A$2:$ZZ$173, 55, MATCH($B$2, resultados!$A$1:$ZZ$1, 0))</f>
        <v>0</v>
      </c>
      <c r="C61">
        <f>INDEX(resultados!$A$2:$ZZ$173, 55, MATCH($B$3, resultados!$A$1:$ZZ$1, 0))</f>
        <v>0</v>
      </c>
    </row>
    <row r="62" spans="1:3">
      <c r="A62">
        <f>INDEX(resultados!$A$2:$ZZ$173, 56, MATCH($B$1, resultados!$A$1:$ZZ$1, 0))</f>
        <v>0</v>
      </c>
      <c r="B62">
        <f>INDEX(resultados!$A$2:$ZZ$173, 56, MATCH($B$2, resultados!$A$1:$ZZ$1, 0))</f>
        <v>0</v>
      </c>
      <c r="C62">
        <f>INDEX(resultados!$A$2:$ZZ$173, 56, MATCH($B$3, resultados!$A$1:$ZZ$1, 0))</f>
        <v>0</v>
      </c>
    </row>
    <row r="63" spans="1:3">
      <c r="A63">
        <f>INDEX(resultados!$A$2:$ZZ$173, 57, MATCH($B$1, resultados!$A$1:$ZZ$1, 0))</f>
        <v>0</v>
      </c>
      <c r="B63">
        <f>INDEX(resultados!$A$2:$ZZ$173, 57, MATCH($B$2, resultados!$A$1:$ZZ$1, 0))</f>
        <v>0</v>
      </c>
      <c r="C63">
        <f>INDEX(resultados!$A$2:$ZZ$173, 57, MATCH($B$3, resultados!$A$1:$ZZ$1, 0))</f>
        <v>0</v>
      </c>
    </row>
    <row r="64" spans="1:3">
      <c r="A64">
        <f>INDEX(resultados!$A$2:$ZZ$173, 58, MATCH($B$1, resultados!$A$1:$ZZ$1, 0))</f>
        <v>0</v>
      </c>
      <c r="B64">
        <f>INDEX(resultados!$A$2:$ZZ$173, 58, MATCH($B$2, resultados!$A$1:$ZZ$1, 0))</f>
        <v>0</v>
      </c>
      <c r="C64">
        <f>INDEX(resultados!$A$2:$ZZ$173, 58, MATCH($B$3, resultados!$A$1:$ZZ$1, 0))</f>
        <v>0</v>
      </c>
    </row>
    <row r="65" spans="1:3">
      <c r="A65">
        <f>INDEX(resultados!$A$2:$ZZ$173, 59, MATCH($B$1, resultados!$A$1:$ZZ$1, 0))</f>
        <v>0</v>
      </c>
      <c r="B65">
        <f>INDEX(resultados!$A$2:$ZZ$173, 59, MATCH($B$2, resultados!$A$1:$ZZ$1, 0))</f>
        <v>0</v>
      </c>
      <c r="C65">
        <f>INDEX(resultados!$A$2:$ZZ$173, 59, MATCH($B$3, resultados!$A$1:$ZZ$1, 0))</f>
        <v>0</v>
      </c>
    </row>
    <row r="66" spans="1:3">
      <c r="A66">
        <f>INDEX(resultados!$A$2:$ZZ$173, 60, MATCH($B$1, resultados!$A$1:$ZZ$1, 0))</f>
        <v>0</v>
      </c>
      <c r="B66">
        <f>INDEX(resultados!$A$2:$ZZ$173, 60, MATCH($B$2, resultados!$A$1:$ZZ$1, 0))</f>
        <v>0</v>
      </c>
      <c r="C66">
        <f>INDEX(resultados!$A$2:$ZZ$173, 60, MATCH($B$3, resultados!$A$1:$ZZ$1, 0))</f>
        <v>0</v>
      </c>
    </row>
    <row r="67" spans="1:3">
      <c r="A67">
        <f>INDEX(resultados!$A$2:$ZZ$173, 61, MATCH($B$1, resultados!$A$1:$ZZ$1, 0))</f>
        <v>0</v>
      </c>
      <c r="B67">
        <f>INDEX(resultados!$A$2:$ZZ$173, 61, MATCH($B$2, resultados!$A$1:$ZZ$1, 0))</f>
        <v>0</v>
      </c>
      <c r="C67">
        <f>INDEX(resultados!$A$2:$ZZ$173, 61, MATCH($B$3, resultados!$A$1:$ZZ$1, 0))</f>
        <v>0</v>
      </c>
    </row>
    <row r="68" spans="1:3">
      <c r="A68">
        <f>INDEX(resultados!$A$2:$ZZ$173, 62, MATCH($B$1, resultados!$A$1:$ZZ$1, 0))</f>
        <v>0</v>
      </c>
      <c r="B68">
        <f>INDEX(resultados!$A$2:$ZZ$173, 62, MATCH($B$2, resultados!$A$1:$ZZ$1, 0))</f>
        <v>0</v>
      </c>
      <c r="C68">
        <f>INDEX(resultados!$A$2:$ZZ$173, 62, MATCH($B$3, resultados!$A$1:$ZZ$1, 0))</f>
        <v>0</v>
      </c>
    </row>
    <row r="69" spans="1:3">
      <c r="A69">
        <f>INDEX(resultados!$A$2:$ZZ$173, 63, MATCH($B$1, resultados!$A$1:$ZZ$1, 0))</f>
        <v>0</v>
      </c>
      <c r="B69">
        <f>INDEX(resultados!$A$2:$ZZ$173, 63, MATCH($B$2, resultados!$A$1:$ZZ$1, 0))</f>
        <v>0</v>
      </c>
      <c r="C69">
        <f>INDEX(resultados!$A$2:$ZZ$173, 63, MATCH($B$3, resultados!$A$1:$ZZ$1, 0))</f>
        <v>0</v>
      </c>
    </row>
    <row r="70" spans="1:3">
      <c r="A70">
        <f>INDEX(resultados!$A$2:$ZZ$173, 64, MATCH($B$1, resultados!$A$1:$ZZ$1, 0))</f>
        <v>0</v>
      </c>
      <c r="B70">
        <f>INDEX(resultados!$A$2:$ZZ$173, 64, MATCH($B$2, resultados!$A$1:$ZZ$1, 0))</f>
        <v>0</v>
      </c>
      <c r="C70">
        <f>INDEX(resultados!$A$2:$ZZ$173, 64, MATCH($B$3, resultados!$A$1:$ZZ$1, 0))</f>
        <v>0</v>
      </c>
    </row>
    <row r="71" spans="1:3">
      <c r="A71">
        <f>INDEX(resultados!$A$2:$ZZ$173, 65, MATCH($B$1, resultados!$A$1:$ZZ$1, 0))</f>
        <v>0</v>
      </c>
      <c r="B71">
        <f>INDEX(resultados!$A$2:$ZZ$173, 65, MATCH($B$2, resultados!$A$1:$ZZ$1, 0))</f>
        <v>0</v>
      </c>
      <c r="C71">
        <f>INDEX(resultados!$A$2:$ZZ$173, 65, MATCH($B$3, resultados!$A$1:$ZZ$1, 0))</f>
        <v>0</v>
      </c>
    </row>
    <row r="72" spans="1:3">
      <c r="A72">
        <f>INDEX(resultados!$A$2:$ZZ$173, 66, MATCH($B$1, resultados!$A$1:$ZZ$1, 0))</f>
        <v>0</v>
      </c>
      <c r="B72">
        <f>INDEX(resultados!$A$2:$ZZ$173, 66, MATCH($B$2, resultados!$A$1:$ZZ$1, 0))</f>
        <v>0</v>
      </c>
      <c r="C72">
        <f>INDEX(resultados!$A$2:$ZZ$173, 66, MATCH($B$3, resultados!$A$1:$ZZ$1, 0))</f>
        <v>0</v>
      </c>
    </row>
    <row r="73" spans="1:3">
      <c r="A73">
        <f>INDEX(resultados!$A$2:$ZZ$173, 67, MATCH($B$1, resultados!$A$1:$ZZ$1, 0))</f>
        <v>0</v>
      </c>
      <c r="B73">
        <f>INDEX(resultados!$A$2:$ZZ$173, 67, MATCH($B$2, resultados!$A$1:$ZZ$1, 0))</f>
        <v>0</v>
      </c>
      <c r="C73">
        <f>INDEX(resultados!$A$2:$ZZ$173, 67, MATCH($B$3, resultados!$A$1:$ZZ$1, 0))</f>
        <v>0</v>
      </c>
    </row>
    <row r="74" spans="1:3">
      <c r="A74">
        <f>INDEX(resultados!$A$2:$ZZ$173, 68, MATCH($B$1, resultados!$A$1:$ZZ$1, 0))</f>
        <v>0</v>
      </c>
      <c r="B74">
        <f>INDEX(resultados!$A$2:$ZZ$173, 68, MATCH($B$2, resultados!$A$1:$ZZ$1, 0))</f>
        <v>0</v>
      </c>
      <c r="C74">
        <f>INDEX(resultados!$A$2:$ZZ$173, 68, MATCH($B$3, resultados!$A$1:$ZZ$1, 0))</f>
        <v>0</v>
      </c>
    </row>
    <row r="75" spans="1:3">
      <c r="A75">
        <f>INDEX(resultados!$A$2:$ZZ$173, 69, MATCH($B$1, resultados!$A$1:$ZZ$1, 0))</f>
        <v>0</v>
      </c>
      <c r="B75">
        <f>INDEX(resultados!$A$2:$ZZ$173, 69, MATCH($B$2, resultados!$A$1:$ZZ$1, 0))</f>
        <v>0</v>
      </c>
      <c r="C75">
        <f>INDEX(resultados!$A$2:$ZZ$173, 69, MATCH($B$3, resultados!$A$1:$ZZ$1, 0))</f>
        <v>0</v>
      </c>
    </row>
    <row r="76" spans="1:3">
      <c r="A76">
        <f>INDEX(resultados!$A$2:$ZZ$173, 70, MATCH($B$1, resultados!$A$1:$ZZ$1, 0))</f>
        <v>0</v>
      </c>
      <c r="B76">
        <f>INDEX(resultados!$A$2:$ZZ$173, 70, MATCH($B$2, resultados!$A$1:$ZZ$1, 0))</f>
        <v>0</v>
      </c>
      <c r="C76">
        <f>INDEX(resultados!$A$2:$ZZ$173, 70, MATCH($B$3, resultados!$A$1:$ZZ$1, 0))</f>
        <v>0</v>
      </c>
    </row>
    <row r="77" spans="1:3">
      <c r="A77">
        <f>INDEX(resultados!$A$2:$ZZ$173, 71, MATCH($B$1, resultados!$A$1:$ZZ$1, 0))</f>
        <v>0</v>
      </c>
      <c r="B77">
        <f>INDEX(resultados!$A$2:$ZZ$173, 71, MATCH($B$2, resultados!$A$1:$ZZ$1, 0))</f>
        <v>0</v>
      </c>
      <c r="C77">
        <f>INDEX(resultados!$A$2:$ZZ$173, 71, MATCH($B$3, resultados!$A$1:$ZZ$1, 0))</f>
        <v>0</v>
      </c>
    </row>
    <row r="78" spans="1:3">
      <c r="A78">
        <f>INDEX(resultados!$A$2:$ZZ$173, 72, MATCH($B$1, resultados!$A$1:$ZZ$1, 0))</f>
        <v>0</v>
      </c>
      <c r="B78">
        <f>INDEX(resultados!$A$2:$ZZ$173, 72, MATCH($B$2, resultados!$A$1:$ZZ$1, 0))</f>
        <v>0</v>
      </c>
      <c r="C78">
        <f>INDEX(resultados!$A$2:$ZZ$173, 72, MATCH($B$3, resultados!$A$1:$ZZ$1, 0))</f>
        <v>0</v>
      </c>
    </row>
    <row r="79" spans="1:3">
      <c r="A79">
        <f>INDEX(resultados!$A$2:$ZZ$173, 73, MATCH($B$1, resultados!$A$1:$ZZ$1, 0))</f>
        <v>0</v>
      </c>
      <c r="B79">
        <f>INDEX(resultados!$A$2:$ZZ$173, 73, MATCH($B$2, resultados!$A$1:$ZZ$1, 0))</f>
        <v>0</v>
      </c>
      <c r="C79">
        <f>INDEX(resultados!$A$2:$ZZ$173, 73, MATCH($B$3, resultados!$A$1:$ZZ$1, 0))</f>
        <v>0</v>
      </c>
    </row>
    <row r="80" spans="1:3">
      <c r="A80">
        <f>INDEX(resultados!$A$2:$ZZ$173, 74, MATCH($B$1, resultados!$A$1:$ZZ$1, 0))</f>
        <v>0</v>
      </c>
      <c r="B80">
        <f>INDEX(resultados!$A$2:$ZZ$173, 74, MATCH($B$2, resultados!$A$1:$ZZ$1, 0))</f>
        <v>0</v>
      </c>
      <c r="C80">
        <f>INDEX(resultados!$A$2:$ZZ$173, 74, MATCH($B$3, resultados!$A$1:$ZZ$1, 0))</f>
        <v>0</v>
      </c>
    </row>
    <row r="81" spans="1:3">
      <c r="A81">
        <f>INDEX(resultados!$A$2:$ZZ$173, 75, MATCH($B$1, resultados!$A$1:$ZZ$1, 0))</f>
        <v>0</v>
      </c>
      <c r="B81">
        <f>INDEX(resultados!$A$2:$ZZ$173, 75, MATCH($B$2, resultados!$A$1:$ZZ$1, 0))</f>
        <v>0</v>
      </c>
      <c r="C81">
        <f>INDEX(resultados!$A$2:$ZZ$173, 75, MATCH($B$3, resultados!$A$1:$ZZ$1, 0))</f>
        <v>0</v>
      </c>
    </row>
    <row r="82" spans="1:3">
      <c r="A82">
        <f>INDEX(resultados!$A$2:$ZZ$173, 76, MATCH($B$1, resultados!$A$1:$ZZ$1, 0))</f>
        <v>0</v>
      </c>
      <c r="B82">
        <f>INDEX(resultados!$A$2:$ZZ$173, 76, MATCH($B$2, resultados!$A$1:$ZZ$1, 0))</f>
        <v>0</v>
      </c>
      <c r="C82">
        <f>INDEX(resultados!$A$2:$ZZ$173, 76, MATCH($B$3, resultados!$A$1:$ZZ$1, 0))</f>
        <v>0</v>
      </c>
    </row>
    <row r="83" spans="1:3">
      <c r="A83">
        <f>INDEX(resultados!$A$2:$ZZ$173, 77, MATCH($B$1, resultados!$A$1:$ZZ$1, 0))</f>
        <v>0</v>
      </c>
      <c r="B83">
        <f>INDEX(resultados!$A$2:$ZZ$173, 77, MATCH($B$2, resultados!$A$1:$ZZ$1, 0))</f>
        <v>0</v>
      </c>
      <c r="C83">
        <f>INDEX(resultados!$A$2:$ZZ$173, 77, MATCH($B$3, resultados!$A$1:$ZZ$1, 0))</f>
        <v>0</v>
      </c>
    </row>
    <row r="84" spans="1:3">
      <c r="A84">
        <f>INDEX(resultados!$A$2:$ZZ$173, 78, MATCH($B$1, resultados!$A$1:$ZZ$1, 0))</f>
        <v>0</v>
      </c>
      <c r="B84">
        <f>INDEX(resultados!$A$2:$ZZ$173, 78, MATCH($B$2, resultados!$A$1:$ZZ$1, 0))</f>
        <v>0</v>
      </c>
      <c r="C84">
        <f>INDEX(resultados!$A$2:$ZZ$173, 78, MATCH($B$3, resultados!$A$1:$ZZ$1, 0))</f>
        <v>0</v>
      </c>
    </row>
    <row r="85" spans="1:3">
      <c r="A85">
        <f>INDEX(resultados!$A$2:$ZZ$173, 79, MATCH($B$1, resultados!$A$1:$ZZ$1, 0))</f>
        <v>0</v>
      </c>
      <c r="B85">
        <f>INDEX(resultados!$A$2:$ZZ$173, 79, MATCH($B$2, resultados!$A$1:$ZZ$1, 0))</f>
        <v>0</v>
      </c>
      <c r="C85">
        <f>INDEX(resultados!$A$2:$ZZ$173, 79, MATCH($B$3, resultados!$A$1:$ZZ$1, 0))</f>
        <v>0</v>
      </c>
    </row>
    <row r="86" spans="1:3">
      <c r="A86">
        <f>INDEX(resultados!$A$2:$ZZ$173, 80, MATCH($B$1, resultados!$A$1:$ZZ$1, 0))</f>
        <v>0</v>
      </c>
      <c r="B86">
        <f>INDEX(resultados!$A$2:$ZZ$173, 80, MATCH($B$2, resultados!$A$1:$ZZ$1, 0))</f>
        <v>0</v>
      </c>
      <c r="C86">
        <f>INDEX(resultados!$A$2:$ZZ$173, 80, MATCH($B$3, resultados!$A$1:$ZZ$1, 0))</f>
        <v>0</v>
      </c>
    </row>
    <row r="87" spans="1:3">
      <c r="A87">
        <f>INDEX(resultados!$A$2:$ZZ$173, 81, MATCH($B$1, resultados!$A$1:$ZZ$1, 0))</f>
        <v>0</v>
      </c>
      <c r="B87">
        <f>INDEX(resultados!$A$2:$ZZ$173, 81, MATCH($B$2, resultados!$A$1:$ZZ$1, 0))</f>
        <v>0</v>
      </c>
      <c r="C87">
        <f>INDEX(resultados!$A$2:$ZZ$173, 81, MATCH($B$3, resultados!$A$1:$ZZ$1, 0))</f>
        <v>0</v>
      </c>
    </row>
    <row r="88" spans="1:3">
      <c r="A88">
        <f>INDEX(resultados!$A$2:$ZZ$173, 82, MATCH($B$1, resultados!$A$1:$ZZ$1, 0))</f>
        <v>0</v>
      </c>
      <c r="B88">
        <f>INDEX(resultados!$A$2:$ZZ$173, 82, MATCH($B$2, resultados!$A$1:$ZZ$1, 0))</f>
        <v>0</v>
      </c>
      <c r="C88">
        <f>INDEX(resultados!$A$2:$ZZ$173, 82, MATCH($B$3, resultados!$A$1:$ZZ$1, 0))</f>
        <v>0</v>
      </c>
    </row>
    <row r="89" spans="1:3">
      <c r="A89">
        <f>INDEX(resultados!$A$2:$ZZ$173, 83, MATCH($B$1, resultados!$A$1:$ZZ$1, 0))</f>
        <v>0</v>
      </c>
      <c r="B89">
        <f>INDEX(resultados!$A$2:$ZZ$173, 83, MATCH($B$2, resultados!$A$1:$ZZ$1, 0))</f>
        <v>0</v>
      </c>
      <c r="C89">
        <f>INDEX(resultados!$A$2:$ZZ$173, 83, MATCH($B$3, resultados!$A$1:$ZZ$1, 0))</f>
        <v>0</v>
      </c>
    </row>
    <row r="90" spans="1:3">
      <c r="A90">
        <f>INDEX(resultados!$A$2:$ZZ$173, 84, MATCH($B$1, resultados!$A$1:$ZZ$1, 0))</f>
        <v>0</v>
      </c>
      <c r="B90">
        <f>INDEX(resultados!$A$2:$ZZ$173, 84, MATCH($B$2, resultados!$A$1:$ZZ$1, 0))</f>
        <v>0</v>
      </c>
      <c r="C90">
        <f>INDEX(resultados!$A$2:$ZZ$173, 84, MATCH($B$3, resultados!$A$1:$ZZ$1, 0))</f>
        <v>0</v>
      </c>
    </row>
    <row r="91" spans="1:3">
      <c r="A91">
        <f>INDEX(resultados!$A$2:$ZZ$173, 85, MATCH($B$1, resultados!$A$1:$ZZ$1, 0))</f>
        <v>0</v>
      </c>
      <c r="B91">
        <f>INDEX(resultados!$A$2:$ZZ$173, 85, MATCH($B$2, resultados!$A$1:$ZZ$1, 0))</f>
        <v>0</v>
      </c>
      <c r="C91">
        <f>INDEX(resultados!$A$2:$ZZ$173, 85, MATCH($B$3, resultados!$A$1:$ZZ$1, 0))</f>
        <v>0</v>
      </c>
    </row>
    <row r="92" spans="1:3">
      <c r="A92">
        <f>INDEX(resultados!$A$2:$ZZ$173, 86, MATCH($B$1, resultados!$A$1:$ZZ$1, 0))</f>
        <v>0</v>
      </c>
      <c r="B92">
        <f>INDEX(resultados!$A$2:$ZZ$173, 86, MATCH($B$2, resultados!$A$1:$ZZ$1, 0))</f>
        <v>0</v>
      </c>
      <c r="C92">
        <f>INDEX(resultados!$A$2:$ZZ$173, 86, MATCH($B$3, resultados!$A$1:$ZZ$1, 0))</f>
        <v>0</v>
      </c>
    </row>
    <row r="93" spans="1:3">
      <c r="A93">
        <f>INDEX(resultados!$A$2:$ZZ$173, 87, MATCH($B$1, resultados!$A$1:$ZZ$1, 0))</f>
        <v>0</v>
      </c>
      <c r="B93">
        <f>INDEX(resultados!$A$2:$ZZ$173, 87, MATCH($B$2, resultados!$A$1:$ZZ$1, 0))</f>
        <v>0</v>
      </c>
      <c r="C93">
        <f>INDEX(resultados!$A$2:$ZZ$173, 87, MATCH($B$3, resultados!$A$1:$ZZ$1, 0))</f>
        <v>0</v>
      </c>
    </row>
    <row r="94" spans="1:3">
      <c r="A94">
        <f>INDEX(resultados!$A$2:$ZZ$173, 88, MATCH($B$1, resultados!$A$1:$ZZ$1, 0))</f>
        <v>0</v>
      </c>
      <c r="B94">
        <f>INDEX(resultados!$A$2:$ZZ$173, 88, MATCH($B$2, resultados!$A$1:$ZZ$1, 0))</f>
        <v>0</v>
      </c>
      <c r="C94">
        <f>INDEX(resultados!$A$2:$ZZ$173, 88, MATCH($B$3, resultados!$A$1:$ZZ$1, 0))</f>
        <v>0</v>
      </c>
    </row>
    <row r="95" spans="1:3">
      <c r="A95">
        <f>INDEX(resultados!$A$2:$ZZ$173, 89, MATCH($B$1, resultados!$A$1:$ZZ$1, 0))</f>
        <v>0</v>
      </c>
      <c r="B95">
        <f>INDEX(resultados!$A$2:$ZZ$173, 89, MATCH($B$2, resultados!$A$1:$ZZ$1, 0))</f>
        <v>0</v>
      </c>
      <c r="C95">
        <f>INDEX(resultados!$A$2:$ZZ$173, 89, MATCH($B$3, resultados!$A$1:$ZZ$1, 0))</f>
        <v>0</v>
      </c>
    </row>
    <row r="96" spans="1:3">
      <c r="A96">
        <f>INDEX(resultados!$A$2:$ZZ$173, 90, MATCH($B$1, resultados!$A$1:$ZZ$1, 0))</f>
        <v>0</v>
      </c>
      <c r="B96">
        <f>INDEX(resultados!$A$2:$ZZ$173, 90, MATCH($B$2, resultados!$A$1:$ZZ$1, 0))</f>
        <v>0</v>
      </c>
      <c r="C96">
        <f>INDEX(resultados!$A$2:$ZZ$173, 90, MATCH($B$3, resultados!$A$1:$ZZ$1, 0))</f>
        <v>0</v>
      </c>
    </row>
    <row r="97" spans="1:3">
      <c r="A97">
        <f>INDEX(resultados!$A$2:$ZZ$173, 91, MATCH($B$1, resultados!$A$1:$ZZ$1, 0))</f>
        <v>0</v>
      </c>
      <c r="B97">
        <f>INDEX(resultados!$A$2:$ZZ$173, 91, MATCH($B$2, resultados!$A$1:$ZZ$1, 0))</f>
        <v>0</v>
      </c>
      <c r="C97">
        <f>INDEX(resultados!$A$2:$ZZ$173, 91, MATCH($B$3, resultados!$A$1:$ZZ$1, 0))</f>
        <v>0</v>
      </c>
    </row>
    <row r="98" spans="1:3">
      <c r="A98">
        <f>INDEX(resultados!$A$2:$ZZ$173, 92, MATCH($B$1, resultados!$A$1:$ZZ$1, 0))</f>
        <v>0</v>
      </c>
      <c r="B98">
        <f>INDEX(resultados!$A$2:$ZZ$173, 92, MATCH($B$2, resultados!$A$1:$ZZ$1, 0))</f>
        <v>0</v>
      </c>
      <c r="C98">
        <f>INDEX(resultados!$A$2:$ZZ$173, 92, MATCH($B$3, resultados!$A$1:$ZZ$1, 0))</f>
        <v>0</v>
      </c>
    </row>
    <row r="99" spans="1:3">
      <c r="A99">
        <f>INDEX(resultados!$A$2:$ZZ$173, 93, MATCH($B$1, resultados!$A$1:$ZZ$1, 0))</f>
        <v>0</v>
      </c>
      <c r="B99">
        <f>INDEX(resultados!$A$2:$ZZ$173, 93, MATCH($B$2, resultados!$A$1:$ZZ$1, 0))</f>
        <v>0</v>
      </c>
      <c r="C99">
        <f>INDEX(resultados!$A$2:$ZZ$173, 93, MATCH($B$3, resultados!$A$1:$ZZ$1, 0))</f>
        <v>0</v>
      </c>
    </row>
    <row r="100" spans="1:3">
      <c r="A100">
        <f>INDEX(resultados!$A$2:$ZZ$173, 94, MATCH($B$1, resultados!$A$1:$ZZ$1, 0))</f>
        <v>0</v>
      </c>
      <c r="B100">
        <f>INDEX(resultados!$A$2:$ZZ$173, 94, MATCH($B$2, resultados!$A$1:$ZZ$1, 0))</f>
        <v>0</v>
      </c>
      <c r="C100">
        <f>INDEX(resultados!$A$2:$ZZ$173, 94, MATCH($B$3, resultados!$A$1:$ZZ$1, 0))</f>
        <v>0</v>
      </c>
    </row>
    <row r="101" spans="1:3">
      <c r="A101">
        <f>INDEX(resultados!$A$2:$ZZ$173, 95, MATCH($B$1, resultados!$A$1:$ZZ$1, 0))</f>
        <v>0</v>
      </c>
      <c r="B101">
        <f>INDEX(resultados!$A$2:$ZZ$173, 95, MATCH($B$2, resultados!$A$1:$ZZ$1, 0))</f>
        <v>0</v>
      </c>
      <c r="C101">
        <f>INDEX(resultados!$A$2:$ZZ$173, 95, MATCH($B$3, resultados!$A$1:$ZZ$1, 0))</f>
        <v>0</v>
      </c>
    </row>
    <row r="102" spans="1:3">
      <c r="A102">
        <f>INDEX(resultados!$A$2:$ZZ$173, 96, MATCH($B$1, resultados!$A$1:$ZZ$1, 0))</f>
        <v>0</v>
      </c>
      <c r="B102">
        <f>INDEX(resultados!$A$2:$ZZ$173, 96, MATCH($B$2, resultados!$A$1:$ZZ$1, 0))</f>
        <v>0</v>
      </c>
      <c r="C102">
        <f>INDEX(resultados!$A$2:$ZZ$173, 96, MATCH($B$3, resultados!$A$1:$ZZ$1, 0))</f>
        <v>0</v>
      </c>
    </row>
    <row r="103" spans="1:3">
      <c r="A103">
        <f>INDEX(resultados!$A$2:$ZZ$173, 97, MATCH($B$1, resultados!$A$1:$ZZ$1, 0))</f>
        <v>0</v>
      </c>
      <c r="B103">
        <f>INDEX(resultados!$A$2:$ZZ$173, 97, MATCH($B$2, resultados!$A$1:$ZZ$1, 0))</f>
        <v>0</v>
      </c>
      <c r="C103">
        <f>INDEX(resultados!$A$2:$ZZ$173, 97, MATCH($B$3, resultados!$A$1:$ZZ$1, 0))</f>
        <v>0</v>
      </c>
    </row>
    <row r="104" spans="1:3">
      <c r="A104">
        <f>INDEX(resultados!$A$2:$ZZ$173, 98, MATCH($B$1, resultados!$A$1:$ZZ$1, 0))</f>
        <v>0</v>
      </c>
      <c r="B104">
        <f>INDEX(resultados!$A$2:$ZZ$173, 98, MATCH($B$2, resultados!$A$1:$ZZ$1, 0))</f>
        <v>0</v>
      </c>
      <c r="C104">
        <f>INDEX(resultados!$A$2:$ZZ$173, 98, MATCH($B$3, resultados!$A$1:$ZZ$1, 0))</f>
        <v>0</v>
      </c>
    </row>
    <row r="105" spans="1:3">
      <c r="A105">
        <f>INDEX(resultados!$A$2:$ZZ$173, 99, MATCH($B$1, resultados!$A$1:$ZZ$1, 0))</f>
        <v>0</v>
      </c>
      <c r="B105">
        <f>INDEX(resultados!$A$2:$ZZ$173, 99, MATCH($B$2, resultados!$A$1:$ZZ$1, 0))</f>
        <v>0</v>
      </c>
      <c r="C105">
        <f>INDEX(resultados!$A$2:$ZZ$173, 99, MATCH($B$3, resultados!$A$1:$ZZ$1, 0))</f>
        <v>0</v>
      </c>
    </row>
    <row r="106" spans="1:3">
      <c r="A106">
        <f>INDEX(resultados!$A$2:$ZZ$173, 100, MATCH($B$1, resultados!$A$1:$ZZ$1, 0))</f>
        <v>0</v>
      </c>
      <c r="B106">
        <f>INDEX(resultados!$A$2:$ZZ$173, 100, MATCH($B$2, resultados!$A$1:$ZZ$1, 0))</f>
        <v>0</v>
      </c>
      <c r="C106">
        <f>INDEX(resultados!$A$2:$ZZ$173, 100, MATCH($B$3, resultados!$A$1:$ZZ$1, 0))</f>
        <v>0</v>
      </c>
    </row>
    <row r="107" spans="1:3">
      <c r="A107">
        <f>INDEX(resultados!$A$2:$ZZ$173, 101, MATCH($B$1, resultados!$A$1:$ZZ$1, 0))</f>
        <v>0</v>
      </c>
      <c r="B107">
        <f>INDEX(resultados!$A$2:$ZZ$173, 101, MATCH($B$2, resultados!$A$1:$ZZ$1, 0))</f>
        <v>0</v>
      </c>
      <c r="C107">
        <f>INDEX(resultados!$A$2:$ZZ$173, 101, MATCH($B$3, resultados!$A$1:$ZZ$1, 0))</f>
        <v>0</v>
      </c>
    </row>
    <row r="108" spans="1:3">
      <c r="A108">
        <f>INDEX(resultados!$A$2:$ZZ$173, 102, MATCH($B$1, resultados!$A$1:$ZZ$1, 0))</f>
        <v>0</v>
      </c>
      <c r="B108">
        <f>INDEX(resultados!$A$2:$ZZ$173, 102, MATCH($B$2, resultados!$A$1:$ZZ$1, 0))</f>
        <v>0</v>
      </c>
      <c r="C108">
        <f>INDEX(resultados!$A$2:$ZZ$173, 102, MATCH($B$3, resultados!$A$1:$ZZ$1, 0))</f>
        <v>0</v>
      </c>
    </row>
    <row r="109" spans="1:3">
      <c r="A109">
        <f>INDEX(resultados!$A$2:$ZZ$173, 103, MATCH($B$1, resultados!$A$1:$ZZ$1, 0))</f>
        <v>0</v>
      </c>
      <c r="B109">
        <f>INDEX(resultados!$A$2:$ZZ$173, 103, MATCH($B$2, resultados!$A$1:$ZZ$1, 0))</f>
        <v>0</v>
      </c>
      <c r="C109">
        <f>INDEX(resultados!$A$2:$ZZ$173, 103, MATCH($B$3, resultados!$A$1:$ZZ$1, 0))</f>
        <v>0</v>
      </c>
    </row>
    <row r="110" spans="1:3">
      <c r="A110">
        <f>INDEX(resultados!$A$2:$ZZ$173, 104, MATCH($B$1, resultados!$A$1:$ZZ$1, 0))</f>
        <v>0</v>
      </c>
      <c r="B110">
        <f>INDEX(resultados!$A$2:$ZZ$173, 104, MATCH($B$2, resultados!$A$1:$ZZ$1, 0))</f>
        <v>0</v>
      </c>
      <c r="C110">
        <f>INDEX(resultados!$A$2:$ZZ$173, 104, MATCH($B$3, resultados!$A$1:$ZZ$1, 0))</f>
        <v>0</v>
      </c>
    </row>
    <row r="111" spans="1:3">
      <c r="A111">
        <f>INDEX(resultados!$A$2:$ZZ$173, 105, MATCH($B$1, resultados!$A$1:$ZZ$1, 0))</f>
        <v>0</v>
      </c>
      <c r="B111">
        <f>INDEX(resultados!$A$2:$ZZ$173, 105, MATCH($B$2, resultados!$A$1:$ZZ$1, 0))</f>
        <v>0</v>
      </c>
      <c r="C111">
        <f>INDEX(resultados!$A$2:$ZZ$173, 105, MATCH($B$3, resultados!$A$1:$ZZ$1, 0))</f>
        <v>0</v>
      </c>
    </row>
    <row r="112" spans="1:3">
      <c r="A112">
        <f>INDEX(resultados!$A$2:$ZZ$173, 106, MATCH($B$1, resultados!$A$1:$ZZ$1, 0))</f>
        <v>0</v>
      </c>
      <c r="B112">
        <f>INDEX(resultados!$A$2:$ZZ$173, 106, MATCH($B$2, resultados!$A$1:$ZZ$1, 0))</f>
        <v>0</v>
      </c>
      <c r="C112">
        <f>INDEX(resultados!$A$2:$ZZ$173, 106, MATCH($B$3, resultados!$A$1:$ZZ$1, 0))</f>
        <v>0</v>
      </c>
    </row>
    <row r="113" spans="1:3">
      <c r="A113">
        <f>INDEX(resultados!$A$2:$ZZ$173, 107, MATCH($B$1, resultados!$A$1:$ZZ$1, 0))</f>
        <v>0</v>
      </c>
      <c r="B113">
        <f>INDEX(resultados!$A$2:$ZZ$173, 107, MATCH($B$2, resultados!$A$1:$ZZ$1, 0))</f>
        <v>0</v>
      </c>
      <c r="C113">
        <f>INDEX(resultados!$A$2:$ZZ$173, 107, MATCH($B$3, resultados!$A$1:$ZZ$1, 0))</f>
        <v>0</v>
      </c>
    </row>
    <row r="114" spans="1:3">
      <c r="A114">
        <f>INDEX(resultados!$A$2:$ZZ$173, 108, MATCH($B$1, resultados!$A$1:$ZZ$1, 0))</f>
        <v>0</v>
      </c>
      <c r="B114">
        <f>INDEX(resultados!$A$2:$ZZ$173, 108, MATCH($B$2, resultados!$A$1:$ZZ$1, 0))</f>
        <v>0</v>
      </c>
      <c r="C114">
        <f>INDEX(resultados!$A$2:$ZZ$173, 108, MATCH($B$3, resultados!$A$1:$ZZ$1, 0))</f>
        <v>0</v>
      </c>
    </row>
    <row r="115" spans="1:3">
      <c r="A115">
        <f>INDEX(resultados!$A$2:$ZZ$173, 109, MATCH($B$1, resultados!$A$1:$ZZ$1, 0))</f>
        <v>0</v>
      </c>
      <c r="B115">
        <f>INDEX(resultados!$A$2:$ZZ$173, 109, MATCH($B$2, resultados!$A$1:$ZZ$1, 0))</f>
        <v>0</v>
      </c>
      <c r="C115">
        <f>INDEX(resultados!$A$2:$ZZ$173, 109, MATCH($B$3, resultados!$A$1:$ZZ$1, 0))</f>
        <v>0</v>
      </c>
    </row>
    <row r="116" spans="1:3">
      <c r="A116">
        <f>INDEX(resultados!$A$2:$ZZ$173, 110, MATCH($B$1, resultados!$A$1:$ZZ$1, 0))</f>
        <v>0</v>
      </c>
      <c r="B116">
        <f>INDEX(resultados!$A$2:$ZZ$173, 110, MATCH($B$2, resultados!$A$1:$ZZ$1, 0))</f>
        <v>0</v>
      </c>
      <c r="C116">
        <f>INDEX(resultados!$A$2:$ZZ$173, 110, MATCH($B$3, resultados!$A$1:$ZZ$1, 0))</f>
        <v>0</v>
      </c>
    </row>
    <row r="117" spans="1:3">
      <c r="A117">
        <f>INDEX(resultados!$A$2:$ZZ$173, 111, MATCH($B$1, resultados!$A$1:$ZZ$1, 0))</f>
        <v>0</v>
      </c>
      <c r="B117">
        <f>INDEX(resultados!$A$2:$ZZ$173, 111, MATCH($B$2, resultados!$A$1:$ZZ$1, 0))</f>
        <v>0</v>
      </c>
      <c r="C117">
        <f>INDEX(resultados!$A$2:$ZZ$173, 111, MATCH($B$3, resultados!$A$1:$ZZ$1, 0))</f>
        <v>0</v>
      </c>
    </row>
    <row r="118" spans="1:3">
      <c r="A118">
        <f>INDEX(resultados!$A$2:$ZZ$173, 112, MATCH($B$1, resultados!$A$1:$ZZ$1, 0))</f>
        <v>0</v>
      </c>
      <c r="B118">
        <f>INDEX(resultados!$A$2:$ZZ$173, 112, MATCH($B$2, resultados!$A$1:$ZZ$1, 0))</f>
        <v>0</v>
      </c>
      <c r="C118">
        <f>INDEX(resultados!$A$2:$ZZ$173, 112, MATCH($B$3, resultados!$A$1:$ZZ$1, 0))</f>
        <v>0</v>
      </c>
    </row>
    <row r="119" spans="1:3">
      <c r="A119">
        <f>INDEX(resultados!$A$2:$ZZ$173, 113, MATCH($B$1, resultados!$A$1:$ZZ$1, 0))</f>
        <v>0</v>
      </c>
      <c r="B119">
        <f>INDEX(resultados!$A$2:$ZZ$173, 113, MATCH($B$2, resultados!$A$1:$ZZ$1, 0))</f>
        <v>0</v>
      </c>
      <c r="C119">
        <f>INDEX(resultados!$A$2:$ZZ$173, 113, MATCH($B$3, resultados!$A$1:$ZZ$1, 0))</f>
        <v>0</v>
      </c>
    </row>
    <row r="120" spans="1:3">
      <c r="A120">
        <f>INDEX(resultados!$A$2:$ZZ$173, 114, MATCH($B$1, resultados!$A$1:$ZZ$1, 0))</f>
        <v>0</v>
      </c>
      <c r="B120">
        <f>INDEX(resultados!$A$2:$ZZ$173, 114, MATCH($B$2, resultados!$A$1:$ZZ$1, 0))</f>
        <v>0</v>
      </c>
      <c r="C120">
        <f>INDEX(resultados!$A$2:$ZZ$173, 114, MATCH($B$3, resultados!$A$1:$ZZ$1, 0))</f>
        <v>0</v>
      </c>
    </row>
    <row r="121" spans="1:3">
      <c r="A121">
        <f>INDEX(resultados!$A$2:$ZZ$173, 115, MATCH($B$1, resultados!$A$1:$ZZ$1, 0))</f>
        <v>0</v>
      </c>
      <c r="B121">
        <f>INDEX(resultados!$A$2:$ZZ$173, 115, MATCH($B$2, resultados!$A$1:$ZZ$1, 0))</f>
        <v>0</v>
      </c>
      <c r="C121">
        <f>INDEX(resultados!$A$2:$ZZ$173, 115, MATCH($B$3, resultados!$A$1:$ZZ$1, 0))</f>
        <v>0</v>
      </c>
    </row>
    <row r="122" spans="1:3">
      <c r="A122">
        <f>INDEX(resultados!$A$2:$ZZ$173, 116, MATCH($B$1, resultados!$A$1:$ZZ$1, 0))</f>
        <v>0</v>
      </c>
      <c r="B122">
        <f>INDEX(resultados!$A$2:$ZZ$173, 116, MATCH($B$2, resultados!$A$1:$ZZ$1, 0))</f>
        <v>0</v>
      </c>
      <c r="C122">
        <f>INDEX(resultados!$A$2:$ZZ$173, 116, MATCH($B$3, resultados!$A$1:$ZZ$1, 0))</f>
        <v>0</v>
      </c>
    </row>
    <row r="123" spans="1:3">
      <c r="A123">
        <f>INDEX(resultados!$A$2:$ZZ$173, 117, MATCH($B$1, resultados!$A$1:$ZZ$1, 0))</f>
        <v>0</v>
      </c>
      <c r="B123">
        <f>INDEX(resultados!$A$2:$ZZ$173, 117, MATCH($B$2, resultados!$A$1:$ZZ$1, 0))</f>
        <v>0</v>
      </c>
      <c r="C123">
        <f>INDEX(resultados!$A$2:$ZZ$173, 117, MATCH($B$3, resultados!$A$1:$ZZ$1, 0))</f>
        <v>0</v>
      </c>
    </row>
    <row r="124" spans="1:3">
      <c r="A124">
        <f>INDEX(resultados!$A$2:$ZZ$173, 118, MATCH($B$1, resultados!$A$1:$ZZ$1, 0))</f>
        <v>0</v>
      </c>
      <c r="B124">
        <f>INDEX(resultados!$A$2:$ZZ$173, 118, MATCH($B$2, resultados!$A$1:$ZZ$1, 0))</f>
        <v>0</v>
      </c>
      <c r="C124">
        <f>INDEX(resultados!$A$2:$ZZ$173, 118, MATCH($B$3, resultados!$A$1:$ZZ$1, 0))</f>
        <v>0</v>
      </c>
    </row>
    <row r="125" spans="1:3">
      <c r="A125">
        <f>INDEX(resultados!$A$2:$ZZ$173, 119, MATCH($B$1, resultados!$A$1:$ZZ$1, 0))</f>
        <v>0</v>
      </c>
      <c r="B125">
        <f>INDEX(resultados!$A$2:$ZZ$173, 119, MATCH($B$2, resultados!$A$1:$ZZ$1, 0))</f>
        <v>0</v>
      </c>
      <c r="C125">
        <f>INDEX(resultados!$A$2:$ZZ$173, 119, MATCH($B$3, resultados!$A$1:$ZZ$1, 0))</f>
        <v>0</v>
      </c>
    </row>
    <row r="126" spans="1:3">
      <c r="A126">
        <f>INDEX(resultados!$A$2:$ZZ$173, 120, MATCH($B$1, resultados!$A$1:$ZZ$1, 0))</f>
        <v>0</v>
      </c>
      <c r="B126">
        <f>INDEX(resultados!$A$2:$ZZ$173, 120, MATCH($B$2, resultados!$A$1:$ZZ$1, 0))</f>
        <v>0</v>
      </c>
      <c r="C126">
        <f>INDEX(resultados!$A$2:$ZZ$173, 120, MATCH($B$3, resultados!$A$1:$ZZ$1, 0))</f>
        <v>0</v>
      </c>
    </row>
    <row r="127" spans="1:3">
      <c r="A127">
        <f>INDEX(resultados!$A$2:$ZZ$173, 121, MATCH($B$1, resultados!$A$1:$ZZ$1, 0))</f>
        <v>0</v>
      </c>
      <c r="B127">
        <f>INDEX(resultados!$A$2:$ZZ$173, 121, MATCH($B$2, resultados!$A$1:$ZZ$1, 0))</f>
        <v>0</v>
      </c>
      <c r="C127">
        <f>INDEX(resultados!$A$2:$ZZ$173, 121, MATCH($B$3, resultados!$A$1:$ZZ$1, 0))</f>
        <v>0</v>
      </c>
    </row>
    <row r="128" spans="1:3">
      <c r="A128">
        <f>INDEX(resultados!$A$2:$ZZ$173, 122, MATCH($B$1, resultados!$A$1:$ZZ$1, 0))</f>
        <v>0</v>
      </c>
      <c r="B128">
        <f>INDEX(resultados!$A$2:$ZZ$173, 122, MATCH($B$2, resultados!$A$1:$ZZ$1, 0))</f>
        <v>0</v>
      </c>
      <c r="C128">
        <f>INDEX(resultados!$A$2:$ZZ$173, 122, MATCH($B$3, resultados!$A$1:$ZZ$1, 0))</f>
        <v>0</v>
      </c>
    </row>
    <row r="129" spans="1:3">
      <c r="A129">
        <f>INDEX(resultados!$A$2:$ZZ$173, 123, MATCH($B$1, resultados!$A$1:$ZZ$1, 0))</f>
        <v>0</v>
      </c>
      <c r="B129">
        <f>INDEX(resultados!$A$2:$ZZ$173, 123, MATCH($B$2, resultados!$A$1:$ZZ$1, 0))</f>
        <v>0</v>
      </c>
      <c r="C129">
        <f>INDEX(resultados!$A$2:$ZZ$173, 123, MATCH($B$3, resultados!$A$1:$ZZ$1, 0))</f>
        <v>0</v>
      </c>
    </row>
    <row r="130" spans="1:3">
      <c r="A130">
        <f>INDEX(resultados!$A$2:$ZZ$173, 124, MATCH($B$1, resultados!$A$1:$ZZ$1, 0))</f>
        <v>0</v>
      </c>
      <c r="B130">
        <f>INDEX(resultados!$A$2:$ZZ$173, 124, MATCH($B$2, resultados!$A$1:$ZZ$1, 0))</f>
        <v>0</v>
      </c>
      <c r="C130">
        <f>INDEX(resultados!$A$2:$ZZ$173, 124, MATCH($B$3, resultados!$A$1:$ZZ$1, 0))</f>
        <v>0</v>
      </c>
    </row>
    <row r="131" spans="1:3">
      <c r="A131">
        <f>INDEX(resultados!$A$2:$ZZ$173, 125, MATCH($B$1, resultados!$A$1:$ZZ$1, 0))</f>
        <v>0</v>
      </c>
      <c r="B131">
        <f>INDEX(resultados!$A$2:$ZZ$173, 125, MATCH($B$2, resultados!$A$1:$ZZ$1, 0))</f>
        <v>0</v>
      </c>
      <c r="C131">
        <f>INDEX(resultados!$A$2:$ZZ$173, 125, MATCH($B$3, resultados!$A$1:$ZZ$1, 0))</f>
        <v>0</v>
      </c>
    </row>
    <row r="132" spans="1:3">
      <c r="A132">
        <f>INDEX(resultados!$A$2:$ZZ$173, 126, MATCH($B$1, resultados!$A$1:$ZZ$1, 0))</f>
        <v>0</v>
      </c>
      <c r="B132">
        <f>INDEX(resultados!$A$2:$ZZ$173, 126, MATCH($B$2, resultados!$A$1:$ZZ$1, 0))</f>
        <v>0</v>
      </c>
      <c r="C132">
        <f>INDEX(resultados!$A$2:$ZZ$173, 126, MATCH($B$3, resultados!$A$1:$ZZ$1, 0))</f>
        <v>0</v>
      </c>
    </row>
    <row r="133" spans="1:3">
      <c r="A133">
        <f>INDEX(resultados!$A$2:$ZZ$173, 127, MATCH($B$1, resultados!$A$1:$ZZ$1, 0))</f>
        <v>0</v>
      </c>
      <c r="B133">
        <f>INDEX(resultados!$A$2:$ZZ$173, 127, MATCH($B$2, resultados!$A$1:$ZZ$1, 0))</f>
        <v>0</v>
      </c>
      <c r="C133">
        <f>INDEX(resultados!$A$2:$ZZ$173, 127, MATCH($B$3, resultados!$A$1:$ZZ$1, 0))</f>
        <v>0</v>
      </c>
    </row>
    <row r="134" spans="1:3">
      <c r="A134">
        <f>INDEX(resultados!$A$2:$ZZ$173, 128, MATCH($B$1, resultados!$A$1:$ZZ$1, 0))</f>
        <v>0</v>
      </c>
      <c r="B134">
        <f>INDEX(resultados!$A$2:$ZZ$173, 128, MATCH($B$2, resultados!$A$1:$ZZ$1, 0))</f>
        <v>0</v>
      </c>
      <c r="C134">
        <f>INDEX(resultados!$A$2:$ZZ$173, 128, MATCH($B$3, resultados!$A$1:$ZZ$1, 0))</f>
        <v>0</v>
      </c>
    </row>
    <row r="135" spans="1:3">
      <c r="A135">
        <f>INDEX(resultados!$A$2:$ZZ$173, 129, MATCH($B$1, resultados!$A$1:$ZZ$1, 0))</f>
        <v>0</v>
      </c>
      <c r="B135">
        <f>INDEX(resultados!$A$2:$ZZ$173, 129, MATCH($B$2, resultados!$A$1:$ZZ$1, 0))</f>
        <v>0</v>
      </c>
      <c r="C135">
        <f>INDEX(resultados!$A$2:$ZZ$173, 129, MATCH($B$3, resultados!$A$1:$ZZ$1, 0))</f>
        <v>0</v>
      </c>
    </row>
    <row r="136" spans="1:3">
      <c r="A136">
        <f>INDEX(resultados!$A$2:$ZZ$173, 130, MATCH($B$1, resultados!$A$1:$ZZ$1, 0))</f>
        <v>0</v>
      </c>
      <c r="B136">
        <f>INDEX(resultados!$A$2:$ZZ$173, 130, MATCH($B$2, resultados!$A$1:$ZZ$1, 0))</f>
        <v>0</v>
      </c>
      <c r="C136">
        <f>INDEX(resultados!$A$2:$ZZ$173, 130, MATCH($B$3, resultados!$A$1:$ZZ$1, 0))</f>
        <v>0</v>
      </c>
    </row>
    <row r="137" spans="1:3">
      <c r="A137">
        <f>INDEX(resultados!$A$2:$ZZ$173, 131, MATCH($B$1, resultados!$A$1:$ZZ$1, 0))</f>
        <v>0</v>
      </c>
      <c r="B137">
        <f>INDEX(resultados!$A$2:$ZZ$173, 131, MATCH($B$2, resultados!$A$1:$ZZ$1, 0))</f>
        <v>0</v>
      </c>
      <c r="C137">
        <f>INDEX(resultados!$A$2:$ZZ$173, 131, MATCH($B$3, resultados!$A$1:$ZZ$1, 0))</f>
        <v>0</v>
      </c>
    </row>
    <row r="138" spans="1:3">
      <c r="A138">
        <f>INDEX(resultados!$A$2:$ZZ$173, 132, MATCH($B$1, resultados!$A$1:$ZZ$1, 0))</f>
        <v>0</v>
      </c>
      <c r="B138">
        <f>INDEX(resultados!$A$2:$ZZ$173, 132, MATCH($B$2, resultados!$A$1:$ZZ$1, 0))</f>
        <v>0</v>
      </c>
      <c r="C138">
        <f>INDEX(resultados!$A$2:$ZZ$173, 132, MATCH($B$3, resultados!$A$1:$ZZ$1, 0))</f>
        <v>0</v>
      </c>
    </row>
    <row r="139" spans="1:3">
      <c r="A139">
        <f>INDEX(resultados!$A$2:$ZZ$173, 133, MATCH($B$1, resultados!$A$1:$ZZ$1, 0))</f>
        <v>0</v>
      </c>
      <c r="B139">
        <f>INDEX(resultados!$A$2:$ZZ$173, 133, MATCH($B$2, resultados!$A$1:$ZZ$1, 0))</f>
        <v>0</v>
      </c>
      <c r="C139">
        <f>INDEX(resultados!$A$2:$ZZ$173, 133, MATCH($B$3, resultados!$A$1:$ZZ$1, 0))</f>
        <v>0</v>
      </c>
    </row>
    <row r="140" spans="1:3">
      <c r="A140">
        <f>INDEX(resultados!$A$2:$ZZ$173, 134, MATCH($B$1, resultados!$A$1:$ZZ$1, 0))</f>
        <v>0</v>
      </c>
      <c r="B140">
        <f>INDEX(resultados!$A$2:$ZZ$173, 134, MATCH($B$2, resultados!$A$1:$ZZ$1, 0))</f>
        <v>0</v>
      </c>
      <c r="C140">
        <f>INDEX(resultados!$A$2:$ZZ$173, 134, MATCH($B$3, resultados!$A$1:$ZZ$1, 0))</f>
        <v>0</v>
      </c>
    </row>
    <row r="141" spans="1:3">
      <c r="A141">
        <f>INDEX(resultados!$A$2:$ZZ$173, 135, MATCH($B$1, resultados!$A$1:$ZZ$1, 0))</f>
        <v>0</v>
      </c>
      <c r="B141">
        <f>INDEX(resultados!$A$2:$ZZ$173, 135, MATCH($B$2, resultados!$A$1:$ZZ$1, 0))</f>
        <v>0</v>
      </c>
      <c r="C141">
        <f>INDEX(resultados!$A$2:$ZZ$173, 135, MATCH($B$3, resultados!$A$1:$ZZ$1, 0))</f>
        <v>0</v>
      </c>
    </row>
    <row r="142" spans="1:3">
      <c r="A142">
        <f>INDEX(resultados!$A$2:$ZZ$173, 136, MATCH($B$1, resultados!$A$1:$ZZ$1, 0))</f>
        <v>0</v>
      </c>
      <c r="B142">
        <f>INDEX(resultados!$A$2:$ZZ$173, 136, MATCH($B$2, resultados!$A$1:$ZZ$1, 0))</f>
        <v>0</v>
      </c>
      <c r="C142">
        <f>INDEX(resultados!$A$2:$ZZ$173, 136, MATCH($B$3, resultados!$A$1:$ZZ$1, 0))</f>
        <v>0</v>
      </c>
    </row>
    <row r="143" spans="1:3">
      <c r="A143">
        <f>INDEX(resultados!$A$2:$ZZ$173, 137, MATCH($B$1, resultados!$A$1:$ZZ$1, 0))</f>
        <v>0</v>
      </c>
      <c r="B143">
        <f>INDEX(resultados!$A$2:$ZZ$173, 137, MATCH($B$2, resultados!$A$1:$ZZ$1, 0))</f>
        <v>0</v>
      </c>
      <c r="C143">
        <f>INDEX(resultados!$A$2:$ZZ$173, 137, MATCH($B$3, resultados!$A$1:$ZZ$1, 0))</f>
        <v>0</v>
      </c>
    </row>
    <row r="144" spans="1:3">
      <c r="A144">
        <f>INDEX(resultados!$A$2:$ZZ$173, 138, MATCH($B$1, resultados!$A$1:$ZZ$1, 0))</f>
        <v>0</v>
      </c>
      <c r="B144">
        <f>INDEX(resultados!$A$2:$ZZ$173, 138, MATCH($B$2, resultados!$A$1:$ZZ$1, 0))</f>
        <v>0</v>
      </c>
      <c r="C144">
        <f>INDEX(resultados!$A$2:$ZZ$173, 138, MATCH($B$3, resultados!$A$1:$ZZ$1, 0))</f>
        <v>0</v>
      </c>
    </row>
    <row r="145" spans="1:3">
      <c r="A145">
        <f>INDEX(resultados!$A$2:$ZZ$173, 139, MATCH($B$1, resultados!$A$1:$ZZ$1, 0))</f>
        <v>0</v>
      </c>
      <c r="B145">
        <f>INDEX(resultados!$A$2:$ZZ$173, 139, MATCH($B$2, resultados!$A$1:$ZZ$1, 0))</f>
        <v>0</v>
      </c>
      <c r="C145">
        <f>INDEX(resultados!$A$2:$ZZ$173, 139, MATCH($B$3, resultados!$A$1:$ZZ$1, 0))</f>
        <v>0</v>
      </c>
    </row>
    <row r="146" spans="1:3">
      <c r="A146">
        <f>INDEX(resultados!$A$2:$ZZ$173, 140, MATCH($B$1, resultados!$A$1:$ZZ$1, 0))</f>
        <v>0</v>
      </c>
      <c r="B146">
        <f>INDEX(resultados!$A$2:$ZZ$173, 140, MATCH($B$2, resultados!$A$1:$ZZ$1, 0))</f>
        <v>0</v>
      </c>
      <c r="C146">
        <f>INDEX(resultados!$A$2:$ZZ$173, 140, MATCH($B$3, resultados!$A$1:$ZZ$1, 0))</f>
        <v>0</v>
      </c>
    </row>
    <row r="147" spans="1:3">
      <c r="A147">
        <f>INDEX(resultados!$A$2:$ZZ$173, 141, MATCH($B$1, resultados!$A$1:$ZZ$1, 0))</f>
        <v>0</v>
      </c>
      <c r="B147">
        <f>INDEX(resultados!$A$2:$ZZ$173, 141, MATCH($B$2, resultados!$A$1:$ZZ$1, 0))</f>
        <v>0</v>
      </c>
      <c r="C147">
        <f>INDEX(resultados!$A$2:$ZZ$173, 141, MATCH($B$3, resultados!$A$1:$ZZ$1, 0))</f>
        <v>0</v>
      </c>
    </row>
    <row r="148" spans="1:3">
      <c r="A148">
        <f>INDEX(resultados!$A$2:$ZZ$173, 142, MATCH($B$1, resultados!$A$1:$ZZ$1, 0))</f>
        <v>0</v>
      </c>
      <c r="B148">
        <f>INDEX(resultados!$A$2:$ZZ$173, 142, MATCH($B$2, resultados!$A$1:$ZZ$1, 0))</f>
        <v>0</v>
      </c>
      <c r="C148">
        <f>INDEX(resultados!$A$2:$ZZ$173, 142, MATCH($B$3, resultados!$A$1:$ZZ$1, 0))</f>
        <v>0</v>
      </c>
    </row>
    <row r="149" spans="1:3">
      <c r="A149">
        <f>INDEX(resultados!$A$2:$ZZ$173, 143, MATCH($B$1, resultados!$A$1:$ZZ$1, 0))</f>
        <v>0</v>
      </c>
      <c r="B149">
        <f>INDEX(resultados!$A$2:$ZZ$173, 143, MATCH($B$2, resultados!$A$1:$ZZ$1, 0))</f>
        <v>0</v>
      </c>
      <c r="C149">
        <f>INDEX(resultados!$A$2:$ZZ$173, 143, MATCH($B$3, resultados!$A$1:$ZZ$1, 0))</f>
        <v>0</v>
      </c>
    </row>
    <row r="150" spans="1:3">
      <c r="A150">
        <f>INDEX(resultados!$A$2:$ZZ$173, 144, MATCH($B$1, resultados!$A$1:$ZZ$1, 0))</f>
        <v>0</v>
      </c>
      <c r="B150">
        <f>INDEX(resultados!$A$2:$ZZ$173, 144, MATCH($B$2, resultados!$A$1:$ZZ$1, 0))</f>
        <v>0</v>
      </c>
      <c r="C150">
        <f>INDEX(resultados!$A$2:$ZZ$173, 144, MATCH($B$3, resultados!$A$1:$ZZ$1, 0))</f>
        <v>0</v>
      </c>
    </row>
    <row r="151" spans="1:3">
      <c r="A151">
        <f>INDEX(resultados!$A$2:$ZZ$173, 145, MATCH($B$1, resultados!$A$1:$ZZ$1, 0))</f>
        <v>0</v>
      </c>
      <c r="B151">
        <f>INDEX(resultados!$A$2:$ZZ$173, 145, MATCH($B$2, resultados!$A$1:$ZZ$1, 0))</f>
        <v>0</v>
      </c>
      <c r="C151">
        <f>INDEX(resultados!$A$2:$ZZ$173, 145, MATCH($B$3, resultados!$A$1:$ZZ$1, 0))</f>
        <v>0</v>
      </c>
    </row>
    <row r="152" spans="1:3">
      <c r="A152">
        <f>INDEX(resultados!$A$2:$ZZ$173, 146, MATCH($B$1, resultados!$A$1:$ZZ$1, 0))</f>
        <v>0</v>
      </c>
      <c r="B152">
        <f>INDEX(resultados!$A$2:$ZZ$173, 146, MATCH($B$2, resultados!$A$1:$ZZ$1, 0))</f>
        <v>0</v>
      </c>
      <c r="C152">
        <f>INDEX(resultados!$A$2:$ZZ$173, 146, MATCH($B$3, resultados!$A$1:$ZZ$1, 0))</f>
        <v>0</v>
      </c>
    </row>
    <row r="153" spans="1:3">
      <c r="A153">
        <f>INDEX(resultados!$A$2:$ZZ$173, 147, MATCH($B$1, resultados!$A$1:$ZZ$1, 0))</f>
        <v>0</v>
      </c>
      <c r="B153">
        <f>INDEX(resultados!$A$2:$ZZ$173, 147, MATCH($B$2, resultados!$A$1:$ZZ$1, 0))</f>
        <v>0</v>
      </c>
      <c r="C153">
        <f>INDEX(resultados!$A$2:$ZZ$173, 147, MATCH($B$3, resultados!$A$1:$ZZ$1, 0))</f>
        <v>0</v>
      </c>
    </row>
    <row r="154" spans="1:3">
      <c r="A154">
        <f>INDEX(resultados!$A$2:$ZZ$173, 148, MATCH($B$1, resultados!$A$1:$ZZ$1, 0))</f>
        <v>0</v>
      </c>
      <c r="B154">
        <f>INDEX(resultados!$A$2:$ZZ$173, 148, MATCH($B$2, resultados!$A$1:$ZZ$1, 0))</f>
        <v>0</v>
      </c>
      <c r="C154">
        <f>INDEX(resultados!$A$2:$ZZ$173, 148, MATCH($B$3, resultados!$A$1:$ZZ$1, 0))</f>
        <v>0</v>
      </c>
    </row>
    <row r="155" spans="1:3">
      <c r="A155">
        <f>INDEX(resultados!$A$2:$ZZ$173, 149, MATCH($B$1, resultados!$A$1:$ZZ$1, 0))</f>
        <v>0</v>
      </c>
      <c r="B155">
        <f>INDEX(resultados!$A$2:$ZZ$173, 149, MATCH($B$2, resultados!$A$1:$ZZ$1, 0))</f>
        <v>0</v>
      </c>
      <c r="C155">
        <f>INDEX(resultados!$A$2:$ZZ$173, 149, MATCH($B$3, resultados!$A$1:$ZZ$1, 0))</f>
        <v>0</v>
      </c>
    </row>
    <row r="156" spans="1:3">
      <c r="A156">
        <f>INDEX(resultados!$A$2:$ZZ$173, 150, MATCH($B$1, resultados!$A$1:$ZZ$1, 0))</f>
        <v>0</v>
      </c>
      <c r="B156">
        <f>INDEX(resultados!$A$2:$ZZ$173, 150, MATCH($B$2, resultados!$A$1:$ZZ$1, 0))</f>
        <v>0</v>
      </c>
      <c r="C156">
        <f>INDEX(resultados!$A$2:$ZZ$173, 150, MATCH($B$3, resultados!$A$1:$ZZ$1, 0))</f>
        <v>0</v>
      </c>
    </row>
    <row r="157" spans="1:3">
      <c r="A157">
        <f>INDEX(resultados!$A$2:$ZZ$173, 151, MATCH($B$1, resultados!$A$1:$ZZ$1, 0))</f>
        <v>0</v>
      </c>
      <c r="B157">
        <f>INDEX(resultados!$A$2:$ZZ$173, 151, MATCH($B$2, resultados!$A$1:$ZZ$1, 0))</f>
        <v>0</v>
      </c>
      <c r="C157">
        <f>INDEX(resultados!$A$2:$ZZ$173, 151, MATCH($B$3, resultados!$A$1:$ZZ$1, 0))</f>
        <v>0</v>
      </c>
    </row>
    <row r="158" spans="1:3">
      <c r="A158">
        <f>INDEX(resultados!$A$2:$ZZ$173, 152, MATCH($B$1, resultados!$A$1:$ZZ$1, 0))</f>
        <v>0</v>
      </c>
      <c r="B158">
        <f>INDEX(resultados!$A$2:$ZZ$173, 152, MATCH($B$2, resultados!$A$1:$ZZ$1, 0))</f>
        <v>0</v>
      </c>
      <c r="C158">
        <f>INDEX(resultados!$A$2:$ZZ$173, 152, MATCH($B$3, resultados!$A$1:$ZZ$1, 0))</f>
        <v>0</v>
      </c>
    </row>
    <row r="159" spans="1:3">
      <c r="A159">
        <f>INDEX(resultados!$A$2:$ZZ$173, 153, MATCH($B$1, resultados!$A$1:$ZZ$1, 0))</f>
        <v>0</v>
      </c>
      <c r="B159">
        <f>INDEX(resultados!$A$2:$ZZ$173, 153, MATCH($B$2, resultados!$A$1:$ZZ$1, 0))</f>
        <v>0</v>
      </c>
      <c r="C159">
        <f>INDEX(resultados!$A$2:$ZZ$173, 153, MATCH($B$3, resultados!$A$1:$ZZ$1, 0))</f>
        <v>0</v>
      </c>
    </row>
    <row r="160" spans="1:3">
      <c r="A160">
        <f>INDEX(resultados!$A$2:$ZZ$173, 154, MATCH($B$1, resultados!$A$1:$ZZ$1, 0))</f>
        <v>0</v>
      </c>
      <c r="B160">
        <f>INDEX(resultados!$A$2:$ZZ$173, 154, MATCH($B$2, resultados!$A$1:$ZZ$1, 0))</f>
        <v>0</v>
      </c>
      <c r="C160">
        <f>INDEX(resultados!$A$2:$ZZ$173, 154, MATCH($B$3, resultados!$A$1:$ZZ$1, 0))</f>
        <v>0</v>
      </c>
    </row>
    <row r="161" spans="1:3">
      <c r="A161">
        <f>INDEX(resultados!$A$2:$ZZ$173, 155, MATCH($B$1, resultados!$A$1:$ZZ$1, 0))</f>
        <v>0</v>
      </c>
      <c r="B161">
        <f>INDEX(resultados!$A$2:$ZZ$173, 155, MATCH($B$2, resultados!$A$1:$ZZ$1, 0))</f>
        <v>0</v>
      </c>
      <c r="C161">
        <f>INDEX(resultados!$A$2:$ZZ$173, 155, MATCH($B$3, resultados!$A$1:$ZZ$1, 0))</f>
        <v>0</v>
      </c>
    </row>
    <row r="162" spans="1:3">
      <c r="A162">
        <f>INDEX(resultados!$A$2:$ZZ$173, 156, MATCH($B$1, resultados!$A$1:$ZZ$1, 0))</f>
        <v>0</v>
      </c>
      <c r="B162">
        <f>INDEX(resultados!$A$2:$ZZ$173, 156, MATCH($B$2, resultados!$A$1:$ZZ$1, 0))</f>
        <v>0</v>
      </c>
      <c r="C162">
        <f>INDEX(resultados!$A$2:$ZZ$173, 156, MATCH($B$3, resultados!$A$1:$ZZ$1, 0))</f>
        <v>0</v>
      </c>
    </row>
    <row r="163" spans="1:3">
      <c r="A163">
        <f>INDEX(resultados!$A$2:$ZZ$173, 157, MATCH($B$1, resultados!$A$1:$ZZ$1, 0))</f>
        <v>0</v>
      </c>
      <c r="B163">
        <f>INDEX(resultados!$A$2:$ZZ$173, 157, MATCH($B$2, resultados!$A$1:$ZZ$1, 0))</f>
        <v>0</v>
      </c>
      <c r="C163">
        <f>INDEX(resultados!$A$2:$ZZ$173, 157, MATCH($B$3, resultados!$A$1:$ZZ$1, 0))</f>
        <v>0</v>
      </c>
    </row>
    <row r="164" spans="1:3">
      <c r="A164">
        <f>INDEX(resultados!$A$2:$ZZ$173, 158, MATCH($B$1, resultados!$A$1:$ZZ$1, 0))</f>
        <v>0</v>
      </c>
      <c r="B164">
        <f>INDEX(resultados!$A$2:$ZZ$173, 158, MATCH($B$2, resultados!$A$1:$ZZ$1, 0))</f>
        <v>0</v>
      </c>
      <c r="C164">
        <f>INDEX(resultados!$A$2:$ZZ$173, 158, MATCH($B$3, resultados!$A$1:$ZZ$1, 0))</f>
        <v>0</v>
      </c>
    </row>
    <row r="165" spans="1:3">
      <c r="A165">
        <f>INDEX(resultados!$A$2:$ZZ$173, 159, MATCH($B$1, resultados!$A$1:$ZZ$1, 0))</f>
        <v>0</v>
      </c>
      <c r="B165">
        <f>INDEX(resultados!$A$2:$ZZ$173, 159, MATCH($B$2, resultados!$A$1:$ZZ$1, 0))</f>
        <v>0</v>
      </c>
      <c r="C165">
        <f>INDEX(resultados!$A$2:$ZZ$173, 159, MATCH($B$3, resultados!$A$1:$ZZ$1, 0))</f>
        <v>0</v>
      </c>
    </row>
    <row r="166" spans="1:3">
      <c r="A166">
        <f>INDEX(resultados!$A$2:$ZZ$173, 160, MATCH($B$1, resultados!$A$1:$ZZ$1, 0))</f>
        <v>0</v>
      </c>
      <c r="B166">
        <f>INDEX(resultados!$A$2:$ZZ$173, 160, MATCH($B$2, resultados!$A$1:$ZZ$1, 0))</f>
        <v>0</v>
      </c>
      <c r="C166">
        <f>INDEX(resultados!$A$2:$ZZ$173, 160, MATCH($B$3, resultados!$A$1:$ZZ$1, 0))</f>
        <v>0</v>
      </c>
    </row>
    <row r="167" spans="1:3">
      <c r="A167">
        <f>INDEX(resultados!$A$2:$ZZ$173, 161, MATCH($B$1, resultados!$A$1:$ZZ$1, 0))</f>
        <v>0</v>
      </c>
      <c r="B167">
        <f>INDEX(resultados!$A$2:$ZZ$173, 161, MATCH($B$2, resultados!$A$1:$ZZ$1, 0))</f>
        <v>0</v>
      </c>
      <c r="C167">
        <f>INDEX(resultados!$A$2:$ZZ$173, 161, MATCH($B$3, resultados!$A$1:$ZZ$1, 0))</f>
        <v>0</v>
      </c>
    </row>
    <row r="168" spans="1:3">
      <c r="A168">
        <f>INDEX(resultados!$A$2:$ZZ$173, 162, MATCH($B$1, resultados!$A$1:$ZZ$1, 0))</f>
        <v>0</v>
      </c>
      <c r="B168">
        <f>INDEX(resultados!$A$2:$ZZ$173, 162, MATCH($B$2, resultados!$A$1:$ZZ$1, 0))</f>
        <v>0</v>
      </c>
      <c r="C168">
        <f>INDEX(resultados!$A$2:$ZZ$173, 162, MATCH($B$3, resultados!$A$1:$ZZ$1, 0))</f>
        <v>0</v>
      </c>
    </row>
    <row r="169" spans="1:3">
      <c r="A169">
        <f>INDEX(resultados!$A$2:$ZZ$173, 163, MATCH($B$1, resultados!$A$1:$ZZ$1, 0))</f>
        <v>0</v>
      </c>
      <c r="B169">
        <f>INDEX(resultados!$A$2:$ZZ$173, 163, MATCH($B$2, resultados!$A$1:$ZZ$1, 0))</f>
        <v>0</v>
      </c>
      <c r="C169">
        <f>INDEX(resultados!$A$2:$ZZ$173, 163, MATCH($B$3, resultados!$A$1:$ZZ$1, 0))</f>
        <v>0</v>
      </c>
    </row>
    <row r="170" spans="1:3">
      <c r="A170">
        <f>INDEX(resultados!$A$2:$ZZ$173, 164, MATCH($B$1, resultados!$A$1:$ZZ$1, 0))</f>
        <v>0</v>
      </c>
      <c r="B170">
        <f>INDEX(resultados!$A$2:$ZZ$173, 164, MATCH($B$2, resultados!$A$1:$ZZ$1, 0))</f>
        <v>0</v>
      </c>
      <c r="C170">
        <f>INDEX(resultados!$A$2:$ZZ$173, 164, MATCH($B$3, resultados!$A$1:$ZZ$1, 0))</f>
        <v>0</v>
      </c>
    </row>
    <row r="171" spans="1:3">
      <c r="A171">
        <f>INDEX(resultados!$A$2:$ZZ$173, 165, MATCH($B$1, resultados!$A$1:$ZZ$1, 0))</f>
        <v>0</v>
      </c>
      <c r="B171">
        <f>INDEX(resultados!$A$2:$ZZ$173, 165, MATCH($B$2, resultados!$A$1:$ZZ$1, 0))</f>
        <v>0</v>
      </c>
      <c r="C171">
        <f>INDEX(resultados!$A$2:$ZZ$173, 165, MATCH($B$3, resultados!$A$1:$ZZ$1, 0))</f>
        <v>0</v>
      </c>
    </row>
    <row r="172" spans="1:3">
      <c r="A172">
        <f>INDEX(resultados!$A$2:$ZZ$173, 166, MATCH($B$1, resultados!$A$1:$ZZ$1, 0))</f>
        <v>0</v>
      </c>
      <c r="B172">
        <f>INDEX(resultados!$A$2:$ZZ$173, 166, MATCH($B$2, resultados!$A$1:$ZZ$1, 0))</f>
        <v>0</v>
      </c>
      <c r="C172">
        <f>INDEX(resultados!$A$2:$ZZ$173, 166, MATCH($B$3, resultados!$A$1:$ZZ$1, 0))</f>
        <v>0</v>
      </c>
    </row>
    <row r="173" spans="1:3">
      <c r="A173">
        <f>INDEX(resultados!$A$2:$ZZ$173, 167, MATCH($B$1, resultados!$A$1:$ZZ$1, 0))</f>
        <v>0</v>
      </c>
      <c r="B173">
        <f>INDEX(resultados!$A$2:$ZZ$173, 167, MATCH($B$2, resultados!$A$1:$ZZ$1, 0))</f>
        <v>0</v>
      </c>
      <c r="C173">
        <f>INDEX(resultados!$A$2:$ZZ$173, 167, MATCH($B$3, resultados!$A$1:$ZZ$1, 0))</f>
        <v>0</v>
      </c>
    </row>
    <row r="174" spans="1:3">
      <c r="A174">
        <f>INDEX(resultados!$A$2:$ZZ$173, 168, MATCH($B$1, resultados!$A$1:$ZZ$1, 0))</f>
        <v>0</v>
      </c>
      <c r="B174">
        <f>INDEX(resultados!$A$2:$ZZ$173, 168, MATCH($B$2, resultados!$A$1:$ZZ$1, 0))</f>
        <v>0</v>
      </c>
      <c r="C174">
        <f>INDEX(resultados!$A$2:$ZZ$173, 168, MATCH($B$3, resultados!$A$1:$ZZ$1, 0))</f>
        <v>0</v>
      </c>
    </row>
    <row r="175" spans="1:3">
      <c r="A175">
        <f>INDEX(resultados!$A$2:$ZZ$173, 169, MATCH($B$1, resultados!$A$1:$ZZ$1, 0))</f>
        <v>0</v>
      </c>
      <c r="B175">
        <f>INDEX(resultados!$A$2:$ZZ$173, 169, MATCH($B$2, resultados!$A$1:$ZZ$1, 0))</f>
        <v>0</v>
      </c>
      <c r="C175">
        <f>INDEX(resultados!$A$2:$ZZ$173, 169, MATCH($B$3, resultados!$A$1:$ZZ$1, 0))</f>
        <v>0</v>
      </c>
    </row>
    <row r="176" spans="1:3">
      <c r="A176">
        <f>INDEX(resultados!$A$2:$ZZ$173, 170, MATCH($B$1, resultados!$A$1:$ZZ$1, 0))</f>
        <v>0</v>
      </c>
      <c r="B176">
        <f>INDEX(resultados!$A$2:$ZZ$173, 170, MATCH($B$2, resultados!$A$1:$ZZ$1, 0))</f>
        <v>0</v>
      </c>
      <c r="C176">
        <f>INDEX(resultados!$A$2:$ZZ$173, 170, MATCH($B$3, resultados!$A$1:$ZZ$1, 0))</f>
        <v>0</v>
      </c>
    </row>
    <row r="177" spans="1:3">
      <c r="A177">
        <f>INDEX(resultados!$A$2:$ZZ$173, 171, MATCH($B$1, resultados!$A$1:$ZZ$1, 0))</f>
        <v>0</v>
      </c>
      <c r="B177">
        <f>INDEX(resultados!$A$2:$ZZ$173, 171, MATCH($B$2, resultados!$A$1:$ZZ$1, 0))</f>
        <v>0</v>
      </c>
      <c r="C177">
        <f>INDEX(resultados!$A$2:$ZZ$173, 171, MATCH($B$3, resultados!$A$1:$ZZ$1, 0))</f>
        <v>0</v>
      </c>
    </row>
    <row r="178" spans="1:3">
      <c r="A178">
        <f>INDEX(resultados!$A$2:$ZZ$173, 172, MATCH($B$1, resultados!$A$1:$ZZ$1, 0))</f>
        <v>0</v>
      </c>
      <c r="B178">
        <f>INDEX(resultados!$A$2:$ZZ$173, 172, MATCH($B$2, resultados!$A$1:$ZZ$1, 0))</f>
        <v>0</v>
      </c>
      <c r="C178">
        <f>INDEX(resultados!$A$2:$ZZ$173, 172,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3.6413</v>
      </c>
      <c r="E2">
        <v>27.46</v>
      </c>
      <c r="F2">
        <v>23.78</v>
      </c>
      <c r="G2">
        <v>12.09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116</v>
      </c>
      <c r="N2">
        <v>8.25</v>
      </c>
      <c r="O2">
        <v>9054.6</v>
      </c>
      <c r="P2">
        <v>163.16</v>
      </c>
      <c r="Q2">
        <v>947.3</v>
      </c>
      <c r="R2">
        <v>112.59</v>
      </c>
      <c r="S2">
        <v>36.86</v>
      </c>
      <c r="T2">
        <v>36487.72</v>
      </c>
      <c r="U2">
        <v>0.33</v>
      </c>
      <c r="V2">
        <v>0.83</v>
      </c>
      <c r="W2">
        <v>3.18</v>
      </c>
      <c r="X2">
        <v>2.38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3.9883</v>
      </c>
      <c r="E3">
        <v>25.07</v>
      </c>
      <c r="F3">
        <v>22.42</v>
      </c>
      <c r="G3">
        <v>25.87</v>
      </c>
      <c r="H3">
        <v>0.48</v>
      </c>
      <c r="I3">
        <v>52</v>
      </c>
      <c r="J3">
        <v>72.7</v>
      </c>
      <c r="K3">
        <v>32.27</v>
      </c>
      <c r="L3">
        <v>2</v>
      </c>
      <c r="M3">
        <v>50</v>
      </c>
      <c r="N3">
        <v>8.43</v>
      </c>
      <c r="O3">
        <v>9200.25</v>
      </c>
      <c r="P3">
        <v>142.14</v>
      </c>
      <c r="Q3">
        <v>947.22</v>
      </c>
      <c r="R3">
        <v>70.40000000000001</v>
      </c>
      <c r="S3">
        <v>36.86</v>
      </c>
      <c r="T3">
        <v>15726.89</v>
      </c>
      <c r="U3">
        <v>0.52</v>
      </c>
      <c r="V3">
        <v>0.88</v>
      </c>
      <c r="W3">
        <v>3.07</v>
      </c>
      <c r="X3">
        <v>1.02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4.0875</v>
      </c>
      <c r="E4">
        <v>24.46</v>
      </c>
      <c r="F4">
        <v>22.09</v>
      </c>
      <c r="G4">
        <v>38.99</v>
      </c>
      <c r="H4">
        <v>0.71</v>
      </c>
      <c r="I4">
        <v>34</v>
      </c>
      <c r="J4">
        <v>73.88</v>
      </c>
      <c r="K4">
        <v>32.27</v>
      </c>
      <c r="L4">
        <v>3</v>
      </c>
      <c r="M4">
        <v>10</v>
      </c>
      <c r="N4">
        <v>8.609999999999999</v>
      </c>
      <c r="O4">
        <v>9346.23</v>
      </c>
      <c r="P4">
        <v>128.96</v>
      </c>
      <c r="Q4">
        <v>947.12</v>
      </c>
      <c r="R4">
        <v>59.54</v>
      </c>
      <c r="S4">
        <v>36.86</v>
      </c>
      <c r="T4">
        <v>10387.34</v>
      </c>
      <c r="U4">
        <v>0.62</v>
      </c>
      <c r="V4">
        <v>0.89</v>
      </c>
      <c r="W4">
        <v>3.06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4.0916</v>
      </c>
      <c r="E5">
        <v>24.44</v>
      </c>
      <c r="F5">
        <v>22.08</v>
      </c>
      <c r="G5">
        <v>40.15</v>
      </c>
      <c r="H5">
        <v>0.93</v>
      </c>
      <c r="I5">
        <v>33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130.15</v>
      </c>
      <c r="Q5">
        <v>947.1900000000001</v>
      </c>
      <c r="R5">
        <v>58.72</v>
      </c>
      <c r="S5">
        <v>36.86</v>
      </c>
      <c r="T5">
        <v>9979.799999999999</v>
      </c>
      <c r="U5">
        <v>0.63</v>
      </c>
      <c r="V5">
        <v>0.89</v>
      </c>
      <c r="W5">
        <v>3.08</v>
      </c>
      <c r="X5">
        <v>0.68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3.9578</v>
      </c>
      <c r="E2">
        <v>25.27</v>
      </c>
      <c r="F2">
        <v>22.8</v>
      </c>
      <c r="G2">
        <v>19.83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37</v>
      </c>
      <c r="N2">
        <v>4.24</v>
      </c>
      <c r="O2">
        <v>5140</v>
      </c>
      <c r="P2">
        <v>90.47</v>
      </c>
      <c r="Q2">
        <v>947.15</v>
      </c>
      <c r="R2">
        <v>81.26000000000001</v>
      </c>
      <c r="S2">
        <v>36.86</v>
      </c>
      <c r="T2">
        <v>21067.96</v>
      </c>
      <c r="U2">
        <v>0.45</v>
      </c>
      <c r="V2">
        <v>0.86</v>
      </c>
      <c r="W2">
        <v>3.13</v>
      </c>
      <c r="X2">
        <v>1.4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3.9703</v>
      </c>
      <c r="E3">
        <v>25.19</v>
      </c>
      <c r="F3">
        <v>22.77</v>
      </c>
      <c r="G3">
        <v>21.02</v>
      </c>
      <c r="H3">
        <v>0.84</v>
      </c>
      <c r="I3">
        <v>65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91.20999999999999</v>
      </c>
      <c r="Q3">
        <v>947.17</v>
      </c>
      <c r="R3">
        <v>78.84</v>
      </c>
      <c r="S3">
        <v>36.86</v>
      </c>
      <c r="T3">
        <v>19878.5</v>
      </c>
      <c r="U3">
        <v>0.47</v>
      </c>
      <c r="V3">
        <v>0.86</v>
      </c>
      <c r="W3">
        <v>3.17</v>
      </c>
      <c r="X3">
        <v>1.37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2.9537</v>
      </c>
      <c r="E2">
        <v>33.86</v>
      </c>
      <c r="F2">
        <v>25.62</v>
      </c>
      <c r="G2">
        <v>7.39</v>
      </c>
      <c r="H2">
        <v>0.12</v>
      </c>
      <c r="I2">
        <v>208</v>
      </c>
      <c r="J2">
        <v>141.81</v>
      </c>
      <c r="K2">
        <v>47.83</v>
      </c>
      <c r="L2">
        <v>1</v>
      </c>
      <c r="M2">
        <v>206</v>
      </c>
      <c r="N2">
        <v>22.98</v>
      </c>
      <c r="O2">
        <v>17723.39</v>
      </c>
      <c r="P2">
        <v>289.02</v>
      </c>
      <c r="Q2">
        <v>947.22</v>
      </c>
      <c r="R2">
        <v>170.35</v>
      </c>
      <c r="S2">
        <v>36.86</v>
      </c>
      <c r="T2">
        <v>64922.4</v>
      </c>
      <c r="U2">
        <v>0.22</v>
      </c>
      <c r="V2">
        <v>0.77</v>
      </c>
      <c r="W2">
        <v>3.32</v>
      </c>
      <c r="X2">
        <v>4.22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3.541</v>
      </c>
      <c r="E3">
        <v>28.24</v>
      </c>
      <c r="F3">
        <v>23.3</v>
      </c>
      <c r="G3">
        <v>14.87</v>
      </c>
      <c r="H3">
        <v>0.25</v>
      </c>
      <c r="I3">
        <v>94</v>
      </c>
      <c r="J3">
        <v>143.17</v>
      </c>
      <c r="K3">
        <v>47.83</v>
      </c>
      <c r="L3">
        <v>2</v>
      </c>
      <c r="M3">
        <v>92</v>
      </c>
      <c r="N3">
        <v>23.34</v>
      </c>
      <c r="O3">
        <v>17891.86</v>
      </c>
      <c r="P3">
        <v>257.85</v>
      </c>
      <c r="Q3">
        <v>947.1900000000001</v>
      </c>
      <c r="R3">
        <v>97.79000000000001</v>
      </c>
      <c r="S3">
        <v>36.86</v>
      </c>
      <c r="T3">
        <v>29209.44</v>
      </c>
      <c r="U3">
        <v>0.38</v>
      </c>
      <c r="V3">
        <v>0.84</v>
      </c>
      <c r="W3">
        <v>3.13</v>
      </c>
      <c r="X3">
        <v>1.89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3.7661</v>
      </c>
      <c r="E4">
        <v>26.55</v>
      </c>
      <c r="F4">
        <v>22.59</v>
      </c>
      <c r="G4">
        <v>22.59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244.98</v>
      </c>
      <c r="Q4">
        <v>947.14</v>
      </c>
      <c r="R4">
        <v>75.77</v>
      </c>
      <c r="S4">
        <v>36.86</v>
      </c>
      <c r="T4">
        <v>18370.32</v>
      </c>
      <c r="U4">
        <v>0.49</v>
      </c>
      <c r="V4">
        <v>0.87</v>
      </c>
      <c r="W4">
        <v>3.08</v>
      </c>
      <c r="X4">
        <v>1.19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3.883</v>
      </c>
      <c r="E5">
        <v>25.75</v>
      </c>
      <c r="F5">
        <v>22.25</v>
      </c>
      <c r="G5">
        <v>30.35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236.01</v>
      </c>
      <c r="Q5">
        <v>947.21</v>
      </c>
      <c r="R5">
        <v>65.31</v>
      </c>
      <c r="S5">
        <v>36.86</v>
      </c>
      <c r="T5">
        <v>13221.54</v>
      </c>
      <c r="U5">
        <v>0.5600000000000001</v>
      </c>
      <c r="V5">
        <v>0.88</v>
      </c>
      <c r="W5">
        <v>3.05</v>
      </c>
      <c r="X5">
        <v>0.85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3.9577</v>
      </c>
      <c r="E6">
        <v>25.27</v>
      </c>
      <c r="F6">
        <v>22.06</v>
      </c>
      <c r="G6">
        <v>38.92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228.28</v>
      </c>
      <c r="Q6">
        <v>947.13</v>
      </c>
      <c r="R6">
        <v>59.19</v>
      </c>
      <c r="S6">
        <v>36.86</v>
      </c>
      <c r="T6">
        <v>10209.21</v>
      </c>
      <c r="U6">
        <v>0.62</v>
      </c>
      <c r="V6">
        <v>0.89</v>
      </c>
      <c r="W6">
        <v>3.04</v>
      </c>
      <c r="X6">
        <v>0.66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4.004</v>
      </c>
      <c r="E7">
        <v>24.98</v>
      </c>
      <c r="F7">
        <v>21.94</v>
      </c>
      <c r="G7">
        <v>47.01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222.54</v>
      </c>
      <c r="Q7">
        <v>947.12</v>
      </c>
      <c r="R7">
        <v>55.38</v>
      </c>
      <c r="S7">
        <v>36.86</v>
      </c>
      <c r="T7">
        <v>8336.77</v>
      </c>
      <c r="U7">
        <v>0.67</v>
      </c>
      <c r="V7">
        <v>0.9</v>
      </c>
      <c r="W7">
        <v>3.03</v>
      </c>
      <c r="X7">
        <v>0.54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4.0449</v>
      </c>
      <c r="E8">
        <v>24.72</v>
      </c>
      <c r="F8">
        <v>21.83</v>
      </c>
      <c r="G8">
        <v>56.95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215.38</v>
      </c>
      <c r="Q8">
        <v>947.13</v>
      </c>
      <c r="R8">
        <v>52.03</v>
      </c>
      <c r="S8">
        <v>36.86</v>
      </c>
      <c r="T8">
        <v>6683.21</v>
      </c>
      <c r="U8">
        <v>0.71</v>
      </c>
      <c r="V8">
        <v>0.9</v>
      </c>
      <c r="W8">
        <v>3.02</v>
      </c>
      <c r="X8">
        <v>0.43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4.0679</v>
      </c>
      <c r="E9">
        <v>24.58</v>
      </c>
      <c r="F9">
        <v>21.78</v>
      </c>
      <c r="G9">
        <v>65.33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208.49</v>
      </c>
      <c r="Q9">
        <v>947.11</v>
      </c>
      <c r="R9">
        <v>50.35</v>
      </c>
      <c r="S9">
        <v>36.86</v>
      </c>
      <c r="T9">
        <v>5860.06</v>
      </c>
      <c r="U9">
        <v>0.73</v>
      </c>
      <c r="V9">
        <v>0.9</v>
      </c>
      <c r="W9">
        <v>3.02</v>
      </c>
      <c r="X9">
        <v>0.38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4.0934</v>
      </c>
      <c r="E10">
        <v>24.43</v>
      </c>
      <c r="F10">
        <v>21.71</v>
      </c>
      <c r="G10">
        <v>76.62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199.87</v>
      </c>
      <c r="Q10">
        <v>947.12</v>
      </c>
      <c r="R10">
        <v>48.49</v>
      </c>
      <c r="S10">
        <v>36.86</v>
      </c>
      <c r="T10">
        <v>4946.17</v>
      </c>
      <c r="U10">
        <v>0.76</v>
      </c>
      <c r="V10">
        <v>0.91</v>
      </c>
      <c r="W10">
        <v>3.01</v>
      </c>
      <c r="X10">
        <v>0.31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4.098</v>
      </c>
      <c r="E11">
        <v>24.4</v>
      </c>
      <c r="F11">
        <v>21.71</v>
      </c>
      <c r="G11">
        <v>81.42</v>
      </c>
      <c r="H11">
        <v>1.15</v>
      </c>
      <c r="I11">
        <v>16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195.88</v>
      </c>
      <c r="Q11">
        <v>947.11</v>
      </c>
      <c r="R11">
        <v>48.27</v>
      </c>
      <c r="S11">
        <v>36.86</v>
      </c>
      <c r="T11">
        <v>4839.59</v>
      </c>
      <c r="U11">
        <v>0.76</v>
      </c>
      <c r="V11">
        <v>0.91</v>
      </c>
      <c r="W11">
        <v>3.02</v>
      </c>
      <c r="X11">
        <v>0.31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4.1071</v>
      </c>
      <c r="E12">
        <v>24.35</v>
      </c>
      <c r="F12">
        <v>21.69</v>
      </c>
      <c r="G12">
        <v>86.75</v>
      </c>
      <c r="H12">
        <v>1.25</v>
      </c>
      <c r="I12">
        <v>15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194.37</v>
      </c>
      <c r="Q12">
        <v>947.13</v>
      </c>
      <c r="R12">
        <v>47.28</v>
      </c>
      <c r="S12">
        <v>36.86</v>
      </c>
      <c r="T12">
        <v>4350.01</v>
      </c>
      <c r="U12">
        <v>0.78</v>
      </c>
      <c r="V12">
        <v>0.91</v>
      </c>
      <c r="W12">
        <v>3.02</v>
      </c>
      <c r="X12">
        <v>0.29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4.1058</v>
      </c>
      <c r="E13">
        <v>24.36</v>
      </c>
      <c r="F13">
        <v>21.69</v>
      </c>
      <c r="G13">
        <v>86.78</v>
      </c>
      <c r="H13">
        <v>1.35</v>
      </c>
      <c r="I13">
        <v>15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196.16</v>
      </c>
      <c r="Q13">
        <v>947.11</v>
      </c>
      <c r="R13">
        <v>47.31</v>
      </c>
      <c r="S13">
        <v>36.86</v>
      </c>
      <c r="T13">
        <v>4367.17</v>
      </c>
      <c r="U13">
        <v>0.78</v>
      </c>
      <c r="V13">
        <v>0.91</v>
      </c>
      <c r="W13">
        <v>3.03</v>
      </c>
      <c r="X13">
        <v>0.29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2.6485</v>
      </c>
      <c r="E2">
        <v>37.76</v>
      </c>
      <c r="F2">
        <v>26.48</v>
      </c>
      <c r="G2">
        <v>6.38</v>
      </c>
      <c r="H2">
        <v>0.1</v>
      </c>
      <c r="I2">
        <v>249</v>
      </c>
      <c r="J2">
        <v>176.73</v>
      </c>
      <c r="K2">
        <v>52.44</v>
      </c>
      <c r="L2">
        <v>1</v>
      </c>
      <c r="M2">
        <v>247</v>
      </c>
      <c r="N2">
        <v>33.29</v>
      </c>
      <c r="O2">
        <v>22031.19</v>
      </c>
      <c r="P2">
        <v>345.91</v>
      </c>
      <c r="Q2">
        <v>947.49</v>
      </c>
      <c r="R2">
        <v>196.92</v>
      </c>
      <c r="S2">
        <v>36.86</v>
      </c>
      <c r="T2">
        <v>77999.94</v>
      </c>
      <c r="U2">
        <v>0.19</v>
      </c>
      <c r="V2">
        <v>0.74</v>
      </c>
      <c r="W2">
        <v>3.39</v>
      </c>
      <c r="X2">
        <v>5.08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3.3393</v>
      </c>
      <c r="E3">
        <v>29.95</v>
      </c>
      <c r="F3">
        <v>23.61</v>
      </c>
      <c r="G3">
        <v>12.88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304.51</v>
      </c>
      <c r="Q3">
        <v>947.1900000000001</v>
      </c>
      <c r="R3">
        <v>107.59</v>
      </c>
      <c r="S3">
        <v>36.86</v>
      </c>
      <c r="T3">
        <v>34031.6</v>
      </c>
      <c r="U3">
        <v>0.34</v>
      </c>
      <c r="V3">
        <v>0.83</v>
      </c>
      <c r="W3">
        <v>3.17</v>
      </c>
      <c r="X3">
        <v>2.21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3.6061</v>
      </c>
      <c r="E4">
        <v>27.73</v>
      </c>
      <c r="F4">
        <v>22.79</v>
      </c>
      <c r="G4">
        <v>19.26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290.24</v>
      </c>
      <c r="Q4">
        <v>947.21</v>
      </c>
      <c r="R4">
        <v>82.09999999999999</v>
      </c>
      <c r="S4">
        <v>36.86</v>
      </c>
      <c r="T4">
        <v>21480.71</v>
      </c>
      <c r="U4">
        <v>0.45</v>
      </c>
      <c r="V4">
        <v>0.86</v>
      </c>
      <c r="W4">
        <v>3.09</v>
      </c>
      <c r="X4">
        <v>1.39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3.7456</v>
      </c>
      <c r="E5">
        <v>26.7</v>
      </c>
      <c r="F5">
        <v>22.43</v>
      </c>
      <c r="G5">
        <v>25.88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281.93</v>
      </c>
      <c r="Q5">
        <v>947.17</v>
      </c>
      <c r="R5">
        <v>70.84</v>
      </c>
      <c r="S5">
        <v>36.86</v>
      </c>
      <c r="T5">
        <v>15945.9</v>
      </c>
      <c r="U5">
        <v>0.52</v>
      </c>
      <c r="V5">
        <v>0.88</v>
      </c>
      <c r="W5">
        <v>3.07</v>
      </c>
      <c r="X5">
        <v>1.03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3.8339</v>
      </c>
      <c r="E6">
        <v>26.08</v>
      </c>
      <c r="F6">
        <v>22.2</v>
      </c>
      <c r="G6">
        <v>32.49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275.38</v>
      </c>
      <c r="Q6">
        <v>947.15</v>
      </c>
      <c r="R6">
        <v>63.61</v>
      </c>
      <c r="S6">
        <v>36.86</v>
      </c>
      <c r="T6">
        <v>12383.55</v>
      </c>
      <c r="U6">
        <v>0.58</v>
      </c>
      <c r="V6">
        <v>0.89</v>
      </c>
      <c r="W6">
        <v>3.05</v>
      </c>
      <c r="X6">
        <v>0.8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3.8921</v>
      </c>
      <c r="E7">
        <v>25.69</v>
      </c>
      <c r="F7">
        <v>22.06</v>
      </c>
      <c r="G7">
        <v>38.94</v>
      </c>
      <c r="H7">
        <v>0.58</v>
      </c>
      <c r="I7">
        <v>34</v>
      </c>
      <c r="J7">
        <v>184.19</v>
      </c>
      <c r="K7">
        <v>52.44</v>
      </c>
      <c r="L7">
        <v>6</v>
      </c>
      <c r="M7">
        <v>32</v>
      </c>
      <c r="N7">
        <v>35.75</v>
      </c>
      <c r="O7">
        <v>22951.43</v>
      </c>
      <c r="P7">
        <v>268.93</v>
      </c>
      <c r="Q7">
        <v>947.13</v>
      </c>
      <c r="R7">
        <v>59.12</v>
      </c>
      <c r="S7">
        <v>36.86</v>
      </c>
      <c r="T7">
        <v>10174.07</v>
      </c>
      <c r="U7">
        <v>0.62</v>
      </c>
      <c r="V7">
        <v>0.89</v>
      </c>
      <c r="W7">
        <v>3.05</v>
      </c>
      <c r="X7">
        <v>0.66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3.9417</v>
      </c>
      <c r="E8">
        <v>25.37</v>
      </c>
      <c r="F8">
        <v>21.95</v>
      </c>
      <c r="G8">
        <v>47.04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263.73</v>
      </c>
      <c r="Q8">
        <v>947.11</v>
      </c>
      <c r="R8">
        <v>56.04</v>
      </c>
      <c r="S8">
        <v>36.86</v>
      </c>
      <c r="T8">
        <v>8664.610000000001</v>
      </c>
      <c r="U8">
        <v>0.66</v>
      </c>
      <c r="V8">
        <v>0.9</v>
      </c>
      <c r="W8">
        <v>3.03</v>
      </c>
      <c r="X8">
        <v>0.55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3.9695</v>
      </c>
      <c r="E9">
        <v>25.19</v>
      </c>
      <c r="F9">
        <v>21.88</v>
      </c>
      <c r="G9">
        <v>52.52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258.78</v>
      </c>
      <c r="Q9">
        <v>947.11</v>
      </c>
      <c r="R9">
        <v>53.74</v>
      </c>
      <c r="S9">
        <v>36.86</v>
      </c>
      <c r="T9">
        <v>7527.72</v>
      </c>
      <c r="U9">
        <v>0.6899999999999999</v>
      </c>
      <c r="V9">
        <v>0.9</v>
      </c>
      <c r="W9">
        <v>3.02</v>
      </c>
      <c r="X9">
        <v>0.48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3.9992</v>
      </c>
      <c r="E10">
        <v>25</v>
      </c>
      <c r="F10">
        <v>21.8</v>
      </c>
      <c r="G10">
        <v>59.46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253.31</v>
      </c>
      <c r="Q10">
        <v>947.11</v>
      </c>
      <c r="R10">
        <v>51.39</v>
      </c>
      <c r="S10">
        <v>36.86</v>
      </c>
      <c r="T10">
        <v>6368.21</v>
      </c>
      <c r="U10">
        <v>0.72</v>
      </c>
      <c r="V10">
        <v>0.9</v>
      </c>
      <c r="W10">
        <v>3.01</v>
      </c>
      <c r="X10">
        <v>0.4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4.0248</v>
      </c>
      <c r="E11">
        <v>24.85</v>
      </c>
      <c r="F11">
        <v>21.75</v>
      </c>
      <c r="G11">
        <v>68.68000000000001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248.67</v>
      </c>
      <c r="Q11">
        <v>947.11</v>
      </c>
      <c r="R11">
        <v>49.68</v>
      </c>
      <c r="S11">
        <v>36.86</v>
      </c>
      <c r="T11">
        <v>5532.09</v>
      </c>
      <c r="U11">
        <v>0.74</v>
      </c>
      <c r="V11">
        <v>0.9</v>
      </c>
      <c r="W11">
        <v>3.01</v>
      </c>
      <c r="X11">
        <v>0.35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4.0423</v>
      </c>
      <c r="E12">
        <v>24.74</v>
      </c>
      <c r="F12">
        <v>21.71</v>
      </c>
      <c r="G12">
        <v>76.64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243.19</v>
      </c>
      <c r="Q12">
        <v>947.14</v>
      </c>
      <c r="R12">
        <v>48.58</v>
      </c>
      <c r="S12">
        <v>36.86</v>
      </c>
      <c r="T12">
        <v>4991.08</v>
      </c>
      <c r="U12">
        <v>0.76</v>
      </c>
      <c r="V12">
        <v>0.91</v>
      </c>
      <c r="W12">
        <v>3.01</v>
      </c>
      <c r="X12">
        <v>0.31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4.0494</v>
      </c>
      <c r="E13">
        <v>24.69</v>
      </c>
      <c r="F13">
        <v>21.71</v>
      </c>
      <c r="G13">
        <v>81.39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238.86</v>
      </c>
      <c r="Q13">
        <v>947.14</v>
      </c>
      <c r="R13">
        <v>48.24</v>
      </c>
      <c r="S13">
        <v>36.86</v>
      </c>
      <c r="T13">
        <v>4824.22</v>
      </c>
      <c r="U13">
        <v>0.76</v>
      </c>
      <c r="V13">
        <v>0.91</v>
      </c>
      <c r="W13">
        <v>3.01</v>
      </c>
      <c r="X13">
        <v>0.3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4.0692</v>
      </c>
      <c r="E14">
        <v>24.57</v>
      </c>
      <c r="F14">
        <v>21.66</v>
      </c>
      <c r="G14">
        <v>92.81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234.24</v>
      </c>
      <c r="Q14">
        <v>947.12</v>
      </c>
      <c r="R14">
        <v>46.77</v>
      </c>
      <c r="S14">
        <v>36.86</v>
      </c>
      <c r="T14">
        <v>4097.64</v>
      </c>
      <c r="U14">
        <v>0.79</v>
      </c>
      <c r="V14">
        <v>0.91</v>
      </c>
      <c r="W14">
        <v>3</v>
      </c>
      <c r="X14">
        <v>0.26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4.0754</v>
      </c>
      <c r="E15">
        <v>24.54</v>
      </c>
      <c r="F15">
        <v>21.65</v>
      </c>
      <c r="G15">
        <v>99.94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229.03</v>
      </c>
      <c r="Q15">
        <v>947.12</v>
      </c>
      <c r="R15">
        <v>46.72</v>
      </c>
      <c r="S15">
        <v>36.86</v>
      </c>
      <c r="T15">
        <v>4078.82</v>
      </c>
      <c r="U15">
        <v>0.79</v>
      </c>
      <c r="V15">
        <v>0.91</v>
      </c>
      <c r="W15">
        <v>3</v>
      </c>
      <c r="X15">
        <v>0.25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4.0871</v>
      </c>
      <c r="E16">
        <v>24.47</v>
      </c>
      <c r="F16">
        <v>21.62</v>
      </c>
      <c r="G16">
        <v>108.1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224.18</v>
      </c>
      <c r="Q16">
        <v>947.13</v>
      </c>
      <c r="R16">
        <v>45.52</v>
      </c>
      <c r="S16">
        <v>36.86</v>
      </c>
      <c r="T16">
        <v>3483.75</v>
      </c>
      <c r="U16">
        <v>0.8100000000000001</v>
      </c>
      <c r="V16">
        <v>0.91</v>
      </c>
      <c r="W16">
        <v>3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4.0853</v>
      </c>
      <c r="E17">
        <v>24.48</v>
      </c>
      <c r="F17">
        <v>21.63</v>
      </c>
      <c r="G17">
        <v>108.15</v>
      </c>
      <c r="H17">
        <v>1.42</v>
      </c>
      <c r="I17">
        <v>12</v>
      </c>
      <c r="J17">
        <v>199.54</v>
      </c>
      <c r="K17">
        <v>52.44</v>
      </c>
      <c r="L17">
        <v>16</v>
      </c>
      <c r="M17">
        <v>2</v>
      </c>
      <c r="N17">
        <v>41.1</v>
      </c>
      <c r="O17">
        <v>24844.17</v>
      </c>
      <c r="P17">
        <v>225.73</v>
      </c>
      <c r="Q17">
        <v>947.12</v>
      </c>
      <c r="R17">
        <v>45.65</v>
      </c>
      <c r="S17">
        <v>36.86</v>
      </c>
      <c r="T17">
        <v>3548.36</v>
      </c>
      <c r="U17">
        <v>0.8100000000000001</v>
      </c>
      <c r="V17">
        <v>0.91</v>
      </c>
      <c r="W17">
        <v>3.01</v>
      </c>
      <c r="X17">
        <v>0.23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4.0847</v>
      </c>
      <c r="E18">
        <v>24.48</v>
      </c>
      <c r="F18">
        <v>21.63</v>
      </c>
      <c r="G18">
        <v>108.17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227.41</v>
      </c>
      <c r="Q18">
        <v>947.16</v>
      </c>
      <c r="R18">
        <v>45.73</v>
      </c>
      <c r="S18">
        <v>36.86</v>
      </c>
      <c r="T18">
        <v>3591.75</v>
      </c>
      <c r="U18">
        <v>0.8100000000000001</v>
      </c>
      <c r="V18">
        <v>0.91</v>
      </c>
      <c r="W18">
        <v>3.01</v>
      </c>
      <c r="X18">
        <v>0.23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3.8237</v>
      </c>
      <c r="E2">
        <v>26.15</v>
      </c>
      <c r="F2">
        <v>23.44</v>
      </c>
      <c r="G2">
        <v>14.65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68.3</v>
      </c>
      <c r="Q2">
        <v>947.23</v>
      </c>
      <c r="R2">
        <v>98.25</v>
      </c>
      <c r="S2">
        <v>36.86</v>
      </c>
      <c r="T2">
        <v>29432.19</v>
      </c>
      <c r="U2">
        <v>0.38</v>
      </c>
      <c r="V2">
        <v>0.84</v>
      </c>
      <c r="W2">
        <v>3.26</v>
      </c>
      <c r="X2">
        <v>2.04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3.3656</v>
      </c>
      <c r="E2">
        <v>29.71</v>
      </c>
      <c r="F2">
        <v>24.54</v>
      </c>
      <c r="G2">
        <v>9.5</v>
      </c>
      <c r="H2">
        <v>0.18</v>
      </c>
      <c r="I2">
        <v>155</v>
      </c>
      <c r="J2">
        <v>98.70999999999999</v>
      </c>
      <c r="K2">
        <v>39.72</v>
      </c>
      <c r="L2">
        <v>1</v>
      </c>
      <c r="M2">
        <v>153</v>
      </c>
      <c r="N2">
        <v>12.99</v>
      </c>
      <c r="O2">
        <v>12407.75</v>
      </c>
      <c r="P2">
        <v>215.07</v>
      </c>
      <c r="Q2">
        <v>947.3</v>
      </c>
      <c r="R2">
        <v>136.33</v>
      </c>
      <c r="S2">
        <v>36.86</v>
      </c>
      <c r="T2">
        <v>48176.42</v>
      </c>
      <c r="U2">
        <v>0.27</v>
      </c>
      <c r="V2">
        <v>0.8</v>
      </c>
      <c r="W2">
        <v>3.24</v>
      </c>
      <c r="X2">
        <v>3.14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3.816</v>
      </c>
      <c r="E3">
        <v>26.21</v>
      </c>
      <c r="F3">
        <v>22.78</v>
      </c>
      <c r="G3">
        <v>19.52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68</v>
      </c>
      <c r="N3">
        <v>13.24</v>
      </c>
      <c r="O3">
        <v>12561.45</v>
      </c>
      <c r="P3">
        <v>192.03</v>
      </c>
      <c r="Q3">
        <v>947.17</v>
      </c>
      <c r="R3">
        <v>81.59999999999999</v>
      </c>
      <c r="S3">
        <v>36.86</v>
      </c>
      <c r="T3">
        <v>21233.41</v>
      </c>
      <c r="U3">
        <v>0.45</v>
      </c>
      <c r="V3">
        <v>0.86</v>
      </c>
      <c r="W3">
        <v>3.09</v>
      </c>
      <c r="X3">
        <v>1.38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3.977</v>
      </c>
      <c r="E4">
        <v>25.14</v>
      </c>
      <c r="F4">
        <v>22.25</v>
      </c>
      <c r="G4">
        <v>30.34</v>
      </c>
      <c r="H4">
        <v>0.52</v>
      </c>
      <c r="I4">
        <v>44</v>
      </c>
      <c r="J4">
        <v>101.2</v>
      </c>
      <c r="K4">
        <v>39.72</v>
      </c>
      <c r="L4">
        <v>3</v>
      </c>
      <c r="M4">
        <v>42</v>
      </c>
      <c r="N4">
        <v>13.49</v>
      </c>
      <c r="O4">
        <v>12715.54</v>
      </c>
      <c r="P4">
        <v>179.47</v>
      </c>
      <c r="Q4">
        <v>947.12</v>
      </c>
      <c r="R4">
        <v>65.31</v>
      </c>
      <c r="S4">
        <v>36.86</v>
      </c>
      <c r="T4">
        <v>13221.72</v>
      </c>
      <c r="U4">
        <v>0.5600000000000001</v>
      </c>
      <c r="V4">
        <v>0.88</v>
      </c>
      <c r="W4">
        <v>3.05</v>
      </c>
      <c r="X4">
        <v>0.85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4.0516</v>
      </c>
      <c r="E5">
        <v>24.68</v>
      </c>
      <c r="F5">
        <v>22.04</v>
      </c>
      <c r="G5">
        <v>41.32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168.66</v>
      </c>
      <c r="Q5">
        <v>947.11</v>
      </c>
      <c r="R5">
        <v>58.71</v>
      </c>
      <c r="S5">
        <v>36.86</v>
      </c>
      <c r="T5">
        <v>9979.24</v>
      </c>
      <c r="U5">
        <v>0.63</v>
      </c>
      <c r="V5">
        <v>0.89</v>
      </c>
      <c r="W5">
        <v>3.03</v>
      </c>
      <c r="X5">
        <v>0.64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4.1096</v>
      </c>
      <c r="E6">
        <v>24.33</v>
      </c>
      <c r="F6">
        <v>21.85</v>
      </c>
      <c r="G6">
        <v>54.63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157.63</v>
      </c>
      <c r="Q6">
        <v>947.12</v>
      </c>
      <c r="R6">
        <v>52.77</v>
      </c>
      <c r="S6">
        <v>36.86</v>
      </c>
      <c r="T6">
        <v>7052.19</v>
      </c>
      <c r="U6">
        <v>0.7</v>
      </c>
      <c r="V6">
        <v>0.9</v>
      </c>
      <c r="W6">
        <v>3.02</v>
      </c>
      <c r="X6">
        <v>0.45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4.1101</v>
      </c>
      <c r="E7">
        <v>24.33</v>
      </c>
      <c r="F7">
        <v>21.87</v>
      </c>
      <c r="G7">
        <v>57.05</v>
      </c>
      <c r="H7">
        <v>1.01</v>
      </c>
      <c r="I7">
        <v>23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155.82</v>
      </c>
      <c r="Q7">
        <v>947.12</v>
      </c>
      <c r="R7">
        <v>52.56</v>
      </c>
      <c r="S7">
        <v>36.86</v>
      </c>
      <c r="T7">
        <v>6952.12</v>
      </c>
      <c r="U7">
        <v>0.7</v>
      </c>
      <c r="V7">
        <v>0.9</v>
      </c>
      <c r="W7">
        <v>3.05</v>
      </c>
      <c r="X7">
        <v>0.47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3.1118</v>
      </c>
      <c r="E2">
        <v>32.14</v>
      </c>
      <c r="F2">
        <v>25.2</v>
      </c>
      <c r="G2">
        <v>8.039999999999999</v>
      </c>
      <c r="H2">
        <v>0.14</v>
      </c>
      <c r="I2">
        <v>188</v>
      </c>
      <c r="J2">
        <v>124.63</v>
      </c>
      <c r="K2">
        <v>45</v>
      </c>
      <c r="L2">
        <v>1</v>
      </c>
      <c r="M2">
        <v>186</v>
      </c>
      <c r="N2">
        <v>18.64</v>
      </c>
      <c r="O2">
        <v>15605.44</v>
      </c>
      <c r="P2">
        <v>260.27</v>
      </c>
      <c r="Q2">
        <v>947.24</v>
      </c>
      <c r="R2">
        <v>156.97</v>
      </c>
      <c r="S2">
        <v>36.86</v>
      </c>
      <c r="T2">
        <v>58331.36</v>
      </c>
      <c r="U2">
        <v>0.23</v>
      </c>
      <c r="V2">
        <v>0.78</v>
      </c>
      <c r="W2">
        <v>3.29</v>
      </c>
      <c r="X2">
        <v>3.8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3.6487</v>
      </c>
      <c r="E3">
        <v>27.41</v>
      </c>
      <c r="F3">
        <v>23.1</v>
      </c>
      <c r="G3">
        <v>16.31</v>
      </c>
      <c r="H3">
        <v>0.28</v>
      </c>
      <c r="I3">
        <v>85</v>
      </c>
      <c r="J3">
        <v>125.95</v>
      </c>
      <c r="K3">
        <v>45</v>
      </c>
      <c r="L3">
        <v>2</v>
      </c>
      <c r="M3">
        <v>83</v>
      </c>
      <c r="N3">
        <v>18.95</v>
      </c>
      <c r="O3">
        <v>15767.7</v>
      </c>
      <c r="P3">
        <v>232.78</v>
      </c>
      <c r="Q3">
        <v>947.24</v>
      </c>
      <c r="R3">
        <v>91.48</v>
      </c>
      <c r="S3">
        <v>36.86</v>
      </c>
      <c r="T3">
        <v>26099.96</v>
      </c>
      <c r="U3">
        <v>0.4</v>
      </c>
      <c r="V3">
        <v>0.85</v>
      </c>
      <c r="W3">
        <v>3.13</v>
      </c>
      <c r="X3">
        <v>1.7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3.8508</v>
      </c>
      <c r="E4">
        <v>25.97</v>
      </c>
      <c r="F4">
        <v>22.46</v>
      </c>
      <c r="G4">
        <v>24.95</v>
      </c>
      <c r="H4">
        <v>0.42</v>
      </c>
      <c r="I4">
        <v>54</v>
      </c>
      <c r="J4">
        <v>127.27</v>
      </c>
      <c r="K4">
        <v>45</v>
      </c>
      <c r="L4">
        <v>3</v>
      </c>
      <c r="M4">
        <v>52</v>
      </c>
      <c r="N4">
        <v>19.27</v>
      </c>
      <c r="O4">
        <v>15930.42</v>
      </c>
      <c r="P4">
        <v>220.56</v>
      </c>
      <c r="Q4">
        <v>947.14</v>
      </c>
      <c r="R4">
        <v>71.84999999999999</v>
      </c>
      <c r="S4">
        <v>36.86</v>
      </c>
      <c r="T4">
        <v>16439.96</v>
      </c>
      <c r="U4">
        <v>0.51</v>
      </c>
      <c r="V4">
        <v>0.88</v>
      </c>
      <c r="W4">
        <v>3.06</v>
      </c>
      <c r="X4">
        <v>1.06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3.9541</v>
      </c>
      <c r="E5">
        <v>25.29</v>
      </c>
      <c r="F5">
        <v>22.16</v>
      </c>
      <c r="G5">
        <v>34.09</v>
      </c>
      <c r="H5">
        <v>0.55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211.53</v>
      </c>
      <c r="Q5">
        <v>947.12</v>
      </c>
      <c r="R5">
        <v>62.48</v>
      </c>
      <c r="S5">
        <v>36.86</v>
      </c>
      <c r="T5">
        <v>11830.21</v>
      </c>
      <c r="U5">
        <v>0.59</v>
      </c>
      <c r="V5">
        <v>0.89</v>
      </c>
      <c r="W5">
        <v>3.04</v>
      </c>
      <c r="X5">
        <v>0.76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4.0137</v>
      </c>
      <c r="E6">
        <v>24.91</v>
      </c>
      <c r="F6">
        <v>21.99</v>
      </c>
      <c r="G6">
        <v>42.56</v>
      </c>
      <c r="H6">
        <v>0.68</v>
      </c>
      <c r="I6">
        <v>31</v>
      </c>
      <c r="J6">
        <v>129.92</v>
      </c>
      <c r="K6">
        <v>45</v>
      </c>
      <c r="L6">
        <v>5</v>
      </c>
      <c r="M6">
        <v>29</v>
      </c>
      <c r="N6">
        <v>19.92</v>
      </c>
      <c r="O6">
        <v>16257.24</v>
      </c>
      <c r="P6">
        <v>203.05</v>
      </c>
      <c r="Q6">
        <v>947.12</v>
      </c>
      <c r="R6">
        <v>57.44</v>
      </c>
      <c r="S6">
        <v>36.86</v>
      </c>
      <c r="T6">
        <v>9347.6</v>
      </c>
      <c r="U6">
        <v>0.64</v>
      </c>
      <c r="V6">
        <v>0.89</v>
      </c>
      <c r="W6">
        <v>3.02</v>
      </c>
      <c r="X6">
        <v>0.59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4.0556</v>
      </c>
      <c r="E7">
        <v>24.66</v>
      </c>
      <c r="F7">
        <v>21.89</v>
      </c>
      <c r="G7">
        <v>52.53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194.91</v>
      </c>
      <c r="Q7">
        <v>947.1900000000001</v>
      </c>
      <c r="R7">
        <v>54.01</v>
      </c>
      <c r="S7">
        <v>36.86</v>
      </c>
      <c r="T7">
        <v>7662.54</v>
      </c>
      <c r="U7">
        <v>0.68</v>
      </c>
      <c r="V7">
        <v>0.9</v>
      </c>
      <c r="W7">
        <v>3.02</v>
      </c>
      <c r="X7">
        <v>0.49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4.0847</v>
      </c>
      <c r="E8">
        <v>24.48</v>
      </c>
      <c r="F8">
        <v>21.81</v>
      </c>
      <c r="G8">
        <v>62.32</v>
      </c>
      <c r="H8">
        <v>0.93</v>
      </c>
      <c r="I8">
        <v>21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186.89</v>
      </c>
      <c r="Q8">
        <v>947.11</v>
      </c>
      <c r="R8">
        <v>51.51</v>
      </c>
      <c r="S8">
        <v>36.86</v>
      </c>
      <c r="T8">
        <v>6432.84</v>
      </c>
      <c r="U8">
        <v>0.72</v>
      </c>
      <c r="V8">
        <v>0.9</v>
      </c>
      <c r="W8">
        <v>3.02</v>
      </c>
      <c r="X8">
        <v>0.41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4.1103</v>
      </c>
      <c r="E9">
        <v>24.33</v>
      </c>
      <c r="F9">
        <v>21.74</v>
      </c>
      <c r="G9">
        <v>72.45999999999999</v>
      </c>
      <c r="H9">
        <v>1.06</v>
      </c>
      <c r="I9">
        <v>18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181.64</v>
      </c>
      <c r="Q9">
        <v>947.15</v>
      </c>
      <c r="R9">
        <v>48.98</v>
      </c>
      <c r="S9">
        <v>36.86</v>
      </c>
      <c r="T9">
        <v>5184.88</v>
      </c>
      <c r="U9">
        <v>0.75</v>
      </c>
      <c r="V9">
        <v>0.91</v>
      </c>
      <c r="W9">
        <v>3.02</v>
      </c>
      <c r="X9">
        <v>0.34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4.114</v>
      </c>
      <c r="E10">
        <v>24.31</v>
      </c>
      <c r="F10">
        <v>21.74</v>
      </c>
      <c r="G10">
        <v>76.73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179.06</v>
      </c>
      <c r="Q10">
        <v>947.11</v>
      </c>
      <c r="R10">
        <v>48.69</v>
      </c>
      <c r="S10">
        <v>36.86</v>
      </c>
      <c r="T10">
        <v>5044.66</v>
      </c>
      <c r="U10">
        <v>0.76</v>
      </c>
      <c r="V10">
        <v>0.91</v>
      </c>
      <c r="W10">
        <v>3.03</v>
      </c>
      <c r="X10">
        <v>0.34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2024-09-26T00:42:20Z</dcterms:created>
  <dcterms:modified xsi:type="dcterms:W3CDTF">2024-09-26T00:42:20Z</dcterms:modified>
</cp:coreProperties>
</file>