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xVal>
          <yVal>
            <numRef>
              <f>gráficos!$B$7:$B$434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  <c r="AA2" t="n">
        <v>1457.933599687262</v>
      </c>
      <c r="AB2" t="n">
        <v>1994.809070583089</v>
      </c>
      <c r="AC2" t="n">
        <v>1804.427292618752</v>
      </c>
      <c r="AD2" t="n">
        <v>1457933.599687262</v>
      </c>
      <c r="AE2" t="n">
        <v>1994809.070583089</v>
      </c>
      <c r="AF2" t="n">
        <v>1.345057426044924e-06</v>
      </c>
      <c r="AG2" t="n">
        <v>32.57523148148148</v>
      </c>
      <c r="AH2" t="n">
        <v>1804427.292618752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  <c r="AA3" t="n">
        <v>907.7115226281283</v>
      </c>
      <c r="AB3" t="n">
        <v>1241.970950665921</v>
      </c>
      <c r="AC3" t="n">
        <v>1123.438986251542</v>
      </c>
      <c r="AD3" t="n">
        <v>907711.5226281283</v>
      </c>
      <c r="AE3" t="n">
        <v>1241970.950665921</v>
      </c>
      <c r="AF3" t="n">
        <v>1.885427527349884e-06</v>
      </c>
      <c r="AG3" t="n">
        <v>23.24074074074074</v>
      </c>
      <c r="AH3" t="n">
        <v>1123438.986251542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  <c r="AA4" t="n">
        <v>782.0072675001861</v>
      </c>
      <c r="AB4" t="n">
        <v>1069.976843119529</v>
      </c>
      <c r="AC4" t="n">
        <v>967.8597549341314</v>
      </c>
      <c r="AD4" t="n">
        <v>782007.2675001861</v>
      </c>
      <c r="AE4" t="n">
        <v>1069976.843119529</v>
      </c>
      <c r="AF4" t="n">
        <v>2.097577873974026e-06</v>
      </c>
      <c r="AG4" t="n">
        <v>20.89120370370371</v>
      </c>
      <c r="AH4" t="n">
        <v>967859.7549341314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  <c r="AA5" t="n">
        <v>734.009796831736</v>
      </c>
      <c r="AB5" t="n">
        <v>1004.304586251995</v>
      </c>
      <c r="AC5" t="n">
        <v>908.4551660904435</v>
      </c>
      <c r="AD5" t="n">
        <v>734009.796831736</v>
      </c>
      <c r="AE5" t="n">
        <v>1004304.586251995</v>
      </c>
      <c r="AF5" t="n">
        <v>2.210467298248328e-06</v>
      </c>
      <c r="AG5" t="n">
        <v>19.82060185185185</v>
      </c>
      <c r="AH5" t="n">
        <v>908455.1660904435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  <c r="AA6" t="n">
        <v>704.6044139179257</v>
      </c>
      <c r="AB6" t="n">
        <v>964.0708440753829</v>
      </c>
      <c r="AC6" t="n">
        <v>872.0612757987557</v>
      </c>
      <c r="AD6" t="n">
        <v>704604.4139179258</v>
      </c>
      <c r="AE6" t="n">
        <v>964070.8440753829</v>
      </c>
      <c r="AF6" t="n">
        <v>2.276944102079876e-06</v>
      </c>
      <c r="AG6" t="n">
        <v>19.24189814814815</v>
      </c>
      <c r="AH6" t="n">
        <v>872061.2757987557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  <c r="AA7" t="n">
        <v>681.4247791455687</v>
      </c>
      <c r="AB7" t="n">
        <v>932.3554451665302</v>
      </c>
      <c r="AC7" t="n">
        <v>843.3727500489217</v>
      </c>
      <c r="AD7" t="n">
        <v>681424.7791455686</v>
      </c>
      <c r="AE7" t="n">
        <v>932355.4451665302</v>
      </c>
      <c r="AF7" t="n">
        <v>2.32532528391172e-06</v>
      </c>
      <c r="AG7" t="n">
        <v>18.8425925925926</v>
      </c>
      <c r="AH7" t="n">
        <v>843372.7500489217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  <c r="AA8" t="n">
        <v>671.706844000639</v>
      </c>
      <c r="AB8" t="n">
        <v>919.0589375761966</v>
      </c>
      <c r="AC8" t="n">
        <v>831.3452424812441</v>
      </c>
      <c r="AD8" t="n">
        <v>671706.8440006389</v>
      </c>
      <c r="AE8" t="n">
        <v>919058.9375761966</v>
      </c>
      <c r="AF8" t="n">
        <v>2.359169397024136e-06</v>
      </c>
      <c r="AG8" t="n">
        <v>18.57060185185185</v>
      </c>
      <c r="AH8" t="n">
        <v>831345.2424812441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  <c r="AA9" t="n">
        <v>656.2747287968609</v>
      </c>
      <c r="AB9" t="n">
        <v>897.9440367375145</v>
      </c>
      <c r="AC9" t="n">
        <v>812.2455181436562</v>
      </c>
      <c r="AD9" t="n">
        <v>656274.7287968609</v>
      </c>
      <c r="AE9" t="n">
        <v>897944.0367375144</v>
      </c>
      <c r="AF9" t="n">
        <v>2.38377641438775e-06</v>
      </c>
      <c r="AG9" t="n">
        <v>18.37962962962963</v>
      </c>
      <c r="AH9" t="n">
        <v>812245.5181436562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  <c r="AA10" t="n">
        <v>650.1399200339681</v>
      </c>
      <c r="AB10" t="n">
        <v>889.5501207394633</v>
      </c>
      <c r="AC10" t="n">
        <v>804.652705707524</v>
      </c>
      <c r="AD10" t="n">
        <v>650139.9200339681</v>
      </c>
      <c r="AE10" t="n">
        <v>889550.1207394633</v>
      </c>
      <c r="AF10" t="n">
        <v>2.405127734069409e-06</v>
      </c>
      <c r="AG10" t="n">
        <v>18.21759259259259</v>
      </c>
      <c r="AH10" t="n">
        <v>804652.705707524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  <c r="AA11" t="n">
        <v>645.2631966071818</v>
      </c>
      <c r="AB11" t="n">
        <v>882.8775726010808</v>
      </c>
      <c r="AC11" t="n">
        <v>798.6169761984886</v>
      </c>
      <c r="AD11" t="n">
        <v>645263.1966071818</v>
      </c>
      <c r="AE11" t="n">
        <v>882877.5726010809</v>
      </c>
      <c r="AF11" t="n">
        <v>2.421179080780444e-06</v>
      </c>
      <c r="AG11" t="n">
        <v>18.09606481481481</v>
      </c>
      <c r="AH11" t="n">
        <v>798616.9761984886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  <c r="AA12" t="n">
        <v>640.8382075483065</v>
      </c>
      <c r="AB12" t="n">
        <v>876.8231073539882</v>
      </c>
      <c r="AC12" t="n">
        <v>793.1403406170832</v>
      </c>
      <c r="AD12" t="n">
        <v>640838.2075483066</v>
      </c>
      <c r="AE12" t="n">
        <v>876823.1073539882</v>
      </c>
      <c r="AF12" t="n">
        <v>2.437078999692317e-06</v>
      </c>
      <c r="AG12" t="n">
        <v>17.98032407407407</v>
      </c>
      <c r="AH12" t="n">
        <v>793140.3406170832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  <c r="AA13" t="n">
        <v>637.7037452145722</v>
      </c>
      <c r="AB13" t="n">
        <v>872.5343977062541</v>
      </c>
      <c r="AC13" t="n">
        <v>789.260939398887</v>
      </c>
      <c r="AD13" t="n">
        <v>637703.7452145722</v>
      </c>
      <c r="AE13" t="n">
        <v>872534.3977062542</v>
      </c>
      <c r="AF13" t="n">
        <v>2.446846092738182e-06</v>
      </c>
      <c r="AG13" t="n">
        <v>17.90509259259259</v>
      </c>
      <c r="AH13" t="n">
        <v>789260.939398887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  <c r="AA14" t="n">
        <v>634.642496884013</v>
      </c>
      <c r="AB14" t="n">
        <v>868.3458626876383</v>
      </c>
      <c r="AC14" t="n">
        <v>785.472152283802</v>
      </c>
      <c r="AD14" t="n">
        <v>634642.4968840129</v>
      </c>
      <c r="AE14" t="n">
        <v>868345.8626876383</v>
      </c>
      <c r="AF14" t="n">
        <v>2.457976035976493e-06</v>
      </c>
      <c r="AG14" t="n">
        <v>17.82407407407407</v>
      </c>
      <c r="AH14" t="n">
        <v>785472.1522838019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  <c r="AA15" t="n">
        <v>622.4548701719689</v>
      </c>
      <c r="AB15" t="n">
        <v>851.6702141400764</v>
      </c>
      <c r="AC15" t="n">
        <v>770.3880042291997</v>
      </c>
      <c r="AD15" t="n">
        <v>622454.8701719688</v>
      </c>
      <c r="AE15" t="n">
        <v>851670.2141400764</v>
      </c>
      <c r="AF15" t="n">
        <v>2.468878837516064e-06</v>
      </c>
      <c r="AG15" t="n">
        <v>17.7488425925926</v>
      </c>
      <c r="AH15" t="n">
        <v>770388.0042291997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  <c r="AA16" t="n">
        <v>621.800461605591</v>
      </c>
      <c r="AB16" t="n">
        <v>850.7748234690901</v>
      </c>
      <c r="AC16" t="n">
        <v>769.5780683871636</v>
      </c>
      <c r="AD16" t="n">
        <v>621800.461605591</v>
      </c>
      <c r="AE16" t="n">
        <v>850774.82346909</v>
      </c>
      <c r="AF16" t="n">
        <v>2.472664532495082e-06</v>
      </c>
      <c r="AG16" t="n">
        <v>17.71990740740741</v>
      </c>
      <c r="AH16" t="n">
        <v>769578.0683871636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  <c r="AA17" t="n">
        <v>619.0784326808268</v>
      </c>
      <c r="AB17" t="n">
        <v>847.050423406787</v>
      </c>
      <c r="AC17" t="n">
        <v>766.2091198395784</v>
      </c>
      <c r="AD17" t="n">
        <v>619078.4326808269</v>
      </c>
      <c r="AE17" t="n">
        <v>847050.423406787</v>
      </c>
      <c r="AF17" t="n">
        <v>2.48091734754934e-06</v>
      </c>
      <c r="AG17" t="n">
        <v>17.66203703703704</v>
      </c>
      <c r="AH17" t="n">
        <v>766209.1198395784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  <c r="AA18" t="n">
        <v>617.4510669840032</v>
      </c>
      <c r="AB18" t="n">
        <v>844.8237898660853</v>
      </c>
      <c r="AC18" t="n">
        <v>764.1949930789015</v>
      </c>
      <c r="AD18" t="n">
        <v>617451.0669840032</v>
      </c>
      <c r="AE18" t="n">
        <v>844823.7898660854</v>
      </c>
      <c r="AF18" t="n">
        <v>2.485838751022062e-06</v>
      </c>
      <c r="AG18" t="n">
        <v>17.62731481481482</v>
      </c>
      <c r="AH18" t="n">
        <v>764194.9930789014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  <c r="AA19" t="n">
        <v>615.77727495258</v>
      </c>
      <c r="AB19" t="n">
        <v>842.533633766199</v>
      </c>
      <c r="AC19" t="n">
        <v>762.1234062629341</v>
      </c>
      <c r="AD19" t="n">
        <v>615777.27495258</v>
      </c>
      <c r="AE19" t="n">
        <v>842533.633766199</v>
      </c>
      <c r="AF19" t="n">
        <v>2.491517293490589e-06</v>
      </c>
      <c r="AG19" t="n">
        <v>17.58680555555556</v>
      </c>
      <c r="AH19" t="n">
        <v>762123.4062629341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613.4071044597442</v>
      </c>
      <c r="AB20" t="n">
        <v>839.2906619333587</v>
      </c>
      <c r="AC20" t="n">
        <v>759.1899391102806</v>
      </c>
      <c r="AD20" t="n">
        <v>613407.1044597442</v>
      </c>
      <c r="AE20" t="n">
        <v>839290.6619333588</v>
      </c>
      <c r="AF20" t="n">
        <v>2.497195835959115e-06</v>
      </c>
      <c r="AG20" t="n">
        <v>17.5462962962963</v>
      </c>
      <c r="AH20" t="n">
        <v>759189.9391102806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  <c r="AA21" t="n">
        <v>613.7409581382202</v>
      </c>
      <c r="AB21" t="n">
        <v>839.7474552648345</v>
      </c>
      <c r="AC21" t="n">
        <v>759.6031367273138</v>
      </c>
      <c r="AD21" t="n">
        <v>613740.9581382202</v>
      </c>
      <c r="AE21" t="n">
        <v>839747.4552648345</v>
      </c>
      <c r="AF21" t="n">
        <v>2.495908699666249e-06</v>
      </c>
      <c r="AG21" t="n">
        <v>17.55787037037037</v>
      </c>
      <c r="AH21" t="n">
        <v>759603.1367273137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  <c r="AA22" t="n">
        <v>610.8274057607779</v>
      </c>
      <c r="AB22" t="n">
        <v>835.7610043651588</v>
      </c>
      <c r="AC22" t="n">
        <v>755.9971471064839</v>
      </c>
      <c r="AD22" t="n">
        <v>610827.4057607779</v>
      </c>
      <c r="AE22" t="n">
        <v>835761.0043651587</v>
      </c>
      <c r="AF22" t="n">
        <v>2.503328661825123e-06</v>
      </c>
      <c r="AG22" t="n">
        <v>17.5</v>
      </c>
      <c r="AH22" t="n">
        <v>755997.1471064839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610.0355632624244</v>
      </c>
      <c r="AB23" t="n">
        <v>834.677570525286</v>
      </c>
      <c r="AC23" t="n">
        <v>755.0171146716798</v>
      </c>
      <c r="AD23" t="n">
        <v>610035.5632624244</v>
      </c>
      <c r="AE23" t="n">
        <v>834677.570525286</v>
      </c>
      <c r="AF23" t="n">
        <v>2.506962929004981e-06</v>
      </c>
      <c r="AG23" t="n">
        <v>17.47685185185185</v>
      </c>
      <c r="AH23" t="n">
        <v>755017.1146716798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  <c r="AA24" t="n">
        <v>609.9406025929317</v>
      </c>
      <c r="AB24" t="n">
        <v>834.547641147917</v>
      </c>
      <c r="AC24" t="n">
        <v>754.8995855717299</v>
      </c>
      <c r="AD24" t="n">
        <v>609940.6025929317</v>
      </c>
      <c r="AE24" t="n">
        <v>834547.641147917</v>
      </c>
      <c r="AF24" t="n">
        <v>2.506962929004981e-06</v>
      </c>
      <c r="AG24" t="n">
        <v>17.47685185185185</v>
      </c>
      <c r="AH24" t="n">
        <v>754899.5855717298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  <c r="AA25" t="n">
        <v>607.6935579325166</v>
      </c>
      <c r="AB25" t="n">
        <v>831.4731355109232</v>
      </c>
      <c r="AC25" t="n">
        <v>752.1185064376349</v>
      </c>
      <c r="AD25" t="n">
        <v>607693.5579325166</v>
      </c>
      <c r="AE25" t="n">
        <v>831473.1355109231</v>
      </c>
      <c r="AF25" t="n">
        <v>2.51339861046931e-06</v>
      </c>
      <c r="AG25" t="n">
        <v>17.43055555555556</v>
      </c>
      <c r="AH25" t="n">
        <v>752118.5064376349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  <c r="AA26" t="n">
        <v>607.4257487480226</v>
      </c>
      <c r="AB26" t="n">
        <v>831.106707169791</v>
      </c>
      <c r="AC26" t="n">
        <v>751.7870495030951</v>
      </c>
      <c r="AD26" t="n">
        <v>607425.7487480226</v>
      </c>
      <c r="AE26" t="n">
        <v>831106.707169791</v>
      </c>
      <c r="AF26" t="n">
        <v>2.512868613172248e-06</v>
      </c>
      <c r="AG26" t="n">
        <v>17.43634259259259</v>
      </c>
      <c r="AH26" t="n">
        <v>751787.0495030951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  <c r="AA27" t="n">
        <v>604.8467973957181</v>
      </c>
      <c r="AB27" t="n">
        <v>827.5780721542642</v>
      </c>
      <c r="AC27" t="n">
        <v>748.5951824609798</v>
      </c>
      <c r="AD27" t="n">
        <v>604846.7973957182</v>
      </c>
      <c r="AE27" t="n">
        <v>827578.0721542642</v>
      </c>
      <c r="AF27" t="n">
        <v>2.520137147531961e-06</v>
      </c>
      <c r="AG27" t="n">
        <v>17.38425925925926</v>
      </c>
      <c r="AH27" t="n">
        <v>748595.1824609798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  <c r="AA28" t="n">
        <v>605.2489391998359</v>
      </c>
      <c r="AB28" t="n">
        <v>828.1283003119026</v>
      </c>
      <c r="AC28" t="n">
        <v>749.0928976155033</v>
      </c>
      <c r="AD28" t="n">
        <v>605248.939199836</v>
      </c>
      <c r="AE28" t="n">
        <v>828128.3003119027</v>
      </c>
      <c r="AF28" t="n">
        <v>2.519152866837416e-06</v>
      </c>
      <c r="AG28" t="n">
        <v>17.39583333333333</v>
      </c>
      <c r="AH28" t="n">
        <v>749092.8976155033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  <c r="AA29" t="n">
        <v>604.561461974448</v>
      </c>
      <c r="AB29" t="n">
        <v>827.187663642772</v>
      </c>
      <c r="AC29" t="n">
        <v>748.2420339898825</v>
      </c>
      <c r="AD29" t="n">
        <v>604561.4619744479</v>
      </c>
      <c r="AE29" t="n">
        <v>827187.663642772</v>
      </c>
      <c r="AF29" t="n">
        <v>2.519380008536158e-06</v>
      </c>
      <c r="AG29" t="n">
        <v>17.3900462962963</v>
      </c>
      <c r="AH29" t="n">
        <v>748242.0339898826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  <c r="AA30" t="n">
        <v>603.0077894906832</v>
      </c>
      <c r="AB30" t="n">
        <v>825.0618604072927</v>
      </c>
      <c r="AC30" t="n">
        <v>746.3191144316138</v>
      </c>
      <c r="AD30" t="n">
        <v>603007.7894906832</v>
      </c>
      <c r="AE30" t="n">
        <v>825061.8604072927</v>
      </c>
      <c r="AF30" t="n">
        <v>2.524831409305943e-06</v>
      </c>
      <c r="AG30" t="n">
        <v>17.35532407407407</v>
      </c>
      <c r="AH30" t="n">
        <v>746319.1144316138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  <c r="AA31" t="n">
        <v>603.1821282511485</v>
      </c>
      <c r="AB31" t="n">
        <v>825.3003983906445</v>
      </c>
      <c r="AC31" t="n">
        <v>746.5348866846248</v>
      </c>
      <c r="AD31" t="n">
        <v>603182.1282511485</v>
      </c>
      <c r="AE31" t="n">
        <v>825300.3983906446</v>
      </c>
      <c r="AF31" t="n">
        <v>2.524679981506782e-06</v>
      </c>
      <c r="AG31" t="n">
        <v>17.35532407407407</v>
      </c>
      <c r="AH31" t="n">
        <v>746534.8866846248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  <c r="AA32" t="n">
        <v>600.5376720534591</v>
      </c>
      <c r="AB32" t="n">
        <v>821.6821367557923</v>
      </c>
      <c r="AC32" t="n">
        <v>743.2619468619408</v>
      </c>
      <c r="AD32" t="n">
        <v>600537.6720534591</v>
      </c>
      <c r="AE32" t="n">
        <v>821682.1367557923</v>
      </c>
      <c r="AF32" t="n">
        <v>2.525588548301747e-06</v>
      </c>
      <c r="AG32" t="n">
        <v>17.34953703703704</v>
      </c>
      <c r="AH32" t="n">
        <v>743261.9468619408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  <c r="AA33" t="n">
        <v>598.9457742822667</v>
      </c>
      <c r="AB33" t="n">
        <v>819.5040319956738</v>
      </c>
      <c r="AC33" t="n">
        <v>741.2917173631387</v>
      </c>
      <c r="AD33" t="n">
        <v>598945.7742822667</v>
      </c>
      <c r="AE33" t="n">
        <v>819504.0319956738</v>
      </c>
      <c r="AF33" t="n">
        <v>2.530964235171951e-06</v>
      </c>
      <c r="AG33" t="n">
        <v>17.31481481481482</v>
      </c>
      <c r="AH33" t="n">
        <v>741291.7173631387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  <c r="AA34" t="n">
        <v>600.1068702470918</v>
      </c>
      <c r="AB34" t="n">
        <v>821.0926947186864</v>
      </c>
      <c r="AC34" t="n">
        <v>742.728760345569</v>
      </c>
      <c r="AD34" t="n">
        <v>600106.8702470919</v>
      </c>
      <c r="AE34" t="n">
        <v>821092.6947186864</v>
      </c>
      <c r="AF34" t="n">
        <v>2.531418518569434e-06</v>
      </c>
      <c r="AG34" t="n">
        <v>17.30902777777778</v>
      </c>
      <c r="AH34" t="n">
        <v>742728.760345569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600.2848667880845</v>
      </c>
      <c r="AB35" t="n">
        <v>821.3362374387257</v>
      </c>
      <c r="AC35" t="n">
        <v>742.949059690222</v>
      </c>
      <c r="AD35" t="n">
        <v>600284.8667880845</v>
      </c>
      <c r="AE35" t="n">
        <v>821336.2374387257</v>
      </c>
      <c r="AF35" t="n">
        <v>2.529979954477407e-06</v>
      </c>
      <c r="AG35" t="n">
        <v>17.32060185185185</v>
      </c>
      <c r="AH35" t="n">
        <v>742949.059690222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  <c r="AA36" t="n">
        <v>599.1195821050632</v>
      </c>
      <c r="AB36" t="n">
        <v>819.7418435266839</v>
      </c>
      <c r="AC36" t="n">
        <v>741.5068324953997</v>
      </c>
      <c r="AD36" t="n">
        <v>599119.5821050631</v>
      </c>
      <c r="AE36" t="n">
        <v>819741.8435266839</v>
      </c>
      <c r="AF36" t="n">
        <v>2.529147101582023e-06</v>
      </c>
      <c r="AG36" t="n">
        <v>17.32638888888889</v>
      </c>
      <c r="AH36" t="n">
        <v>741506.8324953998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596.0401371770954</v>
      </c>
      <c r="AB37" t="n">
        <v>815.5284111207162</v>
      </c>
      <c r="AC37" t="n">
        <v>737.6955241646681</v>
      </c>
      <c r="AD37" t="n">
        <v>596040.1371770954</v>
      </c>
      <c r="AE37" t="n">
        <v>815528.4111207162</v>
      </c>
      <c r="AF37" t="n">
        <v>2.537021347138379e-06</v>
      </c>
      <c r="AG37" t="n">
        <v>17.26851851851852</v>
      </c>
      <c r="AH37" t="n">
        <v>737695.5241646681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  <c r="AA38" t="n">
        <v>596.761715264383</v>
      </c>
      <c r="AB38" t="n">
        <v>816.5157060935215</v>
      </c>
      <c r="AC38" t="n">
        <v>738.5885930909461</v>
      </c>
      <c r="AD38" t="n">
        <v>596761.715264383</v>
      </c>
      <c r="AE38" t="n">
        <v>816515.7060935216</v>
      </c>
      <c r="AF38" t="n">
        <v>2.536718491540058e-06</v>
      </c>
      <c r="AG38" t="n">
        <v>17.27430555555556</v>
      </c>
      <c r="AH38" t="n">
        <v>738588.5930909461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  <c r="AA39" t="n">
        <v>597.2599124506828</v>
      </c>
      <c r="AB39" t="n">
        <v>817.1973614627258</v>
      </c>
      <c r="AC39" t="n">
        <v>739.2051922284229</v>
      </c>
      <c r="AD39" t="n">
        <v>597259.9124506828</v>
      </c>
      <c r="AE39" t="n">
        <v>817197.3614627258</v>
      </c>
      <c r="AF39" t="n">
        <v>2.536869919339219e-06</v>
      </c>
      <c r="AG39" t="n">
        <v>17.26851851851852</v>
      </c>
      <c r="AH39" t="n">
        <v>739205.1922284228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  <c r="AA40" t="n">
        <v>597.4253726422448</v>
      </c>
      <c r="AB40" t="n">
        <v>817.4237513964093</v>
      </c>
      <c r="AC40" t="n">
        <v>739.4099758245759</v>
      </c>
      <c r="AD40" t="n">
        <v>597425.3726422448</v>
      </c>
      <c r="AE40" t="n">
        <v>817423.7513964094</v>
      </c>
      <c r="AF40" t="n">
        <v>2.535885638644674e-06</v>
      </c>
      <c r="AG40" t="n">
        <v>17.28009259259259</v>
      </c>
      <c r="AH40" t="n">
        <v>739409.9758245759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  <c r="AA41" t="n">
        <v>595.8150105958713</v>
      </c>
      <c r="AB41" t="n">
        <v>815.2203830004015</v>
      </c>
      <c r="AC41" t="n">
        <v>737.416893815836</v>
      </c>
      <c r="AD41" t="n">
        <v>595815.0105958713</v>
      </c>
      <c r="AE41" t="n">
        <v>815220.3830004015</v>
      </c>
      <c r="AF41" t="n">
        <v>2.535885638644674e-06</v>
      </c>
      <c r="AG41" t="n">
        <v>17.28009259259259</v>
      </c>
      <c r="AH41" t="n">
        <v>737416.8938158361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2.0319</v>
      </c>
      <c r="E2" t="n">
        <v>49.21</v>
      </c>
      <c r="F2" t="n">
        <v>36.45</v>
      </c>
      <c r="G2" t="n">
        <v>6.75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447.13</v>
      </c>
      <c r="Q2" t="n">
        <v>446.72</v>
      </c>
      <c r="R2" t="n">
        <v>365.29</v>
      </c>
      <c r="S2" t="n">
        <v>40.63</v>
      </c>
      <c r="T2" t="n">
        <v>155675.2</v>
      </c>
      <c r="U2" t="n">
        <v>0.11</v>
      </c>
      <c r="V2" t="n">
        <v>0.57</v>
      </c>
      <c r="W2" t="n">
        <v>3.15</v>
      </c>
      <c r="X2" t="n">
        <v>9.609999999999999</v>
      </c>
      <c r="Y2" t="n">
        <v>0.5</v>
      </c>
      <c r="Z2" t="n">
        <v>10</v>
      </c>
      <c r="AA2" t="n">
        <v>1124.023799736338</v>
      </c>
      <c r="AB2" t="n">
        <v>1537.938951229527</v>
      </c>
      <c r="AC2" t="n">
        <v>1391.160216235055</v>
      </c>
      <c r="AD2" t="n">
        <v>1124023.799736338</v>
      </c>
      <c r="AE2" t="n">
        <v>1537938.951229527</v>
      </c>
      <c r="AF2" t="n">
        <v>1.616100277799444e-06</v>
      </c>
      <c r="AG2" t="n">
        <v>28.47800925925926</v>
      </c>
      <c r="AH2" t="n">
        <v>1391160.216235055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2.6699</v>
      </c>
      <c r="E3" t="n">
        <v>37.45</v>
      </c>
      <c r="F3" t="n">
        <v>30.75</v>
      </c>
      <c r="G3" t="n">
        <v>13.57</v>
      </c>
      <c r="H3" t="n">
        <v>0.22</v>
      </c>
      <c r="I3" t="n">
        <v>136</v>
      </c>
      <c r="J3" t="n">
        <v>160.54</v>
      </c>
      <c r="K3" t="n">
        <v>50.28</v>
      </c>
      <c r="L3" t="n">
        <v>2</v>
      </c>
      <c r="M3" t="n">
        <v>134</v>
      </c>
      <c r="N3" t="n">
        <v>28.26</v>
      </c>
      <c r="O3" t="n">
        <v>20034.4</v>
      </c>
      <c r="P3" t="n">
        <v>375.45</v>
      </c>
      <c r="Q3" t="n">
        <v>446.59</v>
      </c>
      <c r="R3" t="n">
        <v>179.59</v>
      </c>
      <c r="S3" t="n">
        <v>40.63</v>
      </c>
      <c r="T3" t="n">
        <v>63766.25</v>
      </c>
      <c r="U3" t="n">
        <v>0.23</v>
      </c>
      <c r="V3" t="n">
        <v>0.68</v>
      </c>
      <c r="W3" t="n">
        <v>2.81</v>
      </c>
      <c r="X3" t="n">
        <v>3.92</v>
      </c>
      <c r="Y3" t="n">
        <v>0.5</v>
      </c>
      <c r="Z3" t="n">
        <v>10</v>
      </c>
      <c r="AA3" t="n">
        <v>761.0277755608986</v>
      </c>
      <c r="AB3" t="n">
        <v>1041.271776698333</v>
      </c>
      <c r="AC3" t="n">
        <v>941.8942597643612</v>
      </c>
      <c r="AD3" t="n">
        <v>761027.7755608986</v>
      </c>
      <c r="AE3" t="n">
        <v>1041271.776698333</v>
      </c>
      <c r="AF3" t="n">
        <v>2.123542561984712e-06</v>
      </c>
      <c r="AG3" t="n">
        <v>21.67245370370371</v>
      </c>
      <c r="AH3" t="n">
        <v>941894.2597643612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2.9017</v>
      </c>
      <c r="E4" t="n">
        <v>34.46</v>
      </c>
      <c r="F4" t="n">
        <v>29.34</v>
      </c>
      <c r="G4" t="n">
        <v>20.23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356.58</v>
      </c>
      <c r="Q4" t="n">
        <v>446.59</v>
      </c>
      <c r="R4" t="n">
        <v>132.6</v>
      </c>
      <c r="S4" t="n">
        <v>40.63</v>
      </c>
      <c r="T4" t="n">
        <v>40513.27</v>
      </c>
      <c r="U4" t="n">
        <v>0.31</v>
      </c>
      <c r="V4" t="n">
        <v>0.71</v>
      </c>
      <c r="W4" t="n">
        <v>2.76</v>
      </c>
      <c r="X4" t="n">
        <v>2.51</v>
      </c>
      <c r="Y4" t="n">
        <v>0.5</v>
      </c>
      <c r="Z4" t="n">
        <v>10</v>
      </c>
      <c r="AA4" t="n">
        <v>683.8872513243782</v>
      </c>
      <c r="AB4" t="n">
        <v>935.724708238183</v>
      </c>
      <c r="AC4" t="n">
        <v>846.4204553818063</v>
      </c>
      <c r="AD4" t="n">
        <v>683887.2513243782</v>
      </c>
      <c r="AE4" t="n">
        <v>935724.7082381829</v>
      </c>
      <c r="AF4" t="n">
        <v>2.307907956144813e-06</v>
      </c>
      <c r="AG4" t="n">
        <v>19.94212962962963</v>
      </c>
      <c r="AH4" t="n">
        <v>846420.4553818062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3.0273</v>
      </c>
      <c r="E5" t="n">
        <v>33.03</v>
      </c>
      <c r="F5" t="n">
        <v>28.65</v>
      </c>
      <c r="G5" t="n">
        <v>26.86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346.91</v>
      </c>
      <c r="Q5" t="n">
        <v>446.57</v>
      </c>
      <c r="R5" t="n">
        <v>110.37</v>
      </c>
      <c r="S5" t="n">
        <v>40.63</v>
      </c>
      <c r="T5" t="n">
        <v>29514.41</v>
      </c>
      <c r="U5" t="n">
        <v>0.37</v>
      </c>
      <c r="V5" t="n">
        <v>0.73</v>
      </c>
      <c r="W5" t="n">
        <v>2.72</v>
      </c>
      <c r="X5" t="n">
        <v>1.82</v>
      </c>
      <c r="Y5" t="n">
        <v>0.5</v>
      </c>
      <c r="Z5" t="n">
        <v>10</v>
      </c>
      <c r="AA5" t="n">
        <v>639.3073144387587</v>
      </c>
      <c r="AB5" t="n">
        <v>874.7284718632675</v>
      </c>
      <c r="AC5" t="n">
        <v>791.2456141977575</v>
      </c>
      <c r="AD5" t="n">
        <v>639307.3144387587</v>
      </c>
      <c r="AE5" t="n">
        <v>874728.4718632675</v>
      </c>
      <c r="AF5" t="n">
        <v>2.407805684818277e-06</v>
      </c>
      <c r="AG5" t="n">
        <v>19.11458333333334</v>
      </c>
      <c r="AH5" t="n">
        <v>791245.6141977576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3.1084</v>
      </c>
      <c r="E6" t="n">
        <v>32.17</v>
      </c>
      <c r="F6" t="n">
        <v>28.24</v>
      </c>
      <c r="G6" t="n">
        <v>33.88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340.41</v>
      </c>
      <c r="Q6" t="n">
        <v>446.56</v>
      </c>
      <c r="R6" t="n">
        <v>97</v>
      </c>
      <c r="S6" t="n">
        <v>40.63</v>
      </c>
      <c r="T6" t="n">
        <v>22902.44</v>
      </c>
      <c r="U6" t="n">
        <v>0.42</v>
      </c>
      <c r="V6" t="n">
        <v>0.74</v>
      </c>
      <c r="W6" t="n">
        <v>2.69</v>
      </c>
      <c r="X6" t="n">
        <v>1.41</v>
      </c>
      <c r="Y6" t="n">
        <v>0.5</v>
      </c>
      <c r="Z6" t="n">
        <v>10</v>
      </c>
      <c r="AA6" t="n">
        <v>622.2495695207627</v>
      </c>
      <c r="AB6" t="n">
        <v>851.3893127318711</v>
      </c>
      <c r="AC6" t="n">
        <v>770.1339116571459</v>
      </c>
      <c r="AD6" t="n">
        <v>622249.5695207628</v>
      </c>
      <c r="AE6" t="n">
        <v>851389.312731871</v>
      </c>
      <c r="AF6" t="n">
        <v>2.472309711851859e-06</v>
      </c>
      <c r="AG6" t="n">
        <v>18.61689814814815</v>
      </c>
      <c r="AH6" t="n">
        <v>770133.9116571458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3.1557</v>
      </c>
      <c r="E7" t="n">
        <v>31.69</v>
      </c>
      <c r="F7" t="n">
        <v>28.01</v>
      </c>
      <c r="G7" t="n">
        <v>40.02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336.27</v>
      </c>
      <c r="Q7" t="n">
        <v>446.56</v>
      </c>
      <c r="R7" t="n">
        <v>89.43000000000001</v>
      </c>
      <c r="S7" t="n">
        <v>40.63</v>
      </c>
      <c r="T7" t="n">
        <v>19154.77</v>
      </c>
      <c r="U7" t="n">
        <v>0.45</v>
      </c>
      <c r="V7" t="n">
        <v>0.74</v>
      </c>
      <c r="W7" t="n">
        <v>2.69</v>
      </c>
      <c r="X7" t="n">
        <v>1.18</v>
      </c>
      <c r="Y7" t="n">
        <v>0.5</v>
      </c>
      <c r="Z7" t="n">
        <v>10</v>
      </c>
      <c r="AA7" t="n">
        <v>604.1514837877254</v>
      </c>
      <c r="AB7" t="n">
        <v>826.6267134007371</v>
      </c>
      <c r="AC7" t="n">
        <v>747.7346200516489</v>
      </c>
      <c r="AD7" t="n">
        <v>604151.4837877254</v>
      </c>
      <c r="AE7" t="n">
        <v>826626.7134007371</v>
      </c>
      <c r="AF7" t="n">
        <v>2.509930432920766e-06</v>
      </c>
      <c r="AG7" t="n">
        <v>18.33912037037037</v>
      </c>
      <c r="AH7" t="n">
        <v>747734.6200516489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3.1915</v>
      </c>
      <c r="E8" t="n">
        <v>31.33</v>
      </c>
      <c r="F8" t="n">
        <v>27.85</v>
      </c>
      <c r="G8" t="n">
        <v>46.41</v>
      </c>
      <c r="H8" t="n">
        <v>0.74</v>
      </c>
      <c r="I8" t="n">
        <v>36</v>
      </c>
      <c r="J8" t="n">
        <v>167.72</v>
      </c>
      <c r="K8" t="n">
        <v>50.28</v>
      </c>
      <c r="L8" t="n">
        <v>7</v>
      </c>
      <c r="M8" t="n">
        <v>34</v>
      </c>
      <c r="N8" t="n">
        <v>30.44</v>
      </c>
      <c r="O8" t="n">
        <v>20919.39</v>
      </c>
      <c r="P8" t="n">
        <v>333.16</v>
      </c>
      <c r="Q8" t="n">
        <v>446.58</v>
      </c>
      <c r="R8" t="n">
        <v>84.40000000000001</v>
      </c>
      <c r="S8" t="n">
        <v>40.63</v>
      </c>
      <c r="T8" t="n">
        <v>16668.37</v>
      </c>
      <c r="U8" t="n">
        <v>0.48</v>
      </c>
      <c r="V8" t="n">
        <v>0.75</v>
      </c>
      <c r="W8" t="n">
        <v>2.67</v>
      </c>
      <c r="X8" t="n">
        <v>1.02</v>
      </c>
      <c r="Y8" t="n">
        <v>0.5</v>
      </c>
      <c r="Z8" t="n">
        <v>10</v>
      </c>
      <c r="AA8" t="n">
        <v>597.0865050264304</v>
      </c>
      <c r="AB8" t="n">
        <v>816.9600977746678</v>
      </c>
      <c r="AC8" t="n">
        <v>738.9905726537513</v>
      </c>
      <c r="AD8" t="n">
        <v>597086.5050264304</v>
      </c>
      <c r="AE8" t="n">
        <v>816960.0977746678</v>
      </c>
      <c r="AF8" t="n">
        <v>2.53840446704903e-06</v>
      </c>
      <c r="AG8" t="n">
        <v>18.13078703703703</v>
      </c>
      <c r="AH8" t="n">
        <v>738990.5726537514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3.2246</v>
      </c>
      <c r="E9" t="n">
        <v>31.01</v>
      </c>
      <c r="F9" t="n">
        <v>27.69</v>
      </c>
      <c r="G9" t="n">
        <v>53.59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29</v>
      </c>
      <c r="N9" t="n">
        <v>30.89</v>
      </c>
      <c r="O9" t="n">
        <v>21098.19</v>
      </c>
      <c r="P9" t="n">
        <v>329.71</v>
      </c>
      <c r="Q9" t="n">
        <v>446.57</v>
      </c>
      <c r="R9" t="n">
        <v>79.26000000000001</v>
      </c>
      <c r="S9" t="n">
        <v>40.63</v>
      </c>
      <c r="T9" t="n">
        <v>14125.29</v>
      </c>
      <c r="U9" t="n">
        <v>0.51</v>
      </c>
      <c r="V9" t="n">
        <v>0.75</v>
      </c>
      <c r="W9" t="n">
        <v>2.66</v>
      </c>
      <c r="X9" t="n">
        <v>0.86</v>
      </c>
      <c r="Y9" t="n">
        <v>0.5</v>
      </c>
      <c r="Z9" t="n">
        <v>10</v>
      </c>
      <c r="AA9" t="n">
        <v>590.0469665520566</v>
      </c>
      <c r="AB9" t="n">
        <v>807.3282906715107</v>
      </c>
      <c r="AC9" t="n">
        <v>730.2780117021935</v>
      </c>
      <c r="AD9" t="n">
        <v>590046.9665520566</v>
      </c>
      <c r="AE9" t="n">
        <v>807328.2906715106</v>
      </c>
      <c r="AF9" t="n">
        <v>2.564731018156449e-06</v>
      </c>
      <c r="AG9" t="n">
        <v>17.94560185185185</v>
      </c>
      <c r="AH9" t="n">
        <v>730278.0117021934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3.2505</v>
      </c>
      <c r="E10" t="n">
        <v>30.76</v>
      </c>
      <c r="F10" t="n">
        <v>27.57</v>
      </c>
      <c r="G10" t="n">
        <v>61.27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326.7</v>
      </c>
      <c r="Q10" t="n">
        <v>446.56</v>
      </c>
      <c r="R10" t="n">
        <v>75.3</v>
      </c>
      <c r="S10" t="n">
        <v>40.63</v>
      </c>
      <c r="T10" t="n">
        <v>12167.48</v>
      </c>
      <c r="U10" t="n">
        <v>0.54</v>
      </c>
      <c r="V10" t="n">
        <v>0.75</v>
      </c>
      <c r="W10" t="n">
        <v>2.65</v>
      </c>
      <c r="X10" t="n">
        <v>0.74</v>
      </c>
      <c r="Y10" t="n">
        <v>0.5</v>
      </c>
      <c r="Z10" t="n">
        <v>10</v>
      </c>
      <c r="AA10" t="n">
        <v>576.3113890910346</v>
      </c>
      <c r="AB10" t="n">
        <v>788.53466761843</v>
      </c>
      <c r="AC10" t="n">
        <v>713.2780256562831</v>
      </c>
      <c r="AD10" t="n">
        <v>576311.3890910345</v>
      </c>
      <c r="AE10" t="n">
        <v>788534.66761843</v>
      </c>
      <c r="AF10" t="n">
        <v>2.585330947874941e-06</v>
      </c>
      <c r="AG10" t="n">
        <v>17.80092592592593</v>
      </c>
      <c r="AH10" t="n">
        <v>713278.0256562831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3.2637</v>
      </c>
      <c r="E11" t="n">
        <v>30.64</v>
      </c>
      <c r="F11" t="n">
        <v>27.51</v>
      </c>
      <c r="G11" t="n">
        <v>66.02</v>
      </c>
      <c r="H11" t="n">
        <v>1.03</v>
      </c>
      <c r="I11" t="n">
        <v>25</v>
      </c>
      <c r="J11" t="n">
        <v>172.08</v>
      </c>
      <c r="K11" t="n">
        <v>50.28</v>
      </c>
      <c r="L11" t="n">
        <v>10</v>
      </c>
      <c r="M11" t="n">
        <v>23</v>
      </c>
      <c r="N11" t="n">
        <v>31.8</v>
      </c>
      <c r="O11" t="n">
        <v>21457.64</v>
      </c>
      <c r="P11" t="n">
        <v>324.74</v>
      </c>
      <c r="Q11" t="n">
        <v>446.56</v>
      </c>
      <c r="R11" t="n">
        <v>73.33</v>
      </c>
      <c r="S11" t="n">
        <v>40.63</v>
      </c>
      <c r="T11" t="n">
        <v>11191.54</v>
      </c>
      <c r="U11" t="n">
        <v>0.55</v>
      </c>
      <c r="V11" t="n">
        <v>0.76</v>
      </c>
      <c r="W11" t="n">
        <v>2.65</v>
      </c>
      <c r="X11" t="n">
        <v>0.68</v>
      </c>
      <c r="Y11" t="n">
        <v>0.5</v>
      </c>
      <c r="Z11" t="n">
        <v>10</v>
      </c>
      <c r="AA11" t="n">
        <v>573.2361535999447</v>
      </c>
      <c r="AB11" t="n">
        <v>784.326994749706</v>
      </c>
      <c r="AC11" t="n">
        <v>709.4719271806442</v>
      </c>
      <c r="AD11" t="n">
        <v>573236.1535999447</v>
      </c>
      <c r="AE11" t="n">
        <v>784326.994749706</v>
      </c>
      <c r="AF11" t="n">
        <v>2.595829753754636e-06</v>
      </c>
      <c r="AG11" t="n">
        <v>17.73148148148148</v>
      </c>
      <c r="AH11" t="n">
        <v>709471.9271806442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3.2844</v>
      </c>
      <c r="E12" t="n">
        <v>30.45</v>
      </c>
      <c r="F12" t="n">
        <v>27.41</v>
      </c>
      <c r="G12" t="n">
        <v>74.77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322.18</v>
      </c>
      <c r="Q12" t="n">
        <v>446.56</v>
      </c>
      <c r="R12" t="n">
        <v>70.18000000000001</v>
      </c>
      <c r="S12" t="n">
        <v>40.63</v>
      </c>
      <c r="T12" t="n">
        <v>9629.940000000001</v>
      </c>
      <c r="U12" t="n">
        <v>0.58</v>
      </c>
      <c r="V12" t="n">
        <v>0.76</v>
      </c>
      <c r="W12" t="n">
        <v>2.65</v>
      </c>
      <c r="X12" t="n">
        <v>0.59</v>
      </c>
      <c r="Y12" t="n">
        <v>0.5</v>
      </c>
      <c r="Z12" t="n">
        <v>10</v>
      </c>
      <c r="AA12" t="n">
        <v>568.819807109404</v>
      </c>
      <c r="AB12" t="n">
        <v>778.284354645892</v>
      </c>
      <c r="AC12" t="n">
        <v>704.0059881674395</v>
      </c>
      <c r="AD12" t="n">
        <v>568819.807109404</v>
      </c>
      <c r="AE12" t="n">
        <v>778284.354645892</v>
      </c>
      <c r="AF12" t="n">
        <v>2.612293790247795e-06</v>
      </c>
      <c r="AG12" t="n">
        <v>17.62152777777778</v>
      </c>
      <c r="AH12" t="n">
        <v>704005.9881674395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27.39</v>
      </c>
      <c r="G13" t="n">
        <v>78.26000000000001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319.75</v>
      </c>
      <c r="Q13" t="n">
        <v>446.56</v>
      </c>
      <c r="R13" t="n">
        <v>69.61</v>
      </c>
      <c r="S13" t="n">
        <v>40.63</v>
      </c>
      <c r="T13" t="n">
        <v>9351.209999999999</v>
      </c>
      <c r="U13" t="n">
        <v>0.58</v>
      </c>
      <c r="V13" t="n">
        <v>0.76</v>
      </c>
      <c r="W13" t="n">
        <v>2.64</v>
      </c>
      <c r="X13" t="n">
        <v>0.5600000000000001</v>
      </c>
      <c r="Y13" t="n">
        <v>0.5</v>
      </c>
      <c r="Z13" t="n">
        <v>10</v>
      </c>
      <c r="AA13" t="n">
        <v>566.3526920084995</v>
      </c>
      <c r="AB13" t="n">
        <v>774.908738923398</v>
      </c>
      <c r="AC13" t="n">
        <v>700.9525364717939</v>
      </c>
      <c r="AD13" t="n">
        <v>566352.6920084995</v>
      </c>
      <c r="AE13" t="n">
        <v>774908.738923398</v>
      </c>
      <c r="AF13" t="n">
        <v>2.616986438330385e-06</v>
      </c>
      <c r="AG13" t="n">
        <v>17.58680555555556</v>
      </c>
      <c r="AH13" t="n">
        <v>700952.5364717939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3.3004</v>
      </c>
      <c r="E14" t="n">
        <v>30.3</v>
      </c>
      <c r="F14" t="n">
        <v>27.36</v>
      </c>
      <c r="G14" t="n">
        <v>86.41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319.69</v>
      </c>
      <c r="Q14" t="n">
        <v>446.58</v>
      </c>
      <c r="R14" t="n">
        <v>68.56</v>
      </c>
      <c r="S14" t="n">
        <v>40.63</v>
      </c>
      <c r="T14" t="n">
        <v>8837.43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565.1698825981642</v>
      </c>
      <c r="AB14" t="n">
        <v>773.2903669063088</v>
      </c>
      <c r="AC14" t="n">
        <v>699.4886196086162</v>
      </c>
      <c r="AD14" t="n">
        <v>565169.8825981643</v>
      </c>
      <c r="AE14" t="n">
        <v>773290.3669063088</v>
      </c>
      <c r="AF14" t="n">
        <v>2.625019615556516e-06</v>
      </c>
      <c r="AG14" t="n">
        <v>17.53472222222222</v>
      </c>
      <c r="AH14" t="n">
        <v>699488.6196086162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3.3099</v>
      </c>
      <c r="E15" t="n">
        <v>30.21</v>
      </c>
      <c r="F15" t="n">
        <v>27.31</v>
      </c>
      <c r="G15" t="n">
        <v>91.03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16</v>
      </c>
      <c r="N15" t="n">
        <v>33.69</v>
      </c>
      <c r="O15" t="n">
        <v>22184.13</v>
      </c>
      <c r="P15" t="n">
        <v>316.33</v>
      </c>
      <c r="Q15" t="n">
        <v>446.57</v>
      </c>
      <c r="R15" t="n">
        <v>66.79000000000001</v>
      </c>
      <c r="S15" t="n">
        <v>40.63</v>
      </c>
      <c r="T15" t="n">
        <v>7957.49</v>
      </c>
      <c r="U15" t="n">
        <v>0.61</v>
      </c>
      <c r="V15" t="n">
        <v>0.76</v>
      </c>
      <c r="W15" t="n">
        <v>2.64</v>
      </c>
      <c r="X15" t="n">
        <v>0.48</v>
      </c>
      <c r="Y15" t="n">
        <v>0.5</v>
      </c>
      <c r="Z15" t="n">
        <v>10</v>
      </c>
      <c r="AA15" t="n">
        <v>561.3994360217467</v>
      </c>
      <c r="AB15" t="n">
        <v>768.1314755600911</v>
      </c>
      <c r="AC15" t="n">
        <v>694.8220856119322</v>
      </c>
      <c r="AD15" t="n">
        <v>561399.4360217467</v>
      </c>
      <c r="AE15" t="n">
        <v>768131.4755600911</v>
      </c>
      <c r="AF15" t="n">
        <v>2.632575574333569e-06</v>
      </c>
      <c r="AG15" t="n">
        <v>17.48263888888889</v>
      </c>
      <c r="AH15" t="n">
        <v>694822.0856119321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3.3152</v>
      </c>
      <c r="E16" t="n">
        <v>30.16</v>
      </c>
      <c r="F16" t="n">
        <v>27.29</v>
      </c>
      <c r="G16" t="n">
        <v>96.33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315.08</v>
      </c>
      <c r="Q16" t="n">
        <v>446.56</v>
      </c>
      <c r="R16" t="n">
        <v>66.43000000000001</v>
      </c>
      <c r="S16" t="n">
        <v>40.63</v>
      </c>
      <c r="T16" t="n">
        <v>7777.77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559.884599056389</v>
      </c>
      <c r="AB16" t="n">
        <v>766.0588087941983</v>
      </c>
      <c r="AC16" t="n">
        <v>692.94723125317</v>
      </c>
      <c r="AD16" t="n">
        <v>559884.5990563889</v>
      </c>
      <c r="AE16" t="n">
        <v>766058.8087941983</v>
      </c>
      <c r="AF16" t="n">
        <v>2.636791003967083e-06</v>
      </c>
      <c r="AG16" t="n">
        <v>17.45370370370371</v>
      </c>
      <c r="AH16" t="n">
        <v>692947.2312531701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3.3313</v>
      </c>
      <c r="E17" t="n">
        <v>30.02</v>
      </c>
      <c r="F17" t="n">
        <v>27.21</v>
      </c>
      <c r="G17" t="n">
        <v>108.84</v>
      </c>
      <c r="H17" t="n">
        <v>1.57</v>
      </c>
      <c r="I17" t="n">
        <v>15</v>
      </c>
      <c r="J17" t="n">
        <v>180.95</v>
      </c>
      <c r="K17" t="n">
        <v>50.28</v>
      </c>
      <c r="L17" t="n">
        <v>16</v>
      </c>
      <c r="M17" t="n">
        <v>13</v>
      </c>
      <c r="N17" t="n">
        <v>34.67</v>
      </c>
      <c r="O17" t="n">
        <v>22551.28</v>
      </c>
      <c r="P17" t="n">
        <v>312.66</v>
      </c>
      <c r="Q17" t="n">
        <v>446.56</v>
      </c>
      <c r="R17" t="n">
        <v>63.68</v>
      </c>
      <c r="S17" t="n">
        <v>40.63</v>
      </c>
      <c r="T17" t="n">
        <v>6413.66</v>
      </c>
      <c r="U17" t="n">
        <v>0.64</v>
      </c>
      <c r="V17" t="n">
        <v>0.76</v>
      </c>
      <c r="W17" t="n">
        <v>2.63</v>
      </c>
      <c r="X17" t="n">
        <v>0.38</v>
      </c>
      <c r="Y17" t="n">
        <v>0.5</v>
      </c>
      <c r="Z17" t="n">
        <v>10</v>
      </c>
      <c r="AA17" t="n">
        <v>556.2422384411851</v>
      </c>
      <c r="AB17" t="n">
        <v>761.0751703108671</v>
      </c>
      <c r="AC17" t="n">
        <v>688.4392242321074</v>
      </c>
      <c r="AD17" t="n">
        <v>556242.2384411851</v>
      </c>
      <c r="AE17" t="n">
        <v>761075.170310867</v>
      </c>
      <c r="AF17" t="n">
        <v>2.649596365683984e-06</v>
      </c>
      <c r="AG17" t="n">
        <v>17.37268518518519</v>
      </c>
      <c r="AH17" t="n">
        <v>688439.2242321074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3.33</v>
      </c>
      <c r="E18" t="n">
        <v>30.03</v>
      </c>
      <c r="F18" t="n">
        <v>27.22</v>
      </c>
      <c r="G18" t="n">
        <v>108.89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312.13</v>
      </c>
      <c r="Q18" t="n">
        <v>446.56</v>
      </c>
      <c r="R18" t="n">
        <v>64.09</v>
      </c>
      <c r="S18" t="n">
        <v>40.63</v>
      </c>
      <c r="T18" t="n">
        <v>6618.8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556.0210641602475</v>
      </c>
      <c r="AB18" t="n">
        <v>760.7725499021676</v>
      </c>
      <c r="AC18" t="n">
        <v>688.1654854904838</v>
      </c>
      <c r="AD18" t="n">
        <v>556021.0641602476</v>
      </c>
      <c r="AE18" t="n">
        <v>760772.5499021676</v>
      </c>
      <c r="AF18" t="n">
        <v>2.648562392377651e-06</v>
      </c>
      <c r="AG18" t="n">
        <v>17.37847222222222</v>
      </c>
      <c r="AH18" t="n">
        <v>688165.4854904838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3.3372</v>
      </c>
      <c r="E19" t="n">
        <v>29.97</v>
      </c>
      <c r="F19" t="n">
        <v>27.19</v>
      </c>
      <c r="G19" t="n">
        <v>116.53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309.99</v>
      </c>
      <c r="Q19" t="n">
        <v>446.56</v>
      </c>
      <c r="R19" t="n">
        <v>63.09</v>
      </c>
      <c r="S19" t="n">
        <v>40.63</v>
      </c>
      <c r="T19" t="n">
        <v>6125.92</v>
      </c>
      <c r="U19" t="n">
        <v>0.64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553.6577894312898</v>
      </c>
      <c r="AB19" t="n">
        <v>757.5390131576848</v>
      </c>
      <c r="AC19" t="n">
        <v>685.2405529545972</v>
      </c>
      <c r="AD19" t="n">
        <v>553657.7894312898</v>
      </c>
      <c r="AE19" t="n">
        <v>757539.0131576848</v>
      </c>
      <c r="AF19" t="n">
        <v>2.654289013766575e-06</v>
      </c>
      <c r="AG19" t="n">
        <v>17.34375</v>
      </c>
      <c r="AH19" t="n">
        <v>685240.5529545972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3.3435</v>
      </c>
      <c r="E20" t="n">
        <v>29.91</v>
      </c>
      <c r="F20" t="n">
        <v>27.17</v>
      </c>
      <c r="G20" t="n">
        <v>125.38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309.6</v>
      </c>
      <c r="Q20" t="n">
        <v>446.58</v>
      </c>
      <c r="R20" t="n">
        <v>62.14</v>
      </c>
      <c r="S20" t="n">
        <v>40.63</v>
      </c>
      <c r="T20" t="n">
        <v>5657.59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552.6933862317592</v>
      </c>
      <c r="AB20" t="n">
        <v>756.2194741536208</v>
      </c>
      <c r="AC20" t="n">
        <v>684.0469489010964</v>
      </c>
      <c r="AD20" t="n">
        <v>552693.3862317592</v>
      </c>
      <c r="AE20" t="n">
        <v>756219.4741536208</v>
      </c>
      <c r="AF20" t="n">
        <v>2.659299807481884e-06</v>
      </c>
      <c r="AG20" t="n">
        <v>17.30902777777778</v>
      </c>
      <c r="AH20" t="n">
        <v>684046.9489010964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3.351</v>
      </c>
      <c r="E21" t="n">
        <v>29.84</v>
      </c>
      <c r="F21" t="n">
        <v>27.13</v>
      </c>
      <c r="G21" t="n">
        <v>135.66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306.14</v>
      </c>
      <c r="Q21" t="n">
        <v>446.56</v>
      </c>
      <c r="R21" t="n">
        <v>61.07</v>
      </c>
      <c r="S21" t="n">
        <v>40.63</v>
      </c>
      <c r="T21" t="n">
        <v>5127.45</v>
      </c>
      <c r="U21" t="n">
        <v>0.67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549.3291552151511</v>
      </c>
      <c r="AB21" t="n">
        <v>751.6163848573002</v>
      </c>
      <c r="AC21" t="n">
        <v>679.8831719867401</v>
      </c>
      <c r="AD21" t="n">
        <v>549329.1552151511</v>
      </c>
      <c r="AE21" t="n">
        <v>751616.3848573002</v>
      </c>
      <c r="AF21" t="n">
        <v>2.665265038095347e-06</v>
      </c>
      <c r="AG21" t="n">
        <v>17.26851851851852</v>
      </c>
      <c r="AH21" t="n">
        <v>679883.1719867401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3.3506</v>
      </c>
      <c r="E22" t="n">
        <v>29.84</v>
      </c>
      <c r="F22" t="n">
        <v>27.13</v>
      </c>
      <c r="G22" t="n">
        <v>135.67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10</v>
      </c>
      <c r="N22" t="n">
        <v>37.21</v>
      </c>
      <c r="O22" t="n">
        <v>23481.16</v>
      </c>
      <c r="P22" t="n">
        <v>305.82</v>
      </c>
      <c r="Q22" t="n">
        <v>446.57</v>
      </c>
      <c r="R22" t="n">
        <v>61.22</v>
      </c>
      <c r="S22" t="n">
        <v>40.63</v>
      </c>
      <c r="T22" t="n">
        <v>5200.79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549.1362722184232</v>
      </c>
      <c r="AB22" t="n">
        <v>751.3524738317795</v>
      </c>
      <c r="AC22" t="n">
        <v>679.6444482590939</v>
      </c>
      <c r="AD22" t="n">
        <v>549136.2722184232</v>
      </c>
      <c r="AE22" t="n">
        <v>751352.4738317796</v>
      </c>
      <c r="AF22" t="n">
        <v>2.664946892462629e-06</v>
      </c>
      <c r="AG22" t="n">
        <v>17.26851851851852</v>
      </c>
      <c r="AH22" t="n">
        <v>679644.4482590939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3.3582</v>
      </c>
      <c r="E23" t="n">
        <v>29.78</v>
      </c>
      <c r="F23" t="n">
        <v>27.1</v>
      </c>
      <c r="G23" t="n">
        <v>147.81</v>
      </c>
      <c r="H23" t="n">
        <v>2.05</v>
      </c>
      <c r="I23" t="n">
        <v>11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303.45</v>
      </c>
      <c r="Q23" t="n">
        <v>446.56</v>
      </c>
      <c r="R23" t="n">
        <v>60.06</v>
      </c>
      <c r="S23" t="n">
        <v>40.63</v>
      </c>
      <c r="T23" t="n">
        <v>4624.13</v>
      </c>
      <c r="U23" t="n">
        <v>0.68</v>
      </c>
      <c r="V23" t="n">
        <v>0.77</v>
      </c>
      <c r="W23" t="n">
        <v>2.63</v>
      </c>
      <c r="X23" t="n">
        <v>0.27</v>
      </c>
      <c r="Y23" t="n">
        <v>0.5</v>
      </c>
      <c r="Z23" t="n">
        <v>10</v>
      </c>
      <c r="AA23" t="n">
        <v>546.5988844690183</v>
      </c>
      <c r="AB23" t="n">
        <v>747.8807079713969</v>
      </c>
      <c r="AC23" t="n">
        <v>676.5040228597721</v>
      </c>
      <c r="AD23" t="n">
        <v>546598.8844690183</v>
      </c>
      <c r="AE23" t="n">
        <v>747880.7079713969</v>
      </c>
      <c r="AF23" t="n">
        <v>2.670991659484272e-06</v>
      </c>
      <c r="AG23" t="n">
        <v>17.2337962962963</v>
      </c>
      <c r="AH23" t="n">
        <v>676504.0228597721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3.3561</v>
      </c>
      <c r="E24" t="n">
        <v>29.8</v>
      </c>
      <c r="F24" t="n">
        <v>27.12</v>
      </c>
      <c r="G24" t="n">
        <v>147.91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9</v>
      </c>
      <c r="N24" t="n">
        <v>38.27</v>
      </c>
      <c r="O24" t="n">
        <v>23857.96</v>
      </c>
      <c r="P24" t="n">
        <v>303.9</v>
      </c>
      <c r="Q24" t="n">
        <v>446.56</v>
      </c>
      <c r="R24" t="n">
        <v>60.61</v>
      </c>
      <c r="S24" t="n">
        <v>40.63</v>
      </c>
      <c r="T24" t="n">
        <v>4900.5</v>
      </c>
      <c r="U24" t="n">
        <v>0.67</v>
      </c>
      <c r="V24" t="n">
        <v>0.77</v>
      </c>
      <c r="W24" t="n">
        <v>2.63</v>
      </c>
      <c r="X24" t="n">
        <v>0.29</v>
      </c>
      <c r="Y24" t="n">
        <v>0.5</v>
      </c>
      <c r="Z24" t="n">
        <v>10</v>
      </c>
      <c r="AA24" t="n">
        <v>547.1935668309104</v>
      </c>
      <c r="AB24" t="n">
        <v>748.6943786144718</v>
      </c>
      <c r="AC24" t="n">
        <v>677.2400379186658</v>
      </c>
      <c r="AD24" t="n">
        <v>547193.5668309104</v>
      </c>
      <c r="AE24" t="n">
        <v>748694.3786144718</v>
      </c>
      <c r="AF24" t="n">
        <v>2.669321394912503e-06</v>
      </c>
      <c r="AG24" t="n">
        <v>17.24537037037037</v>
      </c>
      <c r="AH24" t="n">
        <v>677240.0379186658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3.3642</v>
      </c>
      <c r="E25" t="n">
        <v>29.72</v>
      </c>
      <c r="F25" t="n">
        <v>27.08</v>
      </c>
      <c r="G25" t="n">
        <v>162.47</v>
      </c>
      <c r="H25" t="n">
        <v>2.21</v>
      </c>
      <c r="I25" t="n">
        <v>10</v>
      </c>
      <c r="J25" t="n">
        <v>193.08</v>
      </c>
      <c r="K25" t="n">
        <v>50.28</v>
      </c>
      <c r="L25" t="n">
        <v>24</v>
      </c>
      <c r="M25" t="n">
        <v>8</v>
      </c>
      <c r="N25" t="n">
        <v>38.8</v>
      </c>
      <c r="O25" t="n">
        <v>24047.45</v>
      </c>
      <c r="P25" t="n">
        <v>300.29</v>
      </c>
      <c r="Q25" t="n">
        <v>446.56</v>
      </c>
      <c r="R25" t="n">
        <v>59.59</v>
      </c>
      <c r="S25" t="n">
        <v>40.63</v>
      </c>
      <c r="T25" t="n">
        <v>4393.46</v>
      </c>
      <c r="U25" t="n">
        <v>0.68</v>
      </c>
      <c r="V25" t="n">
        <v>0.77</v>
      </c>
      <c r="W25" t="n">
        <v>2.62</v>
      </c>
      <c r="X25" t="n">
        <v>0.25</v>
      </c>
      <c r="Y25" t="n">
        <v>0.5</v>
      </c>
      <c r="Z25" t="n">
        <v>10</v>
      </c>
      <c r="AA25" t="n">
        <v>543.690402368747</v>
      </c>
      <c r="AB25" t="n">
        <v>743.9011944486311</v>
      </c>
      <c r="AC25" t="n">
        <v>672.9043085223368</v>
      </c>
      <c r="AD25" t="n">
        <v>543690.4023687469</v>
      </c>
      <c r="AE25" t="n">
        <v>743901.1944486311</v>
      </c>
      <c r="AF25" t="n">
        <v>2.675763843975043e-06</v>
      </c>
      <c r="AG25" t="n">
        <v>17.19907407407407</v>
      </c>
      <c r="AH25" t="n">
        <v>672904.3085223368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3.3628</v>
      </c>
      <c r="E26" t="n">
        <v>29.74</v>
      </c>
      <c r="F26" t="n">
        <v>27.09</v>
      </c>
      <c r="G26" t="n">
        <v>162.54</v>
      </c>
      <c r="H26" t="n">
        <v>2.28</v>
      </c>
      <c r="I26" t="n">
        <v>10</v>
      </c>
      <c r="J26" t="n">
        <v>194.62</v>
      </c>
      <c r="K26" t="n">
        <v>50.28</v>
      </c>
      <c r="L26" t="n">
        <v>25</v>
      </c>
      <c r="M26" t="n">
        <v>8</v>
      </c>
      <c r="N26" t="n">
        <v>39.34</v>
      </c>
      <c r="O26" t="n">
        <v>24237.67</v>
      </c>
      <c r="P26" t="n">
        <v>300.81</v>
      </c>
      <c r="Q26" t="n">
        <v>446.56</v>
      </c>
      <c r="R26" t="n">
        <v>59.78</v>
      </c>
      <c r="S26" t="n">
        <v>40.63</v>
      </c>
      <c r="T26" t="n">
        <v>4490.8</v>
      </c>
      <c r="U26" t="n">
        <v>0.68</v>
      </c>
      <c r="V26" t="n">
        <v>0.77</v>
      </c>
      <c r="W26" t="n">
        <v>2.62</v>
      </c>
      <c r="X26" t="n">
        <v>0.26</v>
      </c>
      <c r="Y26" t="n">
        <v>0.5</v>
      </c>
      <c r="Z26" t="n">
        <v>10</v>
      </c>
      <c r="AA26" t="n">
        <v>544.231056723698</v>
      </c>
      <c r="AB26" t="n">
        <v>744.6409415890616</v>
      </c>
      <c r="AC26" t="n">
        <v>673.5734552339263</v>
      </c>
      <c r="AD26" t="n">
        <v>544231.0567236979</v>
      </c>
      <c r="AE26" t="n">
        <v>744640.9415890616</v>
      </c>
      <c r="AF26" t="n">
        <v>2.67465033426053e-06</v>
      </c>
      <c r="AG26" t="n">
        <v>17.21064814814815</v>
      </c>
      <c r="AH26" t="n">
        <v>673573.4552339263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3.3637</v>
      </c>
      <c r="E27" t="n">
        <v>29.73</v>
      </c>
      <c r="F27" t="n">
        <v>27.08</v>
      </c>
      <c r="G27" t="n">
        <v>162.5</v>
      </c>
      <c r="H27" t="n">
        <v>2.35</v>
      </c>
      <c r="I27" t="n">
        <v>10</v>
      </c>
      <c r="J27" t="n">
        <v>196.17</v>
      </c>
      <c r="K27" t="n">
        <v>50.28</v>
      </c>
      <c r="L27" t="n">
        <v>26</v>
      </c>
      <c r="M27" t="n">
        <v>8</v>
      </c>
      <c r="N27" t="n">
        <v>39.89</v>
      </c>
      <c r="O27" t="n">
        <v>24428.62</v>
      </c>
      <c r="P27" t="n">
        <v>296.47</v>
      </c>
      <c r="Q27" t="n">
        <v>446.56</v>
      </c>
      <c r="R27" t="n">
        <v>59.48</v>
      </c>
      <c r="S27" t="n">
        <v>40.63</v>
      </c>
      <c r="T27" t="n">
        <v>4340.01</v>
      </c>
      <c r="U27" t="n">
        <v>0.68</v>
      </c>
      <c r="V27" t="n">
        <v>0.77</v>
      </c>
      <c r="W27" t="n">
        <v>2.63</v>
      </c>
      <c r="X27" t="n">
        <v>0.26</v>
      </c>
      <c r="Y27" t="n">
        <v>0.5</v>
      </c>
      <c r="Z27" t="n">
        <v>10</v>
      </c>
      <c r="AA27" t="n">
        <v>540.9902690009537</v>
      </c>
      <c r="AB27" t="n">
        <v>740.2067528533397</v>
      </c>
      <c r="AC27" t="n">
        <v>669.5624592477186</v>
      </c>
      <c r="AD27" t="n">
        <v>540990.2690009538</v>
      </c>
      <c r="AE27" t="n">
        <v>740206.7528533397</v>
      </c>
      <c r="AF27" t="n">
        <v>2.675366161934145e-06</v>
      </c>
      <c r="AG27" t="n">
        <v>17.20486111111111</v>
      </c>
      <c r="AH27" t="n">
        <v>669562.4592477186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3.3706</v>
      </c>
      <c r="E28" t="n">
        <v>29.67</v>
      </c>
      <c r="F28" t="n">
        <v>27.05</v>
      </c>
      <c r="G28" t="n">
        <v>180.36</v>
      </c>
      <c r="H28" t="n">
        <v>2.42</v>
      </c>
      <c r="I28" t="n">
        <v>9</v>
      </c>
      <c r="J28" t="n">
        <v>197.73</v>
      </c>
      <c r="K28" t="n">
        <v>50.28</v>
      </c>
      <c r="L28" t="n">
        <v>27</v>
      </c>
      <c r="M28" t="n">
        <v>7</v>
      </c>
      <c r="N28" t="n">
        <v>40.45</v>
      </c>
      <c r="O28" t="n">
        <v>24620.33</v>
      </c>
      <c r="P28" t="n">
        <v>295.56</v>
      </c>
      <c r="Q28" t="n">
        <v>446.56</v>
      </c>
      <c r="R28" t="n">
        <v>58.59</v>
      </c>
      <c r="S28" t="n">
        <v>40.63</v>
      </c>
      <c r="T28" t="n">
        <v>3900.86</v>
      </c>
      <c r="U28" t="n">
        <v>0.6899999999999999</v>
      </c>
      <c r="V28" t="n">
        <v>0.77</v>
      </c>
      <c r="W28" t="n">
        <v>2.62</v>
      </c>
      <c r="X28" t="n">
        <v>0.23</v>
      </c>
      <c r="Y28" t="n">
        <v>0.5</v>
      </c>
      <c r="Z28" t="n">
        <v>10</v>
      </c>
      <c r="AA28" t="n">
        <v>539.5928048217543</v>
      </c>
      <c r="AB28" t="n">
        <v>738.2946807115903</v>
      </c>
      <c r="AC28" t="n">
        <v>667.8328725875676</v>
      </c>
      <c r="AD28" t="n">
        <v>539592.8048217542</v>
      </c>
      <c r="AE28" t="n">
        <v>738294.6807115903</v>
      </c>
      <c r="AF28" t="n">
        <v>2.680854174098532e-06</v>
      </c>
      <c r="AG28" t="n">
        <v>17.17013888888889</v>
      </c>
      <c r="AH28" t="n">
        <v>667832.8725875677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3.3695</v>
      </c>
      <c r="E29" t="n">
        <v>29.68</v>
      </c>
      <c r="F29" t="n">
        <v>27.06</v>
      </c>
      <c r="G29" t="n">
        <v>180.43</v>
      </c>
      <c r="H29" t="n">
        <v>2.49</v>
      </c>
      <c r="I29" t="n">
        <v>9</v>
      </c>
      <c r="J29" t="n">
        <v>199.29</v>
      </c>
      <c r="K29" t="n">
        <v>50.28</v>
      </c>
      <c r="L29" t="n">
        <v>28</v>
      </c>
      <c r="M29" t="n">
        <v>7</v>
      </c>
      <c r="N29" t="n">
        <v>41.01</v>
      </c>
      <c r="O29" t="n">
        <v>24812.8</v>
      </c>
      <c r="P29" t="n">
        <v>296.73</v>
      </c>
      <c r="Q29" t="n">
        <v>446.56</v>
      </c>
      <c r="R29" t="n">
        <v>58.87</v>
      </c>
      <c r="S29" t="n">
        <v>40.63</v>
      </c>
      <c r="T29" t="n">
        <v>4041.64</v>
      </c>
      <c r="U29" t="n">
        <v>0.6899999999999999</v>
      </c>
      <c r="V29" t="n">
        <v>0.77</v>
      </c>
      <c r="W29" t="n">
        <v>2.63</v>
      </c>
      <c r="X29" t="n">
        <v>0.24</v>
      </c>
      <c r="Y29" t="n">
        <v>0.5</v>
      </c>
      <c r="Z29" t="n">
        <v>10</v>
      </c>
      <c r="AA29" t="n">
        <v>540.5696998635473</v>
      </c>
      <c r="AB29" t="n">
        <v>739.631311605339</v>
      </c>
      <c r="AC29" t="n">
        <v>669.0419373047904</v>
      </c>
      <c r="AD29" t="n">
        <v>540569.6998635472</v>
      </c>
      <c r="AE29" t="n">
        <v>739631.3116053389</v>
      </c>
      <c r="AF29" t="n">
        <v>2.679979273608557e-06</v>
      </c>
      <c r="AG29" t="n">
        <v>17.17592592592593</v>
      </c>
      <c r="AH29" t="n">
        <v>669041.9373047904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3.3691</v>
      </c>
      <c r="E30" t="n">
        <v>29.68</v>
      </c>
      <c r="F30" t="n">
        <v>27.07</v>
      </c>
      <c r="G30" t="n">
        <v>180.45</v>
      </c>
      <c r="H30" t="n">
        <v>2.56</v>
      </c>
      <c r="I30" t="n">
        <v>9</v>
      </c>
      <c r="J30" t="n">
        <v>200.85</v>
      </c>
      <c r="K30" t="n">
        <v>50.28</v>
      </c>
      <c r="L30" t="n">
        <v>29</v>
      </c>
      <c r="M30" t="n">
        <v>7</v>
      </c>
      <c r="N30" t="n">
        <v>41.57</v>
      </c>
      <c r="O30" t="n">
        <v>25006.03</v>
      </c>
      <c r="P30" t="n">
        <v>292.97</v>
      </c>
      <c r="Q30" t="n">
        <v>446.56</v>
      </c>
      <c r="R30" t="n">
        <v>59.15</v>
      </c>
      <c r="S30" t="n">
        <v>40.63</v>
      </c>
      <c r="T30" t="n">
        <v>4181</v>
      </c>
      <c r="U30" t="n">
        <v>0.6899999999999999</v>
      </c>
      <c r="V30" t="n">
        <v>0.77</v>
      </c>
      <c r="W30" t="n">
        <v>2.62</v>
      </c>
      <c r="X30" t="n">
        <v>0.24</v>
      </c>
      <c r="Y30" t="n">
        <v>0.5</v>
      </c>
      <c r="Z30" t="n">
        <v>10</v>
      </c>
      <c r="AA30" t="n">
        <v>537.943317220912</v>
      </c>
      <c r="AB30" t="n">
        <v>736.0377790058611</v>
      </c>
      <c r="AC30" t="n">
        <v>665.7913664130517</v>
      </c>
      <c r="AD30" t="n">
        <v>537943.3172209121</v>
      </c>
      <c r="AE30" t="n">
        <v>736037.7790058611</v>
      </c>
      <c r="AF30" t="n">
        <v>2.679661127975838e-06</v>
      </c>
      <c r="AG30" t="n">
        <v>17.17592592592593</v>
      </c>
      <c r="AH30" t="n">
        <v>665791.3664130517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3.3784</v>
      </c>
      <c r="E31" t="n">
        <v>29.6</v>
      </c>
      <c r="F31" t="n">
        <v>27.02</v>
      </c>
      <c r="G31" t="n">
        <v>202.63</v>
      </c>
      <c r="H31" t="n">
        <v>2.63</v>
      </c>
      <c r="I31" t="n">
        <v>8</v>
      </c>
      <c r="J31" t="n">
        <v>202.43</v>
      </c>
      <c r="K31" t="n">
        <v>50.28</v>
      </c>
      <c r="L31" t="n">
        <v>30</v>
      </c>
      <c r="M31" t="n">
        <v>6</v>
      </c>
      <c r="N31" t="n">
        <v>42.15</v>
      </c>
      <c r="O31" t="n">
        <v>25200.04</v>
      </c>
      <c r="P31" t="n">
        <v>290.49</v>
      </c>
      <c r="Q31" t="n">
        <v>446.56</v>
      </c>
      <c r="R31" t="n">
        <v>57.45</v>
      </c>
      <c r="S31" t="n">
        <v>40.63</v>
      </c>
      <c r="T31" t="n">
        <v>3334.82</v>
      </c>
      <c r="U31" t="n">
        <v>0.71</v>
      </c>
      <c r="V31" t="n">
        <v>0.77</v>
      </c>
      <c r="W31" t="n">
        <v>2.62</v>
      </c>
      <c r="X31" t="n">
        <v>0.19</v>
      </c>
      <c r="Y31" t="n">
        <v>0.5</v>
      </c>
      <c r="Z31" t="n">
        <v>10</v>
      </c>
      <c r="AA31" t="n">
        <v>526.8940220588902</v>
      </c>
      <c r="AB31" t="n">
        <v>720.9196459046834</v>
      </c>
      <c r="AC31" t="n">
        <v>652.1160867166175</v>
      </c>
      <c r="AD31" t="n">
        <v>526894.0220588902</v>
      </c>
      <c r="AE31" t="n">
        <v>720919.6459046834</v>
      </c>
      <c r="AF31" t="n">
        <v>2.687058013936533e-06</v>
      </c>
      <c r="AG31" t="n">
        <v>17.12962962962963</v>
      </c>
      <c r="AH31" t="n">
        <v>652116.0867166175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3.3778</v>
      </c>
      <c r="E32" t="n">
        <v>29.61</v>
      </c>
      <c r="F32" t="n">
        <v>27.02</v>
      </c>
      <c r="G32" t="n">
        <v>202.67</v>
      </c>
      <c r="H32" t="n">
        <v>2.7</v>
      </c>
      <c r="I32" t="n">
        <v>8</v>
      </c>
      <c r="J32" t="n">
        <v>204.01</v>
      </c>
      <c r="K32" t="n">
        <v>50.28</v>
      </c>
      <c r="L32" t="n">
        <v>31</v>
      </c>
      <c r="M32" t="n">
        <v>6</v>
      </c>
      <c r="N32" t="n">
        <v>42.73</v>
      </c>
      <c r="O32" t="n">
        <v>25394.96</v>
      </c>
      <c r="P32" t="n">
        <v>291.12</v>
      </c>
      <c r="Q32" t="n">
        <v>446.56</v>
      </c>
      <c r="R32" t="n">
        <v>57.59</v>
      </c>
      <c r="S32" t="n">
        <v>40.63</v>
      </c>
      <c r="T32" t="n">
        <v>3405.35</v>
      </c>
      <c r="U32" t="n">
        <v>0.71</v>
      </c>
      <c r="V32" t="n">
        <v>0.77</v>
      </c>
      <c r="W32" t="n">
        <v>2.62</v>
      </c>
      <c r="X32" t="n">
        <v>0.2</v>
      </c>
      <c r="Y32" t="n">
        <v>0.5</v>
      </c>
      <c r="Z32" t="n">
        <v>10</v>
      </c>
      <c r="AA32" t="n">
        <v>527.3993142229197</v>
      </c>
      <c r="AB32" t="n">
        <v>721.6110089354254</v>
      </c>
      <c r="AC32" t="n">
        <v>652.7414670300396</v>
      </c>
      <c r="AD32" t="n">
        <v>527399.3142229196</v>
      </c>
      <c r="AE32" t="n">
        <v>721611.0089354254</v>
      </c>
      <c r="AF32" t="n">
        <v>2.686580795487456e-06</v>
      </c>
      <c r="AG32" t="n">
        <v>17.13541666666667</v>
      </c>
      <c r="AH32" t="n">
        <v>652741.4670300396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3.3769</v>
      </c>
      <c r="E33" t="n">
        <v>29.61</v>
      </c>
      <c r="F33" t="n">
        <v>27.03</v>
      </c>
      <c r="G33" t="n">
        <v>202.73</v>
      </c>
      <c r="H33" t="n">
        <v>2.76</v>
      </c>
      <c r="I33" t="n">
        <v>8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290.21</v>
      </c>
      <c r="Q33" t="n">
        <v>446.56</v>
      </c>
      <c r="R33" t="n">
        <v>57.89</v>
      </c>
      <c r="S33" t="n">
        <v>40.63</v>
      </c>
      <c r="T33" t="n">
        <v>3556.88</v>
      </c>
      <c r="U33" t="n">
        <v>0.7</v>
      </c>
      <c r="V33" t="n">
        <v>0.77</v>
      </c>
      <c r="W33" t="n">
        <v>2.62</v>
      </c>
      <c r="X33" t="n">
        <v>0.2</v>
      </c>
      <c r="Y33" t="n">
        <v>0.5</v>
      </c>
      <c r="Z33" t="n">
        <v>10</v>
      </c>
      <c r="AA33" t="n">
        <v>526.8649210929785</v>
      </c>
      <c r="AB33" t="n">
        <v>720.8798286792789</v>
      </c>
      <c r="AC33" t="n">
        <v>652.0800695913217</v>
      </c>
      <c r="AD33" t="n">
        <v>526864.9210929786</v>
      </c>
      <c r="AE33" t="n">
        <v>720879.828679279</v>
      </c>
      <c r="AF33" t="n">
        <v>2.68586496781384e-06</v>
      </c>
      <c r="AG33" t="n">
        <v>17.13541666666667</v>
      </c>
      <c r="AH33" t="n">
        <v>652080.0695913217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3.3777</v>
      </c>
      <c r="E34" t="n">
        <v>29.61</v>
      </c>
      <c r="F34" t="n">
        <v>27.02</v>
      </c>
      <c r="G34" t="n">
        <v>202.68</v>
      </c>
      <c r="H34" t="n">
        <v>2.83</v>
      </c>
      <c r="I34" t="n">
        <v>8</v>
      </c>
      <c r="J34" t="n">
        <v>207.19</v>
      </c>
      <c r="K34" t="n">
        <v>50.28</v>
      </c>
      <c r="L34" t="n">
        <v>33</v>
      </c>
      <c r="M34" t="n">
        <v>5</v>
      </c>
      <c r="N34" t="n">
        <v>43.91</v>
      </c>
      <c r="O34" t="n">
        <v>25786.97</v>
      </c>
      <c r="P34" t="n">
        <v>287.6</v>
      </c>
      <c r="Q34" t="n">
        <v>446.56</v>
      </c>
      <c r="R34" t="n">
        <v>57.7</v>
      </c>
      <c r="S34" t="n">
        <v>40.63</v>
      </c>
      <c r="T34" t="n">
        <v>3458.17</v>
      </c>
      <c r="U34" t="n">
        <v>0.7</v>
      </c>
      <c r="V34" t="n">
        <v>0.77</v>
      </c>
      <c r="W34" t="n">
        <v>2.62</v>
      </c>
      <c r="X34" t="n">
        <v>0.2</v>
      </c>
      <c r="Y34" t="n">
        <v>0.5</v>
      </c>
      <c r="Z34" t="n">
        <v>10</v>
      </c>
      <c r="AA34" t="n">
        <v>524.8878162393984</v>
      </c>
      <c r="AB34" t="n">
        <v>718.1746665949004</v>
      </c>
      <c r="AC34" t="n">
        <v>649.6330843795575</v>
      </c>
      <c r="AD34" t="n">
        <v>524887.8162393983</v>
      </c>
      <c r="AE34" t="n">
        <v>718174.6665949004</v>
      </c>
      <c r="AF34" t="n">
        <v>2.686501259079276e-06</v>
      </c>
      <c r="AG34" t="n">
        <v>17.13541666666667</v>
      </c>
      <c r="AH34" t="n">
        <v>649633.0843795575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3.3828</v>
      </c>
      <c r="E35" t="n">
        <v>29.56</v>
      </c>
      <c r="F35" t="n">
        <v>27.01</v>
      </c>
      <c r="G35" t="n">
        <v>231.53</v>
      </c>
      <c r="H35" t="n">
        <v>2.89</v>
      </c>
      <c r="I35" t="n">
        <v>7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283.24</v>
      </c>
      <c r="Q35" t="n">
        <v>446.56</v>
      </c>
      <c r="R35" t="n">
        <v>57.21</v>
      </c>
      <c r="S35" t="n">
        <v>40.63</v>
      </c>
      <c r="T35" t="n">
        <v>3220.2</v>
      </c>
      <c r="U35" t="n">
        <v>0.71</v>
      </c>
      <c r="V35" t="n">
        <v>0.77</v>
      </c>
      <c r="W35" t="n">
        <v>2.62</v>
      </c>
      <c r="X35" t="n">
        <v>0.18</v>
      </c>
      <c r="Y35" t="n">
        <v>0.5</v>
      </c>
      <c r="Z35" t="n">
        <v>10</v>
      </c>
      <c r="AA35" t="n">
        <v>521.2777328690576</v>
      </c>
      <c r="AB35" t="n">
        <v>713.2351912619621</v>
      </c>
      <c r="AC35" t="n">
        <v>645.1650256397977</v>
      </c>
      <c r="AD35" t="n">
        <v>521277.7328690576</v>
      </c>
      <c r="AE35" t="n">
        <v>713235.1912619621</v>
      </c>
      <c r="AF35" t="n">
        <v>2.690557615896431e-06</v>
      </c>
      <c r="AG35" t="n">
        <v>17.10648148148148</v>
      </c>
      <c r="AH35" t="n">
        <v>645165.0256397977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3.3829</v>
      </c>
      <c r="E36" t="n">
        <v>29.56</v>
      </c>
      <c r="F36" t="n">
        <v>27.01</v>
      </c>
      <c r="G36" t="n">
        <v>231.52</v>
      </c>
      <c r="H36" t="n">
        <v>2.96</v>
      </c>
      <c r="I36" t="n">
        <v>7</v>
      </c>
      <c r="J36" t="n">
        <v>210.39</v>
      </c>
      <c r="K36" t="n">
        <v>50.28</v>
      </c>
      <c r="L36" t="n">
        <v>35</v>
      </c>
      <c r="M36" t="n">
        <v>2</v>
      </c>
      <c r="N36" t="n">
        <v>45.11</v>
      </c>
      <c r="O36" t="n">
        <v>26182.25</v>
      </c>
      <c r="P36" t="n">
        <v>285.22</v>
      </c>
      <c r="Q36" t="n">
        <v>446.56</v>
      </c>
      <c r="R36" t="n">
        <v>57.09</v>
      </c>
      <c r="S36" t="n">
        <v>40.63</v>
      </c>
      <c r="T36" t="n">
        <v>3162.23</v>
      </c>
      <c r="U36" t="n">
        <v>0.71</v>
      </c>
      <c r="V36" t="n">
        <v>0.77</v>
      </c>
      <c r="W36" t="n">
        <v>2.62</v>
      </c>
      <c r="X36" t="n">
        <v>0.18</v>
      </c>
      <c r="Y36" t="n">
        <v>0.5</v>
      </c>
      <c r="Z36" t="n">
        <v>10</v>
      </c>
      <c r="AA36" t="n">
        <v>522.6845082951784</v>
      </c>
      <c r="AB36" t="n">
        <v>715.1600034625324</v>
      </c>
      <c r="AC36" t="n">
        <v>646.9061364654365</v>
      </c>
      <c r="AD36" t="n">
        <v>522684.5082951784</v>
      </c>
      <c r="AE36" t="n">
        <v>715160.0034625323</v>
      </c>
      <c r="AF36" t="n">
        <v>2.690637152304611e-06</v>
      </c>
      <c r="AG36" t="n">
        <v>17.10648148148148</v>
      </c>
      <c r="AH36" t="n">
        <v>646906.1364654364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3.3836</v>
      </c>
      <c r="E37" t="n">
        <v>29.55</v>
      </c>
      <c r="F37" t="n">
        <v>27</v>
      </c>
      <c r="G37" t="n">
        <v>231.46</v>
      </c>
      <c r="H37" t="n">
        <v>3.02</v>
      </c>
      <c r="I37" t="n">
        <v>7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287.01</v>
      </c>
      <c r="Q37" t="n">
        <v>446.56</v>
      </c>
      <c r="R37" t="n">
        <v>56.91</v>
      </c>
      <c r="S37" t="n">
        <v>40.63</v>
      </c>
      <c r="T37" t="n">
        <v>3071.18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523.8659166184025</v>
      </c>
      <c r="AB37" t="n">
        <v>716.7764584504243</v>
      </c>
      <c r="AC37" t="n">
        <v>648.3683192579928</v>
      </c>
      <c r="AD37" t="n">
        <v>523865.9166184025</v>
      </c>
      <c r="AE37" t="n">
        <v>716776.4584504244</v>
      </c>
      <c r="AF37" t="n">
        <v>2.691193907161867e-06</v>
      </c>
      <c r="AG37" t="n">
        <v>17.10069444444445</v>
      </c>
      <c r="AH37" t="n">
        <v>648368.3192579928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3.3842</v>
      </c>
      <c r="E38" t="n">
        <v>29.55</v>
      </c>
      <c r="F38" t="n">
        <v>27</v>
      </c>
      <c r="G38" t="n">
        <v>231.42</v>
      </c>
      <c r="H38" t="n">
        <v>3.08</v>
      </c>
      <c r="I38" t="n">
        <v>7</v>
      </c>
      <c r="J38" t="n">
        <v>213.62</v>
      </c>
      <c r="K38" t="n">
        <v>50.28</v>
      </c>
      <c r="L38" t="n">
        <v>37</v>
      </c>
      <c r="M38" t="n">
        <v>1</v>
      </c>
      <c r="N38" t="n">
        <v>46.34</v>
      </c>
      <c r="O38" t="n">
        <v>26580.87</v>
      </c>
      <c r="P38" t="n">
        <v>288.62</v>
      </c>
      <c r="Q38" t="n">
        <v>446.56</v>
      </c>
      <c r="R38" t="n">
        <v>56.63</v>
      </c>
      <c r="S38" t="n">
        <v>40.63</v>
      </c>
      <c r="T38" t="n">
        <v>2932.21</v>
      </c>
      <c r="U38" t="n">
        <v>0.72</v>
      </c>
      <c r="V38" t="n">
        <v>0.77</v>
      </c>
      <c r="W38" t="n">
        <v>2.63</v>
      </c>
      <c r="X38" t="n">
        <v>0.17</v>
      </c>
      <c r="Y38" t="n">
        <v>0.5</v>
      </c>
      <c r="Z38" t="n">
        <v>10</v>
      </c>
      <c r="AA38" t="n">
        <v>524.963018762497</v>
      </c>
      <c r="AB38" t="n">
        <v>718.2775620047051</v>
      </c>
      <c r="AC38" t="n">
        <v>649.7261595958651</v>
      </c>
      <c r="AD38" t="n">
        <v>524963.018762497</v>
      </c>
      <c r="AE38" t="n">
        <v>718277.5620047052</v>
      </c>
      <c r="AF38" t="n">
        <v>2.691671125610944e-06</v>
      </c>
      <c r="AG38" t="n">
        <v>17.10069444444445</v>
      </c>
      <c r="AH38" t="n">
        <v>649726.1595958651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3.3844</v>
      </c>
      <c r="E39" t="n">
        <v>29.55</v>
      </c>
      <c r="F39" t="n">
        <v>27</v>
      </c>
      <c r="G39" t="n">
        <v>231.4</v>
      </c>
      <c r="H39" t="n">
        <v>3.14</v>
      </c>
      <c r="I39" t="n">
        <v>7</v>
      </c>
      <c r="J39" t="n">
        <v>215.25</v>
      </c>
      <c r="K39" t="n">
        <v>50.28</v>
      </c>
      <c r="L39" t="n">
        <v>38</v>
      </c>
      <c r="M39" t="n">
        <v>1</v>
      </c>
      <c r="N39" t="n">
        <v>46.97</v>
      </c>
      <c r="O39" t="n">
        <v>26781.46</v>
      </c>
      <c r="P39" t="n">
        <v>290.13</v>
      </c>
      <c r="Q39" t="n">
        <v>446.56</v>
      </c>
      <c r="R39" t="n">
        <v>56.67</v>
      </c>
      <c r="S39" t="n">
        <v>40.63</v>
      </c>
      <c r="T39" t="n">
        <v>2952.14</v>
      </c>
      <c r="U39" t="n">
        <v>0.72</v>
      </c>
      <c r="V39" t="n">
        <v>0.77</v>
      </c>
      <c r="W39" t="n">
        <v>2.62</v>
      </c>
      <c r="X39" t="n">
        <v>0.17</v>
      </c>
      <c r="Y39" t="n">
        <v>0.5</v>
      </c>
      <c r="Z39" t="n">
        <v>10</v>
      </c>
      <c r="AA39" t="n">
        <v>526.0242219014624</v>
      </c>
      <c r="AB39" t="n">
        <v>719.7295469564159</v>
      </c>
      <c r="AC39" t="n">
        <v>651.0395691416583</v>
      </c>
      <c r="AD39" t="n">
        <v>526024.2219014624</v>
      </c>
      <c r="AE39" t="n">
        <v>719729.5469564159</v>
      </c>
      <c r="AF39" t="n">
        <v>2.691830198427303e-06</v>
      </c>
      <c r="AG39" t="n">
        <v>17.10069444444445</v>
      </c>
      <c r="AH39" t="n">
        <v>651039.5691416583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3.3843</v>
      </c>
      <c r="E40" t="n">
        <v>29.55</v>
      </c>
      <c r="F40" t="n">
        <v>27</v>
      </c>
      <c r="G40" t="n">
        <v>231.41</v>
      </c>
      <c r="H40" t="n">
        <v>3.2</v>
      </c>
      <c r="I40" t="n">
        <v>7</v>
      </c>
      <c r="J40" t="n">
        <v>216.88</v>
      </c>
      <c r="K40" t="n">
        <v>50.28</v>
      </c>
      <c r="L40" t="n">
        <v>39</v>
      </c>
      <c r="M40" t="n">
        <v>0</v>
      </c>
      <c r="N40" t="n">
        <v>47.6</v>
      </c>
      <c r="O40" t="n">
        <v>26982.93</v>
      </c>
      <c r="P40" t="n">
        <v>292.1</v>
      </c>
      <c r="Q40" t="n">
        <v>446.56</v>
      </c>
      <c r="R40" t="n">
        <v>56.63</v>
      </c>
      <c r="S40" t="n">
        <v>40.63</v>
      </c>
      <c r="T40" t="n">
        <v>2931.89</v>
      </c>
      <c r="U40" t="n">
        <v>0.72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527.4411041681664</v>
      </c>
      <c r="AB40" t="n">
        <v>721.6681877821543</v>
      </c>
      <c r="AC40" t="n">
        <v>652.7931888078878</v>
      </c>
      <c r="AD40" t="n">
        <v>527441.1041681664</v>
      </c>
      <c r="AE40" t="n">
        <v>721668.1877821543</v>
      </c>
      <c r="AF40" t="n">
        <v>2.691750662019124e-06</v>
      </c>
      <c r="AG40" t="n">
        <v>17.10069444444445</v>
      </c>
      <c r="AH40" t="n">
        <v>652793.1888078877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2.6954</v>
      </c>
      <c r="E2" t="n">
        <v>37.1</v>
      </c>
      <c r="F2" t="n">
        <v>32.09</v>
      </c>
      <c r="G2" t="n">
        <v>10.64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249.3</v>
      </c>
      <c r="Q2" t="n">
        <v>446.63</v>
      </c>
      <c r="R2" t="n">
        <v>222.82</v>
      </c>
      <c r="S2" t="n">
        <v>40.63</v>
      </c>
      <c r="T2" t="n">
        <v>85154.7</v>
      </c>
      <c r="U2" t="n">
        <v>0.18</v>
      </c>
      <c r="V2" t="n">
        <v>0.65</v>
      </c>
      <c r="W2" t="n">
        <v>2.9</v>
      </c>
      <c r="X2" t="n">
        <v>5.26</v>
      </c>
      <c r="Y2" t="n">
        <v>0.5</v>
      </c>
      <c r="Z2" t="n">
        <v>10</v>
      </c>
      <c r="AA2" t="n">
        <v>586.7224611520146</v>
      </c>
      <c r="AB2" t="n">
        <v>802.7795557163461</v>
      </c>
      <c r="AC2" t="n">
        <v>726.1634016269602</v>
      </c>
      <c r="AD2" t="n">
        <v>586722.4611520146</v>
      </c>
      <c r="AE2" t="n">
        <v>802779.555716346</v>
      </c>
      <c r="AF2" t="n">
        <v>2.528085430421649e-06</v>
      </c>
      <c r="AG2" t="n">
        <v>21.46990740740741</v>
      </c>
      <c r="AH2" t="n">
        <v>726163.4016269601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3.0827</v>
      </c>
      <c r="E3" t="n">
        <v>32.44</v>
      </c>
      <c r="F3" t="n">
        <v>29.15</v>
      </c>
      <c r="G3" t="n">
        <v>21.59</v>
      </c>
      <c r="H3" t="n">
        <v>0.43</v>
      </c>
      <c r="I3" t="n">
        <v>81</v>
      </c>
      <c r="J3" t="n">
        <v>82.04000000000001</v>
      </c>
      <c r="K3" t="n">
        <v>35.1</v>
      </c>
      <c r="L3" t="n">
        <v>2</v>
      </c>
      <c r="M3" t="n">
        <v>79</v>
      </c>
      <c r="N3" t="n">
        <v>9.94</v>
      </c>
      <c r="O3" t="n">
        <v>10352.53</v>
      </c>
      <c r="P3" t="n">
        <v>222.73</v>
      </c>
      <c r="Q3" t="n">
        <v>446.59</v>
      </c>
      <c r="R3" t="n">
        <v>126.32</v>
      </c>
      <c r="S3" t="n">
        <v>40.63</v>
      </c>
      <c r="T3" t="n">
        <v>37405.58</v>
      </c>
      <c r="U3" t="n">
        <v>0.32</v>
      </c>
      <c r="V3" t="n">
        <v>0.71</v>
      </c>
      <c r="W3" t="n">
        <v>2.76</v>
      </c>
      <c r="X3" t="n">
        <v>2.32</v>
      </c>
      <c r="Y3" t="n">
        <v>0.5</v>
      </c>
      <c r="Z3" t="n">
        <v>10</v>
      </c>
      <c r="AA3" t="n">
        <v>485.2298988135052</v>
      </c>
      <c r="AB3" t="n">
        <v>663.912954388956</v>
      </c>
      <c r="AC3" t="n">
        <v>600.5500338297571</v>
      </c>
      <c r="AD3" t="n">
        <v>485229.8988135052</v>
      </c>
      <c r="AE3" t="n">
        <v>663912.954388956</v>
      </c>
      <c r="AF3" t="n">
        <v>2.891344125681093e-06</v>
      </c>
      <c r="AG3" t="n">
        <v>18.77314814814815</v>
      </c>
      <c r="AH3" t="n">
        <v>600550.0338297571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3.2187</v>
      </c>
      <c r="E4" t="n">
        <v>31.07</v>
      </c>
      <c r="F4" t="n">
        <v>28.28</v>
      </c>
      <c r="G4" t="n">
        <v>32.63</v>
      </c>
      <c r="H4" t="n">
        <v>0.63</v>
      </c>
      <c r="I4" t="n">
        <v>52</v>
      </c>
      <c r="J4" t="n">
        <v>83.25</v>
      </c>
      <c r="K4" t="n">
        <v>35.1</v>
      </c>
      <c r="L4" t="n">
        <v>3</v>
      </c>
      <c r="M4" t="n">
        <v>50</v>
      </c>
      <c r="N4" t="n">
        <v>10.15</v>
      </c>
      <c r="O4" t="n">
        <v>10501.19</v>
      </c>
      <c r="P4" t="n">
        <v>212.03</v>
      </c>
      <c r="Q4" t="n">
        <v>446.59</v>
      </c>
      <c r="R4" t="n">
        <v>98.52</v>
      </c>
      <c r="S4" t="n">
        <v>40.63</v>
      </c>
      <c r="T4" t="n">
        <v>23648.31</v>
      </c>
      <c r="U4" t="n">
        <v>0.41</v>
      </c>
      <c r="V4" t="n">
        <v>0.73</v>
      </c>
      <c r="W4" t="n">
        <v>2.69</v>
      </c>
      <c r="X4" t="n">
        <v>1.45</v>
      </c>
      <c r="Y4" t="n">
        <v>0.5</v>
      </c>
      <c r="Z4" t="n">
        <v>10</v>
      </c>
      <c r="AA4" t="n">
        <v>456.0428139607504</v>
      </c>
      <c r="AB4" t="n">
        <v>623.9778972501103</v>
      </c>
      <c r="AC4" t="n">
        <v>564.4263224950381</v>
      </c>
      <c r="AD4" t="n">
        <v>456042.8139607504</v>
      </c>
      <c r="AE4" t="n">
        <v>623977.8972501104</v>
      </c>
      <c r="AF4" t="n">
        <v>3.018902046040722e-06</v>
      </c>
      <c r="AG4" t="n">
        <v>17.98032407407407</v>
      </c>
      <c r="AH4" t="n">
        <v>564426.3224950382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3.2868</v>
      </c>
      <c r="E5" t="n">
        <v>30.42</v>
      </c>
      <c r="F5" t="n">
        <v>27.88</v>
      </c>
      <c r="G5" t="n">
        <v>44.02</v>
      </c>
      <c r="H5" t="n">
        <v>0.83</v>
      </c>
      <c r="I5" t="n">
        <v>38</v>
      </c>
      <c r="J5" t="n">
        <v>84.45999999999999</v>
      </c>
      <c r="K5" t="n">
        <v>35.1</v>
      </c>
      <c r="L5" t="n">
        <v>4</v>
      </c>
      <c r="M5" t="n">
        <v>36</v>
      </c>
      <c r="N5" t="n">
        <v>10.36</v>
      </c>
      <c r="O5" t="n">
        <v>10650.22</v>
      </c>
      <c r="P5" t="n">
        <v>204.86</v>
      </c>
      <c r="Q5" t="n">
        <v>446.58</v>
      </c>
      <c r="R5" t="n">
        <v>85.27</v>
      </c>
      <c r="S5" t="n">
        <v>40.63</v>
      </c>
      <c r="T5" t="n">
        <v>17095.45</v>
      </c>
      <c r="U5" t="n">
        <v>0.48</v>
      </c>
      <c r="V5" t="n">
        <v>0.75</v>
      </c>
      <c r="W5" t="n">
        <v>2.67</v>
      </c>
      <c r="X5" t="n">
        <v>1.05</v>
      </c>
      <c r="Y5" t="n">
        <v>0.5</v>
      </c>
      <c r="Z5" t="n">
        <v>10</v>
      </c>
      <c r="AA5" t="n">
        <v>437.2274712468064</v>
      </c>
      <c r="AB5" t="n">
        <v>598.2339152745556</v>
      </c>
      <c r="AC5" t="n">
        <v>541.1393100273247</v>
      </c>
      <c r="AD5" t="n">
        <v>437227.4712468064</v>
      </c>
      <c r="AE5" t="n">
        <v>598233.9152745556</v>
      </c>
      <c r="AF5" t="n">
        <v>3.082774798809036e-06</v>
      </c>
      <c r="AG5" t="n">
        <v>17.60416666666667</v>
      </c>
      <c r="AH5" t="n">
        <v>541139.3100273247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3.3232</v>
      </c>
      <c r="E6" t="n">
        <v>30.09</v>
      </c>
      <c r="F6" t="n">
        <v>27.68</v>
      </c>
      <c r="G6" t="n">
        <v>55.37</v>
      </c>
      <c r="H6" t="n">
        <v>1.02</v>
      </c>
      <c r="I6" t="n">
        <v>30</v>
      </c>
      <c r="J6" t="n">
        <v>85.67</v>
      </c>
      <c r="K6" t="n">
        <v>35.1</v>
      </c>
      <c r="L6" t="n">
        <v>5</v>
      </c>
      <c r="M6" t="n">
        <v>28</v>
      </c>
      <c r="N6" t="n">
        <v>10.57</v>
      </c>
      <c r="O6" t="n">
        <v>10799.59</v>
      </c>
      <c r="P6" t="n">
        <v>199.8</v>
      </c>
      <c r="Q6" t="n">
        <v>446.57</v>
      </c>
      <c r="R6" t="n">
        <v>78.78</v>
      </c>
      <c r="S6" t="n">
        <v>40.63</v>
      </c>
      <c r="T6" t="n">
        <v>13888.41</v>
      </c>
      <c r="U6" t="n">
        <v>0.52</v>
      </c>
      <c r="V6" t="n">
        <v>0.75</v>
      </c>
      <c r="W6" t="n">
        <v>2.67</v>
      </c>
      <c r="X6" t="n">
        <v>0.85</v>
      </c>
      <c r="Y6" t="n">
        <v>0.5</v>
      </c>
      <c r="Z6" t="n">
        <v>10</v>
      </c>
      <c r="AA6" t="n">
        <v>430.3916196637785</v>
      </c>
      <c r="AB6" t="n">
        <v>588.8808015621692</v>
      </c>
      <c r="AC6" t="n">
        <v>532.6788443604709</v>
      </c>
      <c r="AD6" t="n">
        <v>430391.6196637785</v>
      </c>
      <c r="AE6" t="n">
        <v>588880.8015621691</v>
      </c>
      <c r="AF6" t="n">
        <v>3.116915301022937e-06</v>
      </c>
      <c r="AG6" t="n">
        <v>17.41319444444445</v>
      </c>
      <c r="AH6" t="n">
        <v>532678.8443604709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3.3521</v>
      </c>
      <c r="E7" t="n">
        <v>29.83</v>
      </c>
      <c r="F7" t="n">
        <v>27.51</v>
      </c>
      <c r="G7" t="n">
        <v>66.02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23</v>
      </c>
      <c r="N7" t="n">
        <v>10.78</v>
      </c>
      <c r="O7" t="n">
        <v>10949.33</v>
      </c>
      <c r="P7" t="n">
        <v>194.15</v>
      </c>
      <c r="Q7" t="n">
        <v>446.56</v>
      </c>
      <c r="R7" t="n">
        <v>73.40000000000001</v>
      </c>
      <c r="S7" t="n">
        <v>40.63</v>
      </c>
      <c r="T7" t="n">
        <v>11223.49</v>
      </c>
      <c r="U7" t="n">
        <v>0.55</v>
      </c>
      <c r="V7" t="n">
        <v>0.76</v>
      </c>
      <c r="W7" t="n">
        <v>2.65</v>
      </c>
      <c r="X7" t="n">
        <v>0.68</v>
      </c>
      <c r="Y7" t="n">
        <v>0.5</v>
      </c>
      <c r="Z7" t="n">
        <v>10</v>
      </c>
      <c r="AA7" t="n">
        <v>423.9957453551916</v>
      </c>
      <c r="AB7" t="n">
        <v>580.1296841671003</v>
      </c>
      <c r="AC7" t="n">
        <v>524.762921327317</v>
      </c>
      <c r="AD7" t="n">
        <v>423995.7453551916</v>
      </c>
      <c r="AE7" t="n">
        <v>580129.6841671003</v>
      </c>
      <c r="AF7" t="n">
        <v>3.144021359099358e-06</v>
      </c>
      <c r="AG7" t="n">
        <v>17.26273148148148</v>
      </c>
      <c r="AH7" t="n">
        <v>524762.921327317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3.3714</v>
      </c>
      <c r="E8" t="n">
        <v>29.66</v>
      </c>
      <c r="F8" t="n">
        <v>27.41</v>
      </c>
      <c r="G8" t="n">
        <v>78.31</v>
      </c>
      <c r="H8" t="n">
        <v>1.39</v>
      </c>
      <c r="I8" t="n">
        <v>21</v>
      </c>
      <c r="J8" t="n">
        <v>88.09999999999999</v>
      </c>
      <c r="K8" t="n">
        <v>35.1</v>
      </c>
      <c r="L8" t="n">
        <v>7</v>
      </c>
      <c r="M8" t="n">
        <v>19</v>
      </c>
      <c r="N8" t="n">
        <v>11</v>
      </c>
      <c r="O8" t="n">
        <v>11099.43</v>
      </c>
      <c r="P8" t="n">
        <v>187.88</v>
      </c>
      <c r="Q8" t="n">
        <v>446.57</v>
      </c>
      <c r="R8" t="n">
        <v>69.95999999999999</v>
      </c>
      <c r="S8" t="n">
        <v>40.63</v>
      </c>
      <c r="T8" t="n">
        <v>9527.299999999999</v>
      </c>
      <c r="U8" t="n">
        <v>0.58</v>
      </c>
      <c r="V8" t="n">
        <v>0.76</v>
      </c>
      <c r="W8" t="n">
        <v>2.65</v>
      </c>
      <c r="X8" t="n">
        <v>0.58</v>
      </c>
      <c r="Y8" t="n">
        <v>0.5</v>
      </c>
      <c r="Z8" t="n">
        <v>10</v>
      </c>
      <c r="AA8" t="n">
        <v>418.029195355232</v>
      </c>
      <c r="AB8" t="n">
        <v>571.9659872315472</v>
      </c>
      <c r="AC8" t="n">
        <v>517.3783561694723</v>
      </c>
      <c r="AD8" t="n">
        <v>418029.195355232</v>
      </c>
      <c r="AE8" t="n">
        <v>571965.9872315471</v>
      </c>
      <c r="AF8" t="n">
        <v>3.162123328679805e-06</v>
      </c>
      <c r="AG8" t="n">
        <v>17.16435185185185</v>
      </c>
      <c r="AH8" t="n">
        <v>517378.3561694723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3.3892</v>
      </c>
      <c r="E9" t="n">
        <v>29.51</v>
      </c>
      <c r="F9" t="n">
        <v>27.3</v>
      </c>
      <c r="G9" t="n">
        <v>91.01000000000001</v>
      </c>
      <c r="H9" t="n">
        <v>1.57</v>
      </c>
      <c r="I9" t="n">
        <v>18</v>
      </c>
      <c r="J9" t="n">
        <v>89.31999999999999</v>
      </c>
      <c r="K9" t="n">
        <v>35.1</v>
      </c>
      <c r="L9" t="n">
        <v>8</v>
      </c>
      <c r="M9" t="n">
        <v>16</v>
      </c>
      <c r="N9" t="n">
        <v>11.22</v>
      </c>
      <c r="O9" t="n">
        <v>11249.89</v>
      </c>
      <c r="P9" t="n">
        <v>182.98</v>
      </c>
      <c r="Q9" t="n">
        <v>446.58</v>
      </c>
      <c r="R9" t="n">
        <v>66.65000000000001</v>
      </c>
      <c r="S9" t="n">
        <v>40.63</v>
      </c>
      <c r="T9" t="n">
        <v>7886.96</v>
      </c>
      <c r="U9" t="n">
        <v>0.61</v>
      </c>
      <c r="V9" t="n">
        <v>0.76</v>
      </c>
      <c r="W9" t="n">
        <v>2.64</v>
      </c>
      <c r="X9" t="n">
        <v>0.48</v>
      </c>
      <c r="Y9" t="n">
        <v>0.5</v>
      </c>
      <c r="Z9" t="n">
        <v>10</v>
      </c>
      <c r="AA9" t="n">
        <v>405.5743163007337</v>
      </c>
      <c r="AB9" t="n">
        <v>554.9246722386982</v>
      </c>
      <c r="AC9" t="n">
        <v>501.9634403619053</v>
      </c>
      <c r="AD9" t="n">
        <v>405574.3163007337</v>
      </c>
      <c r="AE9" t="n">
        <v>554924.6722386982</v>
      </c>
      <c r="AF9" t="n">
        <v>3.178818409432758e-06</v>
      </c>
      <c r="AG9" t="n">
        <v>17.0775462962963</v>
      </c>
      <c r="AH9" t="n">
        <v>501963.4403619053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3.3981</v>
      </c>
      <c r="E10" t="n">
        <v>29.43</v>
      </c>
      <c r="F10" t="n">
        <v>27.26</v>
      </c>
      <c r="G10" t="n">
        <v>102.23</v>
      </c>
      <c r="H10" t="n">
        <v>1.75</v>
      </c>
      <c r="I10" t="n">
        <v>16</v>
      </c>
      <c r="J10" t="n">
        <v>90.54000000000001</v>
      </c>
      <c r="K10" t="n">
        <v>35.1</v>
      </c>
      <c r="L10" t="n">
        <v>9</v>
      </c>
      <c r="M10" t="n">
        <v>13</v>
      </c>
      <c r="N10" t="n">
        <v>11.44</v>
      </c>
      <c r="O10" t="n">
        <v>11400.71</v>
      </c>
      <c r="P10" t="n">
        <v>179.09</v>
      </c>
      <c r="Q10" t="n">
        <v>446.56</v>
      </c>
      <c r="R10" t="n">
        <v>65.25</v>
      </c>
      <c r="S10" t="n">
        <v>40.63</v>
      </c>
      <c r="T10" t="n">
        <v>7194.05</v>
      </c>
      <c r="U10" t="n">
        <v>0.62</v>
      </c>
      <c r="V10" t="n">
        <v>0.76</v>
      </c>
      <c r="W10" t="n">
        <v>2.64</v>
      </c>
      <c r="X10" t="n">
        <v>0.43</v>
      </c>
      <c r="Y10" t="n">
        <v>0.5</v>
      </c>
      <c r="Z10" t="n">
        <v>10</v>
      </c>
      <c r="AA10" t="n">
        <v>402.1777129518975</v>
      </c>
      <c r="AB10" t="n">
        <v>550.2772896892566</v>
      </c>
      <c r="AC10" t="n">
        <v>497.7595974803398</v>
      </c>
      <c r="AD10" t="n">
        <v>402177.7129518975</v>
      </c>
      <c r="AE10" t="n">
        <v>550277.2896892566</v>
      </c>
      <c r="AF10" t="n">
        <v>3.187165949809233e-06</v>
      </c>
      <c r="AG10" t="n">
        <v>17.03125</v>
      </c>
      <c r="AH10" t="n">
        <v>497759.5974803398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3.4041</v>
      </c>
      <c r="E11" t="n">
        <v>29.38</v>
      </c>
      <c r="F11" t="n">
        <v>27.23</v>
      </c>
      <c r="G11" t="n">
        <v>108.9</v>
      </c>
      <c r="H11" t="n">
        <v>1.91</v>
      </c>
      <c r="I11" t="n">
        <v>15</v>
      </c>
      <c r="J11" t="n">
        <v>91.77</v>
      </c>
      <c r="K11" t="n">
        <v>35.1</v>
      </c>
      <c r="L11" t="n">
        <v>10</v>
      </c>
      <c r="M11" t="n">
        <v>4</v>
      </c>
      <c r="N11" t="n">
        <v>11.67</v>
      </c>
      <c r="O11" t="n">
        <v>11551.91</v>
      </c>
      <c r="P11" t="n">
        <v>175.9</v>
      </c>
      <c r="Q11" t="n">
        <v>446.56</v>
      </c>
      <c r="R11" t="n">
        <v>63.76</v>
      </c>
      <c r="S11" t="n">
        <v>40.63</v>
      </c>
      <c r="T11" t="n">
        <v>6454.43</v>
      </c>
      <c r="U11" t="n">
        <v>0.64</v>
      </c>
      <c r="V11" t="n">
        <v>0.76</v>
      </c>
      <c r="W11" t="n">
        <v>2.64</v>
      </c>
      <c r="X11" t="n">
        <v>0.4</v>
      </c>
      <c r="Y11" t="n">
        <v>0.5</v>
      </c>
      <c r="Z11" t="n">
        <v>10</v>
      </c>
      <c r="AA11" t="n">
        <v>399.4869061493386</v>
      </c>
      <c r="AB11" t="n">
        <v>546.5956091119775</v>
      </c>
      <c r="AC11" t="n">
        <v>494.4292913300852</v>
      </c>
      <c r="AD11" t="n">
        <v>399486.9061493386</v>
      </c>
      <c r="AE11" t="n">
        <v>546595.6091119775</v>
      </c>
      <c r="AF11" t="n">
        <v>3.192793505119217e-06</v>
      </c>
      <c r="AG11" t="n">
        <v>17.00231481481481</v>
      </c>
      <c r="AH11" t="n">
        <v>494429.2913300851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3.4095</v>
      </c>
      <c r="E12" t="n">
        <v>29.33</v>
      </c>
      <c r="F12" t="n">
        <v>27.2</v>
      </c>
      <c r="G12" t="n">
        <v>116.56</v>
      </c>
      <c r="H12" t="n">
        <v>2.08</v>
      </c>
      <c r="I12" t="n">
        <v>14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178.04</v>
      </c>
      <c r="Q12" t="n">
        <v>446.56</v>
      </c>
      <c r="R12" t="n">
        <v>62.78</v>
      </c>
      <c r="S12" t="n">
        <v>40.63</v>
      </c>
      <c r="T12" t="n">
        <v>5969.08</v>
      </c>
      <c r="U12" t="n">
        <v>0.65</v>
      </c>
      <c r="V12" t="n">
        <v>0.76</v>
      </c>
      <c r="W12" t="n">
        <v>2.64</v>
      </c>
      <c r="X12" t="n">
        <v>0.37</v>
      </c>
      <c r="Y12" t="n">
        <v>0.5</v>
      </c>
      <c r="Z12" t="n">
        <v>10</v>
      </c>
      <c r="AA12" t="n">
        <v>400.4497616372212</v>
      </c>
      <c r="AB12" t="n">
        <v>547.9130304686845</v>
      </c>
      <c r="AC12" t="n">
        <v>495.6209798415205</v>
      </c>
      <c r="AD12" t="n">
        <v>400449.7616372211</v>
      </c>
      <c r="AE12" t="n">
        <v>547913.0304686845</v>
      </c>
      <c r="AF12" t="n">
        <v>3.197858304898202e-06</v>
      </c>
      <c r="AG12" t="n">
        <v>16.97337962962963</v>
      </c>
      <c r="AH12" t="n">
        <v>495620.9798415205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2.4546</v>
      </c>
      <c r="E2" t="n">
        <v>40.74</v>
      </c>
      <c r="F2" t="n">
        <v>33.59</v>
      </c>
      <c r="G2" t="n">
        <v>8.76</v>
      </c>
      <c r="H2" t="n">
        <v>0.16</v>
      </c>
      <c r="I2" t="n">
        <v>230</v>
      </c>
      <c r="J2" t="n">
        <v>107.41</v>
      </c>
      <c r="K2" t="n">
        <v>41.65</v>
      </c>
      <c r="L2" t="n">
        <v>1</v>
      </c>
      <c r="M2" t="n">
        <v>228</v>
      </c>
      <c r="N2" t="n">
        <v>14.77</v>
      </c>
      <c r="O2" t="n">
        <v>13481.73</v>
      </c>
      <c r="P2" t="n">
        <v>317.65</v>
      </c>
      <c r="Q2" t="n">
        <v>446.61</v>
      </c>
      <c r="R2" t="n">
        <v>271.37</v>
      </c>
      <c r="S2" t="n">
        <v>40.63</v>
      </c>
      <c r="T2" t="n">
        <v>109186.98</v>
      </c>
      <c r="U2" t="n">
        <v>0.15</v>
      </c>
      <c r="V2" t="n">
        <v>0.62</v>
      </c>
      <c r="W2" t="n">
        <v>3</v>
      </c>
      <c r="X2" t="n">
        <v>6.76</v>
      </c>
      <c r="Y2" t="n">
        <v>0.5</v>
      </c>
      <c r="Z2" t="n">
        <v>10</v>
      </c>
      <c r="AA2" t="n">
        <v>742.6955033281995</v>
      </c>
      <c r="AB2" t="n">
        <v>1016.188753066783</v>
      </c>
      <c r="AC2" t="n">
        <v>919.2051247039612</v>
      </c>
      <c r="AD2" t="n">
        <v>742695.5033281995</v>
      </c>
      <c r="AE2" t="n">
        <v>1016188.753066783</v>
      </c>
      <c r="AF2" t="n">
        <v>2.151466585596725e-06</v>
      </c>
      <c r="AG2" t="n">
        <v>23.57638888888889</v>
      </c>
      <c r="AH2" t="n">
        <v>919205.1247039612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2.9421</v>
      </c>
      <c r="E3" t="n">
        <v>33.99</v>
      </c>
      <c r="F3" t="n">
        <v>29.71</v>
      </c>
      <c r="G3" t="n">
        <v>17.65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278.04</v>
      </c>
      <c r="Q3" t="n">
        <v>446.62</v>
      </c>
      <c r="R3" t="n">
        <v>145.1</v>
      </c>
      <c r="S3" t="n">
        <v>40.63</v>
      </c>
      <c r="T3" t="n">
        <v>46696.7</v>
      </c>
      <c r="U3" t="n">
        <v>0.28</v>
      </c>
      <c r="V3" t="n">
        <v>0.7</v>
      </c>
      <c r="W3" t="n">
        <v>2.77</v>
      </c>
      <c r="X3" t="n">
        <v>2.88</v>
      </c>
      <c r="Y3" t="n">
        <v>0.5</v>
      </c>
      <c r="Z3" t="n">
        <v>10</v>
      </c>
      <c r="AA3" t="n">
        <v>573.7870795540958</v>
      </c>
      <c r="AB3" t="n">
        <v>785.0807959453135</v>
      </c>
      <c r="AC3" t="n">
        <v>710.1537866481095</v>
      </c>
      <c r="AD3" t="n">
        <v>573787.0795540959</v>
      </c>
      <c r="AE3" t="n">
        <v>785080.7959453135</v>
      </c>
      <c r="AF3" t="n">
        <v>2.578762259221105e-06</v>
      </c>
      <c r="AG3" t="n">
        <v>19.67013888888889</v>
      </c>
      <c r="AH3" t="n">
        <v>710153.7866481096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3.1085</v>
      </c>
      <c r="E4" t="n">
        <v>32.17</v>
      </c>
      <c r="F4" t="n">
        <v>28.69</v>
      </c>
      <c r="G4" t="n">
        <v>26.48</v>
      </c>
      <c r="H4" t="n">
        <v>0.48</v>
      </c>
      <c r="I4" t="n">
        <v>65</v>
      </c>
      <c r="J4" t="n">
        <v>109.96</v>
      </c>
      <c r="K4" t="n">
        <v>41.65</v>
      </c>
      <c r="L4" t="n">
        <v>3</v>
      </c>
      <c r="M4" t="n">
        <v>63</v>
      </c>
      <c r="N4" t="n">
        <v>15.31</v>
      </c>
      <c r="O4" t="n">
        <v>13795.21</v>
      </c>
      <c r="P4" t="n">
        <v>265.89</v>
      </c>
      <c r="Q4" t="n">
        <v>446.57</v>
      </c>
      <c r="R4" t="n">
        <v>111.93</v>
      </c>
      <c r="S4" t="n">
        <v>40.63</v>
      </c>
      <c r="T4" t="n">
        <v>30292.02</v>
      </c>
      <c r="U4" t="n">
        <v>0.36</v>
      </c>
      <c r="V4" t="n">
        <v>0.72</v>
      </c>
      <c r="W4" t="n">
        <v>2.72</v>
      </c>
      <c r="X4" t="n">
        <v>1.86</v>
      </c>
      <c r="Y4" t="n">
        <v>0.5</v>
      </c>
      <c r="Z4" t="n">
        <v>10</v>
      </c>
      <c r="AA4" t="n">
        <v>535.1824857148671</v>
      </c>
      <c r="AB4" t="n">
        <v>732.2602875400004</v>
      </c>
      <c r="AC4" t="n">
        <v>662.3743934309504</v>
      </c>
      <c r="AD4" t="n">
        <v>535182.4857148671</v>
      </c>
      <c r="AE4" t="n">
        <v>732260.2875400004</v>
      </c>
      <c r="AF4" t="n">
        <v>2.724612515818227e-06</v>
      </c>
      <c r="AG4" t="n">
        <v>18.61689814814815</v>
      </c>
      <c r="AH4" t="n">
        <v>662374.3934309504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3.1967</v>
      </c>
      <c r="E5" t="n">
        <v>31.28</v>
      </c>
      <c r="F5" t="n">
        <v>28.18</v>
      </c>
      <c r="G5" t="n">
        <v>35.22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258.47</v>
      </c>
      <c r="Q5" t="n">
        <v>446.58</v>
      </c>
      <c r="R5" t="n">
        <v>95.31999999999999</v>
      </c>
      <c r="S5" t="n">
        <v>40.63</v>
      </c>
      <c r="T5" t="n">
        <v>22071.51</v>
      </c>
      <c r="U5" t="n">
        <v>0.43</v>
      </c>
      <c r="V5" t="n">
        <v>0.74</v>
      </c>
      <c r="W5" t="n">
        <v>2.69</v>
      </c>
      <c r="X5" t="n">
        <v>1.35</v>
      </c>
      <c r="Y5" t="n">
        <v>0.5</v>
      </c>
      <c r="Z5" t="n">
        <v>10</v>
      </c>
      <c r="AA5" t="n">
        <v>511.6797070136702</v>
      </c>
      <c r="AB5" t="n">
        <v>700.102748851605</v>
      </c>
      <c r="AC5" t="n">
        <v>633.2859251015865</v>
      </c>
      <c r="AD5" t="n">
        <v>511679.7070136702</v>
      </c>
      <c r="AE5" t="n">
        <v>700102.748851605</v>
      </c>
      <c r="AF5" t="n">
        <v>2.801920163846268e-06</v>
      </c>
      <c r="AG5" t="n">
        <v>18.10185185185185</v>
      </c>
      <c r="AH5" t="n">
        <v>633285.9251015865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3.2472</v>
      </c>
      <c r="E6" t="n">
        <v>30.8</v>
      </c>
      <c r="F6" t="n">
        <v>27.92</v>
      </c>
      <c r="G6" t="n">
        <v>44.08</v>
      </c>
      <c r="H6" t="n">
        <v>0.78</v>
      </c>
      <c r="I6" t="n">
        <v>38</v>
      </c>
      <c r="J6" t="n">
        <v>112.51</v>
      </c>
      <c r="K6" t="n">
        <v>41.65</v>
      </c>
      <c r="L6" t="n">
        <v>5</v>
      </c>
      <c r="M6" t="n">
        <v>36</v>
      </c>
      <c r="N6" t="n">
        <v>15.86</v>
      </c>
      <c r="O6" t="n">
        <v>14110.24</v>
      </c>
      <c r="P6" t="n">
        <v>253.15</v>
      </c>
      <c r="Q6" t="n">
        <v>446.56</v>
      </c>
      <c r="R6" t="n">
        <v>86.45999999999999</v>
      </c>
      <c r="S6" t="n">
        <v>40.63</v>
      </c>
      <c r="T6" t="n">
        <v>17689.64</v>
      </c>
      <c r="U6" t="n">
        <v>0.47</v>
      </c>
      <c r="V6" t="n">
        <v>0.74</v>
      </c>
      <c r="W6" t="n">
        <v>2.68</v>
      </c>
      <c r="X6" t="n">
        <v>1.09</v>
      </c>
      <c r="Y6" t="n">
        <v>0.5</v>
      </c>
      <c r="Z6" t="n">
        <v>10</v>
      </c>
      <c r="AA6" t="n">
        <v>502.3244822655068</v>
      </c>
      <c r="AB6" t="n">
        <v>687.3025176277804</v>
      </c>
      <c r="AC6" t="n">
        <v>621.7073299805263</v>
      </c>
      <c r="AD6" t="n">
        <v>502324.4822655069</v>
      </c>
      <c r="AE6" t="n">
        <v>687302.5176277804</v>
      </c>
      <c r="AF6" t="n">
        <v>2.846183613114024e-06</v>
      </c>
      <c r="AG6" t="n">
        <v>17.82407407407407</v>
      </c>
      <c r="AH6" t="n">
        <v>621707.3299805264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3.2878</v>
      </c>
      <c r="E7" t="n">
        <v>30.42</v>
      </c>
      <c r="F7" t="n">
        <v>27.69</v>
      </c>
      <c r="G7" t="n">
        <v>53.59</v>
      </c>
      <c r="H7" t="n">
        <v>0.93</v>
      </c>
      <c r="I7" t="n">
        <v>31</v>
      </c>
      <c r="J7" t="n">
        <v>113.79</v>
      </c>
      <c r="K7" t="n">
        <v>41.65</v>
      </c>
      <c r="L7" t="n">
        <v>6</v>
      </c>
      <c r="M7" t="n">
        <v>29</v>
      </c>
      <c r="N7" t="n">
        <v>16.14</v>
      </c>
      <c r="O7" t="n">
        <v>14268.39</v>
      </c>
      <c r="P7" t="n">
        <v>249.02</v>
      </c>
      <c r="Q7" t="n">
        <v>446.57</v>
      </c>
      <c r="R7" t="n">
        <v>79.66</v>
      </c>
      <c r="S7" t="n">
        <v>40.63</v>
      </c>
      <c r="T7" t="n">
        <v>14324</v>
      </c>
      <c r="U7" t="n">
        <v>0.51</v>
      </c>
      <c r="V7" t="n">
        <v>0.75</v>
      </c>
      <c r="W7" t="n">
        <v>2.65</v>
      </c>
      <c r="X7" t="n">
        <v>0.86</v>
      </c>
      <c r="Y7" t="n">
        <v>0.5</v>
      </c>
      <c r="Z7" t="n">
        <v>10</v>
      </c>
      <c r="AA7" t="n">
        <v>487.3383602753542</v>
      </c>
      <c r="AB7" t="n">
        <v>666.7978443798124</v>
      </c>
      <c r="AC7" t="n">
        <v>603.1595939688548</v>
      </c>
      <c r="AD7" t="n">
        <v>487338.3602753542</v>
      </c>
      <c r="AE7" t="n">
        <v>666797.8443798125</v>
      </c>
      <c r="AF7" t="n">
        <v>2.881769673317409e-06</v>
      </c>
      <c r="AG7" t="n">
        <v>17.60416666666667</v>
      </c>
      <c r="AH7" t="n">
        <v>603159.5939688548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3.3075</v>
      </c>
      <c r="E8" t="n">
        <v>30.23</v>
      </c>
      <c r="F8" t="n">
        <v>27.6</v>
      </c>
      <c r="G8" t="n">
        <v>61.33</v>
      </c>
      <c r="H8" t="n">
        <v>1.07</v>
      </c>
      <c r="I8" t="n">
        <v>27</v>
      </c>
      <c r="J8" t="n">
        <v>115.08</v>
      </c>
      <c r="K8" t="n">
        <v>41.65</v>
      </c>
      <c r="L8" t="n">
        <v>7</v>
      </c>
      <c r="M8" t="n">
        <v>25</v>
      </c>
      <c r="N8" t="n">
        <v>16.43</v>
      </c>
      <c r="O8" t="n">
        <v>14426.96</v>
      </c>
      <c r="P8" t="n">
        <v>245.14</v>
      </c>
      <c r="Q8" t="n">
        <v>446.56</v>
      </c>
      <c r="R8" t="n">
        <v>76.27</v>
      </c>
      <c r="S8" t="n">
        <v>40.63</v>
      </c>
      <c r="T8" t="n">
        <v>12650.76</v>
      </c>
      <c r="U8" t="n">
        <v>0.53</v>
      </c>
      <c r="V8" t="n">
        <v>0.75</v>
      </c>
      <c r="W8" t="n">
        <v>2.66</v>
      </c>
      <c r="X8" t="n">
        <v>0.77</v>
      </c>
      <c r="Y8" t="n">
        <v>0.5</v>
      </c>
      <c r="Z8" t="n">
        <v>10</v>
      </c>
      <c r="AA8" t="n">
        <v>482.4623788883375</v>
      </c>
      <c r="AB8" t="n">
        <v>660.1263115329793</v>
      </c>
      <c r="AC8" t="n">
        <v>597.1247828533683</v>
      </c>
      <c r="AD8" t="n">
        <v>482462.3788883375</v>
      </c>
      <c r="AE8" t="n">
        <v>660126.3115329794</v>
      </c>
      <c r="AF8" t="n">
        <v>2.899036801051564e-06</v>
      </c>
      <c r="AG8" t="n">
        <v>17.49421296296297</v>
      </c>
      <c r="AH8" t="n">
        <v>597124.7828533683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3.3323</v>
      </c>
      <c r="E9" t="n">
        <v>30.01</v>
      </c>
      <c r="F9" t="n">
        <v>27.46</v>
      </c>
      <c r="G9" t="n">
        <v>71.64</v>
      </c>
      <c r="H9" t="n">
        <v>1.21</v>
      </c>
      <c r="I9" t="n">
        <v>23</v>
      </c>
      <c r="J9" t="n">
        <v>116.37</v>
      </c>
      <c r="K9" t="n">
        <v>41.65</v>
      </c>
      <c r="L9" t="n">
        <v>8</v>
      </c>
      <c r="M9" t="n">
        <v>21</v>
      </c>
      <c r="N9" t="n">
        <v>16.72</v>
      </c>
      <c r="O9" t="n">
        <v>14585.96</v>
      </c>
      <c r="P9" t="n">
        <v>241.45</v>
      </c>
      <c r="Q9" t="n">
        <v>446.57</v>
      </c>
      <c r="R9" t="n">
        <v>71.94</v>
      </c>
      <c r="S9" t="n">
        <v>40.63</v>
      </c>
      <c r="T9" t="n">
        <v>10506.3</v>
      </c>
      <c r="U9" t="n">
        <v>0.5600000000000001</v>
      </c>
      <c r="V9" t="n">
        <v>0.76</v>
      </c>
      <c r="W9" t="n">
        <v>2.65</v>
      </c>
      <c r="X9" t="n">
        <v>0.63</v>
      </c>
      <c r="Y9" t="n">
        <v>0.5</v>
      </c>
      <c r="Z9" t="n">
        <v>10</v>
      </c>
      <c r="AA9" t="n">
        <v>477.4044519202839</v>
      </c>
      <c r="AB9" t="n">
        <v>653.2058327152989</v>
      </c>
      <c r="AC9" t="n">
        <v>590.8647848210942</v>
      </c>
      <c r="AD9" t="n">
        <v>477404.4519202838</v>
      </c>
      <c r="AE9" t="n">
        <v>653205.832715299</v>
      </c>
      <c r="AF9" t="n">
        <v>2.920774098909788e-06</v>
      </c>
      <c r="AG9" t="n">
        <v>17.36689814814815</v>
      </c>
      <c r="AH9" t="n">
        <v>590864.7848210942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3.3491</v>
      </c>
      <c r="E10" t="n">
        <v>29.86</v>
      </c>
      <c r="F10" t="n">
        <v>27.38</v>
      </c>
      <c r="G10" t="n">
        <v>82.13</v>
      </c>
      <c r="H10" t="n">
        <v>1.35</v>
      </c>
      <c r="I10" t="n">
        <v>20</v>
      </c>
      <c r="J10" t="n">
        <v>117.66</v>
      </c>
      <c r="K10" t="n">
        <v>41.65</v>
      </c>
      <c r="L10" t="n">
        <v>9</v>
      </c>
      <c r="M10" t="n">
        <v>18</v>
      </c>
      <c r="N10" t="n">
        <v>17.01</v>
      </c>
      <c r="O10" t="n">
        <v>14745.39</v>
      </c>
      <c r="P10" t="n">
        <v>237.09</v>
      </c>
      <c r="Q10" t="n">
        <v>446.56</v>
      </c>
      <c r="R10" t="n">
        <v>69.20999999999999</v>
      </c>
      <c r="S10" t="n">
        <v>40.63</v>
      </c>
      <c r="T10" t="n">
        <v>9155.51</v>
      </c>
      <c r="U10" t="n">
        <v>0.59</v>
      </c>
      <c r="V10" t="n">
        <v>0.76</v>
      </c>
      <c r="W10" t="n">
        <v>2.64</v>
      </c>
      <c r="X10" t="n">
        <v>0.55</v>
      </c>
      <c r="Y10" t="n">
        <v>0.5</v>
      </c>
      <c r="Z10" t="n">
        <v>10</v>
      </c>
      <c r="AA10" t="n">
        <v>472.7216810028718</v>
      </c>
      <c r="AB10" t="n">
        <v>646.7986589568233</v>
      </c>
      <c r="AC10" t="n">
        <v>585.0691027336027</v>
      </c>
      <c r="AD10" t="n">
        <v>472721.6810028718</v>
      </c>
      <c r="AE10" t="n">
        <v>646798.6589568233</v>
      </c>
      <c r="AF10" t="n">
        <v>2.935499365200844e-06</v>
      </c>
      <c r="AG10" t="n">
        <v>17.28009259259259</v>
      </c>
      <c r="AH10" t="n">
        <v>585069.1027336026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3.3615</v>
      </c>
      <c r="E11" t="n">
        <v>29.75</v>
      </c>
      <c r="F11" t="n">
        <v>27.31</v>
      </c>
      <c r="G11" t="n">
        <v>91.04000000000001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16</v>
      </c>
      <c r="N11" t="n">
        <v>17.31</v>
      </c>
      <c r="O11" t="n">
        <v>14905.25</v>
      </c>
      <c r="P11" t="n">
        <v>234.94</v>
      </c>
      <c r="Q11" t="n">
        <v>446.56</v>
      </c>
      <c r="R11" t="n">
        <v>67.09</v>
      </c>
      <c r="S11" t="n">
        <v>40.63</v>
      </c>
      <c r="T11" t="n">
        <v>8106.02</v>
      </c>
      <c r="U11" t="n">
        <v>0.61</v>
      </c>
      <c r="V11" t="n">
        <v>0.76</v>
      </c>
      <c r="W11" t="n">
        <v>2.64</v>
      </c>
      <c r="X11" t="n">
        <v>0.48</v>
      </c>
      <c r="Y11" t="n">
        <v>0.5</v>
      </c>
      <c r="Z11" t="n">
        <v>10</v>
      </c>
      <c r="AA11" t="n">
        <v>470.0311654351499</v>
      </c>
      <c r="AB11" t="n">
        <v>643.1173768598966</v>
      </c>
      <c r="AC11" t="n">
        <v>581.7391570332948</v>
      </c>
      <c r="AD11" t="n">
        <v>470031.1654351499</v>
      </c>
      <c r="AE11" t="n">
        <v>643117.3768598966</v>
      </c>
      <c r="AF11" t="n">
        <v>2.946368014129957e-06</v>
      </c>
      <c r="AG11" t="n">
        <v>17.21643518518519</v>
      </c>
      <c r="AH11" t="n">
        <v>581739.1570332948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3.3714</v>
      </c>
      <c r="E12" t="n">
        <v>29.66</v>
      </c>
      <c r="F12" t="n">
        <v>27.27</v>
      </c>
      <c r="G12" t="n">
        <v>102.26</v>
      </c>
      <c r="H12" t="n">
        <v>1.61</v>
      </c>
      <c r="I12" t="n">
        <v>16</v>
      </c>
      <c r="J12" t="n">
        <v>120.26</v>
      </c>
      <c r="K12" t="n">
        <v>41.65</v>
      </c>
      <c r="L12" t="n">
        <v>11</v>
      </c>
      <c r="M12" t="n">
        <v>14</v>
      </c>
      <c r="N12" t="n">
        <v>17.61</v>
      </c>
      <c r="O12" t="n">
        <v>15065.56</v>
      </c>
      <c r="P12" t="n">
        <v>230.67</v>
      </c>
      <c r="Q12" t="n">
        <v>446.56</v>
      </c>
      <c r="R12" t="n">
        <v>65.53</v>
      </c>
      <c r="S12" t="n">
        <v>40.63</v>
      </c>
      <c r="T12" t="n">
        <v>7336.16</v>
      </c>
      <c r="U12" t="n">
        <v>0.62</v>
      </c>
      <c r="V12" t="n">
        <v>0.76</v>
      </c>
      <c r="W12" t="n">
        <v>2.64</v>
      </c>
      <c r="X12" t="n">
        <v>0.44</v>
      </c>
      <c r="Y12" t="n">
        <v>0.5</v>
      </c>
      <c r="Z12" t="n">
        <v>10</v>
      </c>
      <c r="AA12" t="n">
        <v>466.1127594716802</v>
      </c>
      <c r="AB12" t="n">
        <v>637.7560409528066</v>
      </c>
      <c r="AC12" t="n">
        <v>576.8894995004953</v>
      </c>
      <c r="AD12" t="n">
        <v>466112.7594716803</v>
      </c>
      <c r="AE12" t="n">
        <v>637756.0409528066</v>
      </c>
      <c r="AF12" t="n">
        <v>2.955045403194328e-06</v>
      </c>
      <c r="AG12" t="n">
        <v>17.16435185185185</v>
      </c>
      <c r="AH12" t="n">
        <v>576889.4995004953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3.3798</v>
      </c>
      <c r="E13" t="n">
        <v>29.59</v>
      </c>
      <c r="F13" t="n">
        <v>27.22</v>
      </c>
      <c r="G13" t="n">
        <v>108.87</v>
      </c>
      <c r="H13" t="n">
        <v>1.74</v>
      </c>
      <c r="I13" t="n">
        <v>15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227.38</v>
      </c>
      <c r="Q13" t="n">
        <v>446.56</v>
      </c>
      <c r="R13" t="n">
        <v>63.91</v>
      </c>
      <c r="S13" t="n">
        <v>40.63</v>
      </c>
      <c r="T13" t="n">
        <v>6531.46</v>
      </c>
      <c r="U13" t="n">
        <v>0.64</v>
      </c>
      <c r="V13" t="n">
        <v>0.76</v>
      </c>
      <c r="W13" t="n">
        <v>2.63</v>
      </c>
      <c r="X13" t="n">
        <v>0.39</v>
      </c>
      <c r="Y13" t="n">
        <v>0.5</v>
      </c>
      <c r="Z13" t="n">
        <v>10</v>
      </c>
      <c r="AA13" t="n">
        <v>455.145873274138</v>
      </c>
      <c r="AB13" t="n">
        <v>622.7506634324569</v>
      </c>
      <c r="AC13" t="n">
        <v>563.3162141505081</v>
      </c>
      <c r="AD13" t="n">
        <v>455145.873274138</v>
      </c>
      <c r="AE13" t="n">
        <v>622750.6634324569</v>
      </c>
      <c r="AF13" t="n">
        <v>2.962408036339856e-06</v>
      </c>
      <c r="AG13" t="n">
        <v>17.12384259259259</v>
      </c>
      <c r="AH13" t="n">
        <v>563316.2141505082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3.385</v>
      </c>
      <c r="E14" t="n">
        <v>29.54</v>
      </c>
      <c r="F14" t="n">
        <v>27.2</v>
      </c>
      <c r="G14" t="n">
        <v>116.55</v>
      </c>
      <c r="H14" t="n">
        <v>1.87</v>
      </c>
      <c r="I14" t="n">
        <v>14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224.04</v>
      </c>
      <c r="Q14" t="n">
        <v>446.58</v>
      </c>
      <c r="R14" t="n">
        <v>63.17</v>
      </c>
      <c r="S14" t="n">
        <v>40.63</v>
      </c>
      <c r="T14" t="n">
        <v>6165.1</v>
      </c>
      <c r="U14" t="n">
        <v>0.64</v>
      </c>
      <c r="V14" t="n">
        <v>0.76</v>
      </c>
      <c r="W14" t="n">
        <v>2.63</v>
      </c>
      <c r="X14" t="n">
        <v>0.37</v>
      </c>
      <c r="Y14" t="n">
        <v>0.5</v>
      </c>
      <c r="Z14" t="n">
        <v>10</v>
      </c>
      <c r="AA14" t="n">
        <v>452.325842137649</v>
      </c>
      <c r="AB14" t="n">
        <v>618.8921724205194</v>
      </c>
      <c r="AC14" t="n">
        <v>559.8259721053238</v>
      </c>
      <c r="AD14" t="n">
        <v>452325.842137649</v>
      </c>
      <c r="AE14" t="n">
        <v>618892.1724205194</v>
      </c>
      <c r="AF14" t="n">
        <v>2.966965856858516e-06</v>
      </c>
      <c r="AG14" t="n">
        <v>17.09490740740741</v>
      </c>
      <c r="AH14" t="n">
        <v>559825.9721053238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3.3897</v>
      </c>
      <c r="E15" t="n">
        <v>29.5</v>
      </c>
      <c r="F15" t="n">
        <v>27.18</v>
      </c>
      <c r="G15" t="n">
        <v>125.43</v>
      </c>
      <c r="H15" t="n">
        <v>1.99</v>
      </c>
      <c r="I15" t="n">
        <v>13</v>
      </c>
      <c r="J15" t="n">
        <v>124.18</v>
      </c>
      <c r="K15" t="n">
        <v>41.65</v>
      </c>
      <c r="L15" t="n">
        <v>14</v>
      </c>
      <c r="M15" t="n">
        <v>11</v>
      </c>
      <c r="N15" t="n">
        <v>18.53</v>
      </c>
      <c r="O15" t="n">
        <v>15549.15</v>
      </c>
      <c r="P15" t="n">
        <v>222.63</v>
      </c>
      <c r="Q15" t="n">
        <v>446.56</v>
      </c>
      <c r="R15" t="n">
        <v>62.7</v>
      </c>
      <c r="S15" t="n">
        <v>40.63</v>
      </c>
      <c r="T15" t="n">
        <v>5933.88</v>
      </c>
      <c r="U15" t="n">
        <v>0.65</v>
      </c>
      <c r="V15" t="n">
        <v>0.76</v>
      </c>
      <c r="W15" t="n">
        <v>2.63</v>
      </c>
      <c r="X15" t="n">
        <v>0.35</v>
      </c>
      <c r="Y15" t="n">
        <v>0.5</v>
      </c>
      <c r="Z15" t="n">
        <v>10</v>
      </c>
      <c r="AA15" t="n">
        <v>450.9266729338587</v>
      </c>
      <c r="AB15" t="n">
        <v>616.9777673889049</v>
      </c>
      <c r="AC15" t="n">
        <v>558.0942752030422</v>
      </c>
      <c r="AD15" t="n">
        <v>450926.6729338587</v>
      </c>
      <c r="AE15" t="n">
        <v>616977.7673889049</v>
      </c>
      <c r="AF15" t="n">
        <v>2.971085425404228e-06</v>
      </c>
      <c r="AG15" t="n">
        <v>17.07175925925926</v>
      </c>
      <c r="AH15" t="n">
        <v>558094.2752030422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3.3958</v>
      </c>
      <c r="E16" t="n">
        <v>29.45</v>
      </c>
      <c r="F16" t="n">
        <v>27.15</v>
      </c>
      <c r="G16" t="n">
        <v>135.73</v>
      </c>
      <c r="H16" t="n">
        <v>2.11</v>
      </c>
      <c r="I16" t="n">
        <v>12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217.61</v>
      </c>
      <c r="Q16" t="n">
        <v>446.56</v>
      </c>
      <c r="R16" t="n">
        <v>61.59</v>
      </c>
      <c r="S16" t="n">
        <v>40.63</v>
      </c>
      <c r="T16" t="n">
        <v>5387.09</v>
      </c>
      <c r="U16" t="n">
        <v>0.66</v>
      </c>
      <c r="V16" t="n">
        <v>0.77</v>
      </c>
      <c r="W16" t="n">
        <v>2.63</v>
      </c>
      <c r="X16" t="n">
        <v>0.32</v>
      </c>
      <c r="Y16" t="n">
        <v>0.5</v>
      </c>
      <c r="Z16" t="n">
        <v>10</v>
      </c>
      <c r="AA16" t="n">
        <v>446.8324830158785</v>
      </c>
      <c r="AB16" t="n">
        <v>611.3759161202129</v>
      </c>
      <c r="AC16" t="n">
        <v>553.0270567571865</v>
      </c>
      <c r="AD16" t="n">
        <v>446832.4830158785</v>
      </c>
      <c r="AE16" t="n">
        <v>611375.9161202129</v>
      </c>
      <c r="AF16" t="n">
        <v>2.976432099474195e-06</v>
      </c>
      <c r="AG16" t="n">
        <v>17.04282407407407</v>
      </c>
      <c r="AH16" t="n">
        <v>553027.0567571865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3.4019</v>
      </c>
      <c r="E17" t="n">
        <v>29.4</v>
      </c>
      <c r="F17" t="n">
        <v>27.11</v>
      </c>
      <c r="G17" t="n">
        <v>147.9</v>
      </c>
      <c r="H17" t="n">
        <v>2.23</v>
      </c>
      <c r="I17" t="n">
        <v>11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214.54</v>
      </c>
      <c r="Q17" t="n">
        <v>446.56</v>
      </c>
      <c r="R17" t="n">
        <v>60.4</v>
      </c>
      <c r="S17" t="n">
        <v>40.63</v>
      </c>
      <c r="T17" t="n">
        <v>4795.75</v>
      </c>
      <c r="U17" t="n">
        <v>0.67</v>
      </c>
      <c r="V17" t="n">
        <v>0.77</v>
      </c>
      <c r="W17" t="n">
        <v>2.63</v>
      </c>
      <c r="X17" t="n">
        <v>0.29</v>
      </c>
      <c r="Y17" t="n">
        <v>0.5</v>
      </c>
      <c r="Z17" t="n">
        <v>10</v>
      </c>
      <c r="AA17" t="n">
        <v>444.1098483219866</v>
      </c>
      <c r="AB17" t="n">
        <v>607.6506872178645</v>
      </c>
      <c r="AC17" t="n">
        <v>549.6573584728867</v>
      </c>
      <c r="AD17" t="n">
        <v>444109.8483219866</v>
      </c>
      <c r="AE17" t="n">
        <v>607650.6872178646</v>
      </c>
      <c r="AF17" t="n">
        <v>2.981778773544161e-06</v>
      </c>
      <c r="AG17" t="n">
        <v>17.01388888888889</v>
      </c>
      <c r="AH17" t="n">
        <v>549657.3584728867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3.4013</v>
      </c>
      <c r="E18" t="n">
        <v>29.4</v>
      </c>
      <c r="F18" t="n">
        <v>27.12</v>
      </c>
      <c r="G18" t="n">
        <v>147.93</v>
      </c>
      <c r="H18" t="n">
        <v>2.34</v>
      </c>
      <c r="I18" t="n">
        <v>11</v>
      </c>
      <c r="J18" t="n">
        <v>128.13</v>
      </c>
      <c r="K18" t="n">
        <v>41.65</v>
      </c>
      <c r="L18" t="n">
        <v>17</v>
      </c>
      <c r="M18" t="n">
        <v>4</v>
      </c>
      <c r="N18" t="n">
        <v>19.48</v>
      </c>
      <c r="O18" t="n">
        <v>16036.82</v>
      </c>
      <c r="P18" t="n">
        <v>214.55</v>
      </c>
      <c r="Q18" t="n">
        <v>446.56</v>
      </c>
      <c r="R18" t="n">
        <v>60.57</v>
      </c>
      <c r="S18" t="n">
        <v>40.63</v>
      </c>
      <c r="T18" t="n">
        <v>4880.56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444.187506831439</v>
      </c>
      <c r="AB18" t="n">
        <v>607.7569430165488</v>
      </c>
      <c r="AC18" t="n">
        <v>549.7534733672754</v>
      </c>
      <c r="AD18" t="n">
        <v>444187.506831439</v>
      </c>
      <c r="AE18" t="n">
        <v>607756.9430165488</v>
      </c>
      <c r="AF18" t="n">
        <v>2.981252871176624e-06</v>
      </c>
      <c r="AG18" t="n">
        <v>17.01388888888889</v>
      </c>
      <c r="AH18" t="n">
        <v>549753.4733672754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3.4022</v>
      </c>
      <c r="E19" t="n">
        <v>29.39</v>
      </c>
      <c r="F19" t="n">
        <v>27.11</v>
      </c>
      <c r="G19" t="n">
        <v>147.88</v>
      </c>
      <c r="H19" t="n">
        <v>2.46</v>
      </c>
      <c r="I19" t="n">
        <v>11</v>
      </c>
      <c r="J19" t="n">
        <v>129.46</v>
      </c>
      <c r="K19" t="n">
        <v>41.65</v>
      </c>
      <c r="L19" t="n">
        <v>18</v>
      </c>
      <c r="M19" t="n">
        <v>1</v>
      </c>
      <c r="N19" t="n">
        <v>19.81</v>
      </c>
      <c r="O19" t="n">
        <v>16200.3</v>
      </c>
      <c r="P19" t="n">
        <v>215.26</v>
      </c>
      <c r="Q19" t="n">
        <v>446.56</v>
      </c>
      <c r="R19" t="n">
        <v>60.11</v>
      </c>
      <c r="S19" t="n">
        <v>40.63</v>
      </c>
      <c r="T19" t="n">
        <v>4649.26</v>
      </c>
      <c r="U19" t="n">
        <v>0.68</v>
      </c>
      <c r="V19" t="n">
        <v>0.77</v>
      </c>
      <c r="W19" t="n">
        <v>2.64</v>
      </c>
      <c r="X19" t="n">
        <v>0.28</v>
      </c>
      <c r="Y19" t="n">
        <v>0.5</v>
      </c>
      <c r="Z19" t="n">
        <v>10</v>
      </c>
      <c r="AA19" t="n">
        <v>444.6011950342185</v>
      </c>
      <c r="AB19" t="n">
        <v>608.3229694662273</v>
      </c>
      <c r="AC19" t="n">
        <v>550.2654790470198</v>
      </c>
      <c r="AD19" t="n">
        <v>444601.1950342185</v>
      </c>
      <c r="AE19" t="n">
        <v>608322.9694662272</v>
      </c>
      <c r="AF19" t="n">
        <v>2.982041724727931e-06</v>
      </c>
      <c r="AG19" t="n">
        <v>17.00810185185185</v>
      </c>
      <c r="AH19" t="n">
        <v>550265.4790470197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3.4084</v>
      </c>
      <c r="E20" t="n">
        <v>29.34</v>
      </c>
      <c r="F20" t="n">
        <v>27.08</v>
      </c>
      <c r="G20" t="n">
        <v>162.49</v>
      </c>
      <c r="H20" t="n">
        <v>2.57</v>
      </c>
      <c r="I20" t="n">
        <v>10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215.92</v>
      </c>
      <c r="Q20" t="n">
        <v>446.56</v>
      </c>
      <c r="R20" t="n">
        <v>59.12</v>
      </c>
      <c r="S20" t="n">
        <v>40.63</v>
      </c>
      <c r="T20" t="n">
        <v>4159.31</v>
      </c>
      <c r="U20" t="n">
        <v>0.6899999999999999</v>
      </c>
      <c r="V20" t="n">
        <v>0.77</v>
      </c>
      <c r="W20" t="n">
        <v>2.64</v>
      </c>
      <c r="X20" t="n">
        <v>0.25</v>
      </c>
      <c r="Y20" t="n">
        <v>0.5</v>
      </c>
      <c r="Z20" t="n">
        <v>10</v>
      </c>
      <c r="AA20" t="n">
        <v>444.3866386791661</v>
      </c>
      <c r="AB20" t="n">
        <v>608.0294039956863</v>
      </c>
      <c r="AC20" t="n">
        <v>549.9999310529654</v>
      </c>
      <c r="AD20" t="n">
        <v>444386.6386791661</v>
      </c>
      <c r="AE20" t="n">
        <v>608029.4039956862</v>
      </c>
      <c r="AF20" t="n">
        <v>2.987476049192486e-06</v>
      </c>
      <c r="AG20" t="n">
        <v>16.97916666666667</v>
      </c>
      <c r="AH20" t="n">
        <v>549999.9310529653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3.4079</v>
      </c>
      <c r="E21" t="n">
        <v>29.34</v>
      </c>
      <c r="F21" t="n">
        <v>27.09</v>
      </c>
      <c r="G21" t="n">
        <v>162.51</v>
      </c>
      <c r="H21" t="n">
        <v>2.67</v>
      </c>
      <c r="I21" t="n">
        <v>10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218.13</v>
      </c>
      <c r="Q21" t="n">
        <v>446.56</v>
      </c>
      <c r="R21" t="n">
        <v>59.29</v>
      </c>
      <c r="S21" t="n">
        <v>40.63</v>
      </c>
      <c r="T21" t="n">
        <v>4245.93</v>
      </c>
      <c r="U21" t="n">
        <v>0.6899999999999999</v>
      </c>
      <c r="V21" t="n">
        <v>0.77</v>
      </c>
      <c r="W21" t="n">
        <v>2.63</v>
      </c>
      <c r="X21" t="n">
        <v>0.26</v>
      </c>
      <c r="Y21" t="n">
        <v>0.5</v>
      </c>
      <c r="Z21" t="n">
        <v>10</v>
      </c>
      <c r="AA21" t="n">
        <v>446.0187681669682</v>
      </c>
      <c r="AB21" t="n">
        <v>610.2625555653683</v>
      </c>
      <c r="AC21" t="n">
        <v>552.0199537710849</v>
      </c>
      <c r="AD21" t="n">
        <v>446018.7681669682</v>
      </c>
      <c r="AE21" t="n">
        <v>610262.5555653683</v>
      </c>
      <c r="AF21" t="n">
        <v>2.987037797219539e-06</v>
      </c>
      <c r="AG21" t="n">
        <v>16.97916666666667</v>
      </c>
      <c r="AH21" t="n">
        <v>552019.9537710849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31.01</v>
      </c>
      <c r="G2" t="n">
        <v>12.92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142</v>
      </c>
      <c r="N2" t="n">
        <v>6.84</v>
      </c>
      <c r="O2" t="n">
        <v>7851.41</v>
      </c>
      <c r="P2" t="n">
        <v>198.15</v>
      </c>
      <c r="Q2" t="n">
        <v>446.61</v>
      </c>
      <c r="R2" t="n">
        <v>187.03</v>
      </c>
      <c r="S2" t="n">
        <v>40.63</v>
      </c>
      <c r="T2" t="n">
        <v>67446.32000000001</v>
      </c>
      <c r="U2" t="n">
        <v>0.22</v>
      </c>
      <c r="V2" t="n">
        <v>0.67</v>
      </c>
      <c r="W2" t="n">
        <v>2.86</v>
      </c>
      <c r="X2" t="n">
        <v>4.18</v>
      </c>
      <c r="Y2" t="n">
        <v>0.5</v>
      </c>
      <c r="Z2" t="n">
        <v>10</v>
      </c>
      <c r="AA2" t="n">
        <v>486.2451170122588</v>
      </c>
      <c r="AB2" t="n">
        <v>665.3020207167566</v>
      </c>
      <c r="AC2" t="n">
        <v>601.8065296167993</v>
      </c>
      <c r="AD2" t="n">
        <v>486245.1170122589</v>
      </c>
      <c r="AE2" t="n">
        <v>665302.0207167566</v>
      </c>
      <c r="AF2" t="n">
        <v>2.859085791519648e-06</v>
      </c>
      <c r="AG2" t="n">
        <v>20.14467592592593</v>
      </c>
      <c r="AH2" t="n">
        <v>601806.5296167992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3.1842</v>
      </c>
      <c r="E3" t="n">
        <v>31.41</v>
      </c>
      <c r="F3" t="n">
        <v>28.71</v>
      </c>
      <c r="G3" t="n">
        <v>26.5</v>
      </c>
      <c r="H3" t="n">
        <v>0.55</v>
      </c>
      <c r="I3" t="n">
        <v>65</v>
      </c>
      <c r="J3" t="n">
        <v>62.92</v>
      </c>
      <c r="K3" t="n">
        <v>28.92</v>
      </c>
      <c r="L3" t="n">
        <v>2</v>
      </c>
      <c r="M3" t="n">
        <v>63</v>
      </c>
      <c r="N3" t="n">
        <v>7</v>
      </c>
      <c r="O3" t="n">
        <v>7994.37</v>
      </c>
      <c r="P3" t="n">
        <v>178.11</v>
      </c>
      <c r="Q3" t="n">
        <v>446.57</v>
      </c>
      <c r="R3" t="n">
        <v>112.18</v>
      </c>
      <c r="S3" t="n">
        <v>40.63</v>
      </c>
      <c r="T3" t="n">
        <v>30415.32</v>
      </c>
      <c r="U3" t="n">
        <v>0.36</v>
      </c>
      <c r="V3" t="n">
        <v>0.72</v>
      </c>
      <c r="W3" t="n">
        <v>2.72</v>
      </c>
      <c r="X3" t="n">
        <v>1.88</v>
      </c>
      <c r="Y3" t="n">
        <v>0.5</v>
      </c>
      <c r="Z3" t="n">
        <v>10</v>
      </c>
      <c r="AA3" t="n">
        <v>418.3883302903219</v>
      </c>
      <c r="AB3" t="n">
        <v>572.4573714936522</v>
      </c>
      <c r="AC3" t="n">
        <v>517.8228434072644</v>
      </c>
      <c r="AD3" t="n">
        <v>418388.3302903219</v>
      </c>
      <c r="AE3" t="n">
        <v>572457.3714936522</v>
      </c>
      <c r="AF3" t="n">
        <v>3.168668329454896e-06</v>
      </c>
      <c r="AG3" t="n">
        <v>18.17708333333333</v>
      </c>
      <c r="AH3" t="n">
        <v>517822.8434072643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3.2912</v>
      </c>
      <c r="E4" t="n">
        <v>30.38</v>
      </c>
      <c r="F4" t="n">
        <v>28</v>
      </c>
      <c r="G4" t="n">
        <v>40.01</v>
      </c>
      <c r="H4" t="n">
        <v>0.8100000000000001</v>
      </c>
      <c r="I4" t="n">
        <v>42</v>
      </c>
      <c r="J4" t="n">
        <v>64.08</v>
      </c>
      <c r="K4" t="n">
        <v>28.92</v>
      </c>
      <c r="L4" t="n">
        <v>3</v>
      </c>
      <c r="M4" t="n">
        <v>40</v>
      </c>
      <c r="N4" t="n">
        <v>7.16</v>
      </c>
      <c r="O4" t="n">
        <v>8137.65</v>
      </c>
      <c r="P4" t="n">
        <v>168.1</v>
      </c>
      <c r="Q4" t="n">
        <v>446.57</v>
      </c>
      <c r="R4" t="n">
        <v>89.36</v>
      </c>
      <c r="S4" t="n">
        <v>40.63</v>
      </c>
      <c r="T4" t="n">
        <v>19118.04</v>
      </c>
      <c r="U4" t="n">
        <v>0.45</v>
      </c>
      <c r="V4" t="n">
        <v>0.74</v>
      </c>
      <c r="W4" t="n">
        <v>2.68</v>
      </c>
      <c r="X4" t="n">
        <v>1.18</v>
      </c>
      <c r="Y4" t="n">
        <v>0.5</v>
      </c>
      <c r="Z4" t="n">
        <v>10</v>
      </c>
      <c r="AA4" t="n">
        <v>395.211500075306</v>
      </c>
      <c r="AB4" t="n">
        <v>540.7458099038821</v>
      </c>
      <c r="AC4" t="n">
        <v>489.1377887481656</v>
      </c>
      <c r="AD4" t="n">
        <v>395211.500075306</v>
      </c>
      <c r="AE4" t="n">
        <v>540745.8099038821</v>
      </c>
      <c r="AF4" t="n">
        <v>3.275146412254869e-06</v>
      </c>
      <c r="AG4" t="n">
        <v>17.58101851851852</v>
      </c>
      <c r="AH4" t="n">
        <v>489137.7887481656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3.3466</v>
      </c>
      <c r="E5" t="n">
        <v>29.88</v>
      </c>
      <c r="F5" t="n">
        <v>27.67</v>
      </c>
      <c r="G5" t="n">
        <v>55.34</v>
      </c>
      <c r="H5" t="n">
        <v>1.07</v>
      </c>
      <c r="I5" t="n">
        <v>30</v>
      </c>
      <c r="J5" t="n">
        <v>65.25</v>
      </c>
      <c r="K5" t="n">
        <v>28.92</v>
      </c>
      <c r="L5" t="n">
        <v>4</v>
      </c>
      <c r="M5" t="n">
        <v>28</v>
      </c>
      <c r="N5" t="n">
        <v>7.33</v>
      </c>
      <c r="O5" t="n">
        <v>8281.25</v>
      </c>
      <c r="P5" t="n">
        <v>160.77</v>
      </c>
      <c r="Q5" t="n">
        <v>446.58</v>
      </c>
      <c r="R5" t="n">
        <v>78.84999999999999</v>
      </c>
      <c r="S5" t="n">
        <v>40.63</v>
      </c>
      <c r="T5" t="n">
        <v>13925.76</v>
      </c>
      <c r="U5" t="n">
        <v>0.52</v>
      </c>
      <c r="V5" t="n">
        <v>0.75</v>
      </c>
      <c r="W5" t="n">
        <v>2.65</v>
      </c>
      <c r="X5" t="n">
        <v>0.84</v>
      </c>
      <c r="Y5" t="n">
        <v>0.5</v>
      </c>
      <c r="Z5" t="n">
        <v>10</v>
      </c>
      <c r="AA5" t="n">
        <v>385.8803940930755</v>
      </c>
      <c r="AB5" t="n">
        <v>527.9785790396518</v>
      </c>
      <c r="AC5" t="n">
        <v>477.5890444786964</v>
      </c>
      <c r="AD5" t="n">
        <v>385880.3940930755</v>
      </c>
      <c r="AE5" t="n">
        <v>527978.5790396518</v>
      </c>
      <c r="AF5" t="n">
        <v>3.330276185966258e-06</v>
      </c>
      <c r="AG5" t="n">
        <v>17.29166666666667</v>
      </c>
      <c r="AH5" t="n">
        <v>477589.0444786964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3.3819</v>
      </c>
      <c r="E6" t="n">
        <v>29.57</v>
      </c>
      <c r="F6" t="n">
        <v>27.45</v>
      </c>
      <c r="G6" t="n">
        <v>71.62</v>
      </c>
      <c r="H6" t="n">
        <v>1.31</v>
      </c>
      <c r="I6" t="n">
        <v>23</v>
      </c>
      <c r="J6" t="n">
        <v>66.42</v>
      </c>
      <c r="K6" t="n">
        <v>28.92</v>
      </c>
      <c r="L6" t="n">
        <v>5</v>
      </c>
      <c r="M6" t="n">
        <v>20</v>
      </c>
      <c r="N6" t="n">
        <v>7.49</v>
      </c>
      <c r="O6" t="n">
        <v>8425.16</v>
      </c>
      <c r="P6" t="n">
        <v>153</v>
      </c>
      <c r="Q6" t="n">
        <v>446.62</v>
      </c>
      <c r="R6" t="n">
        <v>71.66</v>
      </c>
      <c r="S6" t="n">
        <v>40.63</v>
      </c>
      <c r="T6" t="n">
        <v>10364.91</v>
      </c>
      <c r="U6" t="n">
        <v>0.57</v>
      </c>
      <c r="V6" t="n">
        <v>0.76</v>
      </c>
      <c r="W6" t="n">
        <v>2.65</v>
      </c>
      <c r="X6" t="n">
        <v>0.62</v>
      </c>
      <c r="Y6" t="n">
        <v>0.5</v>
      </c>
      <c r="Z6" t="n">
        <v>10</v>
      </c>
      <c r="AA6" t="n">
        <v>370.5733891353466</v>
      </c>
      <c r="AB6" t="n">
        <v>507.0348595590885</v>
      </c>
      <c r="AC6" t="n">
        <v>458.6441641906633</v>
      </c>
      <c r="AD6" t="n">
        <v>370573.3891353466</v>
      </c>
      <c r="AE6" t="n">
        <v>507034.8595590885</v>
      </c>
      <c r="AF6" t="n">
        <v>3.365404002067557e-06</v>
      </c>
      <c r="AG6" t="n">
        <v>17.11226851851852</v>
      </c>
      <c r="AH6" t="n">
        <v>458644.1641906633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3.3945</v>
      </c>
      <c r="E7" t="n">
        <v>29.46</v>
      </c>
      <c r="F7" t="n">
        <v>27.39</v>
      </c>
      <c r="G7" t="n">
        <v>82.16</v>
      </c>
      <c r="H7" t="n">
        <v>1.55</v>
      </c>
      <c r="I7" t="n">
        <v>20</v>
      </c>
      <c r="J7" t="n">
        <v>67.59</v>
      </c>
      <c r="K7" t="n">
        <v>28.92</v>
      </c>
      <c r="L7" t="n">
        <v>6</v>
      </c>
      <c r="M7" t="n">
        <v>7</v>
      </c>
      <c r="N7" t="n">
        <v>7.66</v>
      </c>
      <c r="O7" t="n">
        <v>8569.4</v>
      </c>
      <c r="P7" t="n">
        <v>148.63</v>
      </c>
      <c r="Q7" t="n">
        <v>446.56</v>
      </c>
      <c r="R7" t="n">
        <v>69.12</v>
      </c>
      <c r="S7" t="n">
        <v>40.63</v>
      </c>
      <c r="T7" t="n">
        <v>9108.35</v>
      </c>
      <c r="U7" t="n">
        <v>0.59</v>
      </c>
      <c r="V7" t="n">
        <v>0.76</v>
      </c>
      <c r="W7" t="n">
        <v>2.65</v>
      </c>
      <c r="X7" t="n">
        <v>0.5600000000000001</v>
      </c>
      <c r="Y7" t="n">
        <v>0.5</v>
      </c>
      <c r="Z7" t="n">
        <v>10</v>
      </c>
      <c r="AA7" t="n">
        <v>366.690558442056</v>
      </c>
      <c r="AB7" t="n">
        <v>501.7221993061278</v>
      </c>
      <c r="AC7" t="n">
        <v>453.8385367758796</v>
      </c>
      <c r="AD7" t="n">
        <v>366690.5584420561</v>
      </c>
      <c r="AE7" t="n">
        <v>501722.1993061278</v>
      </c>
      <c r="AF7" t="n">
        <v>3.377942542658955e-06</v>
      </c>
      <c r="AG7" t="n">
        <v>17.04861111111111</v>
      </c>
      <c r="AH7" t="n">
        <v>453838.5367758796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3.3994</v>
      </c>
      <c r="E8" t="n">
        <v>29.42</v>
      </c>
      <c r="F8" t="n">
        <v>27.36</v>
      </c>
      <c r="G8" t="n">
        <v>86.39</v>
      </c>
      <c r="H8" t="n">
        <v>1.78</v>
      </c>
      <c r="I8" t="n">
        <v>19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149.54</v>
      </c>
      <c r="Q8" t="n">
        <v>446.6</v>
      </c>
      <c r="R8" t="n">
        <v>67.97</v>
      </c>
      <c r="S8" t="n">
        <v>40.63</v>
      </c>
      <c r="T8" t="n">
        <v>8542.07</v>
      </c>
      <c r="U8" t="n">
        <v>0.6</v>
      </c>
      <c r="V8" t="n">
        <v>0.76</v>
      </c>
      <c r="W8" t="n">
        <v>2.66</v>
      </c>
      <c r="X8" t="n">
        <v>0.53</v>
      </c>
      <c r="Y8" t="n">
        <v>0.5</v>
      </c>
      <c r="Z8" t="n">
        <v>10</v>
      </c>
      <c r="AA8" t="n">
        <v>367.0300526196364</v>
      </c>
      <c r="AB8" t="n">
        <v>502.1867102173194</v>
      </c>
      <c r="AC8" t="n">
        <v>454.2587154176522</v>
      </c>
      <c r="AD8" t="n">
        <v>367030.0526196364</v>
      </c>
      <c r="AE8" t="n">
        <v>502186.7102173194</v>
      </c>
      <c r="AF8" t="n">
        <v>3.382818641777833e-06</v>
      </c>
      <c r="AG8" t="n">
        <v>17.02546296296297</v>
      </c>
      <c r="AH8" t="n">
        <v>454258.7154176522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3.3988</v>
      </c>
      <c r="E9" t="n">
        <v>29.42</v>
      </c>
      <c r="F9" t="n">
        <v>27.36</v>
      </c>
      <c r="G9" t="n">
        <v>86.41</v>
      </c>
      <c r="H9" t="n">
        <v>2</v>
      </c>
      <c r="I9" t="n">
        <v>19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151.85</v>
      </c>
      <c r="Q9" t="n">
        <v>446.56</v>
      </c>
      <c r="R9" t="n">
        <v>68.02</v>
      </c>
      <c r="S9" t="n">
        <v>40.63</v>
      </c>
      <c r="T9" t="n">
        <v>8565.780000000001</v>
      </c>
      <c r="U9" t="n">
        <v>0.6</v>
      </c>
      <c r="V9" t="n">
        <v>0.76</v>
      </c>
      <c r="W9" t="n">
        <v>2.66</v>
      </c>
      <c r="X9" t="n">
        <v>0.54</v>
      </c>
      <c r="Y9" t="n">
        <v>0.5</v>
      </c>
      <c r="Z9" t="n">
        <v>10</v>
      </c>
      <c r="AA9" t="n">
        <v>368.7034611459524</v>
      </c>
      <c r="AB9" t="n">
        <v>504.4763415885988</v>
      </c>
      <c r="AC9" t="n">
        <v>456.3298275843745</v>
      </c>
      <c r="AD9" t="n">
        <v>368703.4611459524</v>
      </c>
      <c r="AE9" t="n">
        <v>504476.3415885987</v>
      </c>
      <c r="AF9" t="n">
        <v>3.382221568416337e-06</v>
      </c>
      <c r="AG9" t="n">
        <v>17.02546296296297</v>
      </c>
      <c r="AH9" t="n">
        <v>456329.8275843745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1.9669</v>
      </c>
      <c r="E2" t="n">
        <v>50.84</v>
      </c>
      <c r="F2" t="n">
        <v>36.95</v>
      </c>
      <c r="G2" t="n">
        <v>6.52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469.22</v>
      </c>
      <c r="Q2" t="n">
        <v>446.66</v>
      </c>
      <c r="R2" t="n">
        <v>381.48</v>
      </c>
      <c r="S2" t="n">
        <v>40.63</v>
      </c>
      <c r="T2" t="n">
        <v>163690.86</v>
      </c>
      <c r="U2" t="n">
        <v>0.11</v>
      </c>
      <c r="V2" t="n">
        <v>0.5600000000000001</v>
      </c>
      <c r="W2" t="n">
        <v>3.17</v>
      </c>
      <c r="X2" t="n">
        <v>10.11</v>
      </c>
      <c r="Y2" t="n">
        <v>0.5</v>
      </c>
      <c r="Z2" t="n">
        <v>10</v>
      </c>
      <c r="AA2" t="n">
        <v>1195.844507060775</v>
      </c>
      <c r="AB2" t="n">
        <v>1636.207211496807</v>
      </c>
      <c r="AC2" t="n">
        <v>1480.049891662795</v>
      </c>
      <c r="AD2" t="n">
        <v>1195844.507060775</v>
      </c>
      <c r="AE2" t="n">
        <v>1636207.211496807</v>
      </c>
      <c r="AF2" t="n">
        <v>1.543914071407016e-06</v>
      </c>
      <c r="AG2" t="n">
        <v>29.4212962962963</v>
      </c>
      <c r="AH2" t="n">
        <v>1480049.891662795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2.6233</v>
      </c>
      <c r="E3" t="n">
        <v>38.12</v>
      </c>
      <c r="F3" t="n">
        <v>30.93</v>
      </c>
      <c r="G3" t="n">
        <v>13.07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391.26</v>
      </c>
      <c r="Q3" t="n">
        <v>446.59</v>
      </c>
      <c r="R3" t="n">
        <v>184.83</v>
      </c>
      <c r="S3" t="n">
        <v>40.63</v>
      </c>
      <c r="T3" t="n">
        <v>66357</v>
      </c>
      <c r="U3" t="n">
        <v>0.22</v>
      </c>
      <c r="V3" t="n">
        <v>0.67</v>
      </c>
      <c r="W3" t="n">
        <v>2.85</v>
      </c>
      <c r="X3" t="n">
        <v>4.11</v>
      </c>
      <c r="Y3" t="n">
        <v>0.5</v>
      </c>
      <c r="Z3" t="n">
        <v>10</v>
      </c>
      <c r="AA3" t="n">
        <v>798.8524779699698</v>
      </c>
      <c r="AB3" t="n">
        <v>1093.025203242523</v>
      </c>
      <c r="AC3" t="n">
        <v>988.7084119155637</v>
      </c>
      <c r="AD3" t="n">
        <v>798852.4779699697</v>
      </c>
      <c r="AE3" t="n">
        <v>1093025.203242523</v>
      </c>
      <c r="AF3" t="n">
        <v>2.059153888617634e-06</v>
      </c>
      <c r="AG3" t="n">
        <v>22.06018518518519</v>
      </c>
      <c r="AH3" t="n">
        <v>988708.4119155637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2.8723</v>
      </c>
      <c r="E4" t="n">
        <v>34.82</v>
      </c>
      <c r="F4" t="n">
        <v>29.39</v>
      </c>
      <c r="G4" t="n">
        <v>19.6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370.45</v>
      </c>
      <c r="Q4" t="n">
        <v>446.57</v>
      </c>
      <c r="R4" t="n">
        <v>135.04</v>
      </c>
      <c r="S4" t="n">
        <v>40.63</v>
      </c>
      <c r="T4" t="n">
        <v>41720.81</v>
      </c>
      <c r="U4" t="n">
        <v>0.3</v>
      </c>
      <c r="V4" t="n">
        <v>0.71</v>
      </c>
      <c r="W4" t="n">
        <v>2.75</v>
      </c>
      <c r="X4" t="n">
        <v>2.56</v>
      </c>
      <c r="Y4" t="n">
        <v>0.5</v>
      </c>
      <c r="Z4" t="n">
        <v>10</v>
      </c>
      <c r="AA4" t="n">
        <v>705.0811908510987</v>
      </c>
      <c r="AB4" t="n">
        <v>964.7231913092637</v>
      </c>
      <c r="AC4" t="n">
        <v>872.6513639282099</v>
      </c>
      <c r="AD4" t="n">
        <v>705081.1908510986</v>
      </c>
      <c r="AE4" t="n">
        <v>964723.1913092637</v>
      </c>
      <c r="AF4" t="n">
        <v>2.254605921654569e-06</v>
      </c>
      <c r="AG4" t="n">
        <v>20.15046296296297</v>
      </c>
      <c r="AH4" t="n">
        <v>872651.3639282099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3.0032</v>
      </c>
      <c r="E5" t="n">
        <v>33.3</v>
      </c>
      <c r="F5" t="n">
        <v>28.69</v>
      </c>
      <c r="G5" t="n">
        <v>26.08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360.14</v>
      </c>
      <c r="Q5" t="n">
        <v>446.57</v>
      </c>
      <c r="R5" t="n">
        <v>111.59</v>
      </c>
      <c r="S5" t="n">
        <v>40.63</v>
      </c>
      <c r="T5" t="n">
        <v>30113.9</v>
      </c>
      <c r="U5" t="n">
        <v>0.36</v>
      </c>
      <c r="V5" t="n">
        <v>0.72</v>
      </c>
      <c r="W5" t="n">
        <v>2.72</v>
      </c>
      <c r="X5" t="n">
        <v>1.86</v>
      </c>
      <c r="Y5" t="n">
        <v>0.5</v>
      </c>
      <c r="Z5" t="n">
        <v>10</v>
      </c>
      <c r="AA5" t="n">
        <v>666.0899671340843</v>
      </c>
      <c r="AB5" t="n">
        <v>911.373678848258</v>
      </c>
      <c r="AC5" t="n">
        <v>824.3934540599715</v>
      </c>
      <c r="AD5" t="n">
        <v>666089.9671340843</v>
      </c>
      <c r="AE5" t="n">
        <v>911373.678848258</v>
      </c>
      <c r="AF5" t="n">
        <v>2.357355604885632e-06</v>
      </c>
      <c r="AG5" t="n">
        <v>19.27083333333333</v>
      </c>
      <c r="AH5" t="n">
        <v>824393.4540599715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3.0845</v>
      </c>
      <c r="E6" t="n">
        <v>32.42</v>
      </c>
      <c r="F6" t="n">
        <v>28.29</v>
      </c>
      <c r="G6" t="n">
        <v>32.64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353.69</v>
      </c>
      <c r="Q6" t="n">
        <v>446.59</v>
      </c>
      <c r="R6" t="n">
        <v>98.7</v>
      </c>
      <c r="S6" t="n">
        <v>40.63</v>
      </c>
      <c r="T6" t="n">
        <v>23741.09</v>
      </c>
      <c r="U6" t="n">
        <v>0.41</v>
      </c>
      <c r="V6" t="n">
        <v>0.73</v>
      </c>
      <c r="W6" t="n">
        <v>2.69</v>
      </c>
      <c r="X6" t="n">
        <v>1.46</v>
      </c>
      <c r="Y6" t="n">
        <v>0.5</v>
      </c>
      <c r="Z6" t="n">
        <v>10</v>
      </c>
      <c r="AA6" t="n">
        <v>640.1683631070339</v>
      </c>
      <c r="AB6" t="n">
        <v>875.9065966379879</v>
      </c>
      <c r="AC6" t="n">
        <v>792.3113003974871</v>
      </c>
      <c r="AD6" t="n">
        <v>640168.3631070339</v>
      </c>
      <c r="AE6" t="n">
        <v>875906.596637988</v>
      </c>
      <c r="AF6" t="n">
        <v>2.421171871094077e-06</v>
      </c>
      <c r="AG6" t="n">
        <v>18.76157407407408</v>
      </c>
      <c r="AH6" t="n">
        <v>792311.3003974871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3.1403</v>
      </c>
      <c r="E7" t="n">
        <v>31.84</v>
      </c>
      <c r="F7" t="n">
        <v>28.01</v>
      </c>
      <c r="G7" t="n">
        <v>39.09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349.09</v>
      </c>
      <c r="Q7" t="n">
        <v>446.56</v>
      </c>
      <c r="R7" t="n">
        <v>89.81999999999999</v>
      </c>
      <c r="S7" t="n">
        <v>40.63</v>
      </c>
      <c r="T7" t="n">
        <v>19343.63</v>
      </c>
      <c r="U7" t="n">
        <v>0.45</v>
      </c>
      <c r="V7" t="n">
        <v>0.74</v>
      </c>
      <c r="W7" t="n">
        <v>2.68</v>
      </c>
      <c r="X7" t="n">
        <v>1.19</v>
      </c>
      <c r="Y7" t="n">
        <v>0.5</v>
      </c>
      <c r="Z7" t="n">
        <v>10</v>
      </c>
      <c r="AA7" t="n">
        <v>620.0871108271676</v>
      </c>
      <c r="AB7" t="n">
        <v>848.4305413463496</v>
      </c>
      <c r="AC7" t="n">
        <v>767.4575212599968</v>
      </c>
      <c r="AD7" t="n">
        <v>620087.1108271676</v>
      </c>
      <c r="AE7" t="n">
        <v>848430.5413463496</v>
      </c>
      <c r="AF7" t="n">
        <v>2.464971965244523e-06</v>
      </c>
      <c r="AG7" t="n">
        <v>18.42592592592593</v>
      </c>
      <c r="AH7" t="n">
        <v>767457.5212599968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3.1759</v>
      </c>
      <c r="E8" t="n">
        <v>31.49</v>
      </c>
      <c r="F8" t="n">
        <v>27.86</v>
      </c>
      <c r="G8" t="n">
        <v>45.18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346.27</v>
      </c>
      <c r="Q8" t="n">
        <v>446.56</v>
      </c>
      <c r="R8" t="n">
        <v>84.91</v>
      </c>
      <c r="S8" t="n">
        <v>40.63</v>
      </c>
      <c r="T8" t="n">
        <v>16919.21</v>
      </c>
      <c r="U8" t="n">
        <v>0.48</v>
      </c>
      <c r="V8" t="n">
        <v>0.75</v>
      </c>
      <c r="W8" t="n">
        <v>2.67</v>
      </c>
      <c r="X8" t="n">
        <v>1.03</v>
      </c>
      <c r="Y8" t="n">
        <v>0.5</v>
      </c>
      <c r="Z8" t="n">
        <v>10</v>
      </c>
      <c r="AA8" t="n">
        <v>613.0945102866724</v>
      </c>
      <c r="AB8" t="n">
        <v>838.8629567950804</v>
      </c>
      <c r="AC8" t="n">
        <v>758.8030535501116</v>
      </c>
      <c r="AD8" t="n">
        <v>613094.5102866724</v>
      </c>
      <c r="AE8" t="n">
        <v>838862.9567950804</v>
      </c>
      <c r="AF8" t="n">
        <v>2.492916111333338e-06</v>
      </c>
      <c r="AG8" t="n">
        <v>18.22337962962963</v>
      </c>
      <c r="AH8" t="n">
        <v>758803.0535501116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3.2063</v>
      </c>
      <c r="E9" t="n">
        <v>31.19</v>
      </c>
      <c r="F9" t="n">
        <v>27.73</v>
      </c>
      <c r="G9" t="n">
        <v>52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343.3</v>
      </c>
      <c r="Q9" t="n">
        <v>446.57</v>
      </c>
      <c r="R9" t="n">
        <v>80.62</v>
      </c>
      <c r="S9" t="n">
        <v>40.63</v>
      </c>
      <c r="T9" t="n">
        <v>14798.79</v>
      </c>
      <c r="U9" t="n">
        <v>0.5</v>
      </c>
      <c r="V9" t="n">
        <v>0.75</v>
      </c>
      <c r="W9" t="n">
        <v>2.66</v>
      </c>
      <c r="X9" t="n">
        <v>0.9</v>
      </c>
      <c r="Y9" t="n">
        <v>0.5</v>
      </c>
      <c r="Z9" t="n">
        <v>10</v>
      </c>
      <c r="AA9" t="n">
        <v>606.8149322079139</v>
      </c>
      <c r="AB9" t="n">
        <v>830.2709610322905</v>
      </c>
      <c r="AC9" t="n">
        <v>751.0310658039806</v>
      </c>
      <c r="AD9" t="n">
        <v>606814.932207914</v>
      </c>
      <c r="AE9" t="n">
        <v>830270.9610322905</v>
      </c>
      <c r="AF9" t="n">
        <v>2.516778528218168e-06</v>
      </c>
      <c r="AG9" t="n">
        <v>18.04976851851852</v>
      </c>
      <c r="AH9" t="n">
        <v>751031.0658039806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3.2279</v>
      </c>
      <c r="E10" t="n">
        <v>30.98</v>
      </c>
      <c r="F10" t="n">
        <v>27.62</v>
      </c>
      <c r="G10" t="n">
        <v>57.16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340.59</v>
      </c>
      <c r="Q10" t="n">
        <v>446.56</v>
      </c>
      <c r="R10" t="n">
        <v>77.31</v>
      </c>
      <c r="S10" t="n">
        <v>40.63</v>
      </c>
      <c r="T10" t="n">
        <v>13158.09</v>
      </c>
      <c r="U10" t="n">
        <v>0.53</v>
      </c>
      <c r="V10" t="n">
        <v>0.75</v>
      </c>
      <c r="W10" t="n">
        <v>2.65</v>
      </c>
      <c r="X10" t="n">
        <v>0.8</v>
      </c>
      <c r="Y10" t="n">
        <v>0.5</v>
      </c>
      <c r="Z10" t="n">
        <v>10</v>
      </c>
      <c r="AA10" t="n">
        <v>601.7370895448571</v>
      </c>
      <c r="AB10" t="n">
        <v>823.3232326820881</v>
      </c>
      <c r="AC10" t="n">
        <v>744.7464188963236</v>
      </c>
      <c r="AD10" t="n">
        <v>601737.0895448572</v>
      </c>
      <c r="AE10" t="n">
        <v>823323.2326820882</v>
      </c>
      <c r="AF10" t="n">
        <v>2.533733403373179e-06</v>
      </c>
      <c r="AG10" t="n">
        <v>17.92824074074074</v>
      </c>
      <c r="AH10" t="n">
        <v>744746.4188963235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3.2473</v>
      </c>
      <c r="E11" t="n">
        <v>30.8</v>
      </c>
      <c r="F11" t="n">
        <v>27.54</v>
      </c>
      <c r="G11" t="n">
        <v>63.56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24</v>
      </c>
      <c r="N11" t="n">
        <v>34.73</v>
      </c>
      <c r="O11" t="n">
        <v>22572.13</v>
      </c>
      <c r="P11" t="n">
        <v>338.62</v>
      </c>
      <c r="Q11" t="n">
        <v>446.56</v>
      </c>
      <c r="R11" t="n">
        <v>74.34</v>
      </c>
      <c r="S11" t="n">
        <v>40.63</v>
      </c>
      <c r="T11" t="n">
        <v>11688.42</v>
      </c>
      <c r="U11" t="n">
        <v>0.55</v>
      </c>
      <c r="V11" t="n">
        <v>0.75</v>
      </c>
      <c r="W11" t="n">
        <v>2.65</v>
      </c>
      <c r="X11" t="n">
        <v>0.71</v>
      </c>
      <c r="Y11" t="n">
        <v>0.5</v>
      </c>
      <c r="Z11" t="n">
        <v>10</v>
      </c>
      <c r="AA11" t="n">
        <v>597.802879779069</v>
      </c>
      <c r="AB11" t="n">
        <v>817.9402733154516</v>
      </c>
      <c r="AC11" t="n">
        <v>739.877201616608</v>
      </c>
      <c r="AD11" t="n">
        <v>597802.879779069</v>
      </c>
      <c r="AE11" t="n">
        <v>817940.2733154516</v>
      </c>
      <c r="AF11" t="n">
        <v>2.548961393095736e-06</v>
      </c>
      <c r="AG11" t="n">
        <v>17.82407407407407</v>
      </c>
      <c r="AH11" t="n">
        <v>739877.201616608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3.2677</v>
      </c>
      <c r="E12" t="n">
        <v>30.6</v>
      </c>
      <c r="F12" t="n">
        <v>27.45</v>
      </c>
      <c r="G12" t="n">
        <v>71.61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336.02</v>
      </c>
      <c r="Q12" t="n">
        <v>446.56</v>
      </c>
      <c r="R12" t="n">
        <v>71.52</v>
      </c>
      <c r="S12" t="n">
        <v>40.63</v>
      </c>
      <c r="T12" t="n">
        <v>10297.43</v>
      </c>
      <c r="U12" t="n">
        <v>0.57</v>
      </c>
      <c r="V12" t="n">
        <v>0.76</v>
      </c>
      <c r="W12" t="n">
        <v>2.65</v>
      </c>
      <c r="X12" t="n">
        <v>0.62</v>
      </c>
      <c r="Y12" t="n">
        <v>0.5</v>
      </c>
      <c r="Z12" t="n">
        <v>10</v>
      </c>
      <c r="AA12" t="n">
        <v>584.9992496751146</v>
      </c>
      <c r="AB12" t="n">
        <v>800.4217817509265</v>
      </c>
      <c r="AC12" t="n">
        <v>724.0306502996439</v>
      </c>
      <c r="AD12" t="n">
        <v>584999.2496751146</v>
      </c>
      <c r="AE12" t="n">
        <v>800421.7817509265</v>
      </c>
      <c r="AF12" t="n">
        <v>2.564974330742135e-06</v>
      </c>
      <c r="AG12" t="n">
        <v>17.70833333333334</v>
      </c>
      <c r="AH12" t="n">
        <v>724030.6502996439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3.2805</v>
      </c>
      <c r="E13" t="n">
        <v>30.48</v>
      </c>
      <c r="F13" t="n">
        <v>27.4</v>
      </c>
      <c r="G13" t="n">
        <v>78.28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333.98</v>
      </c>
      <c r="Q13" t="n">
        <v>446.57</v>
      </c>
      <c r="R13" t="n">
        <v>69.77</v>
      </c>
      <c r="S13" t="n">
        <v>40.63</v>
      </c>
      <c r="T13" t="n">
        <v>9429.959999999999</v>
      </c>
      <c r="U13" t="n">
        <v>0.58</v>
      </c>
      <c r="V13" t="n">
        <v>0.76</v>
      </c>
      <c r="W13" t="n">
        <v>2.64</v>
      </c>
      <c r="X13" t="n">
        <v>0.57</v>
      </c>
      <c r="Y13" t="n">
        <v>0.5</v>
      </c>
      <c r="Z13" t="n">
        <v>10</v>
      </c>
      <c r="AA13" t="n">
        <v>581.9274768286837</v>
      </c>
      <c r="AB13" t="n">
        <v>796.218846625386</v>
      </c>
      <c r="AC13" t="n">
        <v>720.2288374036284</v>
      </c>
      <c r="AD13" t="n">
        <v>581927.4768286836</v>
      </c>
      <c r="AE13" t="n">
        <v>796218.846625386</v>
      </c>
      <c r="AF13" t="n">
        <v>2.575021664167327e-06</v>
      </c>
      <c r="AG13" t="n">
        <v>17.63888888888889</v>
      </c>
      <c r="AH13" t="n">
        <v>720228.8374036284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3.289</v>
      </c>
      <c r="E14" t="n">
        <v>30.4</v>
      </c>
      <c r="F14" t="n">
        <v>27.35</v>
      </c>
      <c r="G14" t="n">
        <v>82.06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332.66</v>
      </c>
      <c r="Q14" t="n">
        <v>446.56</v>
      </c>
      <c r="R14" t="n">
        <v>68.3</v>
      </c>
      <c r="S14" t="n">
        <v>40.63</v>
      </c>
      <c r="T14" t="n">
        <v>8702.379999999999</v>
      </c>
      <c r="U14" t="n">
        <v>0.59</v>
      </c>
      <c r="V14" t="n">
        <v>0.76</v>
      </c>
      <c r="W14" t="n">
        <v>2.64</v>
      </c>
      <c r="X14" t="n">
        <v>0.53</v>
      </c>
      <c r="Y14" t="n">
        <v>0.5</v>
      </c>
      <c r="Z14" t="n">
        <v>10</v>
      </c>
      <c r="AA14" t="n">
        <v>579.8628222492465</v>
      </c>
      <c r="AB14" t="n">
        <v>793.3938951436688</v>
      </c>
      <c r="AC14" t="n">
        <v>717.673495326482</v>
      </c>
      <c r="AD14" t="n">
        <v>579862.8222492465</v>
      </c>
      <c r="AE14" t="n">
        <v>793393.8951436689</v>
      </c>
      <c r="AF14" t="n">
        <v>2.581693721519994e-06</v>
      </c>
      <c r="AG14" t="n">
        <v>17.59259259259259</v>
      </c>
      <c r="AH14" t="n">
        <v>717673.495326482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3.3002</v>
      </c>
      <c r="E15" t="n">
        <v>30.3</v>
      </c>
      <c r="F15" t="n">
        <v>27.32</v>
      </c>
      <c r="G15" t="n">
        <v>91.06</v>
      </c>
      <c r="H15" t="n">
        <v>1.33</v>
      </c>
      <c r="I15" t="n">
        <v>18</v>
      </c>
      <c r="J15" t="n">
        <v>187.14</v>
      </c>
      <c r="K15" t="n">
        <v>51.39</v>
      </c>
      <c r="L15" t="n">
        <v>14</v>
      </c>
      <c r="M15" t="n">
        <v>16</v>
      </c>
      <c r="N15" t="n">
        <v>36.75</v>
      </c>
      <c r="O15" t="n">
        <v>23314.98</v>
      </c>
      <c r="P15" t="n">
        <v>331.22</v>
      </c>
      <c r="Q15" t="n">
        <v>446.57</v>
      </c>
      <c r="R15" t="n">
        <v>67.04000000000001</v>
      </c>
      <c r="S15" t="n">
        <v>40.63</v>
      </c>
      <c r="T15" t="n">
        <v>8079.03</v>
      </c>
      <c r="U15" t="n">
        <v>0.61</v>
      </c>
      <c r="V15" t="n">
        <v>0.76</v>
      </c>
      <c r="W15" t="n">
        <v>2.64</v>
      </c>
      <c r="X15" t="n">
        <v>0.49</v>
      </c>
      <c r="Y15" t="n">
        <v>0.5</v>
      </c>
      <c r="Z15" t="n">
        <v>10</v>
      </c>
      <c r="AA15" t="n">
        <v>577.5131650454288</v>
      </c>
      <c r="AB15" t="n">
        <v>790.1789904978455</v>
      </c>
      <c r="AC15" t="n">
        <v>714.7654166679088</v>
      </c>
      <c r="AD15" t="n">
        <v>577513.1650454288</v>
      </c>
      <c r="AE15" t="n">
        <v>790178.9904978455</v>
      </c>
      <c r="AF15" t="n">
        <v>2.590485138267036e-06</v>
      </c>
      <c r="AG15" t="n">
        <v>17.53472222222222</v>
      </c>
      <c r="AH15" t="n">
        <v>714765.4166679088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3.3067</v>
      </c>
      <c r="E16" t="n">
        <v>30.24</v>
      </c>
      <c r="F16" t="n">
        <v>27.29</v>
      </c>
      <c r="G16" t="n">
        <v>96.33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329.15</v>
      </c>
      <c r="Q16" t="n">
        <v>446.56</v>
      </c>
      <c r="R16" t="n">
        <v>66.28</v>
      </c>
      <c r="S16" t="n">
        <v>40.63</v>
      </c>
      <c r="T16" t="n">
        <v>7707.17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575.0360709048091</v>
      </c>
      <c r="AB16" t="n">
        <v>786.7897210129688</v>
      </c>
      <c r="AC16" t="n">
        <v>711.6996143057992</v>
      </c>
      <c r="AD16" t="n">
        <v>575036.0709048091</v>
      </c>
      <c r="AE16" t="n">
        <v>786789.7210129688</v>
      </c>
      <c r="AF16" t="n">
        <v>2.595587299772017e-06</v>
      </c>
      <c r="AG16" t="n">
        <v>17.5</v>
      </c>
      <c r="AH16" t="n">
        <v>711699.6143057991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3.3147</v>
      </c>
      <c r="E17" t="n">
        <v>30.17</v>
      </c>
      <c r="F17" t="n">
        <v>27.25</v>
      </c>
      <c r="G17" t="n">
        <v>102.2</v>
      </c>
      <c r="H17" t="n">
        <v>1.49</v>
      </c>
      <c r="I17" t="n">
        <v>16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327.89</v>
      </c>
      <c r="Q17" t="n">
        <v>446.56</v>
      </c>
      <c r="R17" t="n">
        <v>65.16</v>
      </c>
      <c r="S17" t="n">
        <v>40.63</v>
      </c>
      <c r="T17" t="n">
        <v>7151.39</v>
      </c>
      <c r="U17" t="n">
        <v>0.62</v>
      </c>
      <c r="V17" t="n">
        <v>0.76</v>
      </c>
      <c r="W17" t="n">
        <v>2.63</v>
      </c>
      <c r="X17" t="n">
        <v>0.43</v>
      </c>
      <c r="Y17" t="n">
        <v>0.5</v>
      </c>
      <c r="Z17" t="n">
        <v>10</v>
      </c>
      <c r="AA17" t="n">
        <v>573.1377657311991</v>
      </c>
      <c r="AB17" t="n">
        <v>784.1923761271222</v>
      </c>
      <c r="AC17" t="n">
        <v>709.3501563704614</v>
      </c>
      <c r="AD17" t="n">
        <v>573137.7657311992</v>
      </c>
      <c r="AE17" t="n">
        <v>784192.3761271222</v>
      </c>
      <c r="AF17" t="n">
        <v>2.601866883162761e-06</v>
      </c>
      <c r="AG17" t="n">
        <v>17.45949074074074</v>
      </c>
      <c r="AH17" t="n">
        <v>709350.1563704613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3.3219</v>
      </c>
      <c r="E18" t="n">
        <v>30.1</v>
      </c>
      <c r="F18" t="n">
        <v>27.22</v>
      </c>
      <c r="G18" t="n">
        <v>108.89</v>
      </c>
      <c r="H18" t="n">
        <v>1.57</v>
      </c>
      <c r="I18" t="n">
        <v>15</v>
      </c>
      <c r="J18" t="n">
        <v>191.72</v>
      </c>
      <c r="K18" t="n">
        <v>51.39</v>
      </c>
      <c r="L18" t="n">
        <v>17</v>
      </c>
      <c r="M18" t="n">
        <v>13</v>
      </c>
      <c r="N18" t="n">
        <v>38.33</v>
      </c>
      <c r="O18" t="n">
        <v>23879.37</v>
      </c>
      <c r="P18" t="n">
        <v>326.13</v>
      </c>
      <c r="Q18" t="n">
        <v>446.56</v>
      </c>
      <c r="R18" t="n">
        <v>64.13</v>
      </c>
      <c r="S18" t="n">
        <v>40.63</v>
      </c>
      <c r="T18" t="n">
        <v>6639.23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571.0037897033834</v>
      </c>
      <c r="AB18" t="n">
        <v>781.2725759814866</v>
      </c>
      <c r="AC18" t="n">
        <v>706.70901785276</v>
      </c>
      <c r="AD18" t="n">
        <v>571003.7897033835</v>
      </c>
      <c r="AE18" t="n">
        <v>781272.5759814866</v>
      </c>
      <c r="AF18" t="n">
        <v>2.607518508214432e-06</v>
      </c>
      <c r="AG18" t="n">
        <v>17.41898148148148</v>
      </c>
      <c r="AH18" t="n">
        <v>706709.01785276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3.3274</v>
      </c>
      <c r="E19" t="n">
        <v>30.05</v>
      </c>
      <c r="F19" t="n">
        <v>27.21</v>
      </c>
      <c r="G19" t="n">
        <v>116.6</v>
      </c>
      <c r="H19" t="n">
        <v>1.65</v>
      </c>
      <c r="I19" t="n">
        <v>14</v>
      </c>
      <c r="J19" t="n">
        <v>193.26</v>
      </c>
      <c r="K19" t="n">
        <v>51.39</v>
      </c>
      <c r="L19" t="n">
        <v>18</v>
      </c>
      <c r="M19" t="n">
        <v>12</v>
      </c>
      <c r="N19" t="n">
        <v>38.86</v>
      </c>
      <c r="O19" t="n">
        <v>24068.93</v>
      </c>
      <c r="P19" t="n">
        <v>325.09</v>
      </c>
      <c r="Q19" t="n">
        <v>446.56</v>
      </c>
      <c r="R19" t="n">
        <v>63.58</v>
      </c>
      <c r="S19" t="n">
        <v>40.63</v>
      </c>
      <c r="T19" t="n">
        <v>6367.63</v>
      </c>
      <c r="U19" t="n">
        <v>0.64</v>
      </c>
      <c r="V19" t="n">
        <v>0.76</v>
      </c>
      <c r="W19" t="n">
        <v>2.63</v>
      </c>
      <c r="X19" t="n">
        <v>0.38</v>
      </c>
      <c r="Y19" t="n">
        <v>0.5</v>
      </c>
      <c r="Z19" t="n">
        <v>10</v>
      </c>
      <c r="AA19" t="n">
        <v>569.6494738488861</v>
      </c>
      <c r="AB19" t="n">
        <v>779.4195412811646</v>
      </c>
      <c r="AC19" t="n">
        <v>705.0328341834862</v>
      </c>
      <c r="AD19" t="n">
        <v>569649.4738488861</v>
      </c>
      <c r="AE19" t="n">
        <v>779419.5412811646</v>
      </c>
      <c r="AF19" t="n">
        <v>2.611835721795569e-06</v>
      </c>
      <c r="AG19" t="n">
        <v>17.3900462962963</v>
      </c>
      <c r="AH19" t="n">
        <v>705032.8341834862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3.3282</v>
      </c>
      <c r="E20" t="n">
        <v>30.05</v>
      </c>
      <c r="F20" t="n">
        <v>27.2</v>
      </c>
      <c r="G20" t="n">
        <v>116.57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322.48</v>
      </c>
      <c r="Q20" t="n">
        <v>446.56</v>
      </c>
      <c r="R20" t="n">
        <v>63.34</v>
      </c>
      <c r="S20" t="n">
        <v>40.63</v>
      </c>
      <c r="T20" t="n">
        <v>6249.7</v>
      </c>
      <c r="U20" t="n">
        <v>0.64</v>
      </c>
      <c r="V20" t="n">
        <v>0.76</v>
      </c>
      <c r="W20" t="n">
        <v>2.63</v>
      </c>
      <c r="X20" t="n">
        <v>0.37</v>
      </c>
      <c r="Y20" t="n">
        <v>0.5</v>
      </c>
      <c r="Z20" t="n">
        <v>10</v>
      </c>
      <c r="AA20" t="n">
        <v>567.6341273610155</v>
      </c>
      <c r="AB20" t="n">
        <v>776.6620553056481</v>
      </c>
      <c r="AC20" t="n">
        <v>702.5385187993171</v>
      </c>
      <c r="AD20" t="n">
        <v>567634.1273610155</v>
      </c>
      <c r="AE20" t="n">
        <v>776662.0553056481</v>
      </c>
      <c r="AF20" t="n">
        <v>2.612463680134643e-06</v>
      </c>
      <c r="AG20" t="n">
        <v>17.3900462962963</v>
      </c>
      <c r="AH20" t="n">
        <v>702538.5187993171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3.3353</v>
      </c>
      <c r="E21" t="n">
        <v>29.98</v>
      </c>
      <c r="F21" t="n">
        <v>27.17</v>
      </c>
      <c r="G21" t="n">
        <v>125.4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323.18</v>
      </c>
      <c r="Q21" t="n">
        <v>446.56</v>
      </c>
      <c r="R21" t="n">
        <v>62.44</v>
      </c>
      <c r="S21" t="n">
        <v>40.63</v>
      </c>
      <c r="T21" t="n">
        <v>5804.84</v>
      </c>
      <c r="U21" t="n">
        <v>0.65</v>
      </c>
      <c r="V21" t="n">
        <v>0.76</v>
      </c>
      <c r="W21" t="n">
        <v>2.63</v>
      </c>
      <c r="X21" t="n">
        <v>0.34</v>
      </c>
      <c r="Y21" t="n">
        <v>0.5</v>
      </c>
      <c r="Z21" t="n">
        <v>10</v>
      </c>
      <c r="AA21" t="n">
        <v>567.314589866619</v>
      </c>
      <c r="AB21" t="n">
        <v>776.2248500088155</v>
      </c>
      <c r="AC21" t="n">
        <v>702.1430397623926</v>
      </c>
      <c r="AD21" t="n">
        <v>567314.589866619</v>
      </c>
      <c r="AE21" t="n">
        <v>776224.8500088154</v>
      </c>
      <c r="AF21" t="n">
        <v>2.61803681039393e-06</v>
      </c>
      <c r="AG21" t="n">
        <v>17.34953703703704</v>
      </c>
      <c r="AH21" t="n">
        <v>702143.0397623926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3.343</v>
      </c>
      <c r="E22" t="n">
        <v>29.91</v>
      </c>
      <c r="F22" t="n">
        <v>27.13</v>
      </c>
      <c r="G22" t="n">
        <v>135.67</v>
      </c>
      <c r="H22" t="n">
        <v>1.88</v>
      </c>
      <c r="I22" t="n">
        <v>12</v>
      </c>
      <c r="J22" t="n">
        <v>197.9</v>
      </c>
      <c r="K22" t="n">
        <v>51.39</v>
      </c>
      <c r="L22" t="n">
        <v>21</v>
      </c>
      <c r="M22" t="n">
        <v>10</v>
      </c>
      <c r="N22" t="n">
        <v>40.51</v>
      </c>
      <c r="O22" t="n">
        <v>24642.07</v>
      </c>
      <c r="P22" t="n">
        <v>319.99</v>
      </c>
      <c r="Q22" t="n">
        <v>446.56</v>
      </c>
      <c r="R22" t="n">
        <v>61.15</v>
      </c>
      <c r="S22" t="n">
        <v>40.63</v>
      </c>
      <c r="T22" t="n">
        <v>5165.9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564.0846092200654</v>
      </c>
      <c r="AB22" t="n">
        <v>771.8054479915115</v>
      </c>
      <c r="AC22" t="n">
        <v>698.1454192709506</v>
      </c>
      <c r="AD22" t="n">
        <v>564084.6092200654</v>
      </c>
      <c r="AE22" t="n">
        <v>771805.4479915116</v>
      </c>
      <c r="AF22" t="n">
        <v>2.624080909407521e-06</v>
      </c>
      <c r="AG22" t="n">
        <v>17.30902777777778</v>
      </c>
      <c r="AH22" t="n">
        <v>698145.4192709506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3.3419</v>
      </c>
      <c r="E23" t="n">
        <v>29.92</v>
      </c>
      <c r="F23" t="n">
        <v>27.14</v>
      </c>
      <c r="G23" t="n">
        <v>135.72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319.81</v>
      </c>
      <c r="Q23" t="n">
        <v>446.57</v>
      </c>
      <c r="R23" t="n">
        <v>61.45</v>
      </c>
      <c r="S23" t="n">
        <v>40.63</v>
      </c>
      <c r="T23" t="n">
        <v>5313.29</v>
      </c>
      <c r="U23" t="n">
        <v>0.66</v>
      </c>
      <c r="V23" t="n">
        <v>0.77</v>
      </c>
      <c r="W23" t="n">
        <v>2.63</v>
      </c>
      <c r="X23" t="n">
        <v>0.32</v>
      </c>
      <c r="Y23" t="n">
        <v>0.5</v>
      </c>
      <c r="Z23" t="n">
        <v>10</v>
      </c>
      <c r="AA23" t="n">
        <v>564.100986971512</v>
      </c>
      <c r="AB23" t="n">
        <v>771.8278567535763</v>
      </c>
      <c r="AC23" t="n">
        <v>698.1656893722148</v>
      </c>
      <c r="AD23" t="n">
        <v>564100.9869715121</v>
      </c>
      <c r="AE23" t="n">
        <v>771827.8567535763</v>
      </c>
      <c r="AF23" t="n">
        <v>2.623217466691294e-06</v>
      </c>
      <c r="AG23" t="n">
        <v>17.31481481481482</v>
      </c>
      <c r="AH23" t="n">
        <v>698165.6893722148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3.3504</v>
      </c>
      <c r="E24" t="n">
        <v>29.85</v>
      </c>
      <c r="F24" t="n">
        <v>27.1</v>
      </c>
      <c r="G24" t="n">
        <v>147.83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9</v>
      </c>
      <c r="N24" t="n">
        <v>41.64</v>
      </c>
      <c r="O24" t="n">
        <v>25027.94</v>
      </c>
      <c r="P24" t="n">
        <v>317.36</v>
      </c>
      <c r="Q24" t="n">
        <v>446.56</v>
      </c>
      <c r="R24" t="n">
        <v>60.1</v>
      </c>
      <c r="S24" t="n">
        <v>40.63</v>
      </c>
      <c r="T24" t="n">
        <v>4644.69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561.3403435661977</v>
      </c>
      <c r="AB24" t="n">
        <v>768.0506226554336</v>
      </c>
      <c r="AC24" t="n">
        <v>694.7489491950175</v>
      </c>
      <c r="AD24" t="n">
        <v>561340.3435661977</v>
      </c>
      <c r="AE24" t="n">
        <v>768050.6226554336</v>
      </c>
      <c r="AF24" t="n">
        <v>2.62988952404396e-06</v>
      </c>
      <c r="AG24" t="n">
        <v>17.27430555555556</v>
      </c>
      <c r="AH24" t="n">
        <v>694748.9491950176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3.3481</v>
      </c>
      <c r="E25" t="n">
        <v>29.87</v>
      </c>
      <c r="F25" t="n">
        <v>27.12</v>
      </c>
      <c r="G25" t="n">
        <v>147.94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9</v>
      </c>
      <c r="N25" t="n">
        <v>42.21</v>
      </c>
      <c r="O25" t="n">
        <v>25222.04</v>
      </c>
      <c r="P25" t="n">
        <v>317.76</v>
      </c>
      <c r="Q25" t="n">
        <v>446.56</v>
      </c>
      <c r="R25" t="n">
        <v>60.84</v>
      </c>
      <c r="S25" t="n">
        <v>40.63</v>
      </c>
      <c r="T25" t="n">
        <v>5013.28</v>
      </c>
      <c r="U25" t="n">
        <v>0.67</v>
      </c>
      <c r="V25" t="n">
        <v>0.77</v>
      </c>
      <c r="W25" t="n">
        <v>2.63</v>
      </c>
      <c r="X25" t="n">
        <v>0.29</v>
      </c>
      <c r="Y25" t="n">
        <v>0.5</v>
      </c>
      <c r="Z25" t="n">
        <v>10</v>
      </c>
      <c r="AA25" t="n">
        <v>561.9301025905421</v>
      </c>
      <c r="AB25" t="n">
        <v>768.8575569708734</v>
      </c>
      <c r="AC25" t="n">
        <v>695.4788708319311</v>
      </c>
      <c r="AD25" t="n">
        <v>561930.1025905421</v>
      </c>
      <c r="AE25" t="n">
        <v>768857.5569708734</v>
      </c>
      <c r="AF25" t="n">
        <v>2.628084143819122e-06</v>
      </c>
      <c r="AG25" t="n">
        <v>17.28587962962963</v>
      </c>
      <c r="AH25" t="n">
        <v>695478.8708319311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3.3566</v>
      </c>
      <c r="E26" t="n">
        <v>29.79</v>
      </c>
      <c r="F26" t="n">
        <v>27.08</v>
      </c>
      <c r="G26" t="n">
        <v>162.49</v>
      </c>
      <c r="H26" t="n">
        <v>2.17</v>
      </c>
      <c r="I26" t="n">
        <v>10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314.22</v>
      </c>
      <c r="Q26" t="n">
        <v>446.56</v>
      </c>
      <c r="R26" t="n">
        <v>59.54</v>
      </c>
      <c r="S26" t="n">
        <v>40.63</v>
      </c>
      <c r="T26" t="n">
        <v>4369.08</v>
      </c>
      <c r="U26" t="n">
        <v>0.68</v>
      </c>
      <c r="V26" t="n">
        <v>0.77</v>
      </c>
      <c r="W26" t="n">
        <v>2.62</v>
      </c>
      <c r="X26" t="n">
        <v>0.25</v>
      </c>
      <c r="Y26" t="n">
        <v>0.5</v>
      </c>
      <c r="Z26" t="n">
        <v>10</v>
      </c>
      <c r="AA26" t="n">
        <v>558.3946399966711</v>
      </c>
      <c r="AB26" t="n">
        <v>764.0201810763378</v>
      </c>
      <c r="AC26" t="n">
        <v>691.1031673034702</v>
      </c>
      <c r="AD26" t="n">
        <v>558394.6399966711</v>
      </c>
      <c r="AE26" t="n">
        <v>764020.1810763378</v>
      </c>
      <c r="AF26" t="n">
        <v>2.634756201171788e-06</v>
      </c>
      <c r="AG26" t="n">
        <v>17.23958333333333</v>
      </c>
      <c r="AH26" t="n">
        <v>691103.1673034702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3.3555</v>
      </c>
      <c r="E27" t="n">
        <v>29.8</v>
      </c>
      <c r="F27" t="n">
        <v>27.09</v>
      </c>
      <c r="G27" t="n">
        <v>162.54</v>
      </c>
      <c r="H27" t="n">
        <v>2.24</v>
      </c>
      <c r="I27" t="n">
        <v>10</v>
      </c>
      <c r="J27" t="n">
        <v>205.77</v>
      </c>
      <c r="K27" t="n">
        <v>51.39</v>
      </c>
      <c r="L27" t="n">
        <v>26</v>
      </c>
      <c r="M27" t="n">
        <v>8</v>
      </c>
      <c r="N27" t="n">
        <v>43.38</v>
      </c>
      <c r="O27" t="n">
        <v>25612.75</v>
      </c>
      <c r="P27" t="n">
        <v>314.89</v>
      </c>
      <c r="Q27" t="n">
        <v>446.56</v>
      </c>
      <c r="R27" t="n">
        <v>59.93</v>
      </c>
      <c r="S27" t="n">
        <v>40.63</v>
      </c>
      <c r="T27" t="n">
        <v>4564.62</v>
      </c>
      <c r="U27" t="n">
        <v>0.68</v>
      </c>
      <c r="V27" t="n">
        <v>0.77</v>
      </c>
      <c r="W27" t="n">
        <v>2.62</v>
      </c>
      <c r="X27" t="n">
        <v>0.26</v>
      </c>
      <c r="Y27" t="n">
        <v>0.5</v>
      </c>
      <c r="Z27" t="n">
        <v>10</v>
      </c>
      <c r="AA27" t="n">
        <v>559.02176705839</v>
      </c>
      <c r="AB27" t="n">
        <v>764.8782439890748</v>
      </c>
      <c r="AC27" t="n">
        <v>691.8793378961146</v>
      </c>
      <c r="AD27" t="n">
        <v>559021.76705839</v>
      </c>
      <c r="AE27" t="n">
        <v>764878.2439890748</v>
      </c>
      <c r="AF27" t="n">
        <v>2.633892758455561e-06</v>
      </c>
      <c r="AG27" t="n">
        <v>17.24537037037037</v>
      </c>
      <c r="AH27" t="n">
        <v>691879.3378961147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3.3571</v>
      </c>
      <c r="E28" t="n">
        <v>29.79</v>
      </c>
      <c r="F28" t="n">
        <v>27.08</v>
      </c>
      <c r="G28" t="n">
        <v>162.46</v>
      </c>
      <c r="H28" t="n">
        <v>2.31</v>
      </c>
      <c r="I28" t="n">
        <v>10</v>
      </c>
      <c r="J28" t="n">
        <v>207.37</v>
      </c>
      <c r="K28" t="n">
        <v>51.39</v>
      </c>
      <c r="L28" t="n">
        <v>27</v>
      </c>
      <c r="M28" t="n">
        <v>8</v>
      </c>
      <c r="N28" t="n">
        <v>43.97</v>
      </c>
      <c r="O28" t="n">
        <v>25809.25</v>
      </c>
      <c r="P28" t="n">
        <v>312.69</v>
      </c>
      <c r="Q28" t="n">
        <v>446.56</v>
      </c>
      <c r="R28" t="n">
        <v>59.54</v>
      </c>
      <c r="S28" t="n">
        <v>40.63</v>
      </c>
      <c r="T28" t="n">
        <v>4370.5</v>
      </c>
      <c r="U28" t="n">
        <v>0.68</v>
      </c>
      <c r="V28" t="n">
        <v>0.77</v>
      </c>
      <c r="W28" t="n">
        <v>2.62</v>
      </c>
      <c r="X28" t="n">
        <v>0.25</v>
      </c>
      <c r="Y28" t="n">
        <v>0.5</v>
      </c>
      <c r="Z28" t="n">
        <v>10</v>
      </c>
      <c r="AA28" t="n">
        <v>557.2436717771202</v>
      </c>
      <c r="AB28" t="n">
        <v>762.445375581214</v>
      </c>
      <c r="AC28" t="n">
        <v>689.6786590345478</v>
      </c>
      <c r="AD28" t="n">
        <v>557243.6717771202</v>
      </c>
      <c r="AE28" t="n">
        <v>762445.375581214</v>
      </c>
      <c r="AF28" t="n">
        <v>2.635148675133709e-06</v>
      </c>
      <c r="AG28" t="n">
        <v>17.23958333333333</v>
      </c>
      <c r="AH28" t="n">
        <v>689678.6590345477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3.3643</v>
      </c>
      <c r="E29" t="n">
        <v>29.72</v>
      </c>
      <c r="F29" t="n">
        <v>27.05</v>
      </c>
      <c r="G29" t="n">
        <v>180.31</v>
      </c>
      <c r="H29" t="n">
        <v>2.38</v>
      </c>
      <c r="I29" t="n">
        <v>9</v>
      </c>
      <c r="J29" t="n">
        <v>208.97</v>
      </c>
      <c r="K29" t="n">
        <v>51.39</v>
      </c>
      <c r="L29" t="n">
        <v>28</v>
      </c>
      <c r="M29" t="n">
        <v>7</v>
      </c>
      <c r="N29" t="n">
        <v>44.57</v>
      </c>
      <c r="O29" t="n">
        <v>26006.56</v>
      </c>
      <c r="P29" t="n">
        <v>309.38</v>
      </c>
      <c r="Q29" t="n">
        <v>446.56</v>
      </c>
      <c r="R29" t="n">
        <v>58.43</v>
      </c>
      <c r="S29" t="n">
        <v>40.63</v>
      </c>
      <c r="T29" t="n">
        <v>3819.89</v>
      </c>
      <c r="U29" t="n">
        <v>0.7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554.0562859075773</v>
      </c>
      <c r="AB29" t="n">
        <v>758.0842536169652</v>
      </c>
      <c r="AC29" t="n">
        <v>685.7337564296936</v>
      </c>
      <c r="AD29" t="n">
        <v>554056.2859075773</v>
      </c>
      <c r="AE29" t="n">
        <v>758084.2536169651</v>
      </c>
      <c r="AF29" t="n">
        <v>2.64080030018538e-06</v>
      </c>
      <c r="AG29" t="n">
        <v>17.19907407407407</v>
      </c>
      <c r="AH29" t="n">
        <v>685733.7564296935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3.3642</v>
      </c>
      <c r="E30" t="n">
        <v>29.72</v>
      </c>
      <c r="F30" t="n">
        <v>27.05</v>
      </c>
      <c r="G30" t="n">
        <v>180.31</v>
      </c>
      <c r="H30" t="n">
        <v>2.45</v>
      </c>
      <c r="I30" t="n">
        <v>9</v>
      </c>
      <c r="J30" t="n">
        <v>210.57</v>
      </c>
      <c r="K30" t="n">
        <v>51.39</v>
      </c>
      <c r="L30" t="n">
        <v>29</v>
      </c>
      <c r="M30" t="n">
        <v>7</v>
      </c>
      <c r="N30" t="n">
        <v>45.18</v>
      </c>
      <c r="O30" t="n">
        <v>26204.71</v>
      </c>
      <c r="P30" t="n">
        <v>311.59</v>
      </c>
      <c r="Q30" t="n">
        <v>446.56</v>
      </c>
      <c r="R30" t="n">
        <v>58.36</v>
      </c>
      <c r="S30" t="n">
        <v>40.63</v>
      </c>
      <c r="T30" t="n">
        <v>3786.24</v>
      </c>
      <c r="U30" t="n">
        <v>0.7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555.6547210536253</v>
      </c>
      <c r="AB30" t="n">
        <v>760.2713031017696</v>
      </c>
      <c r="AC30" t="n">
        <v>687.7120769812117</v>
      </c>
      <c r="AD30" t="n">
        <v>555654.7210536252</v>
      </c>
      <c r="AE30" t="n">
        <v>760271.3031017696</v>
      </c>
      <c r="AF30" t="n">
        <v>2.640721805392996e-06</v>
      </c>
      <c r="AG30" t="n">
        <v>17.19907407407407</v>
      </c>
      <c r="AH30" t="n">
        <v>687712.0769812117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3.3636</v>
      </c>
      <c r="E31" t="n">
        <v>29.73</v>
      </c>
      <c r="F31" t="n">
        <v>27.05</v>
      </c>
      <c r="G31" t="n">
        <v>180.35</v>
      </c>
      <c r="H31" t="n">
        <v>2.51</v>
      </c>
      <c r="I31" t="n">
        <v>9</v>
      </c>
      <c r="J31" t="n">
        <v>212.19</v>
      </c>
      <c r="K31" t="n">
        <v>51.39</v>
      </c>
      <c r="L31" t="n">
        <v>30</v>
      </c>
      <c r="M31" t="n">
        <v>7</v>
      </c>
      <c r="N31" t="n">
        <v>45.79</v>
      </c>
      <c r="O31" t="n">
        <v>26403.69</v>
      </c>
      <c r="P31" t="n">
        <v>309.79</v>
      </c>
      <c r="Q31" t="n">
        <v>446.56</v>
      </c>
      <c r="R31" t="n">
        <v>58.66</v>
      </c>
      <c r="S31" t="n">
        <v>40.63</v>
      </c>
      <c r="T31" t="n">
        <v>3933.75</v>
      </c>
      <c r="U31" t="n">
        <v>0.6899999999999999</v>
      </c>
      <c r="V31" t="n">
        <v>0.77</v>
      </c>
      <c r="W31" t="n">
        <v>2.62</v>
      </c>
      <c r="X31" t="n">
        <v>0.22</v>
      </c>
      <c r="Y31" t="n">
        <v>0.5</v>
      </c>
      <c r="Z31" t="n">
        <v>10</v>
      </c>
      <c r="AA31" t="n">
        <v>554.4182034820514</v>
      </c>
      <c r="AB31" t="n">
        <v>758.5794452090372</v>
      </c>
      <c r="AC31" t="n">
        <v>686.181687631224</v>
      </c>
      <c r="AD31" t="n">
        <v>554418.2034820514</v>
      </c>
      <c r="AE31" t="n">
        <v>758579.4452090372</v>
      </c>
      <c r="AF31" t="n">
        <v>2.640250836638689e-06</v>
      </c>
      <c r="AG31" t="n">
        <v>17.20486111111111</v>
      </c>
      <c r="AH31" t="n">
        <v>686181.687631224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3.3628</v>
      </c>
      <c r="E32" t="n">
        <v>29.74</v>
      </c>
      <c r="F32" t="n">
        <v>27.06</v>
      </c>
      <c r="G32" t="n">
        <v>180.4</v>
      </c>
      <c r="H32" t="n">
        <v>2.58</v>
      </c>
      <c r="I32" t="n">
        <v>9</v>
      </c>
      <c r="J32" t="n">
        <v>213.81</v>
      </c>
      <c r="K32" t="n">
        <v>51.39</v>
      </c>
      <c r="L32" t="n">
        <v>31</v>
      </c>
      <c r="M32" t="n">
        <v>7</v>
      </c>
      <c r="N32" t="n">
        <v>46.41</v>
      </c>
      <c r="O32" t="n">
        <v>26603.52</v>
      </c>
      <c r="P32" t="n">
        <v>307.14</v>
      </c>
      <c r="Q32" t="n">
        <v>446.56</v>
      </c>
      <c r="R32" t="n">
        <v>58.76</v>
      </c>
      <c r="S32" t="n">
        <v>40.63</v>
      </c>
      <c r="T32" t="n">
        <v>3985.76</v>
      </c>
      <c r="U32" t="n">
        <v>0.6899999999999999</v>
      </c>
      <c r="V32" t="n">
        <v>0.77</v>
      </c>
      <c r="W32" t="n">
        <v>2.62</v>
      </c>
      <c r="X32" t="n">
        <v>0.23</v>
      </c>
      <c r="Y32" t="n">
        <v>0.5</v>
      </c>
      <c r="Z32" t="n">
        <v>10</v>
      </c>
      <c r="AA32" t="n">
        <v>552.6260069075344</v>
      </c>
      <c r="AB32" t="n">
        <v>756.1272827896502</v>
      </c>
      <c r="AC32" t="n">
        <v>683.9635561515119</v>
      </c>
      <c r="AD32" t="n">
        <v>552626.0069075343</v>
      </c>
      <c r="AE32" t="n">
        <v>756127.2827896501</v>
      </c>
      <c r="AF32" t="n">
        <v>2.639622878299615e-06</v>
      </c>
      <c r="AG32" t="n">
        <v>17.21064814814815</v>
      </c>
      <c r="AH32" t="n">
        <v>683963.5561515118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3.3714</v>
      </c>
      <c r="E33" t="n">
        <v>29.66</v>
      </c>
      <c r="F33" t="n">
        <v>27.02</v>
      </c>
      <c r="G33" t="n">
        <v>202.63</v>
      </c>
      <c r="H33" t="n">
        <v>2.64</v>
      </c>
      <c r="I33" t="n">
        <v>8</v>
      </c>
      <c r="J33" t="n">
        <v>215.43</v>
      </c>
      <c r="K33" t="n">
        <v>51.39</v>
      </c>
      <c r="L33" t="n">
        <v>32</v>
      </c>
      <c r="M33" t="n">
        <v>6</v>
      </c>
      <c r="N33" t="n">
        <v>47.04</v>
      </c>
      <c r="O33" t="n">
        <v>26804.21</v>
      </c>
      <c r="P33" t="n">
        <v>305.4</v>
      </c>
      <c r="Q33" t="n">
        <v>446.56</v>
      </c>
      <c r="R33" t="n">
        <v>57.39</v>
      </c>
      <c r="S33" t="n">
        <v>40.63</v>
      </c>
      <c r="T33" t="n">
        <v>3304.13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550.411324007472</v>
      </c>
      <c r="AB33" t="n">
        <v>753.0970559408709</v>
      </c>
      <c r="AC33" t="n">
        <v>681.22252990023</v>
      </c>
      <c r="AD33" t="n">
        <v>550411.324007472</v>
      </c>
      <c r="AE33" t="n">
        <v>753097.0559408709</v>
      </c>
      <c r="AF33" t="n">
        <v>2.646373430444666e-06</v>
      </c>
      <c r="AG33" t="n">
        <v>17.16435185185185</v>
      </c>
      <c r="AH33" t="n">
        <v>681222.52990023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3.3718</v>
      </c>
      <c r="E34" t="n">
        <v>29.66</v>
      </c>
      <c r="F34" t="n">
        <v>27.01</v>
      </c>
      <c r="G34" t="n">
        <v>202.61</v>
      </c>
      <c r="H34" t="n">
        <v>2.7</v>
      </c>
      <c r="I34" t="n">
        <v>8</v>
      </c>
      <c r="J34" t="n">
        <v>217.07</v>
      </c>
      <c r="K34" t="n">
        <v>51.39</v>
      </c>
      <c r="L34" t="n">
        <v>33</v>
      </c>
      <c r="M34" t="n">
        <v>6</v>
      </c>
      <c r="N34" t="n">
        <v>47.68</v>
      </c>
      <c r="O34" t="n">
        <v>27005.77</v>
      </c>
      <c r="P34" t="n">
        <v>305.93</v>
      </c>
      <c r="Q34" t="n">
        <v>446.56</v>
      </c>
      <c r="R34" t="n">
        <v>57.28</v>
      </c>
      <c r="S34" t="n">
        <v>40.63</v>
      </c>
      <c r="T34" t="n">
        <v>3248.94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550.7167939022542</v>
      </c>
      <c r="AB34" t="n">
        <v>753.5150133272928</v>
      </c>
      <c r="AC34" t="n">
        <v>681.6005980202985</v>
      </c>
      <c r="AD34" t="n">
        <v>550716.7939022542</v>
      </c>
      <c r="AE34" t="n">
        <v>753515.0133272927</v>
      </c>
      <c r="AF34" t="n">
        <v>2.646687409614203e-06</v>
      </c>
      <c r="AG34" t="n">
        <v>17.16435185185185</v>
      </c>
      <c r="AH34" t="n">
        <v>681600.5980202985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3.3705</v>
      </c>
      <c r="E35" t="n">
        <v>29.67</v>
      </c>
      <c r="F35" t="n">
        <v>27.03</v>
      </c>
      <c r="G35" t="n">
        <v>202.69</v>
      </c>
      <c r="H35" t="n">
        <v>2.76</v>
      </c>
      <c r="I35" t="n">
        <v>8</v>
      </c>
      <c r="J35" t="n">
        <v>218.71</v>
      </c>
      <c r="K35" t="n">
        <v>51.39</v>
      </c>
      <c r="L35" t="n">
        <v>34</v>
      </c>
      <c r="M35" t="n">
        <v>6</v>
      </c>
      <c r="N35" t="n">
        <v>48.32</v>
      </c>
      <c r="O35" t="n">
        <v>27208.22</v>
      </c>
      <c r="P35" t="n">
        <v>304.1</v>
      </c>
      <c r="Q35" t="n">
        <v>446.56</v>
      </c>
      <c r="R35" t="n">
        <v>57.75</v>
      </c>
      <c r="S35" t="n">
        <v>40.63</v>
      </c>
      <c r="T35" t="n">
        <v>3485.25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549.6004797354278</v>
      </c>
      <c r="AB35" t="n">
        <v>751.9876230359355</v>
      </c>
      <c r="AC35" t="n">
        <v>680.2189797146427</v>
      </c>
      <c r="AD35" t="n">
        <v>549600.4797354278</v>
      </c>
      <c r="AE35" t="n">
        <v>751987.6230359355</v>
      </c>
      <c r="AF35" t="n">
        <v>2.645666977313207e-06</v>
      </c>
      <c r="AG35" t="n">
        <v>17.17013888888889</v>
      </c>
      <c r="AH35" t="n">
        <v>680218.9797146427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3.3704</v>
      </c>
      <c r="E36" t="n">
        <v>29.67</v>
      </c>
      <c r="F36" t="n">
        <v>27.03</v>
      </c>
      <c r="G36" t="n">
        <v>202.7</v>
      </c>
      <c r="H36" t="n">
        <v>2.82</v>
      </c>
      <c r="I36" t="n">
        <v>8</v>
      </c>
      <c r="J36" t="n">
        <v>220.36</v>
      </c>
      <c r="K36" t="n">
        <v>51.39</v>
      </c>
      <c r="L36" t="n">
        <v>35</v>
      </c>
      <c r="M36" t="n">
        <v>6</v>
      </c>
      <c r="N36" t="n">
        <v>48.97</v>
      </c>
      <c r="O36" t="n">
        <v>27411.55</v>
      </c>
      <c r="P36" t="n">
        <v>302.68</v>
      </c>
      <c r="Q36" t="n">
        <v>446.56</v>
      </c>
      <c r="R36" t="n">
        <v>57.75</v>
      </c>
      <c r="S36" t="n">
        <v>40.63</v>
      </c>
      <c r="T36" t="n">
        <v>3483.4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548.5909012827291</v>
      </c>
      <c r="AB36" t="n">
        <v>750.6062732574953</v>
      </c>
      <c r="AC36" t="n">
        <v>678.9694640203203</v>
      </c>
      <c r="AD36" t="n">
        <v>548590.9012827291</v>
      </c>
      <c r="AE36" t="n">
        <v>750606.2732574954</v>
      </c>
      <c r="AF36" t="n">
        <v>2.645588482520823e-06</v>
      </c>
      <c r="AG36" t="n">
        <v>17.17013888888889</v>
      </c>
      <c r="AH36" t="n">
        <v>678969.4640203203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3.3762</v>
      </c>
      <c r="E37" t="n">
        <v>29.62</v>
      </c>
      <c r="F37" t="n">
        <v>27.01</v>
      </c>
      <c r="G37" t="n">
        <v>231.51</v>
      </c>
      <c r="H37" t="n">
        <v>2.88</v>
      </c>
      <c r="I37" t="n">
        <v>7</v>
      </c>
      <c r="J37" t="n">
        <v>222.01</v>
      </c>
      <c r="K37" t="n">
        <v>51.39</v>
      </c>
      <c r="L37" t="n">
        <v>36</v>
      </c>
      <c r="M37" t="n">
        <v>5</v>
      </c>
      <c r="N37" t="n">
        <v>49.62</v>
      </c>
      <c r="O37" t="n">
        <v>27615.8</v>
      </c>
      <c r="P37" t="n">
        <v>299.61</v>
      </c>
      <c r="Q37" t="n">
        <v>446.56</v>
      </c>
      <c r="R37" t="n">
        <v>57.2</v>
      </c>
      <c r="S37" t="n">
        <v>40.63</v>
      </c>
      <c r="T37" t="n">
        <v>3217.36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537.4699098739075</v>
      </c>
      <c r="AB37" t="n">
        <v>735.3900421884312</v>
      </c>
      <c r="AC37" t="n">
        <v>665.2054486883729</v>
      </c>
      <c r="AD37" t="n">
        <v>537469.9098739075</v>
      </c>
      <c r="AE37" t="n">
        <v>735390.0421884311</v>
      </c>
      <c r="AF37" t="n">
        <v>2.650141180479112e-06</v>
      </c>
      <c r="AG37" t="n">
        <v>17.14120370370371</v>
      </c>
      <c r="AH37" t="n">
        <v>665205.448688373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3.3763</v>
      </c>
      <c r="E38" t="n">
        <v>29.62</v>
      </c>
      <c r="F38" t="n">
        <v>27.01</v>
      </c>
      <c r="G38" t="n">
        <v>231.5</v>
      </c>
      <c r="H38" t="n">
        <v>2.94</v>
      </c>
      <c r="I38" t="n">
        <v>7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301.59</v>
      </c>
      <c r="Q38" t="n">
        <v>446.56</v>
      </c>
      <c r="R38" t="n">
        <v>57.1</v>
      </c>
      <c r="S38" t="n">
        <v>40.63</v>
      </c>
      <c r="T38" t="n">
        <v>3164.9</v>
      </c>
      <c r="U38" t="n">
        <v>0.71</v>
      </c>
      <c r="V38" t="n">
        <v>0.77</v>
      </c>
      <c r="W38" t="n">
        <v>2.62</v>
      </c>
      <c r="X38" t="n">
        <v>0.18</v>
      </c>
      <c r="Y38" t="n">
        <v>0.5</v>
      </c>
      <c r="Z38" t="n">
        <v>10</v>
      </c>
      <c r="AA38" t="n">
        <v>538.878999393493</v>
      </c>
      <c r="AB38" t="n">
        <v>737.3180206337703</v>
      </c>
      <c r="AC38" t="n">
        <v>666.9494235768238</v>
      </c>
      <c r="AD38" t="n">
        <v>538878.9993934931</v>
      </c>
      <c r="AE38" t="n">
        <v>737318.0206337703</v>
      </c>
      <c r="AF38" t="n">
        <v>2.650219675271497e-06</v>
      </c>
      <c r="AG38" t="n">
        <v>17.14120370370371</v>
      </c>
      <c r="AH38" t="n">
        <v>666949.4235768239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3.3764</v>
      </c>
      <c r="E39" t="n">
        <v>29.62</v>
      </c>
      <c r="F39" t="n">
        <v>27.01</v>
      </c>
      <c r="G39" t="n">
        <v>231.5</v>
      </c>
      <c r="H39" t="n">
        <v>3</v>
      </c>
      <c r="I39" t="n">
        <v>7</v>
      </c>
      <c r="J39" t="n">
        <v>225.35</v>
      </c>
      <c r="K39" t="n">
        <v>51.39</v>
      </c>
      <c r="L39" t="n">
        <v>38</v>
      </c>
      <c r="M39" t="n">
        <v>4</v>
      </c>
      <c r="N39" t="n">
        <v>50.96</v>
      </c>
      <c r="O39" t="n">
        <v>28027.19</v>
      </c>
      <c r="P39" t="n">
        <v>303.53</v>
      </c>
      <c r="Q39" t="n">
        <v>446.56</v>
      </c>
      <c r="R39" t="n">
        <v>57.21</v>
      </c>
      <c r="S39" t="n">
        <v>40.63</v>
      </c>
      <c r="T39" t="n">
        <v>3222.25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540.2593518712639</v>
      </c>
      <c r="AB39" t="n">
        <v>739.2066797907098</v>
      </c>
      <c r="AC39" t="n">
        <v>668.657831754575</v>
      </c>
      <c r="AD39" t="n">
        <v>540259.3518712639</v>
      </c>
      <c r="AE39" t="n">
        <v>739206.6797907099</v>
      </c>
      <c r="AF39" t="n">
        <v>2.650298170063881e-06</v>
      </c>
      <c r="AG39" t="n">
        <v>17.14120370370371</v>
      </c>
      <c r="AH39" t="n">
        <v>668657.831754575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3.3766</v>
      </c>
      <c r="E40" t="n">
        <v>29.62</v>
      </c>
      <c r="F40" t="n">
        <v>27.01</v>
      </c>
      <c r="G40" t="n">
        <v>231.48</v>
      </c>
      <c r="H40" t="n">
        <v>3.05</v>
      </c>
      <c r="I40" t="n">
        <v>7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304.65</v>
      </c>
      <c r="Q40" t="n">
        <v>446.56</v>
      </c>
      <c r="R40" t="n">
        <v>56.94</v>
      </c>
      <c r="S40" t="n">
        <v>40.63</v>
      </c>
      <c r="T40" t="n">
        <v>3086.08</v>
      </c>
      <c r="U40" t="n">
        <v>0.71</v>
      </c>
      <c r="V40" t="n">
        <v>0.77</v>
      </c>
      <c r="W40" t="n">
        <v>2.62</v>
      </c>
      <c r="X40" t="n">
        <v>0.18</v>
      </c>
      <c r="Y40" t="n">
        <v>0.5</v>
      </c>
      <c r="Z40" t="n">
        <v>10</v>
      </c>
      <c r="AA40" t="n">
        <v>541.0428319891123</v>
      </c>
      <c r="AB40" t="n">
        <v>740.2786718526535</v>
      </c>
      <c r="AC40" t="n">
        <v>669.6275143986769</v>
      </c>
      <c r="AD40" t="n">
        <v>541042.8319891123</v>
      </c>
      <c r="AE40" t="n">
        <v>740278.6718526535</v>
      </c>
      <c r="AF40" t="n">
        <v>2.65045515964865e-06</v>
      </c>
      <c r="AG40" t="n">
        <v>17.14120370370371</v>
      </c>
      <c r="AH40" t="n">
        <v>669627.5143986769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3.3763</v>
      </c>
      <c r="E41" t="n">
        <v>29.62</v>
      </c>
      <c r="F41" t="n">
        <v>27.01</v>
      </c>
      <c r="G41" t="n">
        <v>231.5</v>
      </c>
      <c r="H41" t="n">
        <v>3.11</v>
      </c>
      <c r="I41" t="n">
        <v>7</v>
      </c>
      <c r="J41" t="n">
        <v>228.71</v>
      </c>
      <c r="K41" t="n">
        <v>51.39</v>
      </c>
      <c r="L41" t="n">
        <v>40</v>
      </c>
      <c r="M41" t="n">
        <v>2</v>
      </c>
      <c r="N41" t="n">
        <v>52.32</v>
      </c>
      <c r="O41" t="n">
        <v>28442.24</v>
      </c>
      <c r="P41" t="n">
        <v>305.7</v>
      </c>
      <c r="Q41" t="n">
        <v>446.56</v>
      </c>
      <c r="R41" t="n">
        <v>57.09</v>
      </c>
      <c r="S41" t="n">
        <v>40.63</v>
      </c>
      <c r="T41" t="n">
        <v>3162.11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541.8232414086115</v>
      </c>
      <c r="AB41" t="n">
        <v>741.3464624496459</v>
      </c>
      <c r="AC41" t="n">
        <v>670.5933965597458</v>
      </c>
      <c r="AD41" t="n">
        <v>541823.2414086114</v>
      </c>
      <c r="AE41" t="n">
        <v>741346.4624496459</v>
      </c>
      <c r="AF41" t="n">
        <v>2.650219675271497e-06</v>
      </c>
      <c r="AG41" t="n">
        <v>17.14120370370371</v>
      </c>
      <c r="AH41" t="n">
        <v>670593.3965597458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2.9801</v>
      </c>
      <c r="E2" t="n">
        <v>33.56</v>
      </c>
      <c r="F2" t="n">
        <v>30.32</v>
      </c>
      <c r="G2" t="n">
        <v>14.91</v>
      </c>
      <c r="H2" t="n">
        <v>0.34</v>
      </c>
      <c r="I2" t="n">
        <v>122</v>
      </c>
      <c r="J2" t="n">
        <v>51.33</v>
      </c>
      <c r="K2" t="n">
        <v>24.83</v>
      </c>
      <c r="L2" t="n">
        <v>1</v>
      </c>
      <c r="M2" t="n">
        <v>120</v>
      </c>
      <c r="N2" t="n">
        <v>5.51</v>
      </c>
      <c r="O2" t="n">
        <v>6564.78</v>
      </c>
      <c r="P2" t="n">
        <v>168.22</v>
      </c>
      <c r="Q2" t="n">
        <v>446.59</v>
      </c>
      <c r="R2" t="n">
        <v>164.61</v>
      </c>
      <c r="S2" t="n">
        <v>40.63</v>
      </c>
      <c r="T2" t="n">
        <v>56343.98</v>
      </c>
      <c r="U2" t="n">
        <v>0.25</v>
      </c>
      <c r="V2" t="n">
        <v>0.6899999999999999</v>
      </c>
      <c r="W2" t="n">
        <v>2.81</v>
      </c>
      <c r="X2" t="n">
        <v>3.49</v>
      </c>
      <c r="Y2" t="n">
        <v>0.5</v>
      </c>
      <c r="Z2" t="n">
        <v>10</v>
      </c>
      <c r="AA2" t="n">
        <v>433.1822769219706</v>
      </c>
      <c r="AB2" t="n">
        <v>592.6991019379368</v>
      </c>
      <c r="AC2" t="n">
        <v>536.1327315073935</v>
      </c>
      <c r="AD2" t="n">
        <v>433182.2769219707</v>
      </c>
      <c r="AE2" t="n">
        <v>592699.1019379369</v>
      </c>
      <c r="AF2" t="n">
        <v>3.076663231834498e-06</v>
      </c>
      <c r="AG2" t="n">
        <v>19.4212962962963</v>
      </c>
      <c r="AH2" t="n">
        <v>536132.7315073935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3.2418</v>
      </c>
      <c r="E3" t="n">
        <v>30.85</v>
      </c>
      <c r="F3" t="n">
        <v>28.41</v>
      </c>
      <c r="G3" t="n">
        <v>30.44</v>
      </c>
      <c r="H3" t="n">
        <v>0.66</v>
      </c>
      <c r="I3" t="n">
        <v>56</v>
      </c>
      <c r="J3" t="n">
        <v>52.47</v>
      </c>
      <c r="K3" t="n">
        <v>24.83</v>
      </c>
      <c r="L3" t="n">
        <v>2</v>
      </c>
      <c r="M3" t="n">
        <v>54</v>
      </c>
      <c r="N3" t="n">
        <v>5.64</v>
      </c>
      <c r="O3" t="n">
        <v>6705.1</v>
      </c>
      <c r="P3" t="n">
        <v>151.23</v>
      </c>
      <c r="Q3" t="n">
        <v>446.58</v>
      </c>
      <c r="R3" t="n">
        <v>102.82</v>
      </c>
      <c r="S3" t="n">
        <v>40.63</v>
      </c>
      <c r="T3" t="n">
        <v>25780.69</v>
      </c>
      <c r="U3" t="n">
        <v>0.4</v>
      </c>
      <c r="V3" t="n">
        <v>0.73</v>
      </c>
      <c r="W3" t="n">
        <v>2.7</v>
      </c>
      <c r="X3" t="n">
        <v>1.59</v>
      </c>
      <c r="Y3" t="n">
        <v>0.5</v>
      </c>
      <c r="Z3" t="n">
        <v>10</v>
      </c>
      <c r="AA3" t="n">
        <v>384.6561958107447</v>
      </c>
      <c r="AB3" t="n">
        <v>526.3035769419504</v>
      </c>
      <c r="AC3" t="n">
        <v>476.0739022303193</v>
      </c>
      <c r="AD3" t="n">
        <v>384656.1958107447</v>
      </c>
      <c r="AE3" t="n">
        <v>526303.5769419504</v>
      </c>
      <c r="AF3" t="n">
        <v>3.346843013644198e-06</v>
      </c>
      <c r="AG3" t="n">
        <v>17.85300925925926</v>
      </c>
      <c r="AH3" t="n">
        <v>476073.9022303193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3.3334</v>
      </c>
      <c r="E4" t="n">
        <v>30</v>
      </c>
      <c r="F4" t="n">
        <v>27.82</v>
      </c>
      <c r="G4" t="n">
        <v>47.7</v>
      </c>
      <c r="H4" t="n">
        <v>0.97</v>
      </c>
      <c r="I4" t="n">
        <v>35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140.87</v>
      </c>
      <c r="Q4" t="n">
        <v>446.58</v>
      </c>
      <c r="R4" t="n">
        <v>83.67</v>
      </c>
      <c r="S4" t="n">
        <v>40.63</v>
      </c>
      <c r="T4" t="n">
        <v>16308.61</v>
      </c>
      <c r="U4" t="n">
        <v>0.49</v>
      </c>
      <c r="V4" t="n">
        <v>0.75</v>
      </c>
      <c r="W4" t="n">
        <v>2.67</v>
      </c>
      <c r="X4" t="n">
        <v>1</v>
      </c>
      <c r="Y4" t="n">
        <v>0.5</v>
      </c>
      <c r="Z4" t="n">
        <v>10</v>
      </c>
      <c r="AA4" t="n">
        <v>363.7041467136287</v>
      </c>
      <c r="AB4" t="n">
        <v>497.6360590281065</v>
      </c>
      <c r="AC4" t="n">
        <v>450.1423719910588</v>
      </c>
      <c r="AD4" t="n">
        <v>363704.1467136287</v>
      </c>
      <c r="AE4" t="n">
        <v>497636.0590281065</v>
      </c>
      <c r="AF4" t="n">
        <v>3.441411099291002e-06</v>
      </c>
      <c r="AG4" t="n">
        <v>17.36111111111111</v>
      </c>
      <c r="AH4" t="n">
        <v>450142.3719910588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3.378</v>
      </c>
      <c r="E5" t="n">
        <v>29.6</v>
      </c>
      <c r="F5" t="n">
        <v>27.54</v>
      </c>
      <c r="G5" t="n">
        <v>63.55</v>
      </c>
      <c r="H5" t="n">
        <v>1.27</v>
      </c>
      <c r="I5" t="n">
        <v>26</v>
      </c>
      <c r="J5" t="n">
        <v>54.75</v>
      </c>
      <c r="K5" t="n">
        <v>24.83</v>
      </c>
      <c r="L5" t="n">
        <v>4</v>
      </c>
      <c r="M5" t="n">
        <v>17</v>
      </c>
      <c r="N5" t="n">
        <v>5.92</v>
      </c>
      <c r="O5" t="n">
        <v>6986.39</v>
      </c>
      <c r="P5" t="n">
        <v>133.26</v>
      </c>
      <c r="Q5" t="n">
        <v>446.6</v>
      </c>
      <c r="R5" t="n">
        <v>74.17</v>
      </c>
      <c r="S5" t="n">
        <v>40.63</v>
      </c>
      <c r="T5" t="n">
        <v>11605.33</v>
      </c>
      <c r="U5" t="n">
        <v>0.55</v>
      </c>
      <c r="V5" t="n">
        <v>0.75</v>
      </c>
      <c r="W5" t="n">
        <v>2.66</v>
      </c>
      <c r="X5" t="n">
        <v>0.71</v>
      </c>
      <c r="Y5" t="n">
        <v>0.5</v>
      </c>
      <c r="Z5" t="n">
        <v>10</v>
      </c>
      <c r="AA5" t="n">
        <v>348.3013899118363</v>
      </c>
      <c r="AB5" t="n">
        <v>476.5613276502224</v>
      </c>
      <c r="AC5" t="n">
        <v>431.0789833973086</v>
      </c>
      <c r="AD5" t="n">
        <v>348301.3899118363</v>
      </c>
      <c r="AE5" t="n">
        <v>476561.3276502224</v>
      </c>
      <c r="AF5" t="n">
        <v>3.487456258896324e-06</v>
      </c>
      <c r="AG5" t="n">
        <v>17.12962962962963</v>
      </c>
      <c r="AH5" t="n">
        <v>431078.9833973086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3.3855</v>
      </c>
      <c r="E6" t="n">
        <v>29.54</v>
      </c>
      <c r="F6" t="n">
        <v>27.5</v>
      </c>
      <c r="G6" t="n">
        <v>68.73999999999999</v>
      </c>
      <c r="H6" t="n">
        <v>1.55</v>
      </c>
      <c r="I6" t="n">
        <v>24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132.3</v>
      </c>
      <c r="Q6" t="n">
        <v>446.62</v>
      </c>
      <c r="R6" t="n">
        <v>72.13</v>
      </c>
      <c r="S6" t="n">
        <v>40.63</v>
      </c>
      <c r="T6" t="n">
        <v>10594.36</v>
      </c>
      <c r="U6" t="n">
        <v>0.5600000000000001</v>
      </c>
      <c r="V6" t="n">
        <v>0.76</v>
      </c>
      <c r="W6" t="n">
        <v>2.67</v>
      </c>
      <c r="X6" t="n">
        <v>0.67</v>
      </c>
      <c r="Y6" t="n">
        <v>0.5</v>
      </c>
      <c r="Z6" t="n">
        <v>10</v>
      </c>
      <c r="AA6" t="n">
        <v>347.1968658811821</v>
      </c>
      <c r="AB6" t="n">
        <v>475.0500691433203</v>
      </c>
      <c r="AC6" t="n">
        <v>429.7119572812405</v>
      </c>
      <c r="AD6" t="n">
        <v>347196.8658811821</v>
      </c>
      <c r="AE6" t="n">
        <v>475050.0691433203</v>
      </c>
      <c r="AF6" t="n">
        <v>3.495199279009326e-06</v>
      </c>
      <c r="AG6" t="n">
        <v>17.09490740740741</v>
      </c>
      <c r="AH6" t="n">
        <v>429711.9572812406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2.2356</v>
      </c>
      <c r="E2" t="n">
        <v>44.73</v>
      </c>
      <c r="F2" t="n">
        <v>35.01</v>
      </c>
      <c r="G2" t="n">
        <v>7.58</v>
      </c>
      <c r="H2" t="n">
        <v>0.13</v>
      </c>
      <c r="I2" t="n">
        <v>277</v>
      </c>
      <c r="J2" t="n">
        <v>133.21</v>
      </c>
      <c r="K2" t="n">
        <v>46.47</v>
      </c>
      <c r="L2" t="n">
        <v>1</v>
      </c>
      <c r="M2" t="n">
        <v>275</v>
      </c>
      <c r="N2" t="n">
        <v>20.75</v>
      </c>
      <c r="O2" t="n">
        <v>16663.42</v>
      </c>
      <c r="P2" t="n">
        <v>382.22</v>
      </c>
      <c r="Q2" t="n">
        <v>446.63</v>
      </c>
      <c r="R2" t="n">
        <v>317.85</v>
      </c>
      <c r="S2" t="n">
        <v>40.63</v>
      </c>
      <c r="T2" t="n">
        <v>132191.72</v>
      </c>
      <c r="U2" t="n">
        <v>0.13</v>
      </c>
      <c r="V2" t="n">
        <v>0.59</v>
      </c>
      <c r="W2" t="n">
        <v>3.07</v>
      </c>
      <c r="X2" t="n">
        <v>8.18</v>
      </c>
      <c r="Y2" t="n">
        <v>0.5</v>
      </c>
      <c r="Z2" t="n">
        <v>10</v>
      </c>
      <c r="AA2" t="n">
        <v>921.1643446038929</v>
      </c>
      <c r="AB2" t="n">
        <v>1260.377695189781</v>
      </c>
      <c r="AC2" t="n">
        <v>1140.089016912073</v>
      </c>
      <c r="AD2" t="n">
        <v>921164.3446038929</v>
      </c>
      <c r="AE2" t="n">
        <v>1260377.695189781</v>
      </c>
      <c r="AF2" t="n">
        <v>1.858140774004539e-06</v>
      </c>
      <c r="AG2" t="n">
        <v>25.88541666666667</v>
      </c>
      <c r="AH2" t="n">
        <v>1140089.016912073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2.803</v>
      </c>
      <c r="E3" t="n">
        <v>35.68</v>
      </c>
      <c r="F3" t="n">
        <v>30.26</v>
      </c>
      <c r="G3" t="n">
        <v>15.26</v>
      </c>
      <c r="H3" t="n">
        <v>0.26</v>
      </c>
      <c r="I3" t="n">
        <v>119</v>
      </c>
      <c r="J3" t="n">
        <v>134.55</v>
      </c>
      <c r="K3" t="n">
        <v>46.47</v>
      </c>
      <c r="L3" t="n">
        <v>2</v>
      </c>
      <c r="M3" t="n">
        <v>117</v>
      </c>
      <c r="N3" t="n">
        <v>21.09</v>
      </c>
      <c r="O3" t="n">
        <v>16828.84</v>
      </c>
      <c r="P3" t="n">
        <v>328.26</v>
      </c>
      <c r="Q3" t="n">
        <v>446.59</v>
      </c>
      <c r="R3" t="n">
        <v>162.45</v>
      </c>
      <c r="S3" t="n">
        <v>40.63</v>
      </c>
      <c r="T3" t="n">
        <v>55280.56</v>
      </c>
      <c r="U3" t="n">
        <v>0.25</v>
      </c>
      <c r="V3" t="n">
        <v>0.6899999999999999</v>
      </c>
      <c r="W3" t="n">
        <v>2.82</v>
      </c>
      <c r="X3" t="n">
        <v>3.43</v>
      </c>
      <c r="Y3" t="n">
        <v>0.5</v>
      </c>
      <c r="Z3" t="n">
        <v>10</v>
      </c>
      <c r="AA3" t="n">
        <v>670.3870781734022</v>
      </c>
      <c r="AB3" t="n">
        <v>917.2531757474122</v>
      </c>
      <c r="AC3" t="n">
        <v>829.7118200269963</v>
      </c>
      <c r="AD3" t="n">
        <v>670387.0781734022</v>
      </c>
      <c r="AE3" t="n">
        <v>917253.1757474123</v>
      </c>
      <c r="AF3" t="n">
        <v>2.329740825520989e-06</v>
      </c>
      <c r="AG3" t="n">
        <v>20.64814814814815</v>
      </c>
      <c r="AH3" t="n">
        <v>829711.8200269963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28.99</v>
      </c>
      <c r="G4" t="n">
        <v>22.89</v>
      </c>
      <c r="H4" t="n">
        <v>0.39</v>
      </c>
      <c r="I4" t="n">
        <v>76</v>
      </c>
      <c r="J4" t="n">
        <v>135.9</v>
      </c>
      <c r="K4" t="n">
        <v>46.47</v>
      </c>
      <c r="L4" t="n">
        <v>3</v>
      </c>
      <c r="M4" t="n">
        <v>74</v>
      </c>
      <c r="N4" t="n">
        <v>21.43</v>
      </c>
      <c r="O4" t="n">
        <v>16994.64</v>
      </c>
      <c r="P4" t="n">
        <v>312.55</v>
      </c>
      <c r="Q4" t="n">
        <v>446.56</v>
      </c>
      <c r="R4" t="n">
        <v>121.87</v>
      </c>
      <c r="S4" t="n">
        <v>40.63</v>
      </c>
      <c r="T4" t="n">
        <v>35203.63</v>
      </c>
      <c r="U4" t="n">
        <v>0.33</v>
      </c>
      <c r="V4" t="n">
        <v>0.72</v>
      </c>
      <c r="W4" t="n">
        <v>2.73</v>
      </c>
      <c r="X4" t="n">
        <v>2.16</v>
      </c>
      <c r="Y4" t="n">
        <v>0.5</v>
      </c>
      <c r="Z4" t="n">
        <v>10</v>
      </c>
      <c r="AA4" t="n">
        <v>608.8287210221621</v>
      </c>
      <c r="AB4" t="n">
        <v>833.0263157300371</v>
      </c>
      <c r="AC4" t="n">
        <v>753.5234533165388</v>
      </c>
      <c r="AD4" t="n">
        <v>608828.7210221621</v>
      </c>
      <c r="AE4" t="n">
        <v>833026.3157300372</v>
      </c>
      <c r="AF4" t="n">
        <v>2.500544157538315e-06</v>
      </c>
      <c r="AG4" t="n">
        <v>19.23611111111111</v>
      </c>
      <c r="AH4" t="n">
        <v>753523.4533165388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3.1124</v>
      </c>
      <c r="E5" t="n">
        <v>32.13</v>
      </c>
      <c r="F5" t="n">
        <v>28.43</v>
      </c>
      <c r="G5" t="n">
        <v>30.46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54</v>
      </c>
      <c r="N5" t="n">
        <v>21.78</v>
      </c>
      <c r="O5" t="n">
        <v>17160.92</v>
      </c>
      <c r="P5" t="n">
        <v>304.55</v>
      </c>
      <c r="Q5" t="n">
        <v>446.57</v>
      </c>
      <c r="R5" t="n">
        <v>103.12</v>
      </c>
      <c r="S5" t="n">
        <v>40.63</v>
      </c>
      <c r="T5" t="n">
        <v>25929.09</v>
      </c>
      <c r="U5" t="n">
        <v>0.39</v>
      </c>
      <c r="V5" t="n">
        <v>0.73</v>
      </c>
      <c r="W5" t="n">
        <v>2.71</v>
      </c>
      <c r="X5" t="n">
        <v>1.6</v>
      </c>
      <c r="Y5" t="n">
        <v>0.5</v>
      </c>
      <c r="Z5" t="n">
        <v>10</v>
      </c>
      <c r="AA5" t="n">
        <v>580.3913651236811</v>
      </c>
      <c r="AB5" t="n">
        <v>794.1170708221363</v>
      </c>
      <c r="AC5" t="n">
        <v>718.3276521331798</v>
      </c>
      <c r="AD5" t="n">
        <v>580391.3651236811</v>
      </c>
      <c r="AE5" t="n">
        <v>794117.0708221362</v>
      </c>
      <c r="AF5" t="n">
        <v>2.586901657278461e-06</v>
      </c>
      <c r="AG5" t="n">
        <v>18.59375</v>
      </c>
      <c r="AH5" t="n">
        <v>718327.6521331797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3.1813</v>
      </c>
      <c r="E6" t="n">
        <v>31.43</v>
      </c>
      <c r="F6" t="n">
        <v>28.06</v>
      </c>
      <c r="G6" t="n">
        <v>38.26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298.55</v>
      </c>
      <c r="Q6" t="n">
        <v>446.57</v>
      </c>
      <c r="R6" t="n">
        <v>91.14</v>
      </c>
      <c r="S6" t="n">
        <v>40.63</v>
      </c>
      <c r="T6" t="n">
        <v>19998.42</v>
      </c>
      <c r="U6" t="n">
        <v>0.45</v>
      </c>
      <c r="V6" t="n">
        <v>0.74</v>
      </c>
      <c r="W6" t="n">
        <v>2.69</v>
      </c>
      <c r="X6" t="n">
        <v>1.23</v>
      </c>
      <c r="Y6" t="n">
        <v>0.5</v>
      </c>
      <c r="Z6" t="n">
        <v>10</v>
      </c>
      <c r="AA6" t="n">
        <v>558.9642605376774</v>
      </c>
      <c r="AB6" t="n">
        <v>764.7995610304272</v>
      </c>
      <c r="AC6" t="n">
        <v>691.8081643286082</v>
      </c>
      <c r="AD6" t="n">
        <v>558964.2605376774</v>
      </c>
      <c r="AE6" t="n">
        <v>764799.5610304272</v>
      </c>
      <c r="AF6" t="n">
        <v>2.64416856519084e-06</v>
      </c>
      <c r="AG6" t="n">
        <v>18.18865740740741</v>
      </c>
      <c r="AH6" t="n">
        <v>691808.1643286082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3.2206</v>
      </c>
      <c r="E7" t="n">
        <v>31.05</v>
      </c>
      <c r="F7" t="n">
        <v>27.86</v>
      </c>
      <c r="G7" t="n">
        <v>45.18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295.15</v>
      </c>
      <c r="Q7" t="n">
        <v>446.57</v>
      </c>
      <c r="R7" t="n">
        <v>85.08</v>
      </c>
      <c r="S7" t="n">
        <v>40.63</v>
      </c>
      <c r="T7" t="n">
        <v>17005.84</v>
      </c>
      <c r="U7" t="n">
        <v>0.48</v>
      </c>
      <c r="V7" t="n">
        <v>0.75</v>
      </c>
      <c r="W7" t="n">
        <v>2.67</v>
      </c>
      <c r="X7" t="n">
        <v>1.03</v>
      </c>
      <c r="Y7" t="n">
        <v>0.5</v>
      </c>
      <c r="Z7" t="n">
        <v>10</v>
      </c>
      <c r="AA7" t="n">
        <v>551.5758338750308</v>
      </c>
      <c r="AB7" t="n">
        <v>754.6903897162144</v>
      </c>
      <c r="AC7" t="n">
        <v>682.6637981363127</v>
      </c>
      <c r="AD7" t="n">
        <v>551575.8338750307</v>
      </c>
      <c r="AE7" t="n">
        <v>754690.3897162144</v>
      </c>
      <c r="AF7" t="n">
        <v>2.676833144014591e-06</v>
      </c>
      <c r="AG7" t="n">
        <v>17.96875</v>
      </c>
      <c r="AH7" t="n">
        <v>682663.7981363127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3.2544</v>
      </c>
      <c r="E8" t="n">
        <v>30.73</v>
      </c>
      <c r="F8" t="n">
        <v>27.7</v>
      </c>
      <c r="G8" t="n">
        <v>53.62</v>
      </c>
      <c r="H8" t="n">
        <v>0.88</v>
      </c>
      <c r="I8" t="n">
        <v>31</v>
      </c>
      <c r="J8" t="n">
        <v>141.31</v>
      </c>
      <c r="K8" t="n">
        <v>46.47</v>
      </c>
      <c r="L8" t="n">
        <v>7</v>
      </c>
      <c r="M8" t="n">
        <v>29</v>
      </c>
      <c r="N8" t="n">
        <v>22.85</v>
      </c>
      <c r="O8" t="n">
        <v>17662.75</v>
      </c>
      <c r="P8" t="n">
        <v>291.43</v>
      </c>
      <c r="Q8" t="n">
        <v>446.56</v>
      </c>
      <c r="R8" t="n">
        <v>79.87</v>
      </c>
      <c r="S8" t="n">
        <v>40.63</v>
      </c>
      <c r="T8" t="n">
        <v>14429.89</v>
      </c>
      <c r="U8" t="n">
        <v>0.51</v>
      </c>
      <c r="V8" t="n">
        <v>0.75</v>
      </c>
      <c r="W8" t="n">
        <v>2.66</v>
      </c>
      <c r="X8" t="n">
        <v>0.88</v>
      </c>
      <c r="Y8" t="n">
        <v>0.5</v>
      </c>
      <c r="Z8" t="n">
        <v>10</v>
      </c>
      <c r="AA8" t="n">
        <v>536.89477761673</v>
      </c>
      <c r="AB8" t="n">
        <v>734.6031208611165</v>
      </c>
      <c r="AC8" t="n">
        <v>664.4936300280865</v>
      </c>
      <c r="AD8" t="n">
        <v>536894.7776167301</v>
      </c>
      <c r="AE8" t="n">
        <v>734603.1208611166</v>
      </c>
      <c r="AF8" t="n">
        <v>2.70492634412255e-06</v>
      </c>
      <c r="AG8" t="n">
        <v>17.78356481481482</v>
      </c>
      <c r="AH8" t="n">
        <v>664493.6300280865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3.278</v>
      </c>
      <c r="E9" t="n">
        <v>30.51</v>
      </c>
      <c r="F9" t="n">
        <v>27.59</v>
      </c>
      <c r="G9" t="n">
        <v>61.31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25</v>
      </c>
      <c r="N9" t="n">
        <v>23.21</v>
      </c>
      <c r="O9" t="n">
        <v>17831.04</v>
      </c>
      <c r="P9" t="n">
        <v>288.13</v>
      </c>
      <c r="Q9" t="n">
        <v>446.59</v>
      </c>
      <c r="R9" t="n">
        <v>75.98999999999999</v>
      </c>
      <c r="S9" t="n">
        <v>40.63</v>
      </c>
      <c r="T9" t="n">
        <v>12511.66</v>
      </c>
      <c r="U9" t="n">
        <v>0.53</v>
      </c>
      <c r="V9" t="n">
        <v>0.75</v>
      </c>
      <c r="W9" t="n">
        <v>2.66</v>
      </c>
      <c r="X9" t="n">
        <v>0.76</v>
      </c>
      <c r="Y9" t="n">
        <v>0.5</v>
      </c>
      <c r="Z9" t="n">
        <v>10</v>
      </c>
      <c r="AA9" t="n">
        <v>531.8419122840365</v>
      </c>
      <c r="AB9" t="n">
        <v>727.6895675962393</v>
      </c>
      <c r="AC9" t="n">
        <v>658.2398965835762</v>
      </c>
      <c r="AD9" t="n">
        <v>531841.9122840365</v>
      </c>
      <c r="AE9" t="n">
        <v>727689.5675962393</v>
      </c>
      <c r="AF9" t="n">
        <v>2.724541714612131e-06</v>
      </c>
      <c r="AG9" t="n">
        <v>17.65625</v>
      </c>
      <c r="AH9" t="n">
        <v>658239.8965835762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3.2986</v>
      </c>
      <c r="E10" t="n">
        <v>30.32</v>
      </c>
      <c r="F10" t="n">
        <v>27.48</v>
      </c>
      <c r="G10" t="n">
        <v>68.70999999999999</v>
      </c>
      <c r="H10" t="n">
        <v>1.11</v>
      </c>
      <c r="I10" t="n">
        <v>24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285.16</v>
      </c>
      <c r="Q10" t="n">
        <v>446.57</v>
      </c>
      <c r="R10" t="n">
        <v>72.73999999999999</v>
      </c>
      <c r="S10" t="n">
        <v>40.63</v>
      </c>
      <c r="T10" t="n">
        <v>10898.22</v>
      </c>
      <c r="U10" t="n">
        <v>0.5600000000000001</v>
      </c>
      <c r="V10" t="n">
        <v>0.76</v>
      </c>
      <c r="W10" t="n">
        <v>2.64</v>
      </c>
      <c r="X10" t="n">
        <v>0.65</v>
      </c>
      <c r="Y10" t="n">
        <v>0.5</v>
      </c>
      <c r="Z10" t="n">
        <v>10</v>
      </c>
      <c r="AA10" t="n">
        <v>527.3775210534837</v>
      </c>
      <c r="AB10" t="n">
        <v>721.5811905595565</v>
      </c>
      <c r="AC10" t="n">
        <v>652.7144944781131</v>
      </c>
      <c r="AD10" t="n">
        <v>527377.5210534837</v>
      </c>
      <c r="AE10" t="n">
        <v>721581.1905595565</v>
      </c>
      <c r="AF10" t="n">
        <v>2.741663605802189e-06</v>
      </c>
      <c r="AG10" t="n">
        <v>17.5462962962963</v>
      </c>
      <c r="AH10" t="n">
        <v>652714.4944781131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3.3107</v>
      </c>
      <c r="E11" t="n">
        <v>30.21</v>
      </c>
      <c r="F11" t="n">
        <v>27.43</v>
      </c>
      <c r="G11" t="n">
        <v>74.8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20</v>
      </c>
      <c r="N11" t="n">
        <v>23.95</v>
      </c>
      <c r="O11" t="n">
        <v>18169.15</v>
      </c>
      <c r="P11" t="n">
        <v>281.83</v>
      </c>
      <c r="Q11" t="n">
        <v>446.6</v>
      </c>
      <c r="R11" t="n">
        <v>70.7</v>
      </c>
      <c r="S11" t="n">
        <v>40.63</v>
      </c>
      <c r="T11" t="n">
        <v>9892</v>
      </c>
      <c r="U11" t="n">
        <v>0.57</v>
      </c>
      <c r="V11" t="n">
        <v>0.76</v>
      </c>
      <c r="W11" t="n">
        <v>2.64</v>
      </c>
      <c r="X11" t="n">
        <v>0.6</v>
      </c>
      <c r="Y11" t="n">
        <v>0.5</v>
      </c>
      <c r="Z11" t="n">
        <v>10</v>
      </c>
      <c r="AA11" t="n">
        <v>523.5015243641698</v>
      </c>
      <c r="AB11" t="n">
        <v>716.2778808923315</v>
      </c>
      <c r="AC11" t="n">
        <v>647.9173252422863</v>
      </c>
      <c r="AD11" t="n">
        <v>523501.5243641698</v>
      </c>
      <c r="AE11" t="n">
        <v>716277.8808923315</v>
      </c>
      <c r="AF11" t="n">
        <v>2.751720638976932e-06</v>
      </c>
      <c r="AG11" t="n">
        <v>17.48263888888889</v>
      </c>
      <c r="AH11" t="n">
        <v>647917.3252422863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3.3222</v>
      </c>
      <c r="E12" t="n">
        <v>30.1</v>
      </c>
      <c r="F12" t="n">
        <v>27.38</v>
      </c>
      <c r="G12" t="n">
        <v>82.13</v>
      </c>
      <c r="H12" t="n">
        <v>1.33</v>
      </c>
      <c r="I12" t="n">
        <v>20</v>
      </c>
      <c r="J12" t="n">
        <v>146.8</v>
      </c>
      <c r="K12" t="n">
        <v>46.47</v>
      </c>
      <c r="L12" t="n">
        <v>11</v>
      </c>
      <c r="M12" t="n">
        <v>18</v>
      </c>
      <c r="N12" t="n">
        <v>24.33</v>
      </c>
      <c r="O12" t="n">
        <v>18338.99</v>
      </c>
      <c r="P12" t="n">
        <v>279.85</v>
      </c>
      <c r="Q12" t="n">
        <v>446.59</v>
      </c>
      <c r="R12" t="n">
        <v>69.12</v>
      </c>
      <c r="S12" t="n">
        <v>40.63</v>
      </c>
      <c r="T12" t="n">
        <v>9112.459999999999</v>
      </c>
      <c r="U12" t="n">
        <v>0.59</v>
      </c>
      <c r="V12" t="n">
        <v>0.76</v>
      </c>
      <c r="W12" t="n">
        <v>2.64</v>
      </c>
      <c r="X12" t="n">
        <v>0.55</v>
      </c>
      <c r="Y12" t="n">
        <v>0.5</v>
      </c>
      <c r="Z12" t="n">
        <v>10</v>
      </c>
      <c r="AA12" t="n">
        <v>520.8591656972441</v>
      </c>
      <c r="AB12" t="n">
        <v>712.6624891916066</v>
      </c>
      <c r="AC12" t="n">
        <v>644.6469814512445</v>
      </c>
      <c r="AD12" t="n">
        <v>520859.1656972441</v>
      </c>
      <c r="AE12" t="n">
        <v>712662.4891916066</v>
      </c>
      <c r="AF12" t="n">
        <v>2.76127897629177e-06</v>
      </c>
      <c r="AG12" t="n">
        <v>17.41898148148148</v>
      </c>
      <c r="AH12" t="n">
        <v>644646.9814512446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3.3362</v>
      </c>
      <c r="E13" t="n">
        <v>29.97</v>
      </c>
      <c r="F13" t="n">
        <v>27.3</v>
      </c>
      <c r="G13" t="n">
        <v>91.01000000000001</v>
      </c>
      <c r="H13" t="n">
        <v>1.43</v>
      </c>
      <c r="I13" t="n">
        <v>18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277.31</v>
      </c>
      <c r="Q13" t="n">
        <v>446.56</v>
      </c>
      <c r="R13" t="n">
        <v>66.7</v>
      </c>
      <c r="S13" t="n">
        <v>40.63</v>
      </c>
      <c r="T13" t="n">
        <v>7911.69</v>
      </c>
      <c r="U13" t="n">
        <v>0.61</v>
      </c>
      <c r="V13" t="n">
        <v>0.76</v>
      </c>
      <c r="W13" t="n">
        <v>2.64</v>
      </c>
      <c r="X13" t="n">
        <v>0.48</v>
      </c>
      <c r="Y13" t="n">
        <v>0.5</v>
      </c>
      <c r="Z13" t="n">
        <v>10</v>
      </c>
      <c r="AA13" t="n">
        <v>517.5090268660817</v>
      </c>
      <c r="AB13" t="n">
        <v>708.0786814451162</v>
      </c>
      <c r="AC13" t="n">
        <v>640.5006458826645</v>
      </c>
      <c r="AD13" t="n">
        <v>517509.0268660817</v>
      </c>
      <c r="AE13" t="n">
        <v>708078.6814451162</v>
      </c>
      <c r="AF13" t="n">
        <v>2.772915213022877e-06</v>
      </c>
      <c r="AG13" t="n">
        <v>17.34375</v>
      </c>
      <c r="AH13" t="n">
        <v>640500.6458826645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3.3409</v>
      </c>
      <c r="E14" t="n">
        <v>29.93</v>
      </c>
      <c r="F14" t="n">
        <v>27.29</v>
      </c>
      <c r="G14" t="n">
        <v>96.31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274.99</v>
      </c>
      <c r="Q14" t="n">
        <v>446.56</v>
      </c>
      <c r="R14" t="n">
        <v>66.23999999999999</v>
      </c>
      <c r="S14" t="n">
        <v>40.63</v>
      </c>
      <c r="T14" t="n">
        <v>7685.67</v>
      </c>
      <c r="U14" t="n">
        <v>0.61</v>
      </c>
      <c r="V14" t="n">
        <v>0.76</v>
      </c>
      <c r="W14" t="n">
        <v>2.64</v>
      </c>
      <c r="X14" t="n">
        <v>0.46</v>
      </c>
      <c r="Y14" t="n">
        <v>0.5</v>
      </c>
      <c r="Z14" t="n">
        <v>10</v>
      </c>
      <c r="AA14" t="n">
        <v>515.3847142965743</v>
      </c>
      <c r="AB14" t="n">
        <v>705.1721032694597</v>
      </c>
      <c r="AC14" t="n">
        <v>637.8714674486848</v>
      </c>
      <c r="AD14" t="n">
        <v>515384.7142965743</v>
      </c>
      <c r="AE14" t="n">
        <v>705172.1032694598</v>
      </c>
      <c r="AF14" t="n">
        <v>2.776821663925463e-06</v>
      </c>
      <c r="AG14" t="n">
        <v>17.32060185185185</v>
      </c>
      <c r="AH14" t="n">
        <v>637871.4674486849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3.3562</v>
      </c>
      <c r="E15" t="n">
        <v>29.8</v>
      </c>
      <c r="F15" t="n">
        <v>27.21</v>
      </c>
      <c r="G15" t="n">
        <v>108.83</v>
      </c>
      <c r="H15" t="n">
        <v>1.64</v>
      </c>
      <c r="I15" t="n">
        <v>15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271.47</v>
      </c>
      <c r="Q15" t="n">
        <v>446.56</v>
      </c>
      <c r="R15" t="n">
        <v>63.51</v>
      </c>
      <c r="S15" t="n">
        <v>40.63</v>
      </c>
      <c r="T15" t="n">
        <v>6327.67</v>
      </c>
      <c r="U15" t="n">
        <v>0.64</v>
      </c>
      <c r="V15" t="n">
        <v>0.76</v>
      </c>
      <c r="W15" t="n">
        <v>2.63</v>
      </c>
      <c r="X15" t="n">
        <v>0.38</v>
      </c>
      <c r="Y15" t="n">
        <v>0.5</v>
      </c>
      <c r="Z15" t="n">
        <v>10</v>
      </c>
      <c r="AA15" t="n">
        <v>511.2587061347444</v>
      </c>
      <c r="AB15" t="n">
        <v>699.5267168758108</v>
      </c>
      <c r="AC15" t="n">
        <v>632.7648688090961</v>
      </c>
      <c r="AD15" t="n">
        <v>511258.7061347445</v>
      </c>
      <c r="AE15" t="n">
        <v>699526.7168758109</v>
      </c>
      <c r="AF15" t="n">
        <v>2.789538408353031e-06</v>
      </c>
      <c r="AG15" t="n">
        <v>17.24537037037037</v>
      </c>
      <c r="AH15" t="n">
        <v>632764.8688090962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3.36</v>
      </c>
      <c r="E16" t="n">
        <v>29.76</v>
      </c>
      <c r="F16" t="n">
        <v>27.2</v>
      </c>
      <c r="G16" t="n">
        <v>116.57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12</v>
      </c>
      <c r="N16" t="n">
        <v>25.88</v>
      </c>
      <c r="O16" t="n">
        <v>19023.66</v>
      </c>
      <c r="P16" t="n">
        <v>270.45</v>
      </c>
      <c r="Q16" t="n">
        <v>446.58</v>
      </c>
      <c r="R16" t="n">
        <v>63.38</v>
      </c>
      <c r="S16" t="n">
        <v>40.63</v>
      </c>
      <c r="T16" t="n">
        <v>6270.67</v>
      </c>
      <c r="U16" t="n">
        <v>0.64</v>
      </c>
      <c r="V16" t="n">
        <v>0.76</v>
      </c>
      <c r="W16" t="n">
        <v>2.63</v>
      </c>
      <c r="X16" t="n">
        <v>0.37</v>
      </c>
      <c r="Y16" t="n">
        <v>0.5</v>
      </c>
      <c r="Z16" t="n">
        <v>10</v>
      </c>
      <c r="AA16" t="n">
        <v>510.1676427566882</v>
      </c>
      <c r="AB16" t="n">
        <v>698.0338758276351</v>
      </c>
      <c r="AC16" t="n">
        <v>631.4145024153427</v>
      </c>
      <c r="AD16" t="n">
        <v>510167.6427566882</v>
      </c>
      <c r="AE16" t="n">
        <v>698033.8758276352</v>
      </c>
      <c r="AF16" t="n">
        <v>2.79269681546576e-06</v>
      </c>
      <c r="AG16" t="n">
        <v>17.22222222222222</v>
      </c>
      <c r="AH16" t="n">
        <v>631414.5024153427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3.3655</v>
      </c>
      <c r="E17" t="n">
        <v>29.71</v>
      </c>
      <c r="F17" t="n">
        <v>27.18</v>
      </c>
      <c r="G17" t="n">
        <v>125.44</v>
      </c>
      <c r="H17" t="n">
        <v>1.84</v>
      </c>
      <c r="I17" t="n">
        <v>13</v>
      </c>
      <c r="J17" t="n">
        <v>153.75</v>
      </c>
      <c r="K17" t="n">
        <v>46.47</v>
      </c>
      <c r="L17" t="n">
        <v>16</v>
      </c>
      <c r="M17" t="n">
        <v>11</v>
      </c>
      <c r="N17" t="n">
        <v>26.28</v>
      </c>
      <c r="O17" t="n">
        <v>19196.18</v>
      </c>
      <c r="P17" t="n">
        <v>267.12</v>
      </c>
      <c r="Q17" t="n">
        <v>446.56</v>
      </c>
      <c r="R17" t="n">
        <v>62.69</v>
      </c>
      <c r="S17" t="n">
        <v>40.63</v>
      </c>
      <c r="T17" t="n">
        <v>5930.37</v>
      </c>
      <c r="U17" t="n">
        <v>0.65</v>
      </c>
      <c r="V17" t="n">
        <v>0.76</v>
      </c>
      <c r="W17" t="n">
        <v>2.63</v>
      </c>
      <c r="X17" t="n">
        <v>0.35</v>
      </c>
      <c r="Y17" t="n">
        <v>0.5</v>
      </c>
      <c r="Z17" t="n">
        <v>10</v>
      </c>
      <c r="AA17" t="n">
        <v>507.2423381319417</v>
      </c>
      <c r="AB17" t="n">
        <v>694.0313449847254</v>
      </c>
      <c r="AC17" t="n">
        <v>627.7939674984929</v>
      </c>
      <c r="AD17" t="n">
        <v>507242.3381319417</v>
      </c>
      <c r="AE17" t="n">
        <v>694031.3449847254</v>
      </c>
      <c r="AF17" t="n">
        <v>2.797268194181552e-06</v>
      </c>
      <c r="AG17" t="n">
        <v>17.19328703703704</v>
      </c>
      <c r="AH17" t="n">
        <v>627793.9674984929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3.366</v>
      </c>
      <c r="E18" t="n">
        <v>29.71</v>
      </c>
      <c r="F18" t="n">
        <v>27.17</v>
      </c>
      <c r="G18" t="n">
        <v>125.42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11</v>
      </c>
      <c r="N18" t="n">
        <v>26.68</v>
      </c>
      <c r="O18" t="n">
        <v>19369.26</v>
      </c>
      <c r="P18" t="n">
        <v>266.22</v>
      </c>
      <c r="Q18" t="n">
        <v>446.56</v>
      </c>
      <c r="R18" t="n">
        <v>62.73</v>
      </c>
      <c r="S18" t="n">
        <v>40.63</v>
      </c>
      <c r="T18" t="n">
        <v>5950.1</v>
      </c>
      <c r="U18" t="n">
        <v>0.65</v>
      </c>
      <c r="V18" t="n">
        <v>0.76</v>
      </c>
      <c r="W18" t="n">
        <v>2.63</v>
      </c>
      <c r="X18" t="n">
        <v>0.35</v>
      </c>
      <c r="Y18" t="n">
        <v>0.5</v>
      </c>
      <c r="Z18" t="n">
        <v>10</v>
      </c>
      <c r="AA18" t="n">
        <v>506.5205694185276</v>
      </c>
      <c r="AB18" t="n">
        <v>693.0437891888437</v>
      </c>
      <c r="AC18" t="n">
        <v>626.900662641727</v>
      </c>
      <c r="AD18" t="n">
        <v>506520.5694185276</v>
      </c>
      <c r="AE18" t="n">
        <v>693043.7891888437</v>
      </c>
      <c r="AF18" t="n">
        <v>2.797683774064806e-06</v>
      </c>
      <c r="AG18" t="n">
        <v>17.19328703703704</v>
      </c>
      <c r="AH18" t="n">
        <v>626900.662641727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3.3733</v>
      </c>
      <c r="E19" t="n">
        <v>29.64</v>
      </c>
      <c r="F19" t="n">
        <v>27.14</v>
      </c>
      <c r="G19" t="n">
        <v>135.69</v>
      </c>
      <c r="H19" t="n">
        <v>2.04</v>
      </c>
      <c r="I19" t="n">
        <v>12</v>
      </c>
      <c r="J19" t="n">
        <v>156.56</v>
      </c>
      <c r="K19" t="n">
        <v>46.47</v>
      </c>
      <c r="L19" t="n">
        <v>18</v>
      </c>
      <c r="M19" t="n">
        <v>10</v>
      </c>
      <c r="N19" t="n">
        <v>27.09</v>
      </c>
      <c r="O19" t="n">
        <v>19542.89</v>
      </c>
      <c r="P19" t="n">
        <v>263.7</v>
      </c>
      <c r="Q19" t="n">
        <v>446.56</v>
      </c>
      <c r="R19" t="n">
        <v>61.22</v>
      </c>
      <c r="S19" t="n">
        <v>40.63</v>
      </c>
      <c r="T19" t="n">
        <v>5201.44</v>
      </c>
      <c r="U19" t="n">
        <v>0.66</v>
      </c>
      <c r="V19" t="n">
        <v>0.77</v>
      </c>
      <c r="W19" t="n">
        <v>2.63</v>
      </c>
      <c r="X19" t="n">
        <v>0.31</v>
      </c>
      <c r="Y19" t="n">
        <v>0.5</v>
      </c>
      <c r="Z19" t="n">
        <v>10</v>
      </c>
      <c r="AA19" t="n">
        <v>495.9429649431548</v>
      </c>
      <c r="AB19" t="n">
        <v>678.5710440946638</v>
      </c>
      <c r="AC19" t="n">
        <v>613.8091760267102</v>
      </c>
      <c r="AD19" t="n">
        <v>495942.9649431548</v>
      </c>
      <c r="AE19" t="n">
        <v>678571.0440946638</v>
      </c>
      <c r="AF19" t="n">
        <v>2.803751240360312e-06</v>
      </c>
      <c r="AG19" t="n">
        <v>17.15277777777778</v>
      </c>
      <c r="AH19" t="n">
        <v>613809.1760267102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3.3801</v>
      </c>
      <c r="E20" t="n">
        <v>29.58</v>
      </c>
      <c r="F20" t="n">
        <v>27.11</v>
      </c>
      <c r="G20" t="n">
        <v>147.85</v>
      </c>
      <c r="H20" t="n">
        <v>2.13</v>
      </c>
      <c r="I20" t="n">
        <v>11</v>
      </c>
      <c r="J20" t="n">
        <v>157.97</v>
      </c>
      <c r="K20" t="n">
        <v>46.47</v>
      </c>
      <c r="L20" t="n">
        <v>19</v>
      </c>
      <c r="M20" t="n">
        <v>9</v>
      </c>
      <c r="N20" t="n">
        <v>27.5</v>
      </c>
      <c r="O20" t="n">
        <v>19717.08</v>
      </c>
      <c r="P20" t="n">
        <v>261.11</v>
      </c>
      <c r="Q20" t="n">
        <v>446.56</v>
      </c>
      <c r="R20" t="n">
        <v>60.21</v>
      </c>
      <c r="S20" t="n">
        <v>40.63</v>
      </c>
      <c r="T20" t="n">
        <v>4700.79</v>
      </c>
      <c r="U20" t="n">
        <v>0.67</v>
      </c>
      <c r="V20" t="n">
        <v>0.77</v>
      </c>
      <c r="W20" t="n">
        <v>2.63</v>
      </c>
      <c r="X20" t="n">
        <v>0.28</v>
      </c>
      <c r="Y20" t="n">
        <v>0.5</v>
      </c>
      <c r="Z20" t="n">
        <v>10</v>
      </c>
      <c r="AA20" t="n">
        <v>493.4295481179437</v>
      </c>
      <c r="AB20" t="n">
        <v>675.1320763102854</v>
      </c>
      <c r="AC20" t="n">
        <v>610.6984185010514</v>
      </c>
      <c r="AD20" t="n">
        <v>493429.5481179437</v>
      </c>
      <c r="AE20" t="n">
        <v>675132.0763102854</v>
      </c>
      <c r="AF20" t="n">
        <v>2.809403126772564e-06</v>
      </c>
      <c r="AG20" t="n">
        <v>17.11805555555555</v>
      </c>
      <c r="AH20" t="n">
        <v>610698.4185010514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3.3793</v>
      </c>
      <c r="E21" t="n">
        <v>29.59</v>
      </c>
      <c r="F21" t="n">
        <v>27.11</v>
      </c>
      <c r="G21" t="n">
        <v>147.88</v>
      </c>
      <c r="H21" t="n">
        <v>2.22</v>
      </c>
      <c r="I21" t="n">
        <v>11</v>
      </c>
      <c r="J21" t="n">
        <v>159.39</v>
      </c>
      <c r="K21" t="n">
        <v>46.47</v>
      </c>
      <c r="L21" t="n">
        <v>20</v>
      </c>
      <c r="M21" t="n">
        <v>9</v>
      </c>
      <c r="N21" t="n">
        <v>27.92</v>
      </c>
      <c r="O21" t="n">
        <v>19891.97</v>
      </c>
      <c r="P21" t="n">
        <v>258.96</v>
      </c>
      <c r="Q21" t="n">
        <v>446.56</v>
      </c>
      <c r="R21" t="n">
        <v>60.48</v>
      </c>
      <c r="S21" t="n">
        <v>40.63</v>
      </c>
      <c r="T21" t="n">
        <v>4835.37</v>
      </c>
      <c r="U21" t="n">
        <v>0.67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491.9561669126292</v>
      </c>
      <c r="AB21" t="n">
        <v>673.116131144183</v>
      </c>
      <c r="AC21" t="n">
        <v>608.874872312205</v>
      </c>
      <c r="AD21" t="n">
        <v>491956.1669126292</v>
      </c>
      <c r="AE21" t="n">
        <v>673116.131144183</v>
      </c>
      <c r="AF21" t="n">
        <v>2.808738198959358e-06</v>
      </c>
      <c r="AG21" t="n">
        <v>17.12384259259259</v>
      </c>
      <c r="AH21" t="n">
        <v>608874.8723122049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3.3857</v>
      </c>
      <c r="E22" t="n">
        <v>29.54</v>
      </c>
      <c r="F22" t="n">
        <v>27.08</v>
      </c>
      <c r="G22" t="n">
        <v>162.5</v>
      </c>
      <c r="H22" t="n">
        <v>2.31</v>
      </c>
      <c r="I22" t="n">
        <v>10</v>
      </c>
      <c r="J22" t="n">
        <v>160.81</v>
      </c>
      <c r="K22" t="n">
        <v>46.47</v>
      </c>
      <c r="L22" t="n">
        <v>21</v>
      </c>
      <c r="M22" t="n">
        <v>8</v>
      </c>
      <c r="N22" t="n">
        <v>28.34</v>
      </c>
      <c r="O22" t="n">
        <v>20067.32</v>
      </c>
      <c r="P22" t="n">
        <v>256.85</v>
      </c>
      <c r="Q22" t="n">
        <v>446.56</v>
      </c>
      <c r="R22" t="n">
        <v>59.56</v>
      </c>
      <c r="S22" t="n">
        <v>40.63</v>
      </c>
      <c r="T22" t="n">
        <v>4382.44</v>
      </c>
      <c r="U22" t="n">
        <v>0.68</v>
      </c>
      <c r="V22" t="n">
        <v>0.77</v>
      </c>
      <c r="W22" t="n">
        <v>2.62</v>
      </c>
      <c r="X22" t="n">
        <v>0.26</v>
      </c>
      <c r="Y22" t="n">
        <v>0.5</v>
      </c>
      <c r="Z22" t="n">
        <v>10</v>
      </c>
      <c r="AA22" t="n">
        <v>489.8302904739317</v>
      </c>
      <c r="AB22" t="n">
        <v>670.2074132137077</v>
      </c>
      <c r="AC22" t="n">
        <v>606.2437583386029</v>
      </c>
      <c r="AD22" t="n">
        <v>489830.2904739316</v>
      </c>
      <c r="AE22" t="n">
        <v>670207.4132137077</v>
      </c>
      <c r="AF22" t="n">
        <v>2.814057621465006e-06</v>
      </c>
      <c r="AG22" t="n">
        <v>17.09490740740741</v>
      </c>
      <c r="AH22" t="n">
        <v>606243.758338603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3.3862</v>
      </c>
      <c r="E23" t="n">
        <v>29.53</v>
      </c>
      <c r="F23" t="n">
        <v>27.08</v>
      </c>
      <c r="G23" t="n">
        <v>162.47</v>
      </c>
      <c r="H23" t="n">
        <v>2.4</v>
      </c>
      <c r="I23" t="n">
        <v>10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252.42</v>
      </c>
      <c r="Q23" t="n">
        <v>446.56</v>
      </c>
      <c r="R23" t="n">
        <v>59.41</v>
      </c>
      <c r="S23" t="n">
        <v>40.63</v>
      </c>
      <c r="T23" t="n">
        <v>4306.86</v>
      </c>
      <c r="U23" t="n">
        <v>0.68</v>
      </c>
      <c r="V23" t="n">
        <v>0.77</v>
      </c>
      <c r="W23" t="n">
        <v>2.63</v>
      </c>
      <c r="X23" t="n">
        <v>0.25</v>
      </c>
      <c r="Y23" t="n">
        <v>0.5</v>
      </c>
      <c r="Z23" t="n">
        <v>10</v>
      </c>
      <c r="AA23" t="n">
        <v>486.6258142102416</v>
      </c>
      <c r="AB23" t="n">
        <v>665.8229074182117</v>
      </c>
      <c r="AC23" t="n">
        <v>602.2777036225365</v>
      </c>
      <c r="AD23" t="n">
        <v>486625.8142102416</v>
      </c>
      <c r="AE23" t="n">
        <v>665822.9074182117</v>
      </c>
      <c r="AF23" t="n">
        <v>2.814473201348261e-06</v>
      </c>
      <c r="AG23" t="n">
        <v>17.08912037037037</v>
      </c>
      <c r="AH23" t="n">
        <v>602277.7036225365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3.3921</v>
      </c>
      <c r="E24" t="n">
        <v>29.48</v>
      </c>
      <c r="F24" t="n">
        <v>27.05</v>
      </c>
      <c r="G24" t="n">
        <v>180.36</v>
      </c>
      <c r="H24" t="n">
        <v>2.49</v>
      </c>
      <c r="I24" t="n">
        <v>9</v>
      </c>
      <c r="J24" t="n">
        <v>163.67</v>
      </c>
      <c r="K24" t="n">
        <v>46.47</v>
      </c>
      <c r="L24" t="n">
        <v>23</v>
      </c>
      <c r="M24" t="n">
        <v>7</v>
      </c>
      <c r="N24" t="n">
        <v>29.2</v>
      </c>
      <c r="O24" t="n">
        <v>20419.76</v>
      </c>
      <c r="P24" t="n">
        <v>251.61</v>
      </c>
      <c r="Q24" t="n">
        <v>446.56</v>
      </c>
      <c r="R24" t="n">
        <v>58.67</v>
      </c>
      <c r="S24" t="n">
        <v>40.63</v>
      </c>
      <c r="T24" t="n">
        <v>3940.42</v>
      </c>
      <c r="U24" t="n">
        <v>0.6899999999999999</v>
      </c>
      <c r="V24" t="n">
        <v>0.77</v>
      </c>
      <c r="W24" t="n">
        <v>2.62</v>
      </c>
      <c r="X24" t="n">
        <v>0.23</v>
      </c>
      <c r="Y24" t="n">
        <v>0.5</v>
      </c>
      <c r="Z24" t="n">
        <v>10</v>
      </c>
      <c r="AA24" t="n">
        <v>485.480671276976</v>
      </c>
      <c r="AB24" t="n">
        <v>664.2560723367769</v>
      </c>
      <c r="AC24" t="n">
        <v>600.860405082207</v>
      </c>
      <c r="AD24" t="n">
        <v>485480.6712769759</v>
      </c>
      <c r="AE24" t="n">
        <v>664256.0723367769</v>
      </c>
      <c r="AF24" t="n">
        <v>2.819377043970656e-06</v>
      </c>
      <c r="AG24" t="n">
        <v>17.06018518518519</v>
      </c>
      <c r="AH24" t="n">
        <v>600860.4050822069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3.3916</v>
      </c>
      <c r="E25" t="n">
        <v>29.48</v>
      </c>
      <c r="F25" t="n">
        <v>27.06</v>
      </c>
      <c r="G25" t="n">
        <v>180.4</v>
      </c>
      <c r="H25" t="n">
        <v>2.58</v>
      </c>
      <c r="I25" t="n">
        <v>9</v>
      </c>
      <c r="J25" t="n">
        <v>165.1</v>
      </c>
      <c r="K25" t="n">
        <v>46.47</v>
      </c>
      <c r="L25" t="n">
        <v>24</v>
      </c>
      <c r="M25" t="n">
        <v>6</v>
      </c>
      <c r="N25" t="n">
        <v>29.64</v>
      </c>
      <c r="O25" t="n">
        <v>20596.86</v>
      </c>
      <c r="P25" t="n">
        <v>250.64</v>
      </c>
      <c r="Q25" t="n">
        <v>446.56</v>
      </c>
      <c r="R25" t="n">
        <v>58.75</v>
      </c>
      <c r="S25" t="n">
        <v>40.63</v>
      </c>
      <c r="T25" t="n">
        <v>3979.66</v>
      </c>
      <c r="U25" t="n">
        <v>0.6899999999999999</v>
      </c>
      <c r="V25" t="n">
        <v>0.77</v>
      </c>
      <c r="W25" t="n">
        <v>2.62</v>
      </c>
      <c r="X25" t="n">
        <v>0.23</v>
      </c>
      <c r="Y25" t="n">
        <v>0.5</v>
      </c>
      <c r="Z25" t="n">
        <v>10</v>
      </c>
      <c r="AA25" t="n">
        <v>484.8614212741087</v>
      </c>
      <c r="AB25" t="n">
        <v>663.4087871634721</v>
      </c>
      <c r="AC25" t="n">
        <v>600.0939836166701</v>
      </c>
      <c r="AD25" t="n">
        <v>484861.4212741088</v>
      </c>
      <c r="AE25" t="n">
        <v>663408.787163472</v>
      </c>
      <c r="AF25" t="n">
        <v>2.818961464087402e-06</v>
      </c>
      <c r="AG25" t="n">
        <v>17.06018518518519</v>
      </c>
      <c r="AH25" t="n">
        <v>600093.9836166701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3.3912</v>
      </c>
      <c r="E26" t="n">
        <v>29.49</v>
      </c>
      <c r="F26" t="n">
        <v>27.06</v>
      </c>
      <c r="G26" t="n">
        <v>180.42</v>
      </c>
      <c r="H26" t="n">
        <v>2.66</v>
      </c>
      <c r="I26" t="n">
        <v>9</v>
      </c>
      <c r="J26" t="n">
        <v>166.54</v>
      </c>
      <c r="K26" t="n">
        <v>46.47</v>
      </c>
      <c r="L26" t="n">
        <v>25</v>
      </c>
      <c r="M26" t="n">
        <v>5</v>
      </c>
      <c r="N26" t="n">
        <v>30.08</v>
      </c>
      <c r="O26" t="n">
        <v>20774.56</v>
      </c>
      <c r="P26" t="n">
        <v>248.09</v>
      </c>
      <c r="Q26" t="n">
        <v>446.56</v>
      </c>
      <c r="R26" t="n">
        <v>58.84</v>
      </c>
      <c r="S26" t="n">
        <v>40.63</v>
      </c>
      <c r="T26" t="n">
        <v>4027.38</v>
      </c>
      <c r="U26" t="n">
        <v>0.6899999999999999</v>
      </c>
      <c r="V26" t="n">
        <v>0.77</v>
      </c>
      <c r="W26" t="n">
        <v>2.63</v>
      </c>
      <c r="X26" t="n">
        <v>0.24</v>
      </c>
      <c r="Y26" t="n">
        <v>0.5</v>
      </c>
      <c r="Z26" t="n">
        <v>10</v>
      </c>
      <c r="AA26" t="n">
        <v>483.0743158317962</v>
      </c>
      <c r="AB26" t="n">
        <v>660.9635906557722</v>
      </c>
      <c r="AC26" t="n">
        <v>597.8821532318104</v>
      </c>
      <c r="AD26" t="n">
        <v>483074.3158317963</v>
      </c>
      <c r="AE26" t="n">
        <v>660963.5906557722</v>
      </c>
      <c r="AF26" t="n">
        <v>2.818629000180799e-06</v>
      </c>
      <c r="AG26" t="n">
        <v>17.06597222222222</v>
      </c>
      <c r="AH26" t="n">
        <v>597882.1532318104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3.3977</v>
      </c>
      <c r="E27" t="n">
        <v>29.43</v>
      </c>
      <c r="F27" t="n">
        <v>27.03</v>
      </c>
      <c r="G27" t="n">
        <v>202.75</v>
      </c>
      <c r="H27" t="n">
        <v>2.74</v>
      </c>
      <c r="I27" t="n">
        <v>8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247.03</v>
      </c>
      <c r="Q27" t="n">
        <v>446.56</v>
      </c>
      <c r="R27" t="n">
        <v>57.63</v>
      </c>
      <c r="S27" t="n">
        <v>40.63</v>
      </c>
      <c r="T27" t="n">
        <v>3423.68</v>
      </c>
      <c r="U27" t="n">
        <v>0.7</v>
      </c>
      <c r="V27" t="n">
        <v>0.77</v>
      </c>
      <c r="W27" t="n">
        <v>2.63</v>
      </c>
      <c r="X27" t="n">
        <v>0.21</v>
      </c>
      <c r="Y27" t="n">
        <v>0.5</v>
      </c>
      <c r="Z27" t="n">
        <v>10</v>
      </c>
      <c r="AA27" t="n">
        <v>481.7122894895347</v>
      </c>
      <c r="AB27" t="n">
        <v>659.1000061259288</v>
      </c>
      <c r="AC27" t="n">
        <v>596.1964265939376</v>
      </c>
      <c r="AD27" t="n">
        <v>481712.2894895347</v>
      </c>
      <c r="AE27" t="n">
        <v>659100.0061259287</v>
      </c>
      <c r="AF27" t="n">
        <v>2.824031538663099e-06</v>
      </c>
      <c r="AG27" t="n">
        <v>17.03125</v>
      </c>
      <c r="AH27" t="n">
        <v>596196.4265939377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3.3979</v>
      </c>
      <c r="E28" t="n">
        <v>29.43</v>
      </c>
      <c r="F28" t="n">
        <v>27.03</v>
      </c>
      <c r="G28" t="n">
        <v>202.74</v>
      </c>
      <c r="H28" t="n">
        <v>2.82</v>
      </c>
      <c r="I28" t="n">
        <v>8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248.7</v>
      </c>
      <c r="Q28" t="n">
        <v>446.56</v>
      </c>
      <c r="R28" t="n">
        <v>57.56</v>
      </c>
      <c r="S28" t="n">
        <v>40.63</v>
      </c>
      <c r="T28" t="n">
        <v>3390.22</v>
      </c>
      <c r="U28" t="n">
        <v>0.71</v>
      </c>
      <c r="V28" t="n">
        <v>0.77</v>
      </c>
      <c r="W28" t="n">
        <v>2.63</v>
      </c>
      <c r="X28" t="n">
        <v>0.2</v>
      </c>
      <c r="Y28" t="n">
        <v>0.5</v>
      </c>
      <c r="Z28" t="n">
        <v>10</v>
      </c>
      <c r="AA28" t="n">
        <v>482.8854293329305</v>
      </c>
      <c r="AB28" t="n">
        <v>660.70514781494</v>
      </c>
      <c r="AC28" t="n">
        <v>597.6483758129804</v>
      </c>
      <c r="AD28" t="n">
        <v>482885.4293329305</v>
      </c>
      <c r="AE28" t="n">
        <v>660705.14781494</v>
      </c>
      <c r="AF28" t="n">
        <v>2.8241977706164e-06</v>
      </c>
      <c r="AG28" t="n">
        <v>17.03125</v>
      </c>
      <c r="AH28" t="n">
        <v>597648.3758129803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3.3979</v>
      </c>
      <c r="E29" t="n">
        <v>29.43</v>
      </c>
      <c r="F29" t="n">
        <v>27.03</v>
      </c>
      <c r="G29" t="n">
        <v>202.74</v>
      </c>
      <c r="H29" t="n">
        <v>2.9</v>
      </c>
      <c r="I29" t="n">
        <v>8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250.2</v>
      </c>
      <c r="Q29" t="n">
        <v>446.56</v>
      </c>
      <c r="R29" t="n">
        <v>57.52</v>
      </c>
      <c r="S29" t="n">
        <v>40.63</v>
      </c>
      <c r="T29" t="n">
        <v>3369.97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483.9531395003787</v>
      </c>
      <c r="AB29" t="n">
        <v>662.1660359700907</v>
      </c>
      <c r="AC29" t="n">
        <v>598.969838852973</v>
      </c>
      <c r="AD29" t="n">
        <v>483953.1395003787</v>
      </c>
      <c r="AE29" t="n">
        <v>662166.0359700907</v>
      </c>
      <c r="AF29" t="n">
        <v>2.8241977706164e-06</v>
      </c>
      <c r="AG29" t="n">
        <v>17.03125</v>
      </c>
      <c r="AH29" t="n">
        <v>598969.838852973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3.3979</v>
      </c>
      <c r="E30" t="n">
        <v>29.43</v>
      </c>
      <c r="F30" t="n">
        <v>27.03</v>
      </c>
      <c r="G30" t="n">
        <v>202.74</v>
      </c>
      <c r="H30" t="n">
        <v>2.98</v>
      </c>
      <c r="I30" t="n">
        <v>8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252.19</v>
      </c>
      <c r="Q30" t="n">
        <v>446.56</v>
      </c>
      <c r="R30" t="n">
        <v>57.51</v>
      </c>
      <c r="S30" t="n">
        <v>40.63</v>
      </c>
      <c r="T30" t="n">
        <v>3366.41</v>
      </c>
      <c r="U30" t="n">
        <v>0.71</v>
      </c>
      <c r="V30" t="n">
        <v>0.77</v>
      </c>
      <c r="W30" t="n">
        <v>2.63</v>
      </c>
      <c r="X30" t="n">
        <v>0.2</v>
      </c>
      <c r="Y30" t="n">
        <v>0.5</v>
      </c>
      <c r="Z30" t="n">
        <v>10</v>
      </c>
      <c r="AA30" t="n">
        <v>485.3696349891934</v>
      </c>
      <c r="AB30" t="n">
        <v>664.1041475892574</v>
      </c>
      <c r="AC30" t="n">
        <v>600.7229798193632</v>
      </c>
      <c r="AD30" t="n">
        <v>485369.6349891934</v>
      </c>
      <c r="AE30" t="n">
        <v>664104.1475892575</v>
      </c>
      <c r="AF30" t="n">
        <v>2.8241977706164e-06</v>
      </c>
      <c r="AG30" t="n">
        <v>17.03125</v>
      </c>
      <c r="AH30" t="n">
        <v>600722.9798193632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2.1006</v>
      </c>
      <c r="E2" t="n">
        <v>47.61</v>
      </c>
      <c r="F2" t="n">
        <v>35.92</v>
      </c>
      <c r="G2" t="n">
        <v>7</v>
      </c>
      <c r="H2" t="n">
        <v>0.12</v>
      </c>
      <c r="I2" t="n">
        <v>308</v>
      </c>
      <c r="J2" t="n">
        <v>150.44</v>
      </c>
      <c r="K2" t="n">
        <v>49.1</v>
      </c>
      <c r="L2" t="n">
        <v>1</v>
      </c>
      <c r="M2" t="n">
        <v>306</v>
      </c>
      <c r="N2" t="n">
        <v>25.34</v>
      </c>
      <c r="O2" t="n">
        <v>18787.76</v>
      </c>
      <c r="P2" t="n">
        <v>424.76</v>
      </c>
      <c r="Q2" t="n">
        <v>446.62</v>
      </c>
      <c r="R2" t="n">
        <v>348.84</v>
      </c>
      <c r="S2" t="n">
        <v>40.63</v>
      </c>
      <c r="T2" t="n">
        <v>147528.54</v>
      </c>
      <c r="U2" t="n">
        <v>0.12</v>
      </c>
      <c r="V2" t="n">
        <v>0.58</v>
      </c>
      <c r="W2" t="n">
        <v>3.09</v>
      </c>
      <c r="X2" t="n">
        <v>9.08</v>
      </c>
      <c r="Y2" t="n">
        <v>0.5</v>
      </c>
      <c r="Z2" t="n">
        <v>10</v>
      </c>
      <c r="AA2" t="n">
        <v>1046.203856518227</v>
      </c>
      <c r="AB2" t="n">
        <v>1431.462271744913</v>
      </c>
      <c r="AC2" t="n">
        <v>1294.845521599494</v>
      </c>
      <c r="AD2" t="n">
        <v>1046203.856518227</v>
      </c>
      <c r="AE2" t="n">
        <v>1431462.271744913</v>
      </c>
      <c r="AF2" t="n">
        <v>1.694076808604224e-06</v>
      </c>
      <c r="AG2" t="n">
        <v>27.55208333333333</v>
      </c>
      <c r="AH2" t="n">
        <v>1294845.521599494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2.7094</v>
      </c>
      <c r="E3" t="n">
        <v>36.91</v>
      </c>
      <c r="F3" t="n">
        <v>30.63</v>
      </c>
      <c r="G3" t="n">
        <v>14.03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360.36</v>
      </c>
      <c r="Q3" t="n">
        <v>446.63</v>
      </c>
      <c r="R3" t="n">
        <v>175.21</v>
      </c>
      <c r="S3" t="n">
        <v>40.63</v>
      </c>
      <c r="T3" t="n">
        <v>61602.34</v>
      </c>
      <c r="U3" t="n">
        <v>0.23</v>
      </c>
      <c r="V3" t="n">
        <v>0.68</v>
      </c>
      <c r="W3" t="n">
        <v>2.82</v>
      </c>
      <c r="X3" t="n">
        <v>3.8</v>
      </c>
      <c r="Y3" t="n">
        <v>0.5</v>
      </c>
      <c r="Z3" t="n">
        <v>10</v>
      </c>
      <c r="AA3" t="n">
        <v>734.3817955045439</v>
      </c>
      <c r="AB3" t="n">
        <v>1004.813571247554</v>
      </c>
      <c r="AC3" t="n">
        <v>908.9155742723913</v>
      </c>
      <c r="AD3" t="n">
        <v>734381.7955045439</v>
      </c>
      <c r="AE3" t="n">
        <v>1004813.571247554</v>
      </c>
      <c r="AF3" t="n">
        <v>2.185057462264251e-06</v>
      </c>
      <c r="AG3" t="n">
        <v>21.3599537037037</v>
      </c>
      <c r="AH3" t="n">
        <v>908915.5742723913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2.9392</v>
      </c>
      <c r="E4" t="n">
        <v>34.02</v>
      </c>
      <c r="F4" t="n">
        <v>29.21</v>
      </c>
      <c r="G4" t="n">
        <v>21.12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342.08</v>
      </c>
      <c r="Q4" t="n">
        <v>446.59</v>
      </c>
      <c r="R4" t="n">
        <v>128.83</v>
      </c>
      <c r="S4" t="n">
        <v>40.63</v>
      </c>
      <c r="T4" t="n">
        <v>38648.67</v>
      </c>
      <c r="U4" t="n">
        <v>0.32</v>
      </c>
      <c r="V4" t="n">
        <v>0.71</v>
      </c>
      <c r="W4" t="n">
        <v>2.74</v>
      </c>
      <c r="X4" t="n">
        <v>2.38</v>
      </c>
      <c r="Y4" t="n">
        <v>0.5</v>
      </c>
      <c r="Z4" t="n">
        <v>10</v>
      </c>
      <c r="AA4" t="n">
        <v>652.9463567194726</v>
      </c>
      <c r="AB4" t="n">
        <v>893.3900112238191</v>
      </c>
      <c r="AC4" t="n">
        <v>808.126122433373</v>
      </c>
      <c r="AD4" t="n">
        <v>652946.3567194727</v>
      </c>
      <c r="AE4" t="n">
        <v>893390.0112238191</v>
      </c>
      <c r="AF4" t="n">
        <v>2.37038491661884e-06</v>
      </c>
      <c r="AG4" t="n">
        <v>19.6875</v>
      </c>
      <c r="AH4" t="n">
        <v>808126.122433373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3.0588</v>
      </c>
      <c r="E5" t="n">
        <v>32.69</v>
      </c>
      <c r="F5" t="n">
        <v>28.55</v>
      </c>
      <c r="G5" t="n">
        <v>28.08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59</v>
      </c>
      <c r="N5" t="n">
        <v>26.53</v>
      </c>
      <c r="O5" t="n">
        <v>19304.72</v>
      </c>
      <c r="P5" t="n">
        <v>332.85</v>
      </c>
      <c r="Q5" t="n">
        <v>446.56</v>
      </c>
      <c r="R5" t="n">
        <v>107.15</v>
      </c>
      <c r="S5" t="n">
        <v>40.63</v>
      </c>
      <c r="T5" t="n">
        <v>27918.84</v>
      </c>
      <c r="U5" t="n">
        <v>0.38</v>
      </c>
      <c r="V5" t="n">
        <v>0.73</v>
      </c>
      <c r="W5" t="n">
        <v>2.71</v>
      </c>
      <c r="X5" t="n">
        <v>1.72</v>
      </c>
      <c r="Y5" t="n">
        <v>0.5</v>
      </c>
      <c r="Z5" t="n">
        <v>10</v>
      </c>
      <c r="AA5" t="n">
        <v>618.9652314092031</v>
      </c>
      <c r="AB5" t="n">
        <v>846.8955364328635</v>
      </c>
      <c r="AC5" t="n">
        <v>766.0690150610609</v>
      </c>
      <c r="AD5" t="n">
        <v>618965.231409203</v>
      </c>
      <c r="AE5" t="n">
        <v>846895.5364328636</v>
      </c>
      <c r="AF5" t="n">
        <v>2.466839066056651e-06</v>
      </c>
      <c r="AG5" t="n">
        <v>18.91782407407407</v>
      </c>
      <c r="AH5" t="n">
        <v>766069.0150610609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3.1299</v>
      </c>
      <c r="E6" t="n">
        <v>31.95</v>
      </c>
      <c r="F6" t="n">
        <v>28.21</v>
      </c>
      <c r="G6" t="n">
        <v>35.26</v>
      </c>
      <c r="H6" t="n">
        <v>0.57</v>
      </c>
      <c r="I6" t="n">
        <v>48</v>
      </c>
      <c r="J6" t="n">
        <v>156.03</v>
      </c>
      <c r="K6" t="n">
        <v>49.1</v>
      </c>
      <c r="L6" t="n">
        <v>5</v>
      </c>
      <c r="M6" t="n">
        <v>46</v>
      </c>
      <c r="N6" t="n">
        <v>26.94</v>
      </c>
      <c r="O6" t="n">
        <v>19478.15</v>
      </c>
      <c r="P6" t="n">
        <v>327.14</v>
      </c>
      <c r="Q6" t="n">
        <v>446.56</v>
      </c>
      <c r="R6" t="n">
        <v>96.15000000000001</v>
      </c>
      <c r="S6" t="n">
        <v>40.63</v>
      </c>
      <c r="T6" t="n">
        <v>22486.36</v>
      </c>
      <c r="U6" t="n">
        <v>0.42</v>
      </c>
      <c r="V6" t="n">
        <v>0.74</v>
      </c>
      <c r="W6" t="n">
        <v>2.69</v>
      </c>
      <c r="X6" t="n">
        <v>1.38</v>
      </c>
      <c r="Y6" t="n">
        <v>0.5</v>
      </c>
      <c r="Z6" t="n">
        <v>10</v>
      </c>
      <c r="AA6" t="n">
        <v>604.6112804501411</v>
      </c>
      <c r="AB6" t="n">
        <v>827.2558274790513</v>
      </c>
      <c r="AC6" t="n">
        <v>748.303692365296</v>
      </c>
      <c r="AD6" t="n">
        <v>604611.2804501411</v>
      </c>
      <c r="AE6" t="n">
        <v>827255.8274790513</v>
      </c>
      <c r="AF6" t="n">
        <v>2.524179283657223e-06</v>
      </c>
      <c r="AG6" t="n">
        <v>18.48958333333333</v>
      </c>
      <c r="AH6" t="n">
        <v>748303.692365296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3.1793</v>
      </c>
      <c r="E7" t="n">
        <v>31.45</v>
      </c>
      <c r="F7" t="n">
        <v>27.95</v>
      </c>
      <c r="G7" t="n">
        <v>41.93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322.5</v>
      </c>
      <c r="Q7" t="n">
        <v>446.58</v>
      </c>
      <c r="R7" t="n">
        <v>87.84</v>
      </c>
      <c r="S7" t="n">
        <v>40.63</v>
      </c>
      <c r="T7" t="n">
        <v>18371.49</v>
      </c>
      <c r="U7" t="n">
        <v>0.46</v>
      </c>
      <c r="V7" t="n">
        <v>0.74</v>
      </c>
      <c r="W7" t="n">
        <v>2.67</v>
      </c>
      <c r="X7" t="n">
        <v>1.13</v>
      </c>
      <c r="Y7" t="n">
        <v>0.5</v>
      </c>
      <c r="Z7" t="n">
        <v>10</v>
      </c>
      <c r="AA7" t="n">
        <v>586.3422322773054</v>
      </c>
      <c r="AB7" t="n">
        <v>802.2593097954549</v>
      </c>
      <c r="AC7" t="n">
        <v>725.692807246589</v>
      </c>
      <c r="AD7" t="n">
        <v>586342.2322773053</v>
      </c>
      <c r="AE7" t="n">
        <v>802259.3097954548</v>
      </c>
      <c r="AF7" t="n">
        <v>2.564019041033709e-06</v>
      </c>
      <c r="AG7" t="n">
        <v>18.20023148148148</v>
      </c>
      <c r="AH7" t="n">
        <v>725692.807246589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3.2164</v>
      </c>
      <c r="E8" t="n">
        <v>31.09</v>
      </c>
      <c r="F8" t="n">
        <v>27.77</v>
      </c>
      <c r="G8" t="n">
        <v>49.01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319.07</v>
      </c>
      <c r="Q8" t="n">
        <v>446.57</v>
      </c>
      <c r="R8" t="n">
        <v>81.84999999999999</v>
      </c>
      <c r="S8" t="n">
        <v>40.63</v>
      </c>
      <c r="T8" t="n">
        <v>15402.88</v>
      </c>
      <c r="U8" t="n">
        <v>0.5</v>
      </c>
      <c r="V8" t="n">
        <v>0.75</v>
      </c>
      <c r="W8" t="n">
        <v>2.67</v>
      </c>
      <c r="X8" t="n">
        <v>0.95</v>
      </c>
      <c r="Y8" t="n">
        <v>0.5</v>
      </c>
      <c r="Z8" t="n">
        <v>10</v>
      </c>
      <c r="AA8" t="n">
        <v>578.9013827231599</v>
      </c>
      <c r="AB8" t="n">
        <v>792.0784111683588</v>
      </c>
      <c r="AC8" t="n">
        <v>716.483559295482</v>
      </c>
      <c r="AD8" t="n">
        <v>578901.38272316</v>
      </c>
      <c r="AE8" t="n">
        <v>792078.4111683588</v>
      </c>
      <c r="AF8" t="n">
        <v>2.593939182707144e-06</v>
      </c>
      <c r="AG8" t="n">
        <v>17.99189814814815</v>
      </c>
      <c r="AH8" t="n">
        <v>716483.559295482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3.2395</v>
      </c>
      <c r="E9" t="n">
        <v>30.87</v>
      </c>
      <c r="F9" t="n">
        <v>27.68</v>
      </c>
      <c r="G9" t="n">
        <v>55.35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28</v>
      </c>
      <c r="N9" t="n">
        <v>28.19</v>
      </c>
      <c r="O9" t="n">
        <v>20001.93</v>
      </c>
      <c r="P9" t="n">
        <v>316.23</v>
      </c>
      <c r="Q9" t="n">
        <v>446.56</v>
      </c>
      <c r="R9" t="n">
        <v>78.72</v>
      </c>
      <c r="S9" t="n">
        <v>40.63</v>
      </c>
      <c r="T9" t="n">
        <v>13862.39</v>
      </c>
      <c r="U9" t="n">
        <v>0.52</v>
      </c>
      <c r="V9" t="n">
        <v>0.75</v>
      </c>
      <c r="W9" t="n">
        <v>2.66</v>
      </c>
      <c r="X9" t="n">
        <v>0.85</v>
      </c>
      <c r="Y9" t="n">
        <v>0.5</v>
      </c>
      <c r="Z9" t="n">
        <v>10</v>
      </c>
      <c r="AA9" t="n">
        <v>574.0134616709876</v>
      </c>
      <c r="AB9" t="n">
        <v>785.3905419449187</v>
      </c>
      <c r="AC9" t="n">
        <v>710.4339709242436</v>
      </c>
      <c r="AD9" t="n">
        <v>574013.4616709875</v>
      </c>
      <c r="AE9" t="n">
        <v>785390.5419449187</v>
      </c>
      <c r="AF9" t="n">
        <v>2.612568704881169e-06</v>
      </c>
      <c r="AG9" t="n">
        <v>17.86458333333333</v>
      </c>
      <c r="AH9" t="n">
        <v>710433.9709242436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3.2657</v>
      </c>
      <c r="E10" t="n">
        <v>30.62</v>
      </c>
      <c r="F10" t="n">
        <v>27.55</v>
      </c>
      <c r="G10" t="n">
        <v>63.58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313.39</v>
      </c>
      <c r="Q10" t="n">
        <v>446.56</v>
      </c>
      <c r="R10" t="n">
        <v>74.78</v>
      </c>
      <c r="S10" t="n">
        <v>40.63</v>
      </c>
      <c r="T10" t="n">
        <v>11908.17</v>
      </c>
      <c r="U10" t="n">
        <v>0.54</v>
      </c>
      <c r="V10" t="n">
        <v>0.75</v>
      </c>
      <c r="W10" t="n">
        <v>2.65</v>
      </c>
      <c r="X10" t="n">
        <v>0.72</v>
      </c>
      <c r="Y10" t="n">
        <v>0.5</v>
      </c>
      <c r="Z10" t="n">
        <v>10</v>
      </c>
      <c r="AA10" t="n">
        <v>560.5466075043129</v>
      </c>
      <c r="AB10" t="n">
        <v>766.9645979583992</v>
      </c>
      <c r="AC10" t="n">
        <v>693.7665731708227</v>
      </c>
      <c r="AD10" t="n">
        <v>560546.6075043129</v>
      </c>
      <c r="AE10" t="n">
        <v>766964.5979583992</v>
      </c>
      <c r="AF10" t="n">
        <v>2.633698292801492e-06</v>
      </c>
      <c r="AG10" t="n">
        <v>17.71990740740741</v>
      </c>
      <c r="AH10" t="n">
        <v>693766.5731708227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3.2796</v>
      </c>
      <c r="E11" t="n">
        <v>30.49</v>
      </c>
      <c r="F11" t="n">
        <v>27.48</v>
      </c>
      <c r="G11" t="n">
        <v>68.7</v>
      </c>
      <c r="H11" t="n">
        <v>1.09</v>
      </c>
      <c r="I11" t="n">
        <v>24</v>
      </c>
      <c r="J11" t="n">
        <v>163.13</v>
      </c>
      <c r="K11" t="n">
        <v>49.1</v>
      </c>
      <c r="L11" t="n">
        <v>10</v>
      </c>
      <c r="M11" t="n">
        <v>22</v>
      </c>
      <c r="N11" t="n">
        <v>29.04</v>
      </c>
      <c r="O11" t="n">
        <v>20353.94</v>
      </c>
      <c r="P11" t="n">
        <v>310.8</v>
      </c>
      <c r="Q11" t="n">
        <v>446.57</v>
      </c>
      <c r="R11" t="n">
        <v>72.75</v>
      </c>
      <c r="S11" t="n">
        <v>40.63</v>
      </c>
      <c r="T11" t="n">
        <v>10907.09</v>
      </c>
      <c r="U11" t="n">
        <v>0.5600000000000001</v>
      </c>
      <c r="V11" t="n">
        <v>0.76</v>
      </c>
      <c r="W11" t="n">
        <v>2.64</v>
      </c>
      <c r="X11" t="n">
        <v>0.65</v>
      </c>
      <c r="Y11" t="n">
        <v>0.5</v>
      </c>
      <c r="Z11" t="n">
        <v>10</v>
      </c>
      <c r="AA11" t="n">
        <v>556.9775272288682</v>
      </c>
      <c r="AB11" t="n">
        <v>762.0812248688268</v>
      </c>
      <c r="AC11" t="n">
        <v>689.349262355062</v>
      </c>
      <c r="AD11" t="n">
        <v>556977.5272288682</v>
      </c>
      <c r="AE11" t="n">
        <v>762081.2248688268</v>
      </c>
      <c r="AF11" t="n">
        <v>2.644908265018763e-06</v>
      </c>
      <c r="AG11" t="n">
        <v>17.64467592592593</v>
      </c>
      <c r="AH11" t="n">
        <v>689349.2623550621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3.2915</v>
      </c>
      <c r="E12" t="n">
        <v>30.38</v>
      </c>
      <c r="F12" t="n">
        <v>27.43</v>
      </c>
      <c r="G12" t="n">
        <v>74.81999999999999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308.23</v>
      </c>
      <c r="Q12" t="n">
        <v>446.56</v>
      </c>
      <c r="R12" t="n">
        <v>70.83</v>
      </c>
      <c r="S12" t="n">
        <v>40.63</v>
      </c>
      <c r="T12" t="n">
        <v>9953.209999999999</v>
      </c>
      <c r="U12" t="n">
        <v>0.57</v>
      </c>
      <c r="V12" t="n">
        <v>0.76</v>
      </c>
      <c r="W12" t="n">
        <v>2.65</v>
      </c>
      <c r="X12" t="n">
        <v>0.6</v>
      </c>
      <c r="Y12" t="n">
        <v>0.5</v>
      </c>
      <c r="Z12" t="n">
        <v>10</v>
      </c>
      <c r="AA12" t="n">
        <v>553.7224636607298</v>
      </c>
      <c r="AB12" t="n">
        <v>757.6275032916304</v>
      </c>
      <c r="AC12" t="n">
        <v>685.3205977143557</v>
      </c>
      <c r="AD12" t="n">
        <v>553722.4636607298</v>
      </c>
      <c r="AE12" t="n">
        <v>757627.5032916304</v>
      </c>
      <c r="AF12" t="n">
        <v>2.654505291593261e-06</v>
      </c>
      <c r="AG12" t="n">
        <v>17.58101851851852</v>
      </c>
      <c r="AH12" t="n">
        <v>685320.5977143557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3.3065</v>
      </c>
      <c r="E13" t="n">
        <v>30.24</v>
      </c>
      <c r="F13" t="n">
        <v>27.36</v>
      </c>
      <c r="G13" t="n">
        <v>82.06999999999999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306.67</v>
      </c>
      <c r="Q13" t="n">
        <v>446.56</v>
      </c>
      <c r="R13" t="n">
        <v>68.5</v>
      </c>
      <c r="S13" t="n">
        <v>40.63</v>
      </c>
      <c r="T13" t="n">
        <v>8801.57</v>
      </c>
      <c r="U13" t="n">
        <v>0.59</v>
      </c>
      <c r="V13" t="n">
        <v>0.76</v>
      </c>
      <c r="W13" t="n">
        <v>2.64</v>
      </c>
      <c r="X13" t="n">
        <v>0.53</v>
      </c>
      <c r="Y13" t="n">
        <v>0.5</v>
      </c>
      <c r="Z13" t="n">
        <v>10</v>
      </c>
      <c r="AA13" t="n">
        <v>550.6858061930985</v>
      </c>
      <c r="AB13" t="n">
        <v>753.4726145765449</v>
      </c>
      <c r="AC13" t="n">
        <v>681.5622457468147</v>
      </c>
      <c r="AD13" t="n">
        <v>550685.8061930985</v>
      </c>
      <c r="AE13" t="n">
        <v>753472.6145765448</v>
      </c>
      <c r="AF13" t="n">
        <v>2.666602383914057e-06</v>
      </c>
      <c r="AG13" t="n">
        <v>17.5</v>
      </c>
      <c r="AH13" t="n">
        <v>681562.2457468148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3.3171</v>
      </c>
      <c r="E14" t="n">
        <v>30.15</v>
      </c>
      <c r="F14" t="n">
        <v>27.32</v>
      </c>
      <c r="G14" t="n">
        <v>91.06999999999999</v>
      </c>
      <c r="H14" t="n">
        <v>1.38</v>
      </c>
      <c r="I14" t="n">
        <v>18</v>
      </c>
      <c r="J14" t="n">
        <v>167.45</v>
      </c>
      <c r="K14" t="n">
        <v>49.1</v>
      </c>
      <c r="L14" t="n">
        <v>13</v>
      </c>
      <c r="M14" t="n">
        <v>16</v>
      </c>
      <c r="N14" t="n">
        <v>30.36</v>
      </c>
      <c r="O14" t="n">
        <v>20886.38</v>
      </c>
      <c r="P14" t="n">
        <v>305.12</v>
      </c>
      <c r="Q14" t="n">
        <v>446.56</v>
      </c>
      <c r="R14" t="n">
        <v>67.34</v>
      </c>
      <c r="S14" t="n">
        <v>40.63</v>
      </c>
      <c r="T14" t="n">
        <v>8229.450000000001</v>
      </c>
      <c r="U14" t="n">
        <v>0.6</v>
      </c>
      <c r="V14" t="n">
        <v>0.76</v>
      </c>
      <c r="W14" t="n">
        <v>2.64</v>
      </c>
      <c r="X14" t="n">
        <v>0.49</v>
      </c>
      <c r="Y14" t="n">
        <v>0.5</v>
      </c>
      <c r="Z14" t="n">
        <v>10</v>
      </c>
      <c r="AA14" t="n">
        <v>548.3834697079535</v>
      </c>
      <c r="AB14" t="n">
        <v>750.322456225652</v>
      </c>
      <c r="AC14" t="n">
        <v>678.7127340876564</v>
      </c>
      <c r="AD14" t="n">
        <v>548383.4697079535</v>
      </c>
      <c r="AE14" t="n">
        <v>750322.456225652</v>
      </c>
      <c r="AF14" t="n">
        <v>2.675150995820753e-06</v>
      </c>
      <c r="AG14" t="n">
        <v>17.44791666666667</v>
      </c>
      <c r="AH14" t="n">
        <v>678712.7340876564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3.3252</v>
      </c>
      <c r="E15" t="n">
        <v>30.07</v>
      </c>
      <c r="F15" t="n">
        <v>27.28</v>
      </c>
      <c r="G15" t="n">
        <v>96.27</v>
      </c>
      <c r="H15" t="n">
        <v>1.47</v>
      </c>
      <c r="I15" t="n">
        <v>17</v>
      </c>
      <c r="J15" t="n">
        <v>168.9</v>
      </c>
      <c r="K15" t="n">
        <v>49.1</v>
      </c>
      <c r="L15" t="n">
        <v>14</v>
      </c>
      <c r="M15" t="n">
        <v>15</v>
      </c>
      <c r="N15" t="n">
        <v>30.81</v>
      </c>
      <c r="O15" t="n">
        <v>21065.06</v>
      </c>
      <c r="P15" t="n">
        <v>302.8</v>
      </c>
      <c r="Q15" t="n">
        <v>446.57</v>
      </c>
      <c r="R15" t="n">
        <v>66.06999999999999</v>
      </c>
      <c r="S15" t="n">
        <v>40.63</v>
      </c>
      <c r="T15" t="n">
        <v>7598.11</v>
      </c>
      <c r="U15" t="n">
        <v>0.61</v>
      </c>
      <c r="V15" t="n">
        <v>0.76</v>
      </c>
      <c r="W15" t="n">
        <v>2.63</v>
      </c>
      <c r="X15" t="n">
        <v>0.45</v>
      </c>
      <c r="Y15" t="n">
        <v>0.5</v>
      </c>
      <c r="Z15" t="n">
        <v>10</v>
      </c>
      <c r="AA15" t="n">
        <v>545.7745028546998</v>
      </c>
      <c r="AB15" t="n">
        <v>746.7527526775361</v>
      </c>
      <c r="AC15" t="n">
        <v>675.4837180360622</v>
      </c>
      <c r="AD15" t="n">
        <v>545774.5028546997</v>
      </c>
      <c r="AE15" t="n">
        <v>746752.7526775361</v>
      </c>
      <c r="AF15" t="n">
        <v>2.681683425673982e-06</v>
      </c>
      <c r="AG15" t="n">
        <v>17.40162037037037</v>
      </c>
      <c r="AH15" t="n">
        <v>675483.7180360622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3.3291</v>
      </c>
      <c r="E16" t="n">
        <v>30.04</v>
      </c>
      <c r="F16" t="n">
        <v>27.27</v>
      </c>
      <c r="G16" t="n">
        <v>102.27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301.7</v>
      </c>
      <c r="Q16" t="n">
        <v>446.57</v>
      </c>
      <c r="R16" t="n">
        <v>65.81</v>
      </c>
      <c r="S16" t="n">
        <v>40.63</v>
      </c>
      <c r="T16" t="n">
        <v>7477.44</v>
      </c>
      <c r="U16" t="n">
        <v>0.62</v>
      </c>
      <c r="V16" t="n">
        <v>0.76</v>
      </c>
      <c r="W16" t="n">
        <v>2.63</v>
      </c>
      <c r="X16" t="n">
        <v>0.44</v>
      </c>
      <c r="Y16" t="n">
        <v>0.5</v>
      </c>
      <c r="Z16" t="n">
        <v>10</v>
      </c>
      <c r="AA16" t="n">
        <v>544.5681317974465</v>
      </c>
      <c r="AB16" t="n">
        <v>745.1021425756674</v>
      </c>
      <c r="AC16" t="n">
        <v>673.99063984567</v>
      </c>
      <c r="AD16" t="n">
        <v>544568.1317974465</v>
      </c>
      <c r="AE16" t="n">
        <v>745102.1425756674</v>
      </c>
      <c r="AF16" t="n">
        <v>2.684828669677389e-06</v>
      </c>
      <c r="AG16" t="n">
        <v>17.38425925925926</v>
      </c>
      <c r="AH16" t="n">
        <v>673990.63984567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3.3378</v>
      </c>
      <c r="E17" t="n">
        <v>29.96</v>
      </c>
      <c r="F17" t="n">
        <v>27.23</v>
      </c>
      <c r="G17" t="n">
        <v>108.9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298.74</v>
      </c>
      <c r="Q17" t="n">
        <v>446.56</v>
      </c>
      <c r="R17" t="n">
        <v>64.25</v>
      </c>
      <c r="S17" t="n">
        <v>40.63</v>
      </c>
      <c r="T17" t="n">
        <v>6700.41</v>
      </c>
      <c r="U17" t="n">
        <v>0.63</v>
      </c>
      <c r="V17" t="n">
        <v>0.76</v>
      </c>
      <c r="W17" t="n">
        <v>2.63</v>
      </c>
      <c r="X17" t="n">
        <v>0.4</v>
      </c>
      <c r="Y17" t="n">
        <v>0.5</v>
      </c>
      <c r="Z17" t="n">
        <v>10</v>
      </c>
      <c r="AA17" t="n">
        <v>541.4576981043856</v>
      </c>
      <c r="AB17" t="n">
        <v>740.8463099741717</v>
      </c>
      <c r="AC17" t="n">
        <v>670.1409779345624</v>
      </c>
      <c r="AD17" t="n">
        <v>541457.6981043856</v>
      </c>
      <c r="AE17" t="n">
        <v>740846.3099741717</v>
      </c>
      <c r="AF17" t="n">
        <v>2.69184498322345e-06</v>
      </c>
      <c r="AG17" t="n">
        <v>17.33796296296297</v>
      </c>
      <c r="AH17" t="n">
        <v>670140.9779345625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3.3435</v>
      </c>
      <c r="E18" t="n">
        <v>29.91</v>
      </c>
      <c r="F18" t="n">
        <v>27.2</v>
      </c>
      <c r="G18" t="n">
        <v>116.59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297.3</v>
      </c>
      <c r="Q18" t="n">
        <v>446.57</v>
      </c>
      <c r="R18" t="n">
        <v>63.45</v>
      </c>
      <c r="S18" t="n">
        <v>40.63</v>
      </c>
      <c r="T18" t="n">
        <v>6302.71</v>
      </c>
      <c r="U18" t="n">
        <v>0.64</v>
      </c>
      <c r="V18" t="n">
        <v>0.76</v>
      </c>
      <c r="W18" t="n">
        <v>2.63</v>
      </c>
      <c r="X18" t="n">
        <v>0.38</v>
      </c>
      <c r="Y18" t="n">
        <v>0.5</v>
      </c>
      <c r="Z18" t="n">
        <v>10</v>
      </c>
      <c r="AA18" t="n">
        <v>539.7763832136014</v>
      </c>
      <c r="AB18" t="n">
        <v>738.5458607662227</v>
      </c>
      <c r="AC18" t="n">
        <v>668.0600803703194</v>
      </c>
      <c r="AD18" t="n">
        <v>539776.3832136014</v>
      </c>
      <c r="AE18" t="n">
        <v>738545.8607662227</v>
      </c>
      <c r="AF18" t="n">
        <v>2.696441878305353e-06</v>
      </c>
      <c r="AG18" t="n">
        <v>17.30902777777778</v>
      </c>
      <c r="AH18" t="n">
        <v>668060.0803703194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3.35</v>
      </c>
      <c r="E19" t="n">
        <v>29.85</v>
      </c>
      <c r="F19" t="n">
        <v>27.18</v>
      </c>
      <c r="G19" t="n">
        <v>125.43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296.26</v>
      </c>
      <c r="Q19" t="n">
        <v>446.56</v>
      </c>
      <c r="R19" t="n">
        <v>62.76</v>
      </c>
      <c r="S19" t="n">
        <v>40.63</v>
      </c>
      <c r="T19" t="n">
        <v>5965.23</v>
      </c>
      <c r="U19" t="n">
        <v>0.65</v>
      </c>
      <c r="V19" t="n">
        <v>0.76</v>
      </c>
      <c r="W19" t="n">
        <v>2.63</v>
      </c>
      <c r="X19" t="n">
        <v>0.35</v>
      </c>
      <c r="Y19" t="n">
        <v>0.5</v>
      </c>
      <c r="Z19" t="n">
        <v>10</v>
      </c>
      <c r="AA19" t="n">
        <v>538.3509537699439</v>
      </c>
      <c r="AB19" t="n">
        <v>736.5955253159016</v>
      </c>
      <c r="AC19" t="n">
        <v>666.295882198064</v>
      </c>
      <c r="AD19" t="n">
        <v>538350.9537699439</v>
      </c>
      <c r="AE19" t="n">
        <v>736595.5253159016</v>
      </c>
      <c r="AF19" t="n">
        <v>2.701683951644364e-06</v>
      </c>
      <c r="AG19" t="n">
        <v>17.27430555555556</v>
      </c>
      <c r="AH19" t="n">
        <v>666295.882198064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3.3507</v>
      </c>
      <c r="E20" t="n">
        <v>29.84</v>
      </c>
      <c r="F20" t="n">
        <v>27.17</v>
      </c>
      <c r="G20" t="n">
        <v>125.4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11</v>
      </c>
      <c r="N20" t="n">
        <v>33.13</v>
      </c>
      <c r="O20" t="n">
        <v>21967.84</v>
      </c>
      <c r="P20" t="n">
        <v>292.87</v>
      </c>
      <c r="Q20" t="n">
        <v>446.56</v>
      </c>
      <c r="R20" t="n">
        <v>62.34</v>
      </c>
      <c r="S20" t="n">
        <v>40.63</v>
      </c>
      <c r="T20" t="n">
        <v>5753.28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535.8039119738086</v>
      </c>
      <c r="AB20" t="n">
        <v>733.1105503628756</v>
      </c>
      <c r="AC20" t="n">
        <v>663.1435083633618</v>
      </c>
      <c r="AD20" t="n">
        <v>535803.9119738085</v>
      </c>
      <c r="AE20" t="n">
        <v>733110.5503628757</v>
      </c>
      <c r="AF20" t="n">
        <v>2.702248482619334e-06</v>
      </c>
      <c r="AG20" t="n">
        <v>17.26851851851852</v>
      </c>
      <c r="AH20" t="n">
        <v>663143.5083633618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3.3586</v>
      </c>
      <c r="E21" t="n">
        <v>29.77</v>
      </c>
      <c r="F21" t="n">
        <v>27.13</v>
      </c>
      <c r="G21" t="n">
        <v>135.66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10</v>
      </c>
      <c r="N21" t="n">
        <v>33.61</v>
      </c>
      <c r="O21" t="n">
        <v>22150.3</v>
      </c>
      <c r="P21" t="n">
        <v>292.07</v>
      </c>
      <c r="Q21" t="n">
        <v>446.57</v>
      </c>
      <c r="R21" t="n">
        <v>61.19</v>
      </c>
      <c r="S21" t="n">
        <v>40.63</v>
      </c>
      <c r="T21" t="n">
        <v>5182.95</v>
      </c>
      <c r="U21" t="n">
        <v>0.66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534.3641344241182</v>
      </c>
      <c r="AB21" t="n">
        <v>731.1405832008867</v>
      </c>
      <c r="AC21" t="n">
        <v>661.3615521024467</v>
      </c>
      <c r="AD21" t="n">
        <v>534364.1344241182</v>
      </c>
      <c r="AE21" t="n">
        <v>731140.5832008867</v>
      </c>
      <c r="AF21" t="n">
        <v>2.708619617908287e-06</v>
      </c>
      <c r="AG21" t="n">
        <v>17.22800925925926</v>
      </c>
      <c r="AH21" t="n">
        <v>661361.5521024467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3.3653</v>
      </c>
      <c r="E22" t="n">
        <v>29.72</v>
      </c>
      <c r="F22" t="n">
        <v>27.1</v>
      </c>
      <c r="G22" t="n">
        <v>147.83</v>
      </c>
      <c r="H22" t="n">
        <v>2.08</v>
      </c>
      <c r="I22" t="n">
        <v>11</v>
      </c>
      <c r="J22" t="n">
        <v>179.18</v>
      </c>
      <c r="K22" t="n">
        <v>49.1</v>
      </c>
      <c r="L22" t="n">
        <v>21</v>
      </c>
      <c r="M22" t="n">
        <v>9</v>
      </c>
      <c r="N22" t="n">
        <v>34.09</v>
      </c>
      <c r="O22" t="n">
        <v>22333.43</v>
      </c>
      <c r="P22" t="n">
        <v>289.5</v>
      </c>
      <c r="Q22" t="n">
        <v>446.56</v>
      </c>
      <c r="R22" t="n">
        <v>60.09</v>
      </c>
      <c r="S22" t="n">
        <v>40.63</v>
      </c>
      <c r="T22" t="n">
        <v>4637.72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531.8027058803027</v>
      </c>
      <c r="AB22" t="n">
        <v>727.6359236649864</v>
      </c>
      <c r="AC22" t="n">
        <v>658.1913723538321</v>
      </c>
      <c r="AD22" t="n">
        <v>531802.7058803027</v>
      </c>
      <c r="AE22" t="n">
        <v>727635.9236649864</v>
      </c>
      <c r="AF22" t="n">
        <v>2.714022985811576e-06</v>
      </c>
      <c r="AG22" t="n">
        <v>17.19907407407407</v>
      </c>
      <c r="AH22" t="n">
        <v>658191.3723538321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3.365</v>
      </c>
      <c r="E23" t="n">
        <v>29.72</v>
      </c>
      <c r="F23" t="n">
        <v>27.11</v>
      </c>
      <c r="G23" t="n">
        <v>147.85</v>
      </c>
      <c r="H23" t="n">
        <v>2.16</v>
      </c>
      <c r="I23" t="n">
        <v>11</v>
      </c>
      <c r="J23" t="n">
        <v>180.67</v>
      </c>
      <c r="K23" t="n">
        <v>49.1</v>
      </c>
      <c r="L23" t="n">
        <v>22</v>
      </c>
      <c r="M23" t="n">
        <v>9</v>
      </c>
      <c r="N23" t="n">
        <v>34.58</v>
      </c>
      <c r="O23" t="n">
        <v>22517.21</v>
      </c>
      <c r="P23" t="n">
        <v>289.28</v>
      </c>
      <c r="Q23" t="n">
        <v>446.56</v>
      </c>
      <c r="R23" t="n">
        <v>60.27</v>
      </c>
      <c r="S23" t="n">
        <v>40.63</v>
      </c>
      <c r="T23" t="n">
        <v>4728.3</v>
      </c>
      <c r="U23" t="n">
        <v>0.67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531.7067622199136</v>
      </c>
      <c r="AB23" t="n">
        <v>727.5046493161063</v>
      </c>
      <c r="AC23" t="n">
        <v>658.0726266445646</v>
      </c>
      <c r="AD23" t="n">
        <v>531706.7622199135</v>
      </c>
      <c r="AE23" t="n">
        <v>727504.6493161063</v>
      </c>
      <c r="AF23" t="n">
        <v>2.71378104396516e-06</v>
      </c>
      <c r="AG23" t="n">
        <v>17.19907407407407</v>
      </c>
      <c r="AH23" t="n">
        <v>658072.6266445646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3.371</v>
      </c>
      <c r="E24" t="n">
        <v>29.66</v>
      </c>
      <c r="F24" t="n">
        <v>27.08</v>
      </c>
      <c r="G24" t="n">
        <v>162.5</v>
      </c>
      <c r="H24" t="n">
        <v>2.24</v>
      </c>
      <c r="I24" t="n">
        <v>10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286.28</v>
      </c>
      <c r="Q24" t="n">
        <v>446.56</v>
      </c>
      <c r="R24" t="n">
        <v>59.66</v>
      </c>
      <c r="S24" t="n">
        <v>40.63</v>
      </c>
      <c r="T24" t="n">
        <v>4431.08</v>
      </c>
      <c r="U24" t="n">
        <v>0.68</v>
      </c>
      <c r="V24" t="n">
        <v>0.77</v>
      </c>
      <c r="W24" t="n">
        <v>2.62</v>
      </c>
      <c r="X24" t="n">
        <v>0.26</v>
      </c>
      <c r="Y24" t="n">
        <v>0.5</v>
      </c>
      <c r="Z24" t="n">
        <v>10</v>
      </c>
      <c r="AA24" t="n">
        <v>528.9093881341685</v>
      </c>
      <c r="AB24" t="n">
        <v>723.6771586805552</v>
      </c>
      <c r="AC24" t="n">
        <v>654.6104263433535</v>
      </c>
      <c r="AD24" t="n">
        <v>528909.3881341685</v>
      </c>
      <c r="AE24" t="n">
        <v>723677.1586805552</v>
      </c>
      <c r="AF24" t="n">
        <v>2.718619880893478e-06</v>
      </c>
      <c r="AG24" t="n">
        <v>17.16435185185185</v>
      </c>
      <c r="AH24" t="n">
        <v>654610.4263433536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3.3706</v>
      </c>
      <c r="E25" t="n">
        <v>29.67</v>
      </c>
      <c r="F25" t="n">
        <v>27.09</v>
      </c>
      <c r="G25" t="n">
        <v>162.52</v>
      </c>
      <c r="H25" t="n">
        <v>2.32</v>
      </c>
      <c r="I25" t="n">
        <v>10</v>
      </c>
      <c r="J25" t="n">
        <v>183.67</v>
      </c>
      <c r="K25" t="n">
        <v>49.1</v>
      </c>
      <c r="L25" t="n">
        <v>24</v>
      </c>
      <c r="M25" t="n">
        <v>8</v>
      </c>
      <c r="N25" t="n">
        <v>35.58</v>
      </c>
      <c r="O25" t="n">
        <v>22886.92</v>
      </c>
      <c r="P25" t="n">
        <v>285.21</v>
      </c>
      <c r="Q25" t="n">
        <v>446.56</v>
      </c>
      <c r="R25" t="n">
        <v>59.7</v>
      </c>
      <c r="S25" t="n">
        <v>40.63</v>
      </c>
      <c r="T25" t="n">
        <v>4449.99</v>
      </c>
      <c r="U25" t="n">
        <v>0.68</v>
      </c>
      <c r="V25" t="n">
        <v>0.77</v>
      </c>
      <c r="W25" t="n">
        <v>2.62</v>
      </c>
      <c r="X25" t="n">
        <v>0.26</v>
      </c>
      <c r="Y25" t="n">
        <v>0.5</v>
      </c>
      <c r="Z25" t="n">
        <v>10</v>
      </c>
      <c r="AA25" t="n">
        <v>528.2123226537179</v>
      </c>
      <c r="AB25" t="n">
        <v>722.7234029378444</v>
      </c>
      <c r="AC25" t="n">
        <v>653.7476957101223</v>
      </c>
      <c r="AD25" t="n">
        <v>528212.3226537179</v>
      </c>
      <c r="AE25" t="n">
        <v>722723.4029378444</v>
      </c>
      <c r="AF25" t="n">
        <v>2.718297291764924e-06</v>
      </c>
      <c r="AG25" t="n">
        <v>17.17013888888889</v>
      </c>
      <c r="AH25" t="n">
        <v>653747.6957101224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3.3707</v>
      </c>
      <c r="E26" t="n">
        <v>29.67</v>
      </c>
      <c r="F26" t="n">
        <v>27.09</v>
      </c>
      <c r="G26" t="n">
        <v>162.51</v>
      </c>
      <c r="H26" t="n">
        <v>2.4</v>
      </c>
      <c r="I26" t="n">
        <v>10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280.37</v>
      </c>
      <c r="Q26" t="n">
        <v>446.56</v>
      </c>
      <c r="R26" t="n">
        <v>59.6</v>
      </c>
      <c r="S26" t="n">
        <v>40.63</v>
      </c>
      <c r="T26" t="n">
        <v>4398.84</v>
      </c>
      <c r="U26" t="n">
        <v>0.68</v>
      </c>
      <c r="V26" t="n">
        <v>0.77</v>
      </c>
      <c r="W26" t="n">
        <v>2.63</v>
      </c>
      <c r="X26" t="n">
        <v>0.26</v>
      </c>
      <c r="Y26" t="n">
        <v>0.5</v>
      </c>
      <c r="Z26" t="n">
        <v>10</v>
      </c>
      <c r="AA26" t="n">
        <v>524.7304855423304</v>
      </c>
      <c r="AB26" t="n">
        <v>717.9593997942317</v>
      </c>
      <c r="AC26" t="n">
        <v>649.4383623402156</v>
      </c>
      <c r="AD26" t="n">
        <v>524730.4855423304</v>
      </c>
      <c r="AE26" t="n">
        <v>717959.3997942316</v>
      </c>
      <c r="AF26" t="n">
        <v>2.718377939047062e-06</v>
      </c>
      <c r="AG26" t="n">
        <v>17.17013888888889</v>
      </c>
      <c r="AH26" t="n">
        <v>649438.3623402156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3.3779</v>
      </c>
      <c r="E27" t="n">
        <v>29.6</v>
      </c>
      <c r="F27" t="n">
        <v>27.05</v>
      </c>
      <c r="G27" t="n">
        <v>180.35</v>
      </c>
      <c r="H27" t="n">
        <v>2.47</v>
      </c>
      <c r="I27" t="n">
        <v>9</v>
      </c>
      <c r="J27" t="n">
        <v>186.69</v>
      </c>
      <c r="K27" t="n">
        <v>49.1</v>
      </c>
      <c r="L27" t="n">
        <v>26</v>
      </c>
      <c r="M27" t="n">
        <v>7</v>
      </c>
      <c r="N27" t="n">
        <v>36.6</v>
      </c>
      <c r="O27" t="n">
        <v>23259.24</v>
      </c>
      <c r="P27" t="n">
        <v>281.76</v>
      </c>
      <c r="Q27" t="n">
        <v>446.56</v>
      </c>
      <c r="R27" t="n">
        <v>58.63</v>
      </c>
      <c r="S27" t="n">
        <v>40.63</v>
      </c>
      <c r="T27" t="n">
        <v>3921.77</v>
      </c>
      <c r="U27" t="n">
        <v>0.6899999999999999</v>
      </c>
      <c r="V27" t="n">
        <v>0.77</v>
      </c>
      <c r="W27" t="n">
        <v>2.62</v>
      </c>
      <c r="X27" t="n">
        <v>0.23</v>
      </c>
      <c r="Y27" t="n">
        <v>0.5</v>
      </c>
      <c r="Z27" t="n">
        <v>10</v>
      </c>
      <c r="AA27" t="n">
        <v>516.7664810352782</v>
      </c>
      <c r="AB27" t="n">
        <v>707.0626974806006</v>
      </c>
      <c r="AC27" t="n">
        <v>639.5816260017799</v>
      </c>
      <c r="AD27" t="n">
        <v>516766.4810352782</v>
      </c>
      <c r="AE27" t="n">
        <v>707062.6974806006</v>
      </c>
      <c r="AF27" t="n">
        <v>2.724184543361044e-06</v>
      </c>
      <c r="AG27" t="n">
        <v>17.12962962962963</v>
      </c>
      <c r="AH27" t="n">
        <v>639581.6260017799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3.3784</v>
      </c>
      <c r="E28" t="n">
        <v>29.6</v>
      </c>
      <c r="F28" t="n">
        <v>27.05</v>
      </c>
      <c r="G28" t="n">
        <v>180.32</v>
      </c>
      <c r="H28" t="n">
        <v>2.55</v>
      </c>
      <c r="I28" t="n">
        <v>9</v>
      </c>
      <c r="J28" t="n">
        <v>188.21</v>
      </c>
      <c r="K28" t="n">
        <v>49.1</v>
      </c>
      <c r="L28" t="n">
        <v>27</v>
      </c>
      <c r="M28" t="n">
        <v>7</v>
      </c>
      <c r="N28" t="n">
        <v>37.11</v>
      </c>
      <c r="O28" t="n">
        <v>23446.45</v>
      </c>
      <c r="P28" t="n">
        <v>279.64</v>
      </c>
      <c r="Q28" t="n">
        <v>446.56</v>
      </c>
      <c r="R28" t="n">
        <v>58.54</v>
      </c>
      <c r="S28" t="n">
        <v>40.63</v>
      </c>
      <c r="T28" t="n">
        <v>3875.66</v>
      </c>
      <c r="U28" t="n">
        <v>0.6899999999999999</v>
      </c>
      <c r="V28" t="n">
        <v>0.77</v>
      </c>
      <c r="W28" t="n">
        <v>2.62</v>
      </c>
      <c r="X28" t="n">
        <v>0.22</v>
      </c>
      <c r="Y28" t="n">
        <v>0.5</v>
      </c>
      <c r="Z28" t="n">
        <v>10</v>
      </c>
      <c r="AA28" t="n">
        <v>515.204866263666</v>
      </c>
      <c r="AB28" t="n">
        <v>704.9260272564993</v>
      </c>
      <c r="AC28" t="n">
        <v>637.6488765850314</v>
      </c>
      <c r="AD28" t="n">
        <v>515204.866263666</v>
      </c>
      <c r="AE28" t="n">
        <v>704926.0272564993</v>
      </c>
      <c r="AF28" t="n">
        <v>2.724587779771737e-06</v>
      </c>
      <c r="AG28" t="n">
        <v>17.12962962962963</v>
      </c>
      <c r="AH28" t="n">
        <v>637648.8765850314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3.3785</v>
      </c>
      <c r="E29" t="n">
        <v>29.6</v>
      </c>
      <c r="F29" t="n">
        <v>27.05</v>
      </c>
      <c r="G29" t="n">
        <v>180.32</v>
      </c>
      <c r="H29" t="n">
        <v>2.62</v>
      </c>
      <c r="I29" t="n">
        <v>9</v>
      </c>
      <c r="J29" t="n">
        <v>189.73</v>
      </c>
      <c r="K29" t="n">
        <v>49.1</v>
      </c>
      <c r="L29" t="n">
        <v>28</v>
      </c>
      <c r="M29" t="n">
        <v>7</v>
      </c>
      <c r="N29" t="n">
        <v>37.64</v>
      </c>
      <c r="O29" t="n">
        <v>23634.36</v>
      </c>
      <c r="P29" t="n">
        <v>276.66</v>
      </c>
      <c r="Q29" t="n">
        <v>446.56</v>
      </c>
      <c r="R29" t="n">
        <v>58.5</v>
      </c>
      <c r="S29" t="n">
        <v>40.63</v>
      </c>
      <c r="T29" t="n">
        <v>3855.05</v>
      </c>
      <c r="U29" t="n">
        <v>0.6899999999999999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513.0627734297248</v>
      </c>
      <c r="AB29" t="n">
        <v>701.9951213386347</v>
      </c>
      <c r="AC29" t="n">
        <v>634.9976922144156</v>
      </c>
      <c r="AD29" t="n">
        <v>513062.7734297247</v>
      </c>
      <c r="AE29" t="n">
        <v>701995.1213386348</v>
      </c>
      <c r="AF29" t="n">
        <v>2.724668427053876e-06</v>
      </c>
      <c r="AG29" t="n">
        <v>17.12962962962963</v>
      </c>
      <c r="AH29" t="n">
        <v>634997.6922144155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3.3844</v>
      </c>
      <c r="E30" t="n">
        <v>29.55</v>
      </c>
      <c r="F30" t="n">
        <v>27.03</v>
      </c>
      <c r="G30" t="n">
        <v>202.7</v>
      </c>
      <c r="H30" t="n">
        <v>2.69</v>
      </c>
      <c r="I30" t="n">
        <v>8</v>
      </c>
      <c r="J30" t="n">
        <v>191.26</v>
      </c>
      <c r="K30" t="n">
        <v>49.1</v>
      </c>
      <c r="L30" t="n">
        <v>29</v>
      </c>
      <c r="M30" t="n">
        <v>6</v>
      </c>
      <c r="N30" t="n">
        <v>38.17</v>
      </c>
      <c r="O30" t="n">
        <v>23822.99</v>
      </c>
      <c r="P30" t="n">
        <v>275.62</v>
      </c>
      <c r="Q30" t="n">
        <v>446.56</v>
      </c>
      <c r="R30" t="n">
        <v>57.76</v>
      </c>
      <c r="S30" t="n">
        <v>40.63</v>
      </c>
      <c r="T30" t="n">
        <v>3492.4</v>
      </c>
      <c r="U30" t="n">
        <v>0.7</v>
      </c>
      <c r="V30" t="n">
        <v>0.77</v>
      </c>
      <c r="W30" t="n">
        <v>2.62</v>
      </c>
      <c r="X30" t="n">
        <v>0.2</v>
      </c>
      <c r="Y30" t="n">
        <v>0.5</v>
      </c>
      <c r="Z30" t="n">
        <v>10</v>
      </c>
      <c r="AA30" t="n">
        <v>511.7393119016411</v>
      </c>
      <c r="AB30" t="n">
        <v>700.1843028889089</v>
      </c>
      <c r="AC30" t="n">
        <v>633.3596957360318</v>
      </c>
      <c r="AD30" t="n">
        <v>511739.3119016411</v>
      </c>
      <c r="AE30" t="n">
        <v>700184.3028889089</v>
      </c>
      <c r="AF30" t="n">
        <v>2.729426616700055e-06</v>
      </c>
      <c r="AG30" t="n">
        <v>17.10069444444445</v>
      </c>
      <c r="AH30" t="n">
        <v>633359.6957360317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3.3848</v>
      </c>
      <c r="E31" t="n">
        <v>29.54</v>
      </c>
      <c r="F31" t="n">
        <v>27.02</v>
      </c>
      <c r="G31" t="n">
        <v>202.67</v>
      </c>
      <c r="H31" t="n">
        <v>2.76</v>
      </c>
      <c r="I31" t="n">
        <v>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275.48</v>
      </c>
      <c r="Q31" t="n">
        <v>446.56</v>
      </c>
      <c r="R31" t="n">
        <v>57.6</v>
      </c>
      <c r="S31" t="n">
        <v>40.63</v>
      </c>
      <c r="T31" t="n">
        <v>3410.05</v>
      </c>
      <c r="U31" t="n">
        <v>0.71</v>
      </c>
      <c r="V31" t="n">
        <v>0.77</v>
      </c>
      <c r="W31" t="n">
        <v>2.62</v>
      </c>
      <c r="X31" t="n">
        <v>0.2</v>
      </c>
      <c r="Y31" t="n">
        <v>0.5</v>
      </c>
      <c r="Z31" t="n">
        <v>10</v>
      </c>
      <c r="AA31" t="n">
        <v>511.5698949270006</v>
      </c>
      <c r="AB31" t="n">
        <v>699.9524991100564</v>
      </c>
      <c r="AC31" t="n">
        <v>633.1500149844943</v>
      </c>
      <c r="AD31" t="n">
        <v>511569.8949270006</v>
      </c>
      <c r="AE31" t="n">
        <v>699952.4991100563</v>
      </c>
      <c r="AF31" t="n">
        <v>2.72974920582861e-06</v>
      </c>
      <c r="AG31" t="n">
        <v>17.09490740740741</v>
      </c>
      <c r="AH31" t="n">
        <v>633150.0149844943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3.3834</v>
      </c>
      <c r="E32" t="n">
        <v>29.56</v>
      </c>
      <c r="F32" t="n">
        <v>27.04</v>
      </c>
      <c r="G32" t="n">
        <v>202.76</v>
      </c>
      <c r="H32" t="n">
        <v>2.83</v>
      </c>
      <c r="I32" t="n">
        <v>8</v>
      </c>
      <c r="J32" t="n">
        <v>194.34</v>
      </c>
      <c r="K32" t="n">
        <v>49.1</v>
      </c>
      <c r="L32" t="n">
        <v>31</v>
      </c>
      <c r="M32" t="n">
        <v>5</v>
      </c>
      <c r="N32" t="n">
        <v>39.24</v>
      </c>
      <c r="O32" t="n">
        <v>24202.42</v>
      </c>
      <c r="P32" t="n">
        <v>272.06</v>
      </c>
      <c r="Q32" t="n">
        <v>446.56</v>
      </c>
      <c r="R32" t="n">
        <v>58.02</v>
      </c>
      <c r="S32" t="n">
        <v>40.63</v>
      </c>
      <c r="T32" t="n">
        <v>3620.57</v>
      </c>
      <c r="U32" t="n">
        <v>0.7</v>
      </c>
      <c r="V32" t="n">
        <v>0.77</v>
      </c>
      <c r="W32" t="n">
        <v>2.62</v>
      </c>
      <c r="X32" t="n">
        <v>0.21</v>
      </c>
      <c r="Y32" t="n">
        <v>0.5</v>
      </c>
      <c r="Z32" t="n">
        <v>10</v>
      </c>
      <c r="AA32" t="n">
        <v>509.315506795005</v>
      </c>
      <c r="AB32" t="n">
        <v>696.8679458112749</v>
      </c>
      <c r="AC32" t="n">
        <v>630.3598471233507</v>
      </c>
      <c r="AD32" t="n">
        <v>509315.5067950051</v>
      </c>
      <c r="AE32" t="n">
        <v>696867.9458112749</v>
      </c>
      <c r="AF32" t="n">
        <v>2.728620143878669e-06</v>
      </c>
      <c r="AG32" t="n">
        <v>17.10648148148148</v>
      </c>
      <c r="AH32" t="n">
        <v>630359.8471233507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3.3851</v>
      </c>
      <c r="E33" t="n">
        <v>29.54</v>
      </c>
      <c r="F33" t="n">
        <v>27.02</v>
      </c>
      <c r="G33" t="n">
        <v>202.65</v>
      </c>
      <c r="H33" t="n">
        <v>2.9</v>
      </c>
      <c r="I33" t="n">
        <v>8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270.31</v>
      </c>
      <c r="Q33" t="n">
        <v>446.56</v>
      </c>
      <c r="R33" t="n">
        <v>57.45</v>
      </c>
      <c r="S33" t="n">
        <v>40.63</v>
      </c>
      <c r="T33" t="n">
        <v>3336.95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507.8501266728749</v>
      </c>
      <c r="AB33" t="n">
        <v>694.8629480801681</v>
      </c>
      <c r="AC33" t="n">
        <v>628.5462035616689</v>
      </c>
      <c r="AD33" t="n">
        <v>507850.1266728749</v>
      </c>
      <c r="AE33" t="n">
        <v>694862.9480801681</v>
      </c>
      <c r="AF33" t="n">
        <v>2.729991147675026e-06</v>
      </c>
      <c r="AG33" t="n">
        <v>17.09490740740741</v>
      </c>
      <c r="AH33" t="n">
        <v>628546.2035616689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3.39</v>
      </c>
      <c r="E34" t="n">
        <v>29.5</v>
      </c>
      <c r="F34" t="n">
        <v>27.01</v>
      </c>
      <c r="G34" t="n">
        <v>231.5</v>
      </c>
      <c r="H34" t="n">
        <v>2.97</v>
      </c>
      <c r="I34" t="n">
        <v>7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268.87</v>
      </c>
      <c r="Q34" t="n">
        <v>446.56</v>
      </c>
      <c r="R34" t="n">
        <v>57.06</v>
      </c>
      <c r="S34" t="n">
        <v>40.63</v>
      </c>
      <c r="T34" t="n">
        <v>3147.15</v>
      </c>
      <c r="U34" t="n">
        <v>0.71</v>
      </c>
      <c r="V34" t="n">
        <v>0.77</v>
      </c>
      <c r="W34" t="n">
        <v>2.62</v>
      </c>
      <c r="X34" t="n">
        <v>0.18</v>
      </c>
      <c r="Y34" t="n">
        <v>0.5</v>
      </c>
      <c r="Z34" t="n">
        <v>10</v>
      </c>
      <c r="AA34" t="n">
        <v>506.3722412786154</v>
      </c>
      <c r="AB34" t="n">
        <v>692.8408400840403</v>
      </c>
      <c r="AC34" t="n">
        <v>626.7170827146452</v>
      </c>
      <c r="AD34" t="n">
        <v>506372.2412786154</v>
      </c>
      <c r="AE34" t="n">
        <v>692840.8400840403</v>
      </c>
      <c r="AF34" t="n">
        <v>2.733942864499819e-06</v>
      </c>
      <c r="AG34" t="n">
        <v>17.07175925925926</v>
      </c>
      <c r="AH34" t="n">
        <v>626717.0827146452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1.8401</v>
      </c>
      <c r="E2" t="n">
        <v>54.34</v>
      </c>
      <c r="F2" t="n">
        <v>37.99</v>
      </c>
      <c r="G2" t="n">
        <v>6.11</v>
      </c>
      <c r="H2" t="n">
        <v>0.1</v>
      </c>
      <c r="I2" t="n">
        <v>373</v>
      </c>
      <c r="J2" t="n">
        <v>185.69</v>
      </c>
      <c r="K2" t="n">
        <v>53.44</v>
      </c>
      <c r="L2" t="n">
        <v>1</v>
      </c>
      <c r="M2" t="n">
        <v>371</v>
      </c>
      <c r="N2" t="n">
        <v>36.26</v>
      </c>
      <c r="O2" t="n">
        <v>23136.14</v>
      </c>
      <c r="P2" t="n">
        <v>514.84</v>
      </c>
      <c r="Q2" t="n">
        <v>446.69</v>
      </c>
      <c r="R2" t="n">
        <v>415.69</v>
      </c>
      <c r="S2" t="n">
        <v>40.63</v>
      </c>
      <c r="T2" t="n">
        <v>180631.94</v>
      </c>
      <c r="U2" t="n">
        <v>0.1</v>
      </c>
      <c r="V2" t="n">
        <v>0.55</v>
      </c>
      <c r="W2" t="n">
        <v>3.23</v>
      </c>
      <c r="X2" t="n">
        <v>11.16</v>
      </c>
      <c r="Y2" t="n">
        <v>0.5</v>
      </c>
      <c r="Z2" t="n">
        <v>10</v>
      </c>
      <c r="AA2" t="n">
        <v>1361.251826261192</v>
      </c>
      <c r="AB2" t="n">
        <v>1862.524802882725</v>
      </c>
      <c r="AC2" t="n">
        <v>1684.768049765576</v>
      </c>
      <c r="AD2" t="n">
        <v>1361251.826261192</v>
      </c>
      <c r="AE2" t="n">
        <v>1862524.802882725</v>
      </c>
      <c r="AF2" t="n">
        <v>1.409324724882997e-06</v>
      </c>
      <c r="AG2" t="n">
        <v>31.44675925925926</v>
      </c>
      <c r="AH2" t="n">
        <v>1684768.049765576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2.5359</v>
      </c>
      <c r="E3" t="n">
        <v>39.43</v>
      </c>
      <c r="F3" t="n">
        <v>31.27</v>
      </c>
      <c r="G3" t="n">
        <v>12.26</v>
      </c>
      <c r="H3" t="n">
        <v>0.19</v>
      </c>
      <c r="I3" t="n">
        <v>153</v>
      </c>
      <c r="J3" t="n">
        <v>187.21</v>
      </c>
      <c r="K3" t="n">
        <v>53.44</v>
      </c>
      <c r="L3" t="n">
        <v>2</v>
      </c>
      <c r="M3" t="n">
        <v>151</v>
      </c>
      <c r="N3" t="n">
        <v>36.77</v>
      </c>
      <c r="O3" t="n">
        <v>23322.88</v>
      </c>
      <c r="P3" t="n">
        <v>422.38</v>
      </c>
      <c r="Q3" t="n">
        <v>446.6</v>
      </c>
      <c r="R3" t="n">
        <v>195.76</v>
      </c>
      <c r="S3" t="n">
        <v>40.63</v>
      </c>
      <c r="T3" t="n">
        <v>71763.16</v>
      </c>
      <c r="U3" t="n">
        <v>0.21</v>
      </c>
      <c r="V3" t="n">
        <v>0.66</v>
      </c>
      <c r="W3" t="n">
        <v>2.87</v>
      </c>
      <c r="X3" t="n">
        <v>4.44</v>
      </c>
      <c r="Y3" t="n">
        <v>0.5</v>
      </c>
      <c r="Z3" t="n">
        <v>10</v>
      </c>
      <c r="AA3" t="n">
        <v>866.9743143807948</v>
      </c>
      <c r="AB3" t="n">
        <v>1186.232505143131</v>
      </c>
      <c r="AC3" t="n">
        <v>1073.020139740048</v>
      </c>
      <c r="AD3" t="n">
        <v>866974.3143807948</v>
      </c>
      <c r="AE3" t="n">
        <v>1186232.505143131</v>
      </c>
      <c r="AF3" t="n">
        <v>1.942234970833537e-06</v>
      </c>
      <c r="AG3" t="n">
        <v>22.81828703703704</v>
      </c>
      <c r="AH3" t="n">
        <v>1073020.139740048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2.8003</v>
      </c>
      <c r="E4" t="n">
        <v>35.71</v>
      </c>
      <c r="F4" t="n">
        <v>29.63</v>
      </c>
      <c r="G4" t="n">
        <v>18.33</v>
      </c>
      <c r="H4" t="n">
        <v>0.28</v>
      </c>
      <c r="I4" t="n">
        <v>97</v>
      </c>
      <c r="J4" t="n">
        <v>188.73</v>
      </c>
      <c r="K4" t="n">
        <v>53.44</v>
      </c>
      <c r="L4" t="n">
        <v>3</v>
      </c>
      <c r="M4" t="n">
        <v>95</v>
      </c>
      <c r="N4" t="n">
        <v>37.29</v>
      </c>
      <c r="O4" t="n">
        <v>23510.33</v>
      </c>
      <c r="P4" t="n">
        <v>399.06</v>
      </c>
      <c r="Q4" t="n">
        <v>446.6</v>
      </c>
      <c r="R4" t="n">
        <v>142.36</v>
      </c>
      <c r="S4" t="n">
        <v>40.63</v>
      </c>
      <c r="T4" t="n">
        <v>45346.17</v>
      </c>
      <c r="U4" t="n">
        <v>0.29</v>
      </c>
      <c r="V4" t="n">
        <v>0.7</v>
      </c>
      <c r="W4" t="n">
        <v>2.77</v>
      </c>
      <c r="X4" t="n">
        <v>2.8</v>
      </c>
      <c r="Y4" t="n">
        <v>0.5</v>
      </c>
      <c r="Z4" t="n">
        <v>10</v>
      </c>
      <c r="AA4" t="n">
        <v>760.1143074409873</v>
      </c>
      <c r="AB4" t="n">
        <v>1040.021929317302</v>
      </c>
      <c r="AC4" t="n">
        <v>940.7636960632032</v>
      </c>
      <c r="AD4" t="n">
        <v>760114.3074409873</v>
      </c>
      <c r="AE4" t="n">
        <v>1040021.929317302</v>
      </c>
      <c r="AF4" t="n">
        <v>2.144737800711839e-06</v>
      </c>
      <c r="AG4" t="n">
        <v>20.66550925925926</v>
      </c>
      <c r="AH4" t="n">
        <v>940763.6960632032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2.9456</v>
      </c>
      <c r="E5" t="n">
        <v>33.95</v>
      </c>
      <c r="F5" t="n">
        <v>28.84</v>
      </c>
      <c r="G5" t="n">
        <v>24.37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387.54</v>
      </c>
      <c r="Q5" t="n">
        <v>446.57</v>
      </c>
      <c r="R5" t="n">
        <v>116.71</v>
      </c>
      <c r="S5" t="n">
        <v>40.63</v>
      </c>
      <c r="T5" t="n">
        <v>32648.61</v>
      </c>
      <c r="U5" t="n">
        <v>0.35</v>
      </c>
      <c r="V5" t="n">
        <v>0.72</v>
      </c>
      <c r="W5" t="n">
        <v>2.72</v>
      </c>
      <c r="X5" t="n">
        <v>2.01</v>
      </c>
      <c r="Y5" t="n">
        <v>0.5</v>
      </c>
      <c r="Z5" t="n">
        <v>10</v>
      </c>
      <c r="AA5" t="n">
        <v>706.2102300010124</v>
      </c>
      <c r="AB5" t="n">
        <v>966.2679924838678</v>
      </c>
      <c r="AC5" t="n">
        <v>874.0487314468518</v>
      </c>
      <c r="AD5" t="n">
        <v>706210.2300010124</v>
      </c>
      <c r="AE5" t="n">
        <v>966267.9924838678</v>
      </c>
      <c r="AF5" t="n">
        <v>2.25602244965782e-06</v>
      </c>
      <c r="AG5" t="n">
        <v>19.64699074074074</v>
      </c>
      <c r="AH5" t="n">
        <v>874048.7314468517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3.0323</v>
      </c>
      <c r="E6" t="n">
        <v>32.98</v>
      </c>
      <c r="F6" t="n">
        <v>28.43</v>
      </c>
      <c r="G6" t="n">
        <v>30.46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380.83</v>
      </c>
      <c r="Q6" t="n">
        <v>446.57</v>
      </c>
      <c r="R6" t="n">
        <v>103.21</v>
      </c>
      <c r="S6" t="n">
        <v>40.63</v>
      </c>
      <c r="T6" t="n">
        <v>25976.33</v>
      </c>
      <c r="U6" t="n">
        <v>0.39</v>
      </c>
      <c r="V6" t="n">
        <v>0.73</v>
      </c>
      <c r="W6" t="n">
        <v>2.7</v>
      </c>
      <c r="X6" t="n">
        <v>1.6</v>
      </c>
      <c r="Y6" t="n">
        <v>0.5</v>
      </c>
      <c r="Z6" t="n">
        <v>10</v>
      </c>
      <c r="AA6" t="n">
        <v>677.7769873947972</v>
      </c>
      <c r="AB6" t="n">
        <v>927.3643755639102</v>
      </c>
      <c r="AC6" t="n">
        <v>838.8580211241657</v>
      </c>
      <c r="AD6" t="n">
        <v>677776.9873947972</v>
      </c>
      <c r="AE6" t="n">
        <v>927364.3755639102</v>
      </c>
      <c r="AF6" t="n">
        <v>2.322425609077067e-06</v>
      </c>
      <c r="AG6" t="n">
        <v>19.08564814814815</v>
      </c>
      <c r="AH6" t="n">
        <v>838858.0211241657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3.0949</v>
      </c>
      <c r="E7" t="n">
        <v>32.31</v>
      </c>
      <c r="F7" t="n">
        <v>28.13</v>
      </c>
      <c r="G7" t="n">
        <v>36.69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375.64</v>
      </c>
      <c r="Q7" t="n">
        <v>446.61</v>
      </c>
      <c r="R7" t="n">
        <v>93.67</v>
      </c>
      <c r="S7" t="n">
        <v>40.63</v>
      </c>
      <c r="T7" t="n">
        <v>21255.77</v>
      </c>
      <c r="U7" t="n">
        <v>0.43</v>
      </c>
      <c r="V7" t="n">
        <v>0.74</v>
      </c>
      <c r="W7" t="n">
        <v>2.68</v>
      </c>
      <c r="X7" t="n">
        <v>1.3</v>
      </c>
      <c r="Y7" t="n">
        <v>0.5</v>
      </c>
      <c r="Z7" t="n">
        <v>10</v>
      </c>
      <c r="AA7" t="n">
        <v>663.6781468094201</v>
      </c>
      <c r="AB7" t="n">
        <v>908.0737198780491</v>
      </c>
      <c r="AC7" t="n">
        <v>821.4084385423578</v>
      </c>
      <c r="AD7" t="n">
        <v>663678.1468094201</v>
      </c>
      <c r="AE7" t="n">
        <v>908073.7198780491</v>
      </c>
      <c r="AF7" t="n">
        <v>2.370370681506649e-06</v>
      </c>
      <c r="AG7" t="n">
        <v>18.69791666666667</v>
      </c>
      <c r="AH7" t="n">
        <v>821408.4385423578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3.134</v>
      </c>
      <c r="E8" t="n">
        <v>31.91</v>
      </c>
      <c r="F8" t="n">
        <v>27.95</v>
      </c>
      <c r="G8" t="n">
        <v>41.93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372.38</v>
      </c>
      <c r="Q8" t="n">
        <v>446.57</v>
      </c>
      <c r="R8" t="n">
        <v>87.38</v>
      </c>
      <c r="S8" t="n">
        <v>40.63</v>
      </c>
      <c r="T8" t="n">
        <v>18139.5</v>
      </c>
      <c r="U8" t="n">
        <v>0.46</v>
      </c>
      <c r="V8" t="n">
        <v>0.74</v>
      </c>
      <c r="W8" t="n">
        <v>2.69</v>
      </c>
      <c r="X8" t="n">
        <v>1.12</v>
      </c>
      <c r="Y8" t="n">
        <v>0.5</v>
      </c>
      <c r="Z8" t="n">
        <v>10</v>
      </c>
      <c r="AA8" t="n">
        <v>646.6954499789189</v>
      </c>
      <c r="AB8" t="n">
        <v>884.837244850851</v>
      </c>
      <c r="AC8" t="n">
        <v>800.389620079158</v>
      </c>
      <c r="AD8" t="n">
        <v>646695.4499789189</v>
      </c>
      <c r="AE8" t="n">
        <v>884837.244850851</v>
      </c>
      <c r="AF8" t="n">
        <v>2.400317204381996e-06</v>
      </c>
      <c r="AG8" t="n">
        <v>18.46643518518519</v>
      </c>
      <c r="AH8" t="n">
        <v>800389.620079158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3.1749</v>
      </c>
      <c r="E9" t="n">
        <v>31.5</v>
      </c>
      <c r="F9" t="n">
        <v>27.76</v>
      </c>
      <c r="G9" t="n">
        <v>48.99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368.8</v>
      </c>
      <c r="Q9" t="n">
        <v>446.56</v>
      </c>
      <c r="R9" t="n">
        <v>81.81999999999999</v>
      </c>
      <c r="S9" t="n">
        <v>40.63</v>
      </c>
      <c r="T9" t="n">
        <v>15388.66</v>
      </c>
      <c r="U9" t="n">
        <v>0.5</v>
      </c>
      <c r="V9" t="n">
        <v>0.75</v>
      </c>
      <c r="W9" t="n">
        <v>2.66</v>
      </c>
      <c r="X9" t="n">
        <v>0.9399999999999999</v>
      </c>
      <c r="Y9" t="n">
        <v>0.5</v>
      </c>
      <c r="Z9" t="n">
        <v>10</v>
      </c>
      <c r="AA9" t="n">
        <v>637.9928771745358</v>
      </c>
      <c r="AB9" t="n">
        <v>872.9300008094782</v>
      </c>
      <c r="AC9" t="n">
        <v>789.6187866971719</v>
      </c>
      <c r="AD9" t="n">
        <v>637992.8771745358</v>
      </c>
      <c r="AE9" t="n">
        <v>872930.0008094782</v>
      </c>
      <c r="AF9" t="n">
        <v>2.431642339563624e-06</v>
      </c>
      <c r="AG9" t="n">
        <v>18.22916666666667</v>
      </c>
      <c r="AH9" t="n">
        <v>789618.7866971719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3.1961</v>
      </c>
      <c r="E10" t="n">
        <v>31.29</v>
      </c>
      <c r="F10" t="n">
        <v>27.67</v>
      </c>
      <c r="G10" t="n">
        <v>53.55</v>
      </c>
      <c r="H10" t="n">
        <v>0.8100000000000001</v>
      </c>
      <c r="I10" t="n">
        <v>31</v>
      </c>
      <c r="J10" t="n">
        <v>197.97</v>
      </c>
      <c r="K10" t="n">
        <v>53.44</v>
      </c>
      <c r="L10" t="n">
        <v>9</v>
      </c>
      <c r="M10" t="n">
        <v>29</v>
      </c>
      <c r="N10" t="n">
        <v>40.53</v>
      </c>
      <c r="O10" t="n">
        <v>24650.18</v>
      </c>
      <c r="P10" t="n">
        <v>366.82</v>
      </c>
      <c r="Q10" t="n">
        <v>446.56</v>
      </c>
      <c r="R10" t="n">
        <v>78.67</v>
      </c>
      <c r="S10" t="n">
        <v>40.63</v>
      </c>
      <c r="T10" t="n">
        <v>13830.74</v>
      </c>
      <c r="U10" t="n">
        <v>0.52</v>
      </c>
      <c r="V10" t="n">
        <v>0.75</v>
      </c>
      <c r="W10" t="n">
        <v>2.65</v>
      </c>
      <c r="X10" t="n">
        <v>0.84</v>
      </c>
      <c r="Y10" t="n">
        <v>0.5</v>
      </c>
      <c r="Z10" t="n">
        <v>10</v>
      </c>
      <c r="AA10" t="n">
        <v>633.5100843727423</v>
      </c>
      <c r="AB10" t="n">
        <v>866.7964459312039</v>
      </c>
      <c r="AC10" t="n">
        <v>784.0706096879817</v>
      </c>
      <c r="AD10" t="n">
        <v>633510.0843727423</v>
      </c>
      <c r="AE10" t="n">
        <v>866796.4459312039</v>
      </c>
      <c r="AF10" t="n">
        <v>2.447879328948723e-06</v>
      </c>
      <c r="AG10" t="n">
        <v>18.10763888888889</v>
      </c>
      <c r="AH10" t="n">
        <v>784070.6096879817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3.2135</v>
      </c>
      <c r="E11" t="n">
        <v>31.12</v>
      </c>
      <c r="F11" t="n">
        <v>27.61</v>
      </c>
      <c r="G11" t="n">
        <v>59.16</v>
      </c>
      <c r="H11" t="n">
        <v>0.89</v>
      </c>
      <c r="I11" t="n">
        <v>28</v>
      </c>
      <c r="J11" t="n">
        <v>199.53</v>
      </c>
      <c r="K11" t="n">
        <v>53.44</v>
      </c>
      <c r="L11" t="n">
        <v>10</v>
      </c>
      <c r="M11" t="n">
        <v>26</v>
      </c>
      <c r="N11" t="n">
        <v>41.1</v>
      </c>
      <c r="O11" t="n">
        <v>24842.77</v>
      </c>
      <c r="P11" t="n">
        <v>365.18</v>
      </c>
      <c r="Q11" t="n">
        <v>446.56</v>
      </c>
      <c r="R11" t="n">
        <v>76.68000000000001</v>
      </c>
      <c r="S11" t="n">
        <v>40.63</v>
      </c>
      <c r="T11" t="n">
        <v>12852.17</v>
      </c>
      <c r="U11" t="n">
        <v>0.53</v>
      </c>
      <c r="V11" t="n">
        <v>0.75</v>
      </c>
      <c r="W11" t="n">
        <v>2.65</v>
      </c>
      <c r="X11" t="n">
        <v>0.78</v>
      </c>
      <c r="Y11" t="n">
        <v>0.5</v>
      </c>
      <c r="Z11" t="n">
        <v>10</v>
      </c>
      <c r="AA11" t="n">
        <v>629.9199295072663</v>
      </c>
      <c r="AB11" t="n">
        <v>861.8842376578052</v>
      </c>
      <c r="AC11" t="n">
        <v>779.6272156778685</v>
      </c>
      <c r="AD11" t="n">
        <v>629919.9295072663</v>
      </c>
      <c r="AE11" t="n">
        <v>861884.2376578052</v>
      </c>
      <c r="AF11" t="n">
        <v>2.461205914576115e-06</v>
      </c>
      <c r="AG11" t="n">
        <v>18.00925925925926</v>
      </c>
      <c r="AH11" t="n">
        <v>779627.2156778686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3.2345</v>
      </c>
      <c r="E12" t="n">
        <v>30.92</v>
      </c>
      <c r="F12" t="n">
        <v>27.52</v>
      </c>
      <c r="G12" t="n">
        <v>66.04000000000001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362.49</v>
      </c>
      <c r="Q12" t="n">
        <v>446.56</v>
      </c>
      <c r="R12" t="n">
        <v>73.69</v>
      </c>
      <c r="S12" t="n">
        <v>40.63</v>
      </c>
      <c r="T12" t="n">
        <v>11369.61</v>
      </c>
      <c r="U12" t="n">
        <v>0.55</v>
      </c>
      <c r="V12" t="n">
        <v>0.76</v>
      </c>
      <c r="W12" t="n">
        <v>2.65</v>
      </c>
      <c r="X12" t="n">
        <v>0.6899999999999999</v>
      </c>
      <c r="Y12" t="n">
        <v>0.5</v>
      </c>
      <c r="Z12" t="n">
        <v>10</v>
      </c>
      <c r="AA12" t="n">
        <v>624.8656699584212</v>
      </c>
      <c r="AB12" t="n">
        <v>854.9687767648812</v>
      </c>
      <c r="AC12" t="n">
        <v>773.371756666655</v>
      </c>
      <c r="AD12" t="n">
        <v>624865.6699584213</v>
      </c>
      <c r="AE12" t="n">
        <v>854968.7767648812</v>
      </c>
      <c r="AF12" t="n">
        <v>2.477289724816071e-06</v>
      </c>
      <c r="AG12" t="n">
        <v>17.89351851851852</v>
      </c>
      <c r="AH12" t="n">
        <v>773371.756666655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3.2481</v>
      </c>
      <c r="E13" t="n">
        <v>30.79</v>
      </c>
      <c r="F13" t="n">
        <v>27.46</v>
      </c>
      <c r="G13" t="n">
        <v>71.64</v>
      </c>
      <c r="H13" t="n">
        <v>1.05</v>
      </c>
      <c r="I13" t="n">
        <v>23</v>
      </c>
      <c r="J13" t="n">
        <v>202.67</v>
      </c>
      <c r="K13" t="n">
        <v>53.44</v>
      </c>
      <c r="L13" t="n">
        <v>12</v>
      </c>
      <c r="M13" t="n">
        <v>21</v>
      </c>
      <c r="N13" t="n">
        <v>42.24</v>
      </c>
      <c r="O13" t="n">
        <v>25230.25</v>
      </c>
      <c r="P13" t="n">
        <v>361.38</v>
      </c>
      <c r="Q13" t="n">
        <v>446.56</v>
      </c>
      <c r="R13" t="n">
        <v>72.01000000000001</v>
      </c>
      <c r="S13" t="n">
        <v>40.63</v>
      </c>
      <c r="T13" t="n">
        <v>10540.01</v>
      </c>
      <c r="U13" t="n">
        <v>0.5600000000000001</v>
      </c>
      <c r="V13" t="n">
        <v>0.76</v>
      </c>
      <c r="W13" t="n">
        <v>2.64</v>
      </c>
      <c r="X13" t="n">
        <v>0.64</v>
      </c>
      <c r="Y13" t="n">
        <v>0.5</v>
      </c>
      <c r="Z13" t="n">
        <v>10</v>
      </c>
      <c r="AA13" t="n">
        <v>613.7891053169286</v>
      </c>
      <c r="AB13" t="n">
        <v>839.8133323588469</v>
      </c>
      <c r="AC13" t="n">
        <v>759.6627266039327</v>
      </c>
      <c r="AD13" t="n">
        <v>613789.1053169286</v>
      </c>
      <c r="AE13" t="n">
        <v>839813.3323588469</v>
      </c>
      <c r="AF13" t="n">
        <v>2.487705906685757e-06</v>
      </c>
      <c r="AG13" t="n">
        <v>17.81828703703704</v>
      </c>
      <c r="AH13" t="n">
        <v>759662.7266039327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3.2642</v>
      </c>
      <c r="E14" t="n">
        <v>30.64</v>
      </c>
      <c r="F14" t="n">
        <v>27.39</v>
      </c>
      <c r="G14" t="n">
        <v>78.23999999999999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359.09</v>
      </c>
      <c r="Q14" t="n">
        <v>446.56</v>
      </c>
      <c r="R14" t="n">
        <v>69.42</v>
      </c>
      <c r="S14" t="n">
        <v>40.63</v>
      </c>
      <c r="T14" t="n">
        <v>9255.200000000001</v>
      </c>
      <c r="U14" t="n">
        <v>0.59</v>
      </c>
      <c r="V14" t="n">
        <v>0.76</v>
      </c>
      <c r="W14" t="n">
        <v>2.64</v>
      </c>
      <c r="X14" t="n">
        <v>0.5600000000000001</v>
      </c>
      <c r="Y14" t="n">
        <v>0.5</v>
      </c>
      <c r="Z14" t="n">
        <v>10</v>
      </c>
      <c r="AA14" t="n">
        <v>609.9435828843403</v>
      </c>
      <c r="AB14" t="n">
        <v>834.5517189141035</v>
      </c>
      <c r="AC14" t="n">
        <v>754.9032741616346</v>
      </c>
      <c r="AD14" t="n">
        <v>609943.5828843403</v>
      </c>
      <c r="AE14" t="n">
        <v>834551.7189141035</v>
      </c>
      <c r="AF14" t="n">
        <v>2.500036827869723e-06</v>
      </c>
      <c r="AG14" t="n">
        <v>17.73148148148148</v>
      </c>
      <c r="AH14" t="n">
        <v>754903.2741616346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3.2714</v>
      </c>
      <c r="E15" t="n">
        <v>30.57</v>
      </c>
      <c r="F15" t="n">
        <v>27.36</v>
      </c>
      <c r="G15" t="n">
        <v>82.06999999999999</v>
      </c>
      <c r="H15" t="n">
        <v>1.21</v>
      </c>
      <c r="I15" t="n">
        <v>20</v>
      </c>
      <c r="J15" t="n">
        <v>205.84</v>
      </c>
      <c r="K15" t="n">
        <v>53.44</v>
      </c>
      <c r="L15" t="n">
        <v>14</v>
      </c>
      <c r="M15" t="n">
        <v>18</v>
      </c>
      <c r="N15" t="n">
        <v>43.4</v>
      </c>
      <c r="O15" t="n">
        <v>25621.03</v>
      </c>
      <c r="P15" t="n">
        <v>358.02</v>
      </c>
      <c r="Q15" t="n">
        <v>446.56</v>
      </c>
      <c r="R15" t="n">
        <v>68.33</v>
      </c>
      <c r="S15" t="n">
        <v>40.63</v>
      </c>
      <c r="T15" t="n">
        <v>8714.32</v>
      </c>
      <c r="U15" t="n">
        <v>0.59</v>
      </c>
      <c r="V15" t="n">
        <v>0.76</v>
      </c>
      <c r="W15" t="n">
        <v>2.64</v>
      </c>
      <c r="X15" t="n">
        <v>0.53</v>
      </c>
      <c r="Y15" t="n">
        <v>0.5</v>
      </c>
      <c r="Z15" t="n">
        <v>10</v>
      </c>
      <c r="AA15" t="n">
        <v>608.2073459401408</v>
      </c>
      <c r="AB15" t="n">
        <v>832.1761229296817</v>
      </c>
      <c r="AC15" t="n">
        <v>752.7544017237963</v>
      </c>
      <c r="AD15" t="n">
        <v>608207.3459401409</v>
      </c>
      <c r="AE15" t="n">
        <v>832176.1229296817</v>
      </c>
      <c r="AF15" t="n">
        <v>2.505551277094851e-06</v>
      </c>
      <c r="AG15" t="n">
        <v>17.69097222222222</v>
      </c>
      <c r="AH15" t="n">
        <v>752754.4017237963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3.276</v>
      </c>
      <c r="E16" t="n">
        <v>30.52</v>
      </c>
      <c r="F16" t="n">
        <v>27.35</v>
      </c>
      <c r="G16" t="n">
        <v>86.37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357.23</v>
      </c>
      <c r="Q16" t="n">
        <v>446.56</v>
      </c>
      <c r="R16" t="n">
        <v>68.23</v>
      </c>
      <c r="S16" t="n">
        <v>40.63</v>
      </c>
      <c r="T16" t="n">
        <v>8667.719999999999</v>
      </c>
      <c r="U16" t="n">
        <v>0.6</v>
      </c>
      <c r="V16" t="n">
        <v>0.76</v>
      </c>
      <c r="W16" t="n">
        <v>2.64</v>
      </c>
      <c r="X16" t="n">
        <v>0.52</v>
      </c>
      <c r="Y16" t="n">
        <v>0.5</v>
      </c>
      <c r="Z16" t="n">
        <v>10</v>
      </c>
      <c r="AA16" t="n">
        <v>607.0599348262692</v>
      </c>
      <c r="AB16" t="n">
        <v>830.606184423477</v>
      </c>
      <c r="AC16" t="n">
        <v>751.3342959452011</v>
      </c>
      <c r="AD16" t="n">
        <v>607059.9348262693</v>
      </c>
      <c r="AE16" t="n">
        <v>830606.1844234769</v>
      </c>
      <c r="AF16" t="n">
        <v>2.509074397433127e-06</v>
      </c>
      <c r="AG16" t="n">
        <v>17.66203703703704</v>
      </c>
      <c r="AH16" t="n">
        <v>751334.2959452011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3.2914</v>
      </c>
      <c r="E17" t="n">
        <v>30.38</v>
      </c>
      <c r="F17" t="n">
        <v>27.28</v>
      </c>
      <c r="G17" t="n">
        <v>96.28</v>
      </c>
      <c r="H17" t="n">
        <v>1.36</v>
      </c>
      <c r="I17" t="n">
        <v>17</v>
      </c>
      <c r="J17" t="n">
        <v>209.03</v>
      </c>
      <c r="K17" t="n">
        <v>53.44</v>
      </c>
      <c r="L17" t="n">
        <v>16</v>
      </c>
      <c r="M17" t="n">
        <v>15</v>
      </c>
      <c r="N17" t="n">
        <v>44.6</v>
      </c>
      <c r="O17" t="n">
        <v>26014.91</v>
      </c>
      <c r="P17" t="n">
        <v>354.6</v>
      </c>
      <c r="Q17" t="n">
        <v>446.56</v>
      </c>
      <c r="R17" t="n">
        <v>65.89</v>
      </c>
      <c r="S17" t="n">
        <v>40.63</v>
      </c>
      <c r="T17" t="n">
        <v>7511.72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603.1084523468855</v>
      </c>
      <c r="AB17" t="n">
        <v>825.1995917680804</v>
      </c>
      <c r="AC17" t="n">
        <v>746.4437009046352</v>
      </c>
      <c r="AD17" t="n">
        <v>603108.4523468856</v>
      </c>
      <c r="AE17" t="n">
        <v>825199.5917680804</v>
      </c>
      <c r="AF17" t="n">
        <v>2.520869191609095e-06</v>
      </c>
      <c r="AG17" t="n">
        <v>17.58101851851852</v>
      </c>
      <c r="AH17" t="n">
        <v>746443.7009046352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3.2966</v>
      </c>
      <c r="E18" t="n">
        <v>30.33</v>
      </c>
      <c r="F18" t="n">
        <v>27.27</v>
      </c>
      <c r="G18" t="n">
        <v>102.26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354.02</v>
      </c>
      <c r="Q18" t="n">
        <v>446.56</v>
      </c>
      <c r="R18" t="n">
        <v>65.59999999999999</v>
      </c>
      <c r="S18" t="n">
        <v>40.63</v>
      </c>
      <c r="T18" t="n">
        <v>7370.54</v>
      </c>
      <c r="U18" t="n">
        <v>0.62</v>
      </c>
      <c r="V18" t="n">
        <v>0.76</v>
      </c>
      <c r="W18" t="n">
        <v>2.64</v>
      </c>
      <c r="X18" t="n">
        <v>0.44</v>
      </c>
      <c r="Y18" t="n">
        <v>0.5</v>
      </c>
      <c r="Z18" t="n">
        <v>10</v>
      </c>
      <c r="AA18" t="n">
        <v>602.0623480468583</v>
      </c>
      <c r="AB18" t="n">
        <v>823.7682657139187</v>
      </c>
      <c r="AC18" t="n">
        <v>745.148978600204</v>
      </c>
      <c r="AD18" t="n">
        <v>602062.3480468583</v>
      </c>
      <c r="AE18" t="n">
        <v>823768.2657139187</v>
      </c>
      <c r="AF18" t="n">
        <v>2.524851849382798e-06</v>
      </c>
      <c r="AG18" t="n">
        <v>17.55208333333333</v>
      </c>
      <c r="AH18" t="n">
        <v>745148.978600204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3.3069</v>
      </c>
      <c r="E19" t="n">
        <v>30.24</v>
      </c>
      <c r="F19" t="n">
        <v>27.21</v>
      </c>
      <c r="G19" t="n">
        <v>108.85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352.03</v>
      </c>
      <c r="Q19" t="n">
        <v>446.56</v>
      </c>
      <c r="R19" t="n">
        <v>63.78</v>
      </c>
      <c r="S19" t="n">
        <v>40.63</v>
      </c>
      <c r="T19" t="n">
        <v>6464.1</v>
      </c>
      <c r="U19" t="n">
        <v>0.64</v>
      </c>
      <c r="V19" t="n">
        <v>0.76</v>
      </c>
      <c r="W19" t="n">
        <v>2.63</v>
      </c>
      <c r="X19" t="n">
        <v>0.39</v>
      </c>
      <c r="Y19" t="n">
        <v>0.5</v>
      </c>
      <c r="Z19" t="n">
        <v>10</v>
      </c>
      <c r="AA19" t="n">
        <v>599.0560440489451</v>
      </c>
      <c r="AB19" t="n">
        <v>819.6549079552018</v>
      </c>
      <c r="AC19" t="n">
        <v>741.4281939328451</v>
      </c>
      <c r="AD19" t="n">
        <v>599056.0440489451</v>
      </c>
      <c r="AE19" t="n">
        <v>819654.9079552018</v>
      </c>
      <c r="AF19" t="n">
        <v>2.532740575357634e-06</v>
      </c>
      <c r="AG19" t="n">
        <v>17.5</v>
      </c>
      <c r="AH19" t="n">
        <v>741428.1939328451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3.3064</v>
      </c>
      <c r="E20" t="n">
        <v>30.24</v>
      </c>
      <c r="F20" t="n">
        <v>27.22</v>
      </c>
      <c r="G20" t="n">
        <v>108.87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351.64</v>
      </c>
      <c r="Q20" t="n">
        <v>446.56</v>
      </c>
      <c r="R20" t="n">
        <v>63.89</v>
      </c>
      <c r="S20" t="n">
        <v>40.63</v>
      </c>
      <c r="T20" t="n">
        <v>6520.46</v>
      </c>
      <c r="U20" t="n">
        <v>0.64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598.8652263345149</v>
      </c>
      <c r="AB20" t="n">
        <v>819.3938227400351</v>
      </c>
      <c r="AC20" t="n">
        <v>741.1920263241784</v>
      </c>
      <c r="AD20" t="n">
        <v>598865.2263345149</v>
      </c>
      <c r="AE20" t="n">
        <v>819393.8227400351</v>
      </c>
      <c r="AF20" t="n">
        <v>2.532357627494778e-06</v>
      </c>
      <c r="AG20" t="n">
        <v>17.5</v>
      </c>
      <c r="AH20" t="n">
        <v>741192.0263241784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3.3107</v>
      </c>
      <c r="E21" t="n">
        <v>30.2</v>
      </c>
      <c r="F21" t="n">
        <v>27.21</v>
      </c>
      <c r="G21" t="n">
        <v>116.64</v>
      </c>
      <c r="H21" t="n">
        <v>1.65</v>
      </c>
      <c r="I21" t="n">
        <v>14</v>
      </c>
      <c r="J21" t="n">
        <v>215.5</v>
      </c>
      <c r="K21" t="n">
        <v>53.44</v>
      </c>
      <c r="L21" t="n">
        <v>20</v>
      </c>
      <c r="M21" t="n">
        <v>12</v>
      </c>
      <c r="N21" t="n">
        <v>47.07</v>
      </c>
      <c r="O21" t="n">
        <v>26812.71</v>
      </c>
      <c r="P21" t="n">
        <v>351.14</v>
      </c>
      <c r="Q21" t="n">
        <v>446.56</v>
      </c>
      <c r="R21" t="n">
        <v>63.82</v>
      </c>
      <c r="S21" t="n">
        <v>40.63</v>
      </c>
      <c r="T21" t="n">
        <v>6490.57</v>
      </c>
      <c r="U21" t="n">
        <v>0.64</v>
      </c>
      <c r="V21" t="n">
        <v>0.76</v>
      </c>
      <c r="W21" t="n">
        <v>2.63</v>
      </c>
      <c r="X21" t="n">
        <v>0.39</v>
      </c>
      <c r="Y21" t="n">
        <v>0.5</v>
      </c>
      <c r="Z21" t="n">
        <v>10</v>
      </c>
      <c r="AA21" t="n">
        <v>597.9874591719469</v>
      </c>
      <c r="AB21" t="n">
        <v>818.1928229838554</v>
      </c>
      <c r="AC21" t="n">
        <v>740.1056482991148</v>
      </c>
      <c r="AD21" t="n">
        <v>597987.4591719469</v>
      </c>
      <c r="AE21" t="n">
        <v>818192.8229838554</v>
      </c>
      <c r="AF21" t="n">
        <v>2.53565097911534e-06</v>
      </c>
      <c r="AG21" t="n">
        <v>17.47685185185185</v>
      </c>
      <c r="AH21" t="n">
        <v>740105.6482991148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3.3184</v>
      </c>
      <c r="E22" t="n">
        <v>30.13</v>
      </c>
      <c r="F22" t="n">
        <v>27.18</v>
      </c>
      <c r="G22" t="n">
        <v>125.46</v>
      </c>
      <c r="H22" t="n">
        <v>1.72</v>
      </c>
      <c r="I22" t="n">
        <v>13</v>
      </c>
      <c r="J22" t="n">
        <v>217.14</v>
      </c>
      <c r="K22" t="n">
        <v>53.44</v>
      </c>
      <c r="L22" t="n">
        <v>21</v>
      </c>
      <c r="M22" t="n">
        <v>11</v>
      </c>
      <c r="N22" t="n">
        <v>47.7</v>
      </c>
      <c r="O22" t="n">
        <v>27014.3</v>
      </c>
      <c r="P22" t="n">
        <v>349.44</v>
      </c>
      <c r="Q22" t="n">
        <v>446.56</v>
      </c>
      <c r="R22" t="n">
        <v>62.66</v>
      </c>
      <c r="S22" t="n">
        <v>40.63</v>
      </c>
      <c r="T22" t="n">
        <v>5916.17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595.7874402967292</v>
      </c>
      <c r="AB22" t="n">
        <v>815.1826601007998</v>
      </c>
      <c r="AC22" t="n">
        <v>737.3827711368278</v>
      </c>
      <c r="AD22" t="n">
        <v>595787.4402967292</v>
      </c>
      <c r="AE22" t="n">
        <v>815182.6601007998</v>
      </c>
      <c r="AF22" t="n">
        <v>2.541548376203323e-06</v>
      </c>
      <c r="AG22" t="n">
        <v>17.43634259259259</v>
      </c>
      <c r="AH22" t="n">
        <v>737382.7711368279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3.3195</v>
      </c>
      <c r="E23" t="n">
        <v>30.13</v>
      </c>
      <c r="F23" t="n">
        <v>27.17</v>
      </c>
      <c r="G23" t="n">
        <v>125.41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350.08</v>
      </c>
      <c r="Q23" t="n">
        <v>446.56</v>
      </c>
      <c r="R23" t="n">
        <v>62.55</v>
      </c>
      <c r="S23" t="n">
        <v>40.63</v>
      </c>
      <c r="T23" t="n">
        <v>5859.02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596.094856063532</v>
      </c>
      <c r="AB23" t="n">
        <v>815.6032799151659</v>
      </c>
      <c r="AC23" t="n">
        <v>737.7632475864546</v>
      </c>
      <c r="AD23" t="n">
        <v>596094.8560635321</v>
      </c>
      <c r="AE23" t="n">
        <v>815603.2799151659</v>
      </c>
      <c r="AF23" t="n">
        <v>2.542390861501607e-06</v>
      </c>
      <c r="AG23" t="n">
        <v>17.43634259259259</v>
      </c>
      <c r="AH23" t="n">
        <v>737763.2475864545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3.3281</v>
      </c>
      <c r="E24" t="n">
        <v>30.05</v>
      </c>
      <c r="F24" t="n">
        <v>27.13</v>
      </c>
      <c r="G24" t="n">
        <v>135.66</v>
      </c>
      <c r="H24" t="n">
        <v>1.85</v>
      </c>
      <c r="I24" t="n">
        <v>12</v>
      </c>
      <c r="J24" t="n">
        <v>220.43</v>
      </c>
      <c r="K24" t="n">
        <v>53.44</v>
      </c>
      <c r="L24" t="n">
        <v>23</v>
      </c>
      <c r="M24" t="n">
        <v>10</v>
      </c>
      <c r="N24" t="n">
        <v>48.99</v>
      </c>
      <c r="O24" t="n">
        <v>27420.16</v>
      </c>
      <c r="P24" t="n">
        <v>347.45</v>
      </c>
      <c r="Q24" t="n">
        <v>446.56</v>
      </c>
      <c r="R24" t="n">
        <v>61.16</v>
      </c>
      <c r="S24" t="n">
        <v>40.63</v>
      </c>
      <c r="T24" t="n">
        <v>5171.42</v>
      </c>
      <c r="U24" t="n">
        <v>0.66</v>
      </c>
      <c r="V24" t="n">
        <v>0.77</v>
      </c>
      <c r="W24" t="n">
        <v>2.63</v>
      </c>
      <c r="X24" t="n">
        <v>0.3</v>
      </c>
      <c r="Y24" t="n">
        <v>0.5</v>
      </c>
      <c r="Z24" t="n">
        <v>10</v>
      </c>
      <c r="AA24" t="n">
        <v>593.0929007203936</v>
      </c>
      <c r="AB24" t="n">
        <v>811.4958721777608</v>
      </c>
      <c r="AC24" t="n">
        <v>734.0478450787244</v>
      </c>
      <c r="AD24" t="n">
        <v>593092.9007203935</v>
      </c>
      <c r="AE24" t="n">
        <v>811495.8721777608</v>
      </c>
      <c r="AF24" t="n">
        <v>2.548977564742732e-06</v>
      </c>
      <c r="AG24" t="n">
        <v>17.3900462962963</v>
      </c>
      <c r="AH24" t="n">
        <v>734047.8450787244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3.326</v>
      </c>
      <c r="E25" t="n">
        <v>30.07</v>
      </c>
      <c r="F25" t="n">
        <v>27.15</v>
      </c>
      <c r="G25" t="n">
        <v>135.75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347</v>
      </c>
      <c r="Q25" t="n">
        <v>446.57</v>
      </c>
      <c r="R25" t="n">
        <v>61.7</v>
      </c>
      <c r="S25" t="n">
        <v>40.63</v>
      </c>
      <c r="T25" t="n">
        <v>5438.32</v>
      </c>
      <c r="U25" t="n">
        <v>0.66</v>
      </c>
      <c r="V25" t="n">
        <v>0.77</v>
      </c>
      <c r="W25" t="n">
        <v>2.63</v>
      </c>
      <c r="X25" t="n">
        <v>0.32</v>
      </c>
      <c r="Y25" t="n">
        <v>0.5</v>
      </c>
      <c r="Z25" t="n">
        <v>10</v>
      </c>
      <c r="AA25" t="n">
        <v>593.0702793545595</v>
      </c>
      <c r="AB25" t="n">
        <v>811.4649206270424</v>
      </c>
      <c r="AC25" t="n">
        <v>734.0198475005659</v>
      </c>
      <c r="AD25" t="n">
        <v>593070.2793545595</v>
      </c>
      <c r="AE25" t="n">
        <v>811464.9206270424</v>
      </c>
      <c r="AF25" t="n">
        <v>2.547369183718736e-06</v>
      </c>
      <c r="AG25" t="n">
        <v>17.40162037037037</v>
      </c>
      <c r="AH25" t="n">
        <v>734019.8475005659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3.3363</v>
      </c>
      <c r="E26" t="n">
        <v>29.97</v>
      </c>
      <c r="F26" t="n">
        <v>27.1</v>
      </c>
      <c r="G26" t="n">
        <v>147.79</v>
      </c>
      <c r="H26" t="n">
        <v>1.99</v>
      </c>
      <c r="I26" t="n">
        <v>11</v>
      </c>
      <c r="J26" t="n">
        <v>223.75</v>
      </c>
      <c r="K26" t="n">
        <v>53.44</v>
      </c>
      <c r="L26" t="n">
        <v>25</v>
      </c>
      <c r="M26" t="n">
        <v>9</v>
      </c>
      <c r="N26" t="n">
        <v>50.31</v>
      </c>
      <c r="O26" t="n">
        <v>27829.77</v>
      </c>
      <c r="P26" t="n">
        <v>344.94</v>
      </c>
      <c r="Q26" t="n">
        <v>446.56</v>
      </c>
      <c r="R26" t="n">
        <v>60.01</v>
      </c>
      <c r="S26" t="n">
        <v>40.63</v>
      </c>
      <c r="T26" t="n">
        <v>4600.52</v>
      </c>
      <c r="U26" t="n">
        <v>0.68</v>
      </c>
      <c r="V26" t="n">
        <v>0.77</v>
      </c>
      <c r="W26" t="n">
        <v>2.62</v>
      </c>
      <c r="X26" t="n">
        <v>0.27</v>
      </c>
      <c r="Y26" t="n">
        <v>0.5</v>
      </c>
      <c r="Z26" t="n">
        <v>10</v>
      </c>
      <c r="AA26" t="n">
        <v>590.2750375591878</v>
      </c>
      <c r="AB26" t="n">
        <v>807.6403474852505</v>
      </c>
      <c r="AC26" t="n">
        <v>730.5602862516043</v>
      </c>
      <c r="AD26" t="n">
        <v>590275.0375591879</v>
      </c>
      <c r="AE26" t="n">
        <v>807640.3474852504</v>
      </c>
      <c r="AF26" t="n">
        <v>2.555257909693572e-06</v>
      </c>
      <c r="AG26" t="n">
        <v>17.34375</v>
      </c>
      <c r="AH26" t="n">
        <v>730560.2862516043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3.334</v>
      </c>
      <c r="E27" t="n">
        <v>29.99</v>
      </c>
      <c r="F27" t="n">
        <v>27.12</v>
      </c>
      <c r="G27" t="n">
        <v>147.9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345.25</v>
      </c>
      <c r="Q27" t="n">
        <v>446.56</v>
      </c>
      <c r="R27" t="n">
        <v>60.56</v>
      </c>
      <c r="S27" t="n">
        <v>40.63</v>
      </c>
      <c r="T27" t="n">
        <v>4874.37</v>
      </c>
      <c r="U27" t="n">
        <v>0.67</v>
      </c>
      <c r="V27" t="n">
        <v>0.77</v>
      </c>
      <c r="W27" t="n">
        <v>2.63</v>
      </c>
      <c r="X27" t="n">
        <v>0.29</v>
      </c>
      <c r="Y27" t="n">
        <v>0.5</v>
      </c>
      <c r="Z27" t="n">
        <v>10</v>
      </c>
      <c r="AA27" t="n">
        <v>590.8233770377551</v>
      </c>
      <c r="AB27" t="n">
        <v>808.3906097508564</v>
      </c>
      <c r="AC27" t="n">
        <v>731.2389445395808</v>
      </c>
      <c r="AD27" t="n">
        <v>590823.3770377551</v>
      </c>
      <c r="AE27" t="n">
        <v>808390.6097508564</v>
      </c>
      <c r="AF27" t="n">
        <v>2.553496349524434e-06</v>
      </c>
      <c r="AG27" t="n">
        <v>17.35532407407407</v>
      </c>
      <c r="AH27" t="n">
        <v>731238.9445395807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3.3334</v>
      </c>
      <c r="E28" t="n">
        <v>30</v>
      </c>
      <c r="F28" t="n">
        <v>27.12</v>
      </c>
      <c r="G28" t="n">
        <v>147.93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343.67</v>
      </c>
      <c r="Q28" t="n">
        <v>446.56</v>
      </c>
      <c r="R28" t="n">
        <v>60.9</v>
      </c>
      <c r="S28" t="n">
        <v>40.63</v>
      </c>
      <c r="T28" t="n">
        <v>5043.79</v>
      </c>
      <c r="U28" t="n">
        <v>0.67</v>
      </c>
      <c r="V28" t="n">
        <v>0.77</v>
      </c>
      <c r="W28" t="n">
        <v>2.62</v>
      </c>
      <c r="X28" t="n">
        <v>0.29</v>
      </c>
      <c r="Y28" t="n">
        <v>0.5</v>
      </c>
      <c r="Z28" t="n">
        <v>10</v>
      </c>
      <c r="AA28" t="n">
        <v>589.7410907060442</v>
      </c>
      <c r="AB28" t="n">
        <v>806.9097778447067</v>
      </c>
      <c r="AC28" t="n">
        <v>729.8994411521932</v>
      </c>
      <c r="AD28" t="n">
        <v>589741.0907060442</v>
      </c>
      <c r="AE28" t="n">
        <v>806909.7778447067</v>
      </c>
      <c r="AF28" t="n">
        <v>2.553036812089006e-06</v>
      </c>
      <c r="AG28" t="n">
        <v>17.36111111111111</v>
      </c>
      <c r="AH28" t="n">
        <v>729899.4411521931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3.3422</v>
      </c>
      <c r="E29" t="n">
        <v>29.92</v>
      </c>
      <c r="F29" t="n">
        <v>27.08</v>
      </c>
      <c r="G29" t="n">
        <v>162.48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343.62</v>
      </c>
      <c r="Q29" t="n">
        <v>446.56</v>
      </c>
      <c r="R29" t="n">
        <v>59.53</v>
      </c>
      <c r="S29" t="n">
        <v>40.63</v>
      </c>
      <c r="T29" t="n">
        <v>4364.09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588.6139608989166</v>
      </c>
      <c r="AB29" t="n">
        <v>805.3675891171371</v>
      </c>
      <c r="AC29" t="n">
        <v>728.5044367523072</v>
      </c>
      <c r="AD29" t="n">
        <v>588613.9608989166</v>
      </c>
      <c r="AE29" t="n">
        <v>805367.589117137</v>
      </c>
      <c r="AF29" t="n">
        <v>2.559776694475274e-06</v>
      </c>
      <c r="AG29" t="n">
        <v>17.31481481481482</v>
      </c>
      <c r="AH29" t="n">
        <v>728504.4367523072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3.3408</v>
      </c>
      <c r="E30" t="n">
        <v>29.93</v>
      </c>
      <c r="F30" t="n">
        <v>27.09</v>
      </c>
      <c r="G30" t="n">
        <v>162.55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8</v>
      </c>
      <c r="N30" t="n">
        <v>53.05</v>
      </c>
      <c r="O30" t="n">
        <v>28660.06</v>
      </c>
      <c r="P30" t="n">
        <v>342.51</v>
      </c>
      <c r="Q30" t="n">
        <v>446.56</v>
      </c>
      <c r="R30" t="n">
        <v>59.76</v>
      </c>
      <c r="S30" t="n">
        <v>40.63</v>
      </c>
      <c r="T30" t="n">
        <v>4482.47</v>
      </c>
      <c r="U30" t="n">
        <v>0.68</v>
      </c>
      <c r="V30" t="n">
        <v>0.77</v>
      </c>
      <c r="W30" t="n">
        <v>2.63</v>
      </c>
      <c r="X30" t="n">
        <v>0.26</v>
      </c>
      <c r="Y30" t="n">
        <v>0.5</v>
      </c>
      <c r="Z30" t="n">
        <v>10</v>
      </c>
      <c r="AA30" t="n">
        <v>587.9976715435197</v>
      </c>
      <c r="AB30" t="n">
        <v>804.5243548323156</v>
      </c>
      <c r="AC30" t="n">
        <v>727.7416795641424</v>
      </c>
      <c r="AD30" t="n">
        <v>587997.6715435197</v>
      </c>
      <c r="AE30" t="n">
        <v>804524.3548323156</v>
      </c>
      <c r="AF30" t="n">
        <v>2.558704440459277e-06</v>
      </c>
      <c r="AG30" t="n">
        <v>17.32060185185185</v>
      </c>
      <c r="AH30" t="n">
        <v>727741.6795641424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3.3415</v>
      </c>
      <c r="E31" t="n">
        <v>29.93</v>
      </c>
      <c r="F31" t="n">
        <v>27.09</v>
      </c>
      <c r="G31" t="n">
        <v>162.51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8</v>
      </c>
      <c r="N31" t="n">
        <v>53.75</v>
      </c>
      <c r="O31" t="n">
        <v>28870.05</v>
      </c>
      <c r="P31" t="n">
        <v>339.21</v>
      </c>
      <c r="Q31" t="n">
        <v>446.56</v>
      </c>
      <c r="R31" t="n">
        <v>59.54</v>
      </c>
      <c r="S31" t="n">
        <v>40.63</v>
      </c>
      <c r="T31" t="n">
        <v>4370.13</v>
      </c>
      <c r="U31" t="n">
        <v>0.68</v>
      </c>
      <c r="V31" t="n">
        <v>0.77</v>
      </c>
      <c r="W31" t="n">
        <v>2.63</v>
      </c>
      <c r="X31" t="n">
        <v>0.26</v>
      </c>
      <c r="Y31" t="n">
        <v>0.5</v>
      </c>
      <c r="Z31" t="n">
        <v>10</v>
      </c>
      <c r="AA31" t="n">
        <v>585.5350168332499</v>
      </c>
      <c r="AB31" t="n">
        <v>801.1548420130662</v>
      </c>
      <c r="AC31" t="n">
        <v>724.6937483192212</v>
      </c>
      <c r="AD31" t="n">
        <v>585535.0168332498</v>
      </c>
      <c r="AE31" t="n">
        <v>801154.8420130662</v>
      </c>
      <c r="AF31" t="n">
        <v>2.559240567467275e-06</v>
      </c>
      <c r="AG31" t="n">
        <v>17.32060185185185</v>
      </c>
      <c r="AH31" t="n">
        <v>724693.7483192212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3.3487</v>
      </c>
      <c r="E32" t="n">
        <v>29.86</v>
      </c>
      <c r="F32" t="n">
        <v>27.06</v>
      </c>
      <c r="G32" t="n">
        <v>180.39</v>
      </c>
      <c r="H32" t="n">
        <v>2.36</v>
      </c>
      <c r="I32" t="n">
        <v>9</v>
      </c>
      <c r="J32" t="n">
        <v>233.89</v>
      </c>
      <c r="K32" t="n">
        <v>53.44</v>
      </c>
      <c r="L32" t="n">
        <v>31</v>
      </c>
      <c r="M32" t="n">
        <v>7</v>
      </c>
      <c r="N32" t="n">
        <v>54.46</v>
      </c>
      <c r="O32" t="n">
        <v>29081.05</v>
      </c>
      <c r="P32" t="n">
        <v>339.24</v>
      </c>
      <c r="Q32" t="n">
        <v>446.56</v>
      </c>
      <c r="R32" t="n">
        <v>58.59</v>
      </c>
      <c r="S32" t="n">
        <v>40.63</v>
      </c>
      <c r="T32" t="n">
        <v>3898.07</v>
      </c>
      <c r="U32" t="n">
        <v>0.6899999999999999</v>
      </c>
      <c r="V32" t="n">
        <v>0.77</v>
      </c>
      <c r="W32" t="n">
        <v>2.63</v>
      </c>
      <c r="X32" t="n">
        <v>0.23</v>
      </c>
      <c r="Y32" t="n">
        <v>0.5</v>
      </c>
      <c r="Z32" t="n">
        <v>10</v>
      </c>
      <c r="AA32" t="n">
        <v>584.6854635587401</v>
      </c>
      <c r="AB32" t="n">
        <v>799.9924457432367</v>
      </c>
      <c r="AC32" t="n">
        <v>723.6422895179509</v>
      </c>
      <c r="AD32" t="n">
        <v>584685.4635587401</v>
      </c>
      <c r="AE32" t="n">
        <v>799992.4457432367</v>
      </c>
      <c r="AF32" t="n">
        <v>2.564755016692403e-06</v>
      </c>
      <c r="AG32" t="n">
        <v>17.28009259259259</v>
      </c>
      <c r="AH32" t="n">
        <v>723642.2895179508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3.3493</v>
      </c>
      <c r="E33" t="n">
        <v>29.86</v>
      </c>
      <c r="F33" t="n">
        <v>27.05</v>
      </c>
      <c r="G33" t="n">
        <v>180.35</v>
      </c>
      <c r="H33" t="n">
        <v>2.41</v>
      </c>
      <c r="I33" t="n">
        <v>9</v>
      </c>
      <c r="J33" t="n">
        <v>235.61</v>
      </c>
      <c r="K33" t="n">
        <v>53.44</v>
      </c>
      <c r="L33" t="n">
        <v>32</v>
      </c>
      <c r="M33" t="n">
        <v>7</v>
      </c>
      <c r="N33" t="n">
        <v>55.18</v>
      </c>
      <c r="O33" t="n">
        <v>29293.06</v>
      </c>
      <c r="P33" t="n">
        <v>340.73</v>
      </c>
      <c r="Q33" t="n">
        <v>446.56</v>
      </c>
      <c r="R33" t="n">
        <v>58.61</v>
      </c>
      <c r="S33" t="n">
        <v>40.63</v>
      </c>
      <c r="T33" t="n">
        <v>3908.53</v>
      </c>
      <c r="U33" t="n">
        <v>0.6899999999999999</v>
      </c>
      <c r="V33" t="n">
        <v>0.77</v>
      </c>
      <c r="W33" t="n">
        <v>2.62</v>
      </c>
      <c r="X33" t="n">
        <v>0.23</v>
      </c>
      <c r="Y33" t="n">
        <v>0.5</v>
      </c>
      <c r="Z33" t="n">
        <v>10</v>
      </c>
      <c r="AA33" t="n">
        <v>585.6598771236933</v>
      </c>
      <c r="AB33" t="n">
        <v>801.3256813708979</v>
      </c>
      <c r="AC33" t="n">
        <v>724.8482830085162</v>
      </c>
      <c r="AD33" t="n">
        <v>585659.8771236932</v>
      </c>
      <c r="AE33" t="n">
        <v>801325.6813708979</v>
      </c>
      <c r="AF33" t="n">
        <v>2.56521455412783e-06</v>
      </c>
      <c r="AG33" t="n">
        <v>17.28009259259259</v>
      </c>
      <c r="AH33" t="n">
        <v>724848.2830085162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3.3492</v>
      </c>
      <c r="E34" t="n">
        <v>29.86</v>
      </c>
      <c r="F34" t="n">
        <v>27.05</v>
      </c>
      <c r="G34" t="n">
        <v>180.36</v>
      </c>
      <c r="H34" t="n">
        <v>2.47</v>
      </c>
      <c r="I34" t="n">
        <v>9</v>
      </c>
      <c r="J34" t="n">
        <v>237.34</v>
      </c>
      <c r="K34" t="n">
        <v>53.44</v>
      </c>
      <c r="L34" t="n">
        <v>33</v>
      </c>
      <c r="M34" t="n">
        <v>7</v>
      </c>
      <c r="N34" t="n">
        <v>55.91</v>
      </c>
      <c r="O34" t="n">
        <v>29506.09</v>
      </c>
      <c r="P34" t="n">
        <v>339.22</v>
      </c>
      <c r="Q34" t="n">
        <v>446.56</v>
      </c>
      <c r="R34" t="n">
        <v>58.76</v>
      </c>
      <c r="S34" t="n">
        <v>40.63</v>
      </c>
      <c r="T34" t="n">
        <v>3985.02</v>
      </c>
      <c r="U34" t="n">
        <v>0.6899999999999999</v>
      </c>
      <c r="V34" t="n">
        <v>0.77</v>
      </c>
      <c r="W34" t="n">
        <v>2.62</v>
      </c>
      <c r="X34" t="n">
        <v>0.23</v>
      </c>
      <c r="Y34" t="n">
        <v>0.5</v>
      </c>
      <c r="Z34" t="n">
        <v>10</v>
      </c>
      <c r="AA34" t="n">
        <v>584.5799037826519</v>
      </c>
      <c r="AB34" t="n">
        <v>799.8480142006241</v>
      </c>
      <c r="AC34" t="n">
        <v>723.5116423190542</v>
      </c>
      <c r="AD34" t="n">
        <v>584579.9037826519</v>
      </c>
      <c r="AE34" t="n">
        <v>799848.0142006241</v>
      </c>
      <c r="AF34" t="n">
        <v>2.565137964555259e-06</v>
      </c>
      <c r="AG34" t="n">
        <v>17.28009259259259</v>
      </c>
      <c r="AH34" t="n">
        <v>723511.6423190542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3.3483</v>
      </c>
      <c r="E35" t="n">
        <v>29.87</v>
      </c>
      <c r="F35" t="n">
        <v>27.06</v>
      </c>
      <c r="G35" t="n">
        <v>180.41</v>
      </c>
      <c r="H35" t="n">
        <v>2.53</v>
      </c>
      <c r="I35" t="n">
        <v>9</v>
      </c>
      <c r="J35" t="n">
        <v>239.08</v>
      </c>
      <c r="K35" t="n">
        <v>53.44</v>
      </c>
      <c r="L35" t="n">
        <v>34</v>
      </c>
      <c r="M35" t="n">
        <v>7</v>
      </c>
      <c r="N35" t="n">
        <v>56.64</v>
      </c>
      <c r="O35" t="n">
        <v>29720.17</v>
      </c>
      <c r="P35" t="n">
        <v>336.89</v>
      </c>
      <c r="Q35" t="n">
        <v>446.56</v>
      </c>
      <c r="R35" t="n">
        <v>58.79</v>
      </c>
      <c r="S35" t="n">
        <v>40.63</v>
      </c>
      <c r="T35" t="n">
        <v>3999.7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583.0297682593712</v>
      </c>
      <c r="AB35" t="n">
        <v>797.7270503905185</v>
      </c>
      <c r="AC35" t="n">
        <v>721.5931003181938</v>
      </c>
      <c r="AD35" t="n">
        <v>583029.7682593712</v>
      </c>
      <c r="AE35" t="n">
        <v>797727.0503905185</v>
      </c>
      <c r="AF35" t="n">
        <v>2.564448658402118e-06</v>
      </c>
      <c r="AG35" t="n">
        <v>17.28587962962963</v>
      </c>
      <c r="AH35" t="n">
        <v>721593.1003181938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3.3567</v>
      </c>
      <c r="E36" t="n">
        <v>29.79</v>
      </c>
      <c r="F36" t="n">
        <v>27.02</v>
      </c>
      <c r="G36" t="n">
        <v>202.69</v>
      </c>
      <c r="H36" t="n">
        <v>2.58</v>
      </c>
      <c r="I36" t="n">
        <v>8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336.32</v>
      </c>
      <c r="Q36" t="n">
        <v>446.56</v>
      </c>
      <c r="R36" t="n">
        <v>57.71</v>
      </c>
      <c r="S36" t="n">
        <v>40.63</v>
      </c>
      <c r="T36" t="n">
        <v>3465.89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581.5919471399018</v>
      </c>
      <c r="AB36" t="n">
        <v>795.7597601026698</v>
      </c>
      <c r="AC36" t="n">
        <v>719.8135654543081</v>
      </c>
      <c r="AD36" t="n">
        <v>581591.9471399018</v>
      </c>
      <c r="AE36" t="n">
        <v>795759.7601026698</v>
      </c>
      <c r="AF36" t="n">
        <v>2.5708821824981e-06</v>
      </c>
      <c r="AG36" t="n">
        <v>17.23958333333333</v>
      </c>
      <c r="AH36" t="n">
        <v>719813.5654543081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3.3572</v>
      </c>
      <c r="E37" t="n">
        <v>29.79</v>
      </c>
      <c r="F37" t="n">
        <v>27.02</v>
      </c>
      <c r="G37" t="n">
        <v>202.65</v>
      </c>
      <c r="H37" t="n">
        <v>2.64</v>
      </c>
      <c r="I37" t="n">
        <v>8</v>
      </c>
      <c r="J37" t="n">
        <v>242.57</v>
      </c>
      <c r="K37" t="n">
        <v>53.44</v>
      </c>
      <c r="L37" t="n">
        <v>36</v>
      </c>
      <c r="M37" t="n">
        <v>6</v>
      </c>
      <c r="N37" t="n">
        <v>58.14</v>
      </c>
      <c r="O37" t="n">
        <v>30151.65</v>
      </c>
      <c r="P37" t="n">
        <v>336.6</v>
      </c>
      <c r="Q37" t="n">
        <v>446.57</v>
      </c>
      <c r="R37" t="n">
        <v>57.5</v>
      </c>
      <c r="S37" t="n">
        <v>40.63</v>
      </c>
      <c r="T37" t="n">
        <v>3359.14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581.7419813178375</v>
      </c>
      <c r="AB37" t="n">
        <v>795.9650434839622</v>
      </c>
      <c r="AC37" t="n">
        <v>719.9992568778068</v>
      </c>
      <c r="AD37" t="n">
        <v>581741.9813178375</v>
      </c>
      <c r="AE37" t="n">
        <v>795965.0434839622</v>
      </c>
      <c r="AF37" t="n">
        <v>2.571265130360957e-06</v>
      </c>
      <c r="AG37" t="n">
        <v>17.23958333333333</v>
      </c>
      <c r="AH37" t="n">
        <v>719999.2568778069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3.3568</v>
      </c>
      <c r="E38" t="n">
        <v>29.79</v>
      </c>
      <c r="F38" t="n">
        <v>27.02</v>
      </c>
      <c r="G38" t="n">
        <v>202.68</v>
      </c>
      <c r="H38" t="n">
        <v>2.69</v>
      </c>
      <c r="I38" t="n">
        <v>8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336.38</v>
      </c>
      <c r="Q38" t="n">
        <v>446.56</v>
      </c>
      <c r="R38" t="n">
        <v>57.75</v>
      </c>
      <c r="S38" t="n">
        <v>40.63</v>
      </c>
      <c r="T38" t="n">
        <v>3486.48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581.6248396391396</v>
      </c>
      <c r="AB38" t="n">
        <v>795.8047650712415</v>
      </c>
      <c r="AC38" t="n">
        <v>719.8542752118441</v>
      </c>
      <c r="AD38" t="n">
        <v>581624.8396391396</v>
      </c>
      <c r="AE38" t="n">
        <v>795804.7650712415</v>
      </c>
      <c r="AF38" t="n">
        <v>2.570958772070672e-06</v>
      </c>
      <c r="AG38" t="n">
        <v>17.23958333333333</v>
      </c>
      <c r="AH38" t="n">
        <v>719854.2752118441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3.356</v>
      </c>
      <c r="E39" t="n">
        <v>29.8</v>
      </c>
      <c r="F39" t="n">
        <v>27.03</v>
      </c>
      <c r="G39" t="n">
        <v>202.73</v>
      </c>
      <c r="H39" t="n">
        <v>2.75</v>
      </c>
      <c r="I39" t="n">
        <v>8</v>
      </c>
      <c r="J39" t="n">
        <v>246.11</v>
      </c>
      <c r="K39" t="n">
        <v>53.44</v>
      </c>
      <c r="L39" t="n">
        <v>38</v>
      </c>
      <c r="M39" t="n">
        <v>6</v>
      </c>
      <c r="N39" t="n">
        <v>59.67</v>
      </c>
      <c r="O39" t="n">
        <v>30587.38</v>
      </c>
      <c r="P39" t="n">
        <v>334.4</v>
      </c>
      <c r="Q39" t="n">
        <v>446.56</v>
      </c>
      <c r="R39" t="n">
        <v>57.92</v>
      </c>
      <c r="S39" t="n">
        <v>40.63</v>
      </c>
      <c r="T39" t="n">
        <v>3569.59</v>
      </c>
      <c r="U39" t="n">
        <v>0.7</v>
      </c>
      <c r="V39" t="n">
        <v>0.77</v>
      </c>
      <c r="W39" t="n">
        <v>2.62</v>
      </c>
      <c r="X39" t="n">
        <v>0.2</v>
      </c>
      <c r="Y39" t="n">
        <v>0.5</v>
      </c>
      <c r="Z39" t="n">
        <v>10</v>
      </c>
      <c r="AA39" t="n">
        <v>580.3193688152229</v>
      </c>
      <c r="AB39" t="n">
        <v>794.0185622966508</v>
      </c>
      <c r="AC39" t="n">
        <v>718.238545123109</v>
      </c>
      <c r="AD39" t="n">
        <v>580319.3688152229</v>
      </c>
      <c r="AE39" t="n">
        <v>794018.5622966507</v>
      </c>
      <c r="AF39" t="n">
        <v>2.570346055490102e-06</v>
      </c>
      <c r="AG39" t="n">
        <v>17.24537037037037</v>
      </c>
      <c r="AH39" t="n">
        <v>718238.545123109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3.3558</v>
      </c>
      <c r="E40" t="n">
        <v>29.8</v>
      </c>
      <c r="F40" t="n">
        <v>27.03</v>
      </c>
      <c r="G40" t="n">
        <v>202.75</v>
      </c>
      <c r="H40" t="n">
        <v>2.8</v>
      </c>
      <c r="I40" t="n">
        <v>8</v>
      </c>
      <c r="J40" t="n">
        <v>247.89</v>
      </c>
      <c r="K40" t="n">
        <v>53.44</v>
      </c>
      <c r="L40" t="n">
        <v>39</v>
      </c>
      <c r="M40" t="n">
        <v>6</v>
      </c>
      <c r="N40" t="n">
        <v>60.45</v>
      </c>
      <c r="O40" t="n">
        <v>30806.92</v>
      </c>
      <c r="P40" t="n">
        <v>332.49</v>
      </c>
      <c r="Q40" t="n">
        <v>446.56</v>
      </c>
      <c r="R40" t="n">
        <v>57.95</v>
      </c>
      <c r="S40" t="n">
        <v>40.63</v>
      </c>
      <c r="T40" t="n">
        <v>3586.71</v>
      </c>
      <c r="U40" t="n">
        <v>0.7</v>
      </c>
      <c r="V40" t="n">
        <v>0.77</v>
      </c>
      <c r="W40" t="n">
        <v>2.62</v>
      </c>
      <c r="X40" t="n">
        <v>0.21</v>
      </c>
      <c r="Y40" t="n">
        <v>0.5</v>
      </c>
      <c r="Z40" t="n">
        <v>10</v>
      </c>
      <c r="AA40" t="n">
        <v>578.96336965866</v>
      </c>
      <c r="AB40" t="n">
        <v>792.1632244281806</v>
      </c>
      <c r="AC40" t="n">
        <v>716.5602780968226</v>
      </c>
      <c r="AD40" t="n">
        <v>578963.36965866</v>
      </c>
      <c r="AE40" t="n">
        <v>792163.2244281806</v>
      </c>
      <c r="AF40" t="n">
        <v>2.570192876344959e-06</v>
      </c>
      <c r="AG40" t="n">
        <v>17.24537037037037</v>
      </c>
      <c r="AH40" t="n">
        <v>716560.2780968226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3.3627</v>
      </c>
      <c r="E41" t="n">
        <v>29.74</v>
      </c>
      <c r="F41" t="n">
        <v>27.01</v>
      </c>
      <c r="G41" t="n">
        <v>231.5</v>
      </c>
      <c r="H41" t="n">
        <v>2.85</v>
      </c>
      <c r="I41" t="n">
        <v>7</v>
      </c>
      <c r="J41" t="n">
        <v>249.68</v>
      </c>
      <c r="K41" t="n">
        <v>53.44</v>
      </c>
      <c r="L41" t="n">
        <v>40</v>
      </c>
      <c r="M41" t="n">
        <v>5</v>
      </c>
      <c r="N41" t="n">
        <v>61.24</v>
      </c>
      <c r="O41" t="n">
        <v>31027.6</v>
      </c>
      <c r="P41" t="n">
        <v>331.83</v>
      </c>
      <c r="Q41" t="n">
        <v>446.56</v>
      </c>
      <c r="R41" t="n">
        <v>57.2</v>
      </c>
      <c r="S41" t="n">
        <v>40.63</v>
      </c>
      <c r="T41" t="n">
        <v>3213.66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577.7045512430013</v>
      </c>
      <c r="AB41" t="n">
        <v>790.4408535367274</v>
      </c>
      <c r="AC41" t="n">
        <v>715.0022878658871</v>
      </c>
      <c r="AD41" t="n">
        <v>577704.5512430014</v>
      </c>
      <c r="AE41" t="n">
        <v>790440.8535367275</v>
      </c>
      <c r="AF41" t="n">
        <v>2.575477556852374e-06</v>
      </c>
      <c r="AG41" t="n">
        <v>17.21064814814815</v>
      </c>
      <c r="AH41" t="n">
        <v>715002.287865887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2.3801</v>
      </c>
      <c r="E2" t="n">
        <v>42.01</v>
      </c>
      <c r="F2" t="n">
        <v>34.05</v>
      </c>
      <c r="G2" t="n">
        <v>8.31</v>
      </c>
      <c r="H2" t="n">
        <v>0.15</v>
      </c>
      <c r="I2" t="n">
        <v>246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339.14</v>
      </c>
      <c r="Q2" t="n">
        <v>446.62</v>
      </c>
      <c r="R2" t="n">
        <v>287.07</v>
      </c>
      <c r="S2" t="n">
        <v>40.63</v>
      </c>
      <c r="T2" t="n">
        <v>116953.83</v>
      </c>
      <c r="U2" t="n">
        <v>0.14</v>
      </c>
      <c r="V2" t="n">
        <v>0.61</v>
      </c>
      <c r="W2" t="n">
        <v>3.01</v>
      </c>
      <c r="X2" t="n">
        <v>7.22</v>
      </c>
      <c r="Y2" t="n">
        <v>0.5</v>
      </c>
      <c r="Z2" t="n">
        <v>10</v>
      </c>
      <c r="AA2" t="n">
        <v>796.9756465986694</v>
      </c>
      <c r="AB2" t="n">
        <v>1090.457239760354</v>
      </c>
      <c r="AC2" t="n">
        <v>986.3855312639733</v>
      </c>
      <c r="AD2" t="n">
        <v>796975.6465986695</v>
      </c>
      <c r="AE2" t="n">
        <v>1090457.239760354</v>
      </c>
      <c r="AF2" t="n">
        <v>2.046959228338724e-06</v>
      </c>
      <c r="AG2" t="n">
        <v>24.31134259259259</v>
      </c>
      <c r="AH2" t="n">
        <v>986385.5312639733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2.8879</v>
      </c>
      <c r="E3" t="n">
        <v>34.63</v>
      </c>
      <c r="F3" t="n">
        <v>29.96</v>
      </c>
      <c r="G3" t="n">
        <v>16.65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295.92</v>
      </c>
      <c r="Q3" t="n">
        <v>446.57</v>
      </c>
      <c r="R3" t="n">
        <v>153</v>
      </c>
      <c r="S3" t="n">
        <v>40.63</v>
      </c>
      <c r="T3" t="n">
        <v>50611.03</v>
      </c>
      <c r="U3" t="n">
        <v>0.27</v>
      </c>
      <c r="V3" t="n">
        <v>0.6899999999999999</v>
      </c>
      <c r="W3" t="n">
        <v>2.8</v>
      </c>
      <c r="X3" t="n">
        <v>3.13</v>
      </c>
      <c r="Y3" t="n">
        <v>0.5</v>
      </c>
      <c r="Z3" t="n">
        <v>10</v>
      </c>
      <c r="AA3" t="n">
        <v>610.233261777909</v>
      </c>
      <c r="AB3" t="n">
        <v>834.948070356015</v>
      </c>
      <c r="AC3" t="n">
        <v>755.2617983782128</v>
      </c>
      <c r="AD3" t="n">
        <v>610233.261777909</v>
      </c>
      <c r="AE3" t="n">
        <v>834948.070356015</v>
      </c>
      <c r="AF3" t="n">
        <v>2.483682851779085e-06</v>
      </c>
      <c r="AG3" t="n">
        <v>20.04050925925926</v>
      </c>
      <c r="AH3" t="n">
        <v>755261.7983782128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3.0711</v>
      </c>
      <c r="E4" t="n">
        <v>32.56</v>
      </c>
      <c r="F4" t="n">
        <v>28.83</v>
      </c>
      <c r="G4" t="n">
        <v>25.07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282.32</v>
      </c>
      <c r="Q4" t="n">
        <v>446.59</v>
      </c>
      <c r="R4" t="n">
        <v>115.99</v>
      </c>
      <c r="S4" t="n">
        <v>40.63</v>
      </c>
      <c r="T4" t="n">
        <v>32301.69</v>
      </c>
      <c r="U4" t="n">
        <v>0.35</v>
      </c>
      <c r="V4" t="n">
        <v>0.72</v>
      </c>
      <c r="W4" t="n">
        <v>2.74</v>
      </c>
      <c r="X4" t="n">
        <v>2</v>
      </c>
      <c r="Y4" t="n">
        <v>0.5</v>
      </c>
      <c r="Z4" t="n">
        <v>10</v>
      </c>
      <c r="AA4" t="n">
        <v>558.0785553192815</v>
      </c>
      <c r="AB4" t="n">
        <v>763.5877000760614</v>
      </c>
      <c r="AC4" t="n">
        <v>690.7119616828694</v>
      </c>
      <c r="AD4" t="n">
        <v>558078.5553192814</v>
      </c>
      <c r="AE4" t="n">
        <v>763587.7000760614</v>
      </c>
      <c r="AF4" t="n">
        <v>2.641240488278246e-06</v>
      </c>
      <c r="AG4" t="n">
        <v>18.8425925925926</v>
      </c>
      <c r="AH4" t="n">
        <v>690711.9616828694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3.1676</v>
      </c>
      <c r="E5" t="n">
        <v>31.57</v>
      </c>
      <c r="F5" t="n">
        <v>28.27</v>
      </c>
      <c r="G5" t="n">
        <v>33.26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274.34</v>
      </c>
      <c r="Q5" t="n">
        <v>446.57</v>
      </c>
      <c r="R5" t="n">
        <v>98.01000000000001</v>
      </c>
      <c r="S5" t="n">
        <v>40.63</v>
      </c>
      <c r="T5" t="n">
        <v>23398.07</v>
      </c>
      <c r="U5" t="n">
        <v>0.41</v>
      </c>
      <c r="V5" t="n">
        <v>0.74</v>
      </c>
      <c r="W5" t="n">
        <v>2.69</v>
      </c>
      <c r="X5" t="n">
        <v>1.44</v>
      </c>
      <c r="Y5" t="n">
        <v>0.5</v>
      </c>
      <c r="Z5" t="n">
        <v>10</v>
      </c>
      <c r="AA5" t="n">
        <v>532.2867391057846</v>
      </c>
      <c r="AB5" t="n">
        <v>728.2981992781293</v>
      </c>
      <c r="AC5" t="n">
        <v>658.7904413119666</v>
      </c>
      <c r="AD5" t="n">
        <v>532286.7391057846</v>
      </c>
      <c r="AE5" t="n">
        <v>728298.1992781294</v>
      </c>
      <c r="AF5" t="n">
        <v>2.72423345728572e-06</v>
      </c>
      <c r="AG5" t="n">
        <v>18.26967592592593</v>
      </c>
      <c r="AH5" t="n">
        <v>658790.4413119665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3.2264</v>
      </c>
      <c r="E6" t="n">
        <v>30.99</v>
      </c>
      <c r="F6" t="n">
        <v>27.95</v>
      </c>
      <c r="G6" t="n">
        <v>41.93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38</v>
      </c>
      <c r="N6" t="n">
        <v>17.83</v>
      </c>
      <c r="O6" t="n">
        <v>15186.08</v>
      </c>
      <c r="P6" t="n">
        <v>268.91</v>
      </c>
      <c r="Q6" t="n">
        <v>446.57</v>
      </c>
      <c r="R6" t="n">
        <v>87.98</v>
      </c>
      <c r="S6" t="n">
        <v>40.63</v>
      </c>
      <c r="T6" t="n">
        <v>18440.92</v>
      </c>
      <c r="U6" t="n">
        <v>0.46</v>
      </c>
      <c r="V6" t="n">
        <v>0.74</v>
      </c>
      <c r="W6" t="n">
        <v>2.67</v>
      </c>
      <c r="X6" t="n">
        <v>1.13</v>
      </c>
      <c r="Y6" t="n">
        <v>0.5</v>
      </c>
      <c r="Z6" t="n">
        <v>10</v>
      </c>
      <c r="AA6" t="n">
        <v>521.4956283733137</v>
      </c>
      <c r="AB6" t="n">
        <v>713.5333255037565</v>
      </c>
      <c r="AC6" t="n">
        <v>645.4347063679893</v>
      </c>
      <c r="AD6" t="n">
        <v>521495.6283733137</v>
      </c>
      <c r="AE6" t="n">
        <v>713533.3255037565</v>
      </c>
      <c r="AF6" t="n">
        <v>2.774803266380428e-06</v>
      </c>
      <c r="AG6" t="n">
        <v>17.93402777777778</v>
      </c>
      <c r="AH6" t="n">
        <v>645434.7063679893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3.2669</v>
      </c>
      <c r="E7" t="n">
        <v>30.61</v>
      </c>
      <c r="F7" t="n">
        <v>27.74</v>
      </c>
      <c r="G7" t="n">
        <v>50.43</v>
      </c>
      <c r="H7" t="n">
        <v>0.86</v>
      </c>
      <c r="I7" t="n">
        <v>33</v>
      </c>
      <c r="J7" t="n">
        <v>122.54</v>
      </c>
      <c r="K7" t="n">
        <v>43.4</v>
      </c>
      <c r="L7" t="n">
        <v>6</v>
      </c>
      <c r="M7" t="n">
        <v>31</v>
      </c>
      <c r="N7" t="n">
        <v>18.14</v>
      </c>
      <c r="O7" t="n">
        <v>15347.16</v>
      </c>
      <c r="P7" t="n">
        <v>264.49</v>
      </c>
      <c r="Q7" t="n">
        <v>446.57</v>
      </c>
      <c r="R7" t="n">
        <v>81.06</v>
      </c>
      <c r="S7" t="n">
        <v>40.63</v>
      </c>
      <c r="T7" t="n">
        <v>15015.3</v>
      </c>
      <c r="U7" t="n">
        <v>0.5</v>
      </c>
      <c r="V7" t="n">
        <v>0.75</v>
      </c>
      <c r="W7" t="n">
        <v>2.66</v>
      </c>
      <c r="X7" t="n">
        <v>0.91</v>
      </c>
      <c r="Y7" t="n">
        <v>0.5</v>
      </c>
      <c r="Z7" t="n">
        <v>10</v>
      </c>
      <c r="AA7" t="n">
        <v>506.0075446587515</v>
      </c>
      <c r="AB7" t="n">
        <v>692.3418460794632</v>
      </c>
      <c r="AC7" t="n">
        <v>626.2657119975222</v>
      </c>
      <c r="AD7" t="n">
        <v>506007.5446587515</v>
      </c>
      <c r="AE7" t="n">
        <v>692341.8460794631</v>
      </c>
      <c r="AF7" t="n">
        <v>2.80963451244056e-06</v>
      </c>
      <c r="AG7" t="n">
        <v>17.71412037037037</v>
      </c>
      <c r="AH7" t="n">
        <v>626265.7119975222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3.2954</v>
      </c>
      <c r="E8" t="n">
        <v>30.34</v>
      </c>
      <c r="F8" t="n">
        <v>27.59</v>
      </c>
      <c r="G8" t="n">
        <v>59.13</v>
      </c>
      <c r="H8" t="n">
        <v>1</v>
      </c>
      <c r="I8" t="n">
        <v>28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260.84</v>
      </c>
      <c r="Q8" t="n">
        <v>446.56</v>
      </c>
      <c r="R8" t="n">
        <v>76.39</v>
      </c>
      <c r="S8" t="n">
        <v>40.63</v>
      </c>
      <c r="T8" t="n">
        <v>12706.32</v>
      </c>
      <c r="U8" t="n">
        <v>0.53</v>
      </c>
      <c r="V8" t="n">
        <v>0.75</v>
      </c>
      <c r="W8" t="n">
        <v>2.65</v>
      </c>
      <c r="X8" t="n">
        <v>0.76</v>
      </c>
      <c r="Y8" t="n">
        <v>0.5</v>
      </c>
      <c r="Z8" t="n">
        <v>10</v>
      </c>
      <c r="AA8" t="n">
        <v>500.3938030343093</v>
      </c>
      <c r="AB8" t="n">
        <v>684.6608771280997</v>
      </c>
      <c r="AC8" t="n">
        <v>619.3178039425694</v>
      </c>
      <c r="AD8" t="n">
        <v>500393.8030343093</v>
      </c>
      <c r="AE8" t="n">
        <v>684660.8771280998</v>
      </c>
      <c r="AF8" t="n">
        <v>2.834145389297689e-06</v>
      </c>
      <c r="AG8" t="n">
        <v>17.55787037037037</v>
      </c>
      <c r="AH8" t="n">
        <v>619317.8039425694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3.3181</v>
      </c>
      <c r="E9" t="n">
        <v>30.14</v>
      </c>
      <c r="F9" t="n">
        <v>27.48</v>
      </c>
      <c r="G9" t="n">
        <v>68.7</v>
      </c>
      <c r="H9" t="n">
        <v>1.13</v>
      </c>
      <c r="I9" t="n">
        <v>24</v>
      </c>
      <c r="J9" t="n">
        <v>125.16</v>
      </c>
      <c r="K9" t="n">
        <v>43.4</v>
      </c>
      <c r="L9" t="n">
        <v>8</v>
      </c>
      <c r="M9" t="n">
        <v>22</v>
      </c>
      <c r="N9" t="n">
        <v>18.76</v>
      </c>
      <c r="O9" t="n">
        <v>15670.68</v>
      </c>
      <c r="P9" t="n">
        <v>257.01</v>
      </c>
      <c r="Q9" t="n">
        <v>446.58</v>
      </c>
      <c r="R9" t="n">
        <v>72.39</v>
      </c>
      <c r="S9" t="n">
        <v>40.63</v>
      </c>
      <c r="T9" t="n">
        <v>10727.12</v>
      </c>
      <c r="U9" t="n">
        <v>0.5600000000000001</v>
      </c>
      <c r="V9" t="n">
        <v>0.76</v>
      </c>
      <c r="W9" t="n">
        <v>2.65</v>
      </c>
      <c r="X9" t="n">
        <v>0.65</v>
      </c>
      <c r="Y9" t="n">
        <v>0.5</v>
      </c>
      <c r="Z9" t="n">
        <v>10</v>
      </c>
      <c r="AA9" t="n">
        <v>495.1780466013811</v>
      </c>
      <c r="AB9" t="n">
        <v>677.5244490736335</v>
      </c>
      <c r="AC9" t="n">
        <v>612.8624665655817</v>
      </c>
      <c r="AD9" t="n">
        <v>495178.0466013812</v>
      </c>
      <c r="AE9" t="n">
        <v>677524.4490736335</v>
      </c>
      <c r="AF9" t="n">
        <v>2.853668087706701e-06</v>
      </c>
      <c r="AG9" t="n">
        <v>17.44212962962963</v>
      </c>
      <c r="AH9" t="n">
        <v>612862.4665655817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3.3293</v>
      </c>
      <c r="E10" t="n">
        <v>30.04</v>
      </c>
      <c r="F10" t="n">
        <v>27.43</v>
      </c>
      <c r="G10" t="n">
        <v>74.8</v>
      </c>
      <c r="H10" t="n">
        <v>1.26</v>
      </c>
      <c r="I10" t="n">
        <v>22</v>
      </c>
      <c r="J10" t="n">
        <v>126.48</v>
      </c>
      <c r="K10" t="n">
        <v>43.4</v>
      </c>
      <c r="L10" t="n">
        <v>9</v>
      </c>
      <c r="M10" t="n">
        <v>20</v>
      </c>
      <c r="N10" t="n">
        <v>19.08</v>
      </c>
      <c r="O10" t="n">
        <v>15833.12</v>
      </c>
      <c r="P10" t="n">
        <v>253.73</v>
      </c>
      <c r="Q10" t="n">
        <v>446.56</v>
      </c>
      <c r="R10" t="n">
        <v>70.8</v>
      </c>
      <c r="S10" t="n">
        <v>40.63</v>
      </c>
      <c r="T10" t="n">
        <v>9942.030000000001</v>
      </c>
      <c r="U10" t="n">
        <v>0.57</v>
      </c>
      <c r="V10" t="n">
        <v>0.76</v>
      </c>
      <c r="W10" t="n">
        <v>2.64</v>
      </c>
      <c r="X10" t="n">
        <v>0.6</v>
      </c>
      <c r="Y10" t="n">
        <v>0.5</v>
      </c>
      <c r="Z10" t="n">
        <v>10</v>
      </c>
      <c r="AA10" t="n">
        <v>491.7175205683175</v>
      </c>
      <c r="AB10" t="n">
        <v>672.789604687562</v>
      </c>
      <c r="AC10" t="n">
        <v>608.5795090823211</v>
      </c>
      <c r="AD10" t="n">
        <v>491717.5205683175</v>
      </c>
      <c r="AE10" t="n">
        <v>672789.604687562</v>
      </c>
      <c r="AF10" t="n">
        <v>2.863300432296169e-06</v>
      </c>
      <c r="AG10" t="n">
        <v>17.38425925925926</v>
      </c>
      <c r="AH10" t="n">
        <v>608579.5090823211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3.3465</v>
      </c>
      <c r="E11" t="n">
        <v>29.88</v>
      </c>
      <c r="F11" t="n">
        <v>27.34</v>
      </c>
      <c r="G11" t="n">
        <v>86.34999999999999</v>
      </c>
      <c r="H11" t="n">
        <v>1.38</v>
      </c>
      <c r="I11" t="n">
        <v>19</v>
      </c>
      <c r="J11" t="n">
        <v>127.8</v>
      </c>
      <c r="K11" t="n">
        <v>43.4</v>
      </c>
      <c r="L11" t="n">
        <v>10</v>
      </c>
      <c r="M11" t="n">
        <v>17</v>
      </c>
      <c r="N11" t="n">
        <v>19.4</v>
      </c>
      <c r="O11" t="n">
        <v>15996.02</v>
      </c>
      <c r="P11" t="n">
        <v>250.53</v>
      </c>
      <c r="Q11" t="n">
        <v>446.56</v>
      </c>
      <c r="R11" t="n">
        <v>68.05</v>
      </c>
      <c r="S11" t="n">
        <v>40.63</v>
      </c>
      <c r="T11" t="n">
        <v>8582.34</v>
      </c>
      <c r="U11" t="n">
        <v>0.6</v>
      </c>
      <c r="V11" t="n">
        <v>0.76</v>
      </c>
      <c r="W11" t="n">
        <v>2.64</v>
      </c>
      <c r="X11" t="n">
        <v>0.52</v>
      </c>
      <c r="Y11" t="n">
        <v>0.5</v>
      </c>
      <c r="Z11" t="n">
        <v>10</v>
      </c>
      <c r="AA11" t="n">
        <v>487.7348110055353</v>
      </c>
      <c r="AB11" t="n">
        <v>667.3402857590181</v>
      </c>
      <c r="AC11" t="n">
        <v>603.6502655041502</v>
      </c>
      <c r="AD11" t="n">
        <v>487734.8110055353</v>
      </c>
      <c r="AE11" t="n">
        <v>667340.2857590182</v>
      </c>
      <c r="AF11" t="n">
        <v>2.878092961487139e-06</v>
      </c>
      <c r="AG11" t="n">
        <v>17.29166666666667</v>
      </c>
      <c r="AH11" t="n">
        <v>603650.2655041502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3.3527</v>
      </c>
      <c r="E12" t="n">
        <v>29.83</v>
      </c>
      <c r="F12" t="n">
        <v>27.31</v>
      </c>
      <c r="G12" t="n">
        <v>91.04000000000001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247.67</v>
      </c>
      <c r="Q12" t="n">
        <v>446.56</v>
      </c>
      <c r="R12" t="n">
        <v>67</v>
      </c>
      <c r="S12" t="n">
        <v>40.63</v>
      </c>
      <c r="T12" t="n">
        <v>8058.39</v>
      </c>
      <c r="U12" t="n">
        <v>0.61</v>
      </c>
      <c r="V12" t="n">
        <v>0.76</v>
      </c>
      <c r="W12" t="n">
        <v>2.64</v>
      </c>
      <c r="X12" t="n">
        <v>0.48</v>
      </c>
      <c r="Y12" t="n">
        <v>0.5</v>
      </c>
      <c r="Z12" t="n">
        <v>10</v>
      </c>
      <c r="AA12" t="n">
        <v>485.0857206869071</v>
      </c>
      <c r="AB12" t="n">
        <v>663.7156835154544</v>
      </c>
      <c r="AC12" t="n">
        <v>600.3715902115511</v>
      </c>
      <c r="AD12" t="n">
        <v>485085.7206869071</v>
      </c>
      <c r="AE12" t="n">
        <v>663715.6835154544</v>
      </c>
      <c r="AF12" t="n">
        <v>2.883425152242023e-06</v>
      </c>
      <c r="AG12" t="n">
        <v>17.26273148148148</v>
      </c>
      <c r="AH12" t="n">
        <v>600371.5902115511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3.3651</v>
      </c>
      <c r="E13" t="n">
        <v>29.72</v>
      </c>
      <c r="F13" t="n">
        <v>27.25</v>
      </c>
      <c r="G13" t="n">
        <v>102.19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14</v>
      </c>
      <c r="N13" t="n">
        <v>20.05</v>
      </c>
      <c r="O13" t="n">
        <v>16323.22</v>
      </c>
      <c r="P13" t="n">
        <v>245.54</v>
      </c>
      <c r="Q13" t="n">
        <v>446.56</v>
      </c>
      <c r="R13" t="n">
        <v>65.16</v>
      </c>
      <c r="S13" t="n">
        <v>40.63</v>
      </c>
      <c r="T13" t="n">
        <v>7150.79</v>
      </c>
      <c r="U13" t="n">
        <v>0.62</v>
      </c>
      <c r="V13" t="n">
        <v>0.76</v>
      </c>
      <c r="W13" t="n">
        <v>2.63</v>
      </c>
      <c r="X13" t="n">
        <v>0.42</v>
      </c>
      <c r="Y13" t="n">
        <v>0.5</v>
      </c>
      <c r="Z13" t="n">
        <v>10</v>
      </c>
      <c r="AA13" t="n">
        <v>482.3971187796934</v>
      </c>
      <c r="AB13" t="n">
        <v>660.0370197732598</v>
      </c>
      <c r="AC13" t="n">
        <v>597.0440129738745</v>
      </c>
      <c r="AD13" t="n">
        <v>482397.1187796934</v>
      </c>
      <c r="AE13" t="n">
        <v>660037.0197732598</v>
      </c>
      <c r="AF13" t="n">
        <v>2.894089533751791e-06</v>
      </c>
      <c r="AG13" t="n">
        <v>17.19907407407407</v>
      </c>
      <c r="AH13" t="n">
        <v>597044.0129738745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3.3709</v>
      </c>
      <c r="E14" t="n">
        <v>29.67</v>
      </c>
      <c r="F14" t="n">
        <v>27.22</v>
      </c>
      <c r="G14" t="n">
        <v>108.89</v>
      </c>
      <c r="H14" t="n">
        <v>1.74</v>
      </c>
      <c r="I14" t="n">
        <v>15</v>
      </c>
      <c r="J14" t="n">
        <v>131.79</v>
      </c>
      <c r="K14" t="n">
        <v>43.4</v>
      </c>
      <c r="L14" t="n">
        <v>13</v>
      </c>
      <c r="M14" t="n">
        <v>13</v>
      </c>
      <c r="N14" t="n">
        <v>20.39</v>
      </c>
      <c r="O14" t="n">
        <v>16487.53</v>
      </c>
      <c r="P14" t="n">
        <v>241.99</v>
      </c>
      <c r="Q14" t="n">
        <v>446.57</v>
      </c>
      <c r="R14" t="n">
        <v>64.19</v>
      </c>
      <c r="S14" t="n">
        <v>40.63</v>
      </c>
      <c r="T14" t="n">
        <v>6672.31</v>
      </c>
      <c r="U14" t="n">
        <v>0.63</v>
      </c>
      <c r="V14" t="n">
        <v>0.76</v>
      </c>
      <c r="W14" t="n">
        <v>2.63</v>
      </c>
      <c r="X14" t="n">
        <v>0.4</v>
      </c>
      <c r="Y14" t="n">
        <v>0.5</v>
      </c>
      <c r="Z14" t="n">
        <v>10</v>
      </c>
      <c r="AA14" t="n">
        <v>479.3080374004081</v>
      </c>
      <c r="AB14" t="n">
        <v>655.8104023494693</v>
      </c>
      <c r="AC14" t="n">
        <v>593.2207779849158</v>
      </c>
      <c r="AD14" t="n">
        <v>479308.0374004081</v>
      </c>
      <c r="AE14" t="n">
        <v>655810.4023494694</v>
      </c>
      <c r="AF14" t="n">
        <v>2.899077712199909e-06</v>
      </c>
      <c r="AG14" t="n">
        <v>17.17013888888889</v>
      </c>
      <c r="AH14" t="n">
        <v>593220.7779849158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3.3775</v>
      </c>
      <c r="E15" t="n">
        <v>29.61</v>
      </c>
      <c r="F15" t="n">
        <v>27.19</v>
      </c>
      <c r="G15" t="n">
        <v>116.52</v>
      </c>
      <c r="H15" t="n">
        <v>1.86</v>
      </c>
      <c r="I15" t="n">
        <v>14</v>
      </c>
      <c r="J15" t="n">
        <v>133.12</v>
      </c>
      <c r="K15" t="n">
        <v>43.4</v>
      </c>
      <c r="L15" t="n">
        <v>14</v>
      </c>
      <c r="M15" t="n">
        <v>12</v>
      </c>
      <c r="N15" t="n">
        <v>20.72</v>
      </c>
      <c r="O15" t="n">
        <v>16652.31</v>
      </c>
      <c r="P15" t="n">
        <v>238.28</v>
      </c>
      <c r="Q15" t="n">
        <v>446.56</v>
      </c>
      <c r="R15" t="n">
        <v>63.13</v>
      </c>
      <c r="S15" t="n">
        <v>40.63</v>
      </c>
      <c r="T15" t="n">
        <v>6146.71</v>
      </c>
      <c r="U15" t="n">
        <v>0.64</v>
      </c>
      <c r="V15" t="n">
        <v>0.76</v>
      </c>
      <c r="W15" t="n">
        <v>2.63</v>
      </c>
      <c r="X15" t="n">
        <v>0.36</v>
      </c>
      <c r="Y15" t="n">
        <v>0.5</v>
      </c>
      <c r="Z15" t="n">
        <v>10</v>
      </c>
      <c r="AA15" t="n">
        <v>468.1295068301808</v>
      </c>
      <c r="AB15" t="n">
        <v>640.5154436613212</v>
      </c>
      <c r="AC15" t="n">
        <v>579.3855486873551</v>
      </c>
      <c r="AD15" t="n">
        <v>468129.5068301808</v>
      </c>
      <c r="AE15" t="n">
        <v>640515.4436613212</v>
      </c>
      <c r="AF15" t="n">
        <v>2.90475391526156e-06</v>
      </c>
      <c r="AG15" t="n">
        <v>17.13541666666667</v>
      </c>
      <c r="AH15" t="n">
        <v>579385.5486873551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3.3816</v>
      </c>
      <c r="E16" t="n">
        <v>29.57</v>
      </c>
      <c r="F16" t="n">
        <v>27.18</v>
      </c>
      <c r="G16" t="n">
        <v>125.43</v>
      </c>
      <c r="H16" t="n">
        <v>1.97</v>
      </c>
      <c r="I16" t="n">
        <v>13</v>
      </c>
      <c r="J16" t="n">
        <v>134.46</v>
      </c>
      <c r="K16" t="n">
        <v>43.4</v>
      </c>
      <c r="L16" t="n">
        <v>15</v>
      </c>
      <c r="M16" t="n">
        <v>11</v>
      </c>
      <c r="N16" t="n">
        <v>21.06</v>
      </c>
      <c r="O16" t="n">
        <v>16817.7</v>
      </c>
      <c r="P16" t="n">
        <v>237.94</v>
      </c>
      <c r="Q16" t="n">
        <v>446.58</v>
      </c>
      <c r="R16" t="n">
        <v>62.61</v>
      </c>
      <c r="S16" t="n">
        <v>40.63</v>
      </c>
      <c r="T16" t="n">
        <v>5888.83</v>
      </c>
      <c r="U16" t="n">
        <v>0.65</v>
      </c>
      <c r="V16" t="n">
        <v>0.76</v>
      </c>
      <c r="W16" t="n">
        <v>2.63</v>
      </c>
      <c r="X16" t="n">
        <v>0.35</v>
      </c>
      <c r="Y16" t="n">
        <v>0.5</v>
      </c>
      <c r="Z16" t="n">
        <v>10</v>
      </c>
      <c r="AA16" t="n">
        <v>467.5467255995164</v>
      </c>
      <c r="AB16" t="n">
        <v>639.718056671033</v>
      </c>
      <c r="AC16" t="n">
        <v>578.6642631922803</v>
      </c>
      <c r="AD16" t="n">
        <v>467546.7255995164</v>
      </c>
      <c r="AE16" t="n">
        <v>639718.0566710329</v>
      </c>
      <c r="AF16" t="n">
        <v>2.908280041405919e-06</v>
      </c>
      <c r="AG16" t="n">
        <v>17.11226851851852</v>
      </c>
      <c r="AH16" t="n">
        <v>578664.2631922803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3.389</v>
      </c>
      <c r="E17" t="n">
        <v>29.51</v>
      </c>
      <c r="F17" t="n">
        <v>27.14</v>
      </c>
      <c r="G17" t="n">
        <v>135.68</v>
      </c>
      <c r="H17" t="n">
        <v>2.08</v>
      </c>
      <c r="I17" t="n">
        <v>12</v>
      </c>
      <c r="J17" t="n">
        <v>135.81</v>
      </c>
      <c r="K17" t="n">
        <v>43.4</v>
      </c>
      <c r="L17" t="n">
        <v>16</v>
      </c>
      <c r="M17" t="n">
        <v>10</v>
      </c>
      <c r="N17" t="n">
        <v>21.41</v>
      </c>
      <c r="O17" t="n">
        <v>16983.46</v>
      </c>
      <c r="P17" t="n">
        <v>233.76</v>
      </c>
      <c r="Q17" t="n">
        <v>446.58</v>
      </c>
      <c r="R17" t="n">
        <v>61.23</v>
      </c>
      <c r="S17" t="n">
        <v>40.63</v>
      </c>
      <c r="T17" t="n">
        <v>5202.72</v>
      </c>
      <c r="U17" t="n">
        <v>0.66</v>
      </c>
      <c r="V17" t="n">
        <v>0.77</v>
      </c>
      <c r="W17" t="n">
        <v>2.63</v>
      </c>
      <c r="X17" t="n">
        <v>0.31</v>
      </c>
      <c r="Y17" t="n">
        <v>0.5</v>
      </c>
      <c r="Z17" t="n">
        <v>10</v>
      </c>
      <c r="AA17" t="n">
        <v>463.8856402291881</v>
      </c>
      <c r="AB17" t="n">
        <v>634.7087981516623</v>
      </c>
      <c r="AC17" t="n">
        <v>574.13308127546</v>
      </c>
      <c r="AD17" t="n">
        <v>463885.6402291881</v>
      </c>
      <c r="AE17" t="n">
        <v>634708.7981516623</v>
      </c>
      <c r="AF17" t="n">
        <v>2.914644269081103e-06</v>
      </c>
      <c r="AG17" t="n">
        <v>17.0775462962963</v>
      </c>
      <c r="AH17" t="n">
        <v>574133.08127546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3.3938</v>
      </c>
      <c r="E18" t="n">
        <v>29.47</v>
      </c>
      <c r="F18" t="n">
        <v>27.12</v>
      </c>
      <c r="G18" t="n">
        <v>147.92</v>
      </c>
      <c r="H18" t="n">
        <v>2.19</v>
      </c>
      <c r="I18" t="n">
        <v>11</v>
      </c>
      <c r="J18" t="n">
        <v>137.15</v>
      </c>
      <c r="K18" t="n">
        <v>43.4</v>
      </c>
      <c r="L18" t="n">
        <v>17</v>
      </c>
      <c r="M18" t="n">
        <v>9</v>
      </c>
      <c r="N18" t="n">
        <v>21.75</v>
      </c>
      <c r="O18" t="n">
        <v>17149.71</v>
      </c>
      <c r="P18" t="n">
        <v>230.37</v>
      </c>
      <c r="Q18" t="n">
        <v>446.56</v>
      </c>
      <c r="R18" t="n">
        <v>60.66</v>
      </c>
      <c r="S18" t="n">
        <v>40.63</v>
      </c>
      <c r="T18" t="n">
        <v>4927.51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461.0540516888144</v>
      </c>
      <c r="AB18" t="n">
        <v>630.834493789853</v>
      </c>
      <c r="AC18" t="n">
        <v>570.6285350843214</v>
      </c>
      <c r="AD18" t="n">
        <v>461054.0516888144</v>
      </c>
      <c r="AE18" t="n">
        <v>630834.4937898531</v>
      </c>
      <c r="AF18" t="n">
        <v>2.918772416762304e-06</v>
      </c>
      <c r="AG18" t="n">
        <v>17.05439814814815</v>
      </c>
      <c r="AH18" t="n">
        <v>570628.5350843214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3.4003</v>
      </c>
      <c r="E19" t="n">
        <v>29.41</v>
      </c>
      <c r="F19" t="n">
        <v>27.09</v>
      </c>
      <c r="G19" t="n">
        <v>162.51</v>
      </c>
      <c r="H19" t="n">
        <v>2.3</v>
      </c>
      <c r="I19" t="n">
        <v>10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226.2</v>
      </c>
      <c r="Q19" t="n">
        <v>446.56</v>
      </c>
      <c r="R19" t="n">
        <v>59.62</v>
      </c>
      <c r="S19" t="n">
        <v>40.63</v>
      </c>
      <c r="T19" t="n">
        <v>4409.41</v>
      </c>
      <c r="U19" t="n">
        <v>0.68</v>
      </c>
      <c r="V19" t="n">
        <v>0.77</v>
      </c>
      <c r="W19" t="n">
        <v>2.63</v>
      </c>
      <c r="X19" t="n">
        <v>0.26</v>
      </c>
      <c r="Y19" t="n">
        <v>0.5</v>
      </c>
      <c r="Z19" t="n">
        <v>10</v>
      </c>
      <c r="AA19" t="n">
        <v>457.522592775983</v>
      </c>
      <c r="AB19" t="n">
        <v>626.0025959083457</v>
      </c>
      <c r="AC19" t="n">
        <v>566.257786755014</v>
      </c>
      <c r="AD19" t="n">
        <v>457522.592775983</v>
      </c>
      <c r="AE19" t="n">
        <v>626002.5959083457</v>
      </c>
      <c r="AF19" t="n">
        <v>2.924362616747263e-06</v>
      </c>
      <c r="AG19" t="n">
        <v>17.01967592592593</v>
      </c>
      <c r="AH19" t="n">
        <v>566257.786755014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3.3986</v>
      </c>
      <c r="E20" t="n">
        <v>29.42</v>
      </c>
      <c r="F20" t="n">
        <v>27.1</v>
      </c>
      <c r="G20" t="n">
        <v>162.6</v>
      </c>
      <c r="H20" t="n">
        <v>2.4</v>
      </c>
      <c r="I20" t="n">
        <v>10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226.62</v>
      </c>
      <c r="Q20" t="n">
        <v>446.56</v>
      </c>
      <c r="R20" t="n">
        <v>60.08</v>
      </c>
      <c r="S20" t="n">
        <v>40.63</v>
      </c>
      <c r="T20" t="n">
        <v>4640.81</v>
      </c>
      <c r="U20" t="n">
        <v>0.68</v>
      </c>
      <c r="V20" t="n">
        <v>0.77</v>
      </c>
      <c r="W20" t="n">
        <v>2.63</v>
      </c>
      <c r="X20" t="n">
        <v>0.27</v>
      </c>
      <c r="Y20" t="n">
        <v>0.5</v>
      </c>
      <c r="Z20" t="n">
        <v>10</v>
      </c>
      <c r="AA20" t="n">
        <v>457.9742638544002</v>
      </c>
      <c r="AB20" t="n">
        <v>626.6205922041577</v>
      </c>
      <c r="AC20" t="n">
        <v>566.8168023517169</v>
      </c>
      <c r="AD20" t="n">
        <v>457974.2638544003</v>
      </c>
      <c r="AE20" t="n">
        <v>626620.5922041577</v>
      </c>
      <c r="AF20" t="n">
        <v>2.922900564443505e-06</v>
      </c>
      <c r="AG20" t="n">
        <v>17.02546296296297</v>
      </c>
      <c r="AH20" t="n">
        <v>566816.8023517169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3.3983</v>
      </c>
      <c r="E21" t="n">
        <v>29.43</v>
      </c>
      <c r="F21" t="n">
        <v>27.1</v>
      </c>
      <c r="G21" t="n">
        <v>162.62</v>
      </c>
      <c r="H21" t="n">
        <v>2.5</v>
      </c>
      <c r="I21" t="n">
        <v>10</v>
      </c>
      <c r="J21" t="n">
        <v>141.22</v>
      </c>
      <c r="K21" t="n">
        <v>43.4</v>
      </c>
      <c r="L21" t="n">
        <v>20</v>
      </c>
      <c r="M21" t="n">
        <v>3</v>
      </c>
      <c r="N21" t="n">
        <v>22.82</v>
      </c>
      <c r="O21" t="n">
        <v>17651.44</v>
      </c>
      <c r="P21" t="n">
        <v>225.87</v>
      </c>
      <c r="Q21" t="n">
        <v>446.56</v>
      </c>
      <c r="R21" t="n">
        <v>60.12</v>
      </c>
      <c r="S21" t="n">
        <v>40.63</v>
      </c>
      <c r="T21" t="n">
        <v>4661.01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457.462054871002</v>
      </c>
      <c r="AB21" t="n">
        <v>625.9197652760066</v>
      </c>
      <c r="AC21" t="n">
        <v>566.1828613619718</v>
      </c>
      <c r="AD21" t="n">
        <v>457462.054871002</v>
      </c>
      <c r="AE21" t="n">
        <v>625919.7652760067</v>
      </c>
      <c r="AF21" t="n">
        <v>2.92264255521343e-06</v>
      </c>
      <c r="AG21" t="n">
        <v>17.03125</v>
      </c>
      <c r="AH21" t="n">
        <v>566182.8613619718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3.3979</v>
      </c>
      <c r="E22" t="n">
        <v>29.43</v>
      </c>
      <c r="F22" t="n">
        <v>27.11</v>
      </c>
      <c r="G22" t="n">
        <v>162.64</v>
      </c>
      <c r="H22" t="n">
        <v>2.61</v>
      </c>
      <c r="I22" t="n">
        <v>10</v>
      </c>
      <c r="J22" t="n">
        <v>142.59</v>
      </c>
      <c r="K22" t="n">
        <v>43.4</v>
      </c>
      <c r="L22" t="n">
        <v>21</v>
      </c>
      <c r="M22" t="n">
        <v>1</v>
      </c>
      <c r="N22" t="n">
        <v>23.19</v>
      </c>
      <c r="O22" t="n">
        <v>17819.69</v>
      </c>
      <c r="P22" t="n">
        <v>226.69</v>
      </c>
      <c r="Q22" t="n">
        <v>446.56</v>
      </c>
      <c r="R22" t="n">
        <v>60.12</v>
      </c>
      <c r="S22" t="n">
        <v>40.63</v>
      </c>
      <c r="T22" t="n">
        <v>4662.34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458.1051689067568</v>
      </c>
      <c r="AB22" t="n">
        <v>626.7997022719153</v>
      </c>
      <c r="AC22" t="n">
        <v>566.9788184059903</v>
      </c>
      <c r="AD22" t="n">
        <v>458105.1689067568</v>
      </c>
      <c r="AE22" t="n">
        <v>626799.7022719153</v>
      </c>
      <c r="AF22" t="n">
        <v>2.922298542906663e-06</v>
      </c>
      <c r="AG22" t="n">
        <v>17.03125</v>
      </c>
      <c r="AH22" t="n">
        <v>566978.8184059903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3.3983</v>
      </c>
      <c r="E23" t="n">
        <v>29.43</v>
      </c>
      <c r="F23" t="n">
        <v>27.1</v>
      </c>
      <c r="G23" t="n">
        <v>162.62</v>
      </c>
      <c r="H23" t="n">
        <v>2.7</v>
      </c>
      <c r="I23" t="n">
        <v>10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227.89</v>
      </c>
      <c r="Q23" t="n">
        <v>446.56</v>
      </c>
      <c r="R23" t="n">
        <v>60.08</v>
      </c>
      <c r="S23" t="n">
        <v>40.63</v>
      </c>
      <c r="T23" t="n">
        <v>4640.49</v>
      </c>
      <c r="U23" t="n">
        <v>0.68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458.8997353197565</v>
      </c>
      <c r="AB23" t="n">
        <v>627.8868630919778</v>
      </c>
      <c r="AC23" t="n">
        <v>567.9622221232257</v>
      </c>
      <c r="AD23" t="n">
        <v>458899.7353197566</v>
      </c>
      <c r="AE23" t="n">
        <v>627886.8630919778</v>
      </c>
      <c r="AF23" t="n">
        <v>2.92264255521343e-06</v>
      </c>
      <c r="AG23" t="n">
        <v>17.03125</v>
      </c>
      <c r="AH23" t="n">
        <v>567962.2221232257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3.3985</v>
      </c>
      <c r="E24" t="n">
        <v>29.42</v>
      </c>
      <c r="F24" t="n">
        <v>27.1</v>
      </c>
      <c r="G24" t="n">
        <v>162.61</v>
      </c>
      <c r="H24" t="n">
        <v>2.8</v>
      </c>
      <c r="I24" t="n">
        <v>10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229.63</v>
      </c>
      <c r="Q24" t="n">
        <v>446.56</v>
      </c>
      <c r="R24" t="n">
        <v>59.97</v>
      </c>
      <c r="S24" t="n">
        <v>40.63</v>
      </c>
      <c r="T24" t="n">
        <v>4582.91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460.123617992608</v>
      </c>
      <c r="AB24" t="n">
        <v>629.5614333588658</v>
      </c>
      <c r="AC24" t="n">
        <v>569.4769737541162</v>
      </c>
      <c r="AD24" t="n">
        <v>460123.617992608</v>
      </c>
      <c r="AE24" t="n">
        <v>629561.4333588658</v>
      </c>
      <c r="AF24" t="n">
        <v>2.922814561366813e-06</v>
      </c>
      <c r="AG24" t="n">
        <v>17.02546296296297</v>
      </c>
      <c r="AH24" t="n">
        <v>569476.9737541162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2.6125</v>
      </c>
      <c r="E2" t="n">
        <v>38.28</v>
      </c>
      <c r="F2" t="n">
        <v>32.6</v>
      </c>
      <c r="G2" t="n">
        <v>9.880000000000001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272.68</v>
      </c>
      <c r="Q2" t="n">
        <v>446.63</v>
      </c>
      <c r="R2" t="n">
        <v>239.72</v>
      </c>
      <c r="S2" t="n">
        <v>40.63</v>
      </c>
      <c r="T2" t="n">
        <v>93521.55</v>
      </c>
      <c r="U2" t="n">
        <v>0.17</v>
      </c>
      <c r="V2" t="n">
        <v>0.64</v>
      </c>
      <c r="W2" t="n">
        <v>2.92</v>
      </c>
      <c r="X2" t="n">
        <v>5.77</v>
      </c>
      <c r="Y2" t="n">
        <v>0.5</v>
      </c>
      <c r="Z2" t="n">
        <v>10</v>
      </c>
      <c r="AA2" t="n">
        <v>637.4829170556225</v>
      </c>
      <c r="AB2" t="n">
        <v>872.2322508769284</v>
      </c>
      <c r="AC2" t="n">
        <v>788.9876290388864</v>
      </c>
      <c r="AD2" t="n">
        <v>637482.9170556224</v>
      </c>
      <c r="AE2" t="n">
        <v>872232.2508769284</v>
      </c>
      <c r="AF2" t="n">
        <v>2.390422939634591e-06</v>
      </c>
      <c r="AG2" t="n">
        <v>22.15277777777778</v>
      </c>
      <c r="AH2" t="n">
        <v>788987.6290388864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3.035</v>
      </c>
      <c r="E3" t="n">
        <v>32.95</v>
      </c>
      <c r="F3" t="n">
        <v>29.35</v>
      </c>
      <c r="G3" t="n">
        <v>20.01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242.1</v>
      </c>
      <c r="Q3" t="n">
        <v>446.58</v>
      </c>
      <c r="R3" t="n">
        <v>133.33</v>
      </c>
      <c r="S3" t="n">
        <v>40.63</v>
      </c>
      <c r="T3" t="n">
        <v>40873.31</v>
      </c>
      <c r="U3" t="n">
        <v>0.3</v>
      </c>
      <c r="V3" t="n">
        <v>0.71</v>
      </c>
      <c r="W3" t="n">
        <v>2.75</v>
      </c>
      <c r="X3" t="n">
        <v>2.52</v>
      </c>
      <c r="Y3" t="n">
        <v>0.5</v>
      </c>
      <c r="Z3" t="n">
        <v>10</v>
      </c>
      <c r="AA3" t="n">
        <v>512.7389011872719</v>
      </c>
      <c r="AB3" t="n">
        <v>701.5519850482759</v>
      </c>
      <c r="AC3" t="n">
        <v>634.5968482296629</v>
      </c>
      <c r="AD3" t="n">
        <v>512738.9011872719</v>
      </c>
      <c r="AE3" t="n">
        <v>701551.9850482759</v>
      </c>
      <c r="AF3" t="n">
        <v>2.77700808489607e-06</v>
      </c>
      <c r="AG3" t="n">
        <v>19.06828703703704</v>
      </c>
      <c r="AH3" t="n">
        <v>634596.8482296629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3.1785</v>
      </c>
      <c r="E4" t="n">
        <v>31.46</v>
      </c>
      <c r="F4" t="n">
        <v>28.45</v>
      </c>
      <c r="G4" t="n">
        <v>29.94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231.15</v>
      </c>
      <c r="Q4" t="n">
        <v>446.56</v>
      </c>
      <c r="R4" t="n">
        <v>103.61</v>
      </c>
      <c r="S4" t="n">
        <v>40.63</v>
      </c>
      <c r="T4" t="n">
        <v>26168.79</v>
      </c>
      <c r="U4" t="n">
        <v>0.39</v>
      </c>
      <c r="V4" t="n">
        <v>0.73</v>
      </c>
      <c r="W4" t="n">
        <v>2.71</v>
      </c>
      <c r="X4" t="n">
        <v>1.62</v>
      </c>
      <c r="Y4" t="n">
        <v>0.5</v>
      </c>
      <c r="Z4" t="n">
        <v>10</v>
      </c>
      <c r="AA4" t="n">
        <v>481.0619698099601</v>
      </c>
      <c r="AB4" t="n">
        <v>658.2102100502553</v>
      </c>
      <c r="AC4" t="n">
        <v>595.3915514068901</v>
      </c>
      <c r="AD4" t="n">
        <v>481061.9698099602</v>
      </c>
      <c r="AE4" t="n">
        <v>658210.2100502553</v>
      </c>
      <c r="AF4" t="n">
        <v>2.908309785120975e-06</v>
      </c>
      <c r="AG4" t="n">
        <v>18.20601851851852</v>
      </c>
      <c r="AH4" t="n">
        <v>595391.5514068902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3.2544</v>
      </c>
      <c r="E5" t="n">
        <v>30.73</v>
      </c>
      <c r="F5" t="n">
        <v>27.99</v>
      </c>
      <c r="G5" t="n">
        <v>39.99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40</v>
      </c>
      <c r="N5" t="n">
        <v>12</v>
      </c>
      <c r="O5" t="n">
        <v>11772.07</v>
      </c>
      <c r="P5" t="n">
        <v>224.04</v>
      </c>
      <c r="Q5" t="n">
        <v>446.57</v>
      </c>
      <c r="R5" t="n">
        <v>89.33</v>
      </c>
      <c r="S5" t="n">
        <v>40.63</v>
      </c>
      <c r="T5" t="n">
        <v>19104.39</v>
      </c>
      <c r="U5" t="n">
        <v>0.45</v>
      </c>
      <c r="V5" t="n">
        <v>0.74</v>
      </c>
      <c r="W5" t="n">
        <v>2.67</v>
      </c>
      <c r="X5" t="n">
        <v>1.17</v>
      </c>
      <c r="Y5" t="n">
        <v>0.5</v>
      </c>
      <c r="Z5" t="n">
        <v>10</v>
      </c>
      <c r="AA5" t="n">
        <v>460.6045185694487</v>
      </c>
      <c r="AB5" t="n">
        <v>630.2194227439355</v>
      </c>
      <c r="AC5" t="n">
        <v>570.0721655557687</v>
      </c>
      <c r="AD5" t="n">
        <v>460604.5185694487</v>
      </c>
      <c r="AE5" t="n">
        <v>630219.4227439355</v>
      </c>
      <c r="AF5" t="n">
        <v>2.977757862104043e-06</v>
      </c>
      <c r="AG5" t="n">
        <v>17.78356481481482</v>
      </c>
      <c r="AH5" t="n">
        <v>570072.1655557688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3.3002</v>
      </c>
      <c r="E6" t="n">
        <v>30.3</v>
      </c>
      <c r="F6" t="n">
        <v>27.74</v>
      </c>
      <c r="G6" t="n">
        <v>50.43</v>
      </c>
      <c r="H6" t="n">
        <v>0.93</v>
      </c>
      <c r="I6" t="n">
        <v>33</v>
      </c>
      <c r="J6" t="n">
        <v>94.79000000000001</v>
      </c>
      <c r="K6" t="n">
        <v>37.55</v>
      </c>
      <c r="L6" t="n">
        <v>5</v>
      </c>
      <c r="M6" t="n">
        <v>31</v>
      </c>
      <c r="N6" t="n">
        <v>12.23</v>
      </c>
      <c r="O6" t="n">
        <v>11924.18</v>
      </c>
      <c r="P6" t="n">
        <v>218.32</v>
      </c>
      <c r="Q6" t="n">
        <v>446.56</v>
      </c>
      <c r="R6" t="n">
        <v>81.05</v>
      </c>
      <c r="S6" t="n">
        <v>40.63</v>
      </c>
      <c r="T6" t="n">
        <v>15010.08</v>
      </c>
      <c r="U6" t="n">
        <v>0.5</v>
      </c>
      <c r="V6" t="n">
        <v>0.75</v>
      </c>
      <c r="W6" t="n">
        <v>2.66</v>
      </c>
      <c r="X6" t="n">
        <v>0.91</v>
      </c>
      <c r="Y6" t="n">
        <v>0.5</v>
      </c>
      <c r="Z6" t="n">
        <v>10</v>
      </c>
      <c r="AA6" t="n">
        <v>452.3110424973191</v>
      </c>
      <c r="AB6" t="n">
        <v>618.8719228997061</v>
      </c>
      <c r="AC6" t="n">
        <v>559.8076551703565</v>
      </c>
      <c r="AD6" t="n">
        <v>452311.0424973191</v>
      </c>
      <c r="AE6" t="n">
        <v>618871.9228997061</v>
      </c>
      <c r="AF6" t="n">
        <v>3.019664606844814e-06</v>
      </c>
      <c r="AG6" t="n">
        <v>17.53472222222222</v>
      </c>
      <c r="AH6" t="n">
        <v>559807.6551703565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3.3301</v>
      </c>
      <c r="E7" t="n">
        <v>30.03</v>
      </c>
      <c r="F7" t="n">
        <v>27.58</v>
      </c>
      <c r="G7" t="n">
        <v>61.29</v>
      </c>
      <c r="H7" t="n">
        <v>1.1</v>
      </c>
      <c r="I7" t="n">
        <v>27</v>
      </c>
      <c r="J7" t="n">
        <v>96.02</v>
      </c>
      <c r="K7" t="n">
        <v>37.55</v>
      </c>
      <c r="L7" t="n">
        <v>6</v>
      </c>
      <c r="M7" t="n">
        <v>25</v>
      </c>
      <c r="N7" t="n">
        <v>12.47</v>
      </c>
      <c r="O7" t="n">
        <v>12076.67</v>
      </c>
      <c r="P7" t="n">
        <v>214.34</v>
      </c>
      <c r="Q7" t="n">
        <v>446.56</v>
      </c>
      <c r="R7" t="n">
        <v>75.7</v>
      </c>
      <c r="S7" t="n">
        <v>40.63</v>
      </c>
      <c r="T7" t="n">
        <v>12364.15</v>
      </c>
      <c r="U7" t="n">
        <v>0.54</v>
      </c>
      <c r="V7" t="n">
        <v>0.75</v>
      </c>
      <c r="W7" t="n">
        <v>2.65</v>
      </c>
      <c r="X7" t="n">
        <v>0.75</v>
      </c>
      <c r="Y7" t="n">
        <v>0.5</v>
      </c>
      <c r="Z7" t="n">
        <v>10</v>
      </c>
      <c r="AA7" t="n">
        <v>446.6795757644232</v>
      </c>
      <c r="AB7" t="n">
        <v>611.1667016729799</v>
      </c>
      <c r="AC7" t="n">
        <v>552.837809443163</v>
      </c>
      <c r="AD7" t="n">
        <v>446679.5757644232</v>
      </c>
      <c r="AE7" t="n">
        <v>611166.7016729799</v>
      </c>
      <c r="AF7" t="n">
        <v>3.04702294020178e-06</v>
      </c>
      <c r="AG7" t="n">
        <v>17.37847222222222</v>
      </c>
      <c r="AH7" t="n">
        <v>552837.809443163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3.3519</v>
      </c>
      <c r="E8" t="n">
        <v>29.83</v>
      </c>
      <c r="F8" t="n">
        <v>27.46</v>
      </c>
      <c r="G8" t="n">
        <v>71.63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21</v>
      </c>
      <c r="N8" t="n">
        <v>12.71</v>
      </c>
      <c r="O8" t="n">
        <v>12229.54</v>
      </c>
      <c r="P8" t="n">
        <v>208.93</v>
      </c>
      <c r="Q8" t="n">
        <v>446.56</v>
      </c>
      <c r="R8" t="n">
        <v>71.76000000000001</v>
      </c>
      <c r="S8" t="n">
        <v>40.63</v>
      </c>
      <c r="T8" t="n">
        <v>10416.62</v>
      </c>
      <c r="U8" t="n">
        <v>0.57</v>
      </c>
      <c r="V8" t="n">
        <v>0.76</v>
      </c>
      <c r="W8" t="n">
        <v>2.65</v>
      </c>
      <c r="X8" t="n">
        <v>0.63</v>
      </c>
      <c r="Y8" t="n">
        <v>0.5</v>
      </c>
      <c r="Z8" t="n">
        <v>10</v>
      </c>
      <c r="AA8" t="n">
        <v>440.9404716139306</v>
      </c>
      <c r="AB8" t="n">
        <v>603.3142061828703</v>
      </c>
      <c r="AC8" t="n">
        <v>545.7347451015829</v>
      </c>
      <c r="AD8" t="n">
        <v>440940.4716139307</v>
      </c>
      <c r="AE8" t="n">
        <v>603314.2061828703</v>
      </c>
      <c r="AF8" t="n">
        <v>3.066969818702846e-06</v>
      </c>
      <c r="AG8" t="n">
        <v>17.26273148148148</v>
      </c>
      <c r="AH8" t="n">
        <v>545734.745101583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3.3696</v>
      </c>
      <c r="E9" t="n">
        <v>29.68</v>
      </c>
      <c r="F9" t="n">
        <v>27.36</v>
      </c>
      <c r="G9" t="n">
        <v>82.08</v>
      </c>
      <c r="H9" t="n">
        <v>1.43</v>
      </c>
      <c r="I9" t="n">
        <v>20</v>
      </c>
      <c r="J9" t="n">
        <v>98.5</v>
      </c>
      <c r="K9" t="n">
        <v>37.55</v>
      </c>
      <c r="L9" t="n">
        <v>8</v>
      </c>
      <c r="M9" t="n">
        <v>18</v>
      </c>
      <c r="N9" t="n">
        <v>12.95</v>
      </c>
      <c r="O9" t="n">
        <v>12382.79</v>
      </c>
      <c r="P9" t="n">
        <v>205.05</v>
      </c>
      <c r="Q9" t="n">
        <v>446.56</v>
      </c>
      <c r="R9" t="n">
        <v>68.51000000000001</v>
      </c>
      <c r="S9" t="n">
        <v>40.63</v>
      </c>
      <c r="T9" t="n">
        <v>8806.43</v>
      </c>
      <c r="U9" t="n">
        <v>0.59</v>
      </c>
      <c r="V9" t="n">
        <v>0.76</v>
      </c>
      <c r="W9" t="n">
        <v>2.64</v>
      </c>
      <c r="X9" t="n">
        <v>0.53</v>
      </c>
      <c r="Y9" t="n">
        <v>0.5</v>
      </c>
      <c r="Z9" t="n">
        <v>10</v>
      </c>
      <c r="AA9" t="n">
        <v>436.6962485383358</v>
      </c>
      <c r="AB9" t="n">
        <v>597.5070729289341</v>
      </c>
      <c r="AC9" t="n">
        <v>540.4818364950397</v>
      </c>
      <c r="AD9" t="n">
        <v>436696.2485383358</v>
      </c>
      <c r="AE9" t="n">
        <v>597507.0729289341</v>
      </c>
      <c r="AF9" t="n">
        <v>3.083165220054629e-06</v>
      </c>
      <c r="AG9" t="n">
        <v>17.17592592592593</v>
      </c>
      <c r="AH9" t="n">
        <v>540481.8364950398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3.3856</v>
      </c>
      <c r="E10" t="n">
        <v>29.54</v>
      </c>
      <c r="F10" t="n">
        <v>27.28</v>
      </c>
      <c r="G10" t="n">
        <v>96.27</v>
      </c>
      <c r="H10" t="n">
        <v>1.59</v>
      </c>
      <c r="I10" t="n">
        <v>17</v>
      </c>
      <c r="J10" t="n">
        <v>99.75</v>
      </c>
      <c r="K10" t="n">
        <v>37.55</v>
      </c>
      <c r="L10" t="n">
        <v>9</v>
      </c>
      <c r="M10" t="n">
        <v>15</v>
      </c>
      <c r="N10" t="n">
        <v>13.2</v>
      </c>
      <c r="O10" t="n">
        <v>12536.43</v>
      </c>
      <c r="P10" t="n">
        <v>199.7</v>
      </c>
      <c r="Q10" t="n">
        <v>446.56</v>
      </c>
      <c r="R10" t="n">
        <v>65.83</v>
      </c>
      <c r="S10" t="n">
        <v>40.63</v>
      </c>
      <c r="T10" t="n">
        <v>7479.11</v>
      </c>
      <c r="U10" t="n">
        <v>0.62</v>
      </c>
      <c r="V10" t="n">
        <v>0.76</v>
      </c>
      <c r="W10" t="n">
        <v>2.63</v>
      </c>
      <c r="X10" t="n">
        <v>0.45</v>
      </c>
      <c r="Y10" t="n">
        <v>0.5</v>
      </c>
      <c r="Z10" t="n">
        <v>10</v>
      </c>
      <c r="AA10" t="n">
        <v>423.9221414921515</v>
      </c>
      <c r="AB10" t="n">
        <v>580.0289761145154</v>
      </c>
      <c r="AC10" t="n">
        <v>524.6718247099262</v>
      </c>
      <c r="AD10" t="n">
        <v>423922.1414921515</v>
      </c>
      <c r="AE10" t="n">
        <v>580028.9761145154</v>
      </c>
      <c r="AF10" t="n">
        <v>3.097805130881099e-06</v>
      </c>
      <c r="AG10" t="n">
        <v>17.09490740740741</v>
      </c>
      <c r="AH10" t="n">
        <v>524671.8247099263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3.3978</v>
      </c>
      <c r="E11" t="n">
        <v>29.43</v>
      </c>
      <c r="F11" t="n">
        <v>27.21</v>
      </c>
      <c r="G11" t="n">
        <v>108.83</v>
      </c>
      <c r="H11" t="n">
        <v>1.74</v>
      </c>
      <c r="I11" t="n">
        <v>15</v>
      </c>
      <c r="J11" t="n">
        <v>101</v>
      </c>
      <c r="K11" t="n">
        <v>37.55</v>
      </c>
      <c r="L11" t="n">
        <v>10</v>
      </c>
      <c r="M11" t="n">
        <v>13</v>
      </c>
      <c r="N11" t="n">
        <v>13.45</v>
      </c>
      <c r="O11" t="n">
        <v>12690.46</v>
      </c>
      <c r="P11" t="n">
        <v>195.1</v>
      </c>
      <c r="Q11" t="n">
        <v>446.56</v>
      </c>
      <c r="R11" t="n">
        <v>63.48</v>
      </c>
      <c r="S11" t="n">
        <v>40.63</v>
      </c>
      <c r="T11" t="n">
        <v>6314.7</v>
      </c>
      <c r="U11" t="n">
        <v>0.64</v>
      </c>
      <c r="V11" t="n">
        <v>0.76</v>
      </c>
      <c r="W11" t="n">
        <v>2.63</v>
      </c>
      <c r="X11" t="n">
        <v>0.38</v>
      </c>
      <c r="Y11" t="n">
        <v>0.5</v>
      </c>
      <c r="Z11" t="n">
        <v>10</v>
      </c>
      <c r="AA11" t="n">
        <v>419.6808966703759</v>
      </c>
      <c r="AB11" t="n">
        <v>574.225917838846</v>
      </c>
      <c r="AC11" t="n">
        <v>519.4226021714434</v>
      </c>
      <c r="AD11" t="n">
        <v>419680.8966703759</v>
      </c>
      <c r="AE11" t="n">
        <v>574225.9178388461</v>
      </c>
      <c r="AF11" t="n">
        <v>3.108968062886283e-06</v>
      </c>
      <c r="AG11" t="n">
        <v>17.03125</v>
      </c>
      <c r="AH11" t="n">
        <v>519422.6021714434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3.4019</v>
      </c>
      <c r="E12" t="n">
        <v>29.4</v>
      </c>
      <c r="F12" t="n">
        <v>27.19</v>
      </c>
      <c r="G12" t="n">
        <v>116.53</v>
      </c>
      <c r="H12" t="n">
        <v>1.89</v>
      </c>
      <c r="I12" t="n">
        <v>14</v>
      </c>
      <c r="J12" t="n">
        <v>102.25</v>
      </c>
      <c r="K12" t="n">
        <v>37.55</v>
      </c>
      <c r="L12" t="n">
        <v>11</v>
      </c>
      <c r="M12" t="n">
        <v>11</v>
      </c>
      <c r="N12" t="n">
        <v>13.7</v>
      </c>
      <c r="O12" t="n">
        <v>12844.88</v>
      </c>
      <c r="P12" t="n">
        <v>191.25</v>
      </c>
      <c r="Q12" t="n">
        <v>446.56</v>
      </c>
      <c r="R12" t="n">
        <v>63</v>
      </c>
      <c r="S12" t="n">
        <v>40.63</v>
      </c>
      <c r="T12" t="n">
        <v>6078.08</v>
      </c>
      <c r="U12" t="n">
        <v>0.64</v>
      </c>
      <c r="V12" t="n">
        <v>0.76</v>
      </c>
      <c r="W12" t="n">
        <v>2.63</v>
      </c>
      <c r="X12" t="n">
        <v>0.36</v>
      </c>
      <c r="Y12" t="n">
        <v>0.5</v>
      </c>
      <c r="Z12" t="n">
        <v>10</v>
      </c>
      <c r="AA12" t="n">
        <v>416.6337538573834</v>
      </c>
      <c r="AB12" t="n">
        <v>570.0566826116566</v>
      </c>
      <c r="AC12" t="n">
        <v>515.6512729027784</v>
      </c>
      <c r="AD12" t="n">
        <v>416633.7538573834</v>
      </c>
      <c r="AE12" t="n">
        <v>570056.6826116566</v>
      </c>
      <c r="AF12" t="n">
        <v>3.112719540035565e-06</v>
      </c>
      <c r="AG12" t="n">
        <v>17.01388888888889</v>
      </c>
      <c r="AH12" t="n">
        <v>515651.2729027784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3.4059</v>
      </c>
      <c r="E13" t="n">
        <v>29.36</v>
      </c>
      <c r="F13" t="n">
        <v>27.18</v>
      </c>
      <c r="G13" t="n">
        <v>125.42</v>
      </c>
      <c r="H13" t="n">
        <v>2.04</v>
      </c>
      <c r="I13" t="n">
        <v>13</v>
      </c>
      <c r="J13" t="n">
        <v>103.51</v>
      </c>
      <c r="K13" t="n">
        <v>37.55</v>
      </c>
      <c r="L13" t="n">
        <v>12</v>
      </c>
      <c r="M13" t="n">
        <v>5</v>
      </c>
      <c r="N13" t="n">
        <v>13.95</v>
      </c>
      <c r="O13" t="n">
        <v>12999.7</v>
      </c>
      <c r="P13" t="n">
        <v>190.87</v>
      </c>
      <c r="Q13" t="n">
        <v>446.56</v>
      </c>
      <c r="R13" t="n">
        <v>62.44</v>
      </c>
      <c r="S13" t="n">
        <v>40.63</v>
      </c>
      <c r="T13" t="n">
        <v>5804.24</v>
      </c>
      <c r="U13" t="n">
        <v>0.65</v>
      </c>
      <c r="V13" t="n">
        <v>0.76</v>
      </c>
      <c r="W13" t="n">
        <v>2.63</v>
      </c>
      <c r="X13" t="n">
        <v>0.35</v>
      </c>
      <c r="Y13" t="n">
        <v>0.5</v>
      </c>
      <c r="Z13" t="n">
        <v>10</v>
      </c>
      <c r="AA13" t="n">
        <v>415.9205255899993</v>
      </c>
      <c r="AB13" t="n">
        <v>569.0808122308111</v>
      </c>
      <c r="AC13" t="n">
        <v>514.7685382214382</v>
      </c>
      <c r="AD13" t="n">
        <v>415920.5255899993</v>
      </c>
      <c r="AE13" t="n">
        <v>569080.8122308111</v>
      </c>
      <c r="AF13" t="n">
        <v>3.116379517742183e-06</v>
      </c>
      <c r="AG13" t="n">
        <v>16.99074074074074</v>
      </c>
      <c r="AH13" t="n">
        <v>514768.5382214382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3.4069</v>
      </c>
      <c r="E14" t="n">
        <v>29.35</v>
      </c>
      <c r="F14" t="n">
        <v>27.17</v>
      </c>
      <c r="G14" t="n">
        <v>125.38</v>
      </c>
      <c r="H14" t="n">
        <v>2.18</v>
      </c>
      <c r="I14" t="n">
        <v>13</v>
      </c>
      <c r="J14" t="n">
        <v>104.76</v>
      </c>
      <c r="K14" t="n">
        <v>37.55</v>
      </c>
      <c r="L14" t="n">
        <v>13</v>
      </c>
      <c r="M14" t="n">
        <v>1</v>
      </c>
      <c r="N14" t="n">
        <v>14.21</v>
      </c>
      <c r="O14" t="n">
        <v>13154.91</v>
      </c>
      <c r="P14" t="n">
        <v>190.02</v>
      </c>
      <c r="Q14" t="n">
        <v>446.59</v>
      </c>
      <c r="R14" t="n">
        <v>61.97</v>
      </c>
      <c r="S14" t="n">
        <v>40.63</v>
      </c>
      <c r="T14" t="n">
        <v>5569.55</v>
      </c>
      <c r="U14" t="n">
        <v>0.66</v>
      </c>
      <c r="V14" t="n">
        <v>0.76</v>
      </c>
      <c r="W14" t="n">
        <v>2.64</v>
      </c>
      <c r="X14" t="n">
        <v>0.34</v>
      </c>
      <c r="Y14" t="n">
        <v>0.5</v>
      </c>
      <c r="Z14" t="n">
        <v>10</v>
      </c>
      <c r="AA14" t="n">
        <v>415.2288676016825</v>
      </c>
      <c r="AB14" t="n">
        <v>568.1344552573992</v>
      </c>
      <c r="AC14" t="n">
        <v>513.9125002293483</v>
      </c>
      <c r="AD14" t="n">
        <v>415228.8676016824</v>
      </c>
      <c r="AE14" t="n">
        <v>568134.4552573991</v>
      </c>
      <c r="AF14" t="n">
        <v>3.117294512168837e-06</v>
      </c>
      <c r="AG14" t="n">
        <v>16.98495370370371</v>
      </c>
      <c r="AH14" t="n">
        <v>513912.5002293483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3.4067</v>
      </c>
      <c r="E15" t="n">
        <v>29.35</v>
      </c>
      <c r="F15" t="n">
        <v>27.17</v>
      </c>
      <c r="G15" t="n">
        <v>125.39</v>
      </c>
      <c r="H15" t="n">
        <v>2.33</v>
      </c>
      <c r="I15" t="n">
        <v>13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191.96</v>
      </c>
      <c r="Q15" t="n">
        <v>446.59</v>
      </c>
      <c r="R15" t="n">
        <v>61.94</v>
      </c>
      <c r="S15" t="n">
        <v>40.63</v>
      </c>
      <c r="T15" t="n">
        <v>5553.71</v>
      </c>
      <c r="U15" t="n">
        <v>0.66</v>
      </c>
      <c r="V15" t="n">
        <v>0.76</v>
      </c>
      <c r="W15" t="n">
        <v>2.64</v>
      </c>
      <c r="X15" t="n">
        <v>0.34</v>
      </c>
      <c r="Y15" t="n">
        <v>0.5</v>
      </c>
      <c r="Z15" t="n">
        <v>10</v>
      </c>
      <c r="AA15" t="n">
        <v>416.6184222610762</v>
      </c>
      <c r="AB15" t="n">
        <v>570.0357052452067</v>
      </c>
      <c r="AC15" t="n">
        <v>515.6322975867407</v>
      </c>
      <c r="AD15" t="n">
        <v>416618.4222610762</v>
      </c>
      <c r="AE15" t="n">
        <v>570035.7052452067</v>
      </c>
      <c r="AF15" t="n">
        <v>3.117111513283506e-06</v>
      </c>
      <c r="AG15" t="n">
        <v>16.98495370370371</v>
      </c>
      <c r="AH15" t="n">
        <v>515632.2975867407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2.6125</v>
      </c>
      <c r="E42" t="n">
        <v>38.28</v>
      </c>
      <c r="F42" t="n">
        <v>32.6</v>
      </c>
      <c r="G42" t="n">
        <v>9.880000000000001</v>
      </c>
      <c r="H42" t="n">
        <v>0.2</v>
      </c>
      <c r="I42" t="n">
        <v>198</v>
      </c>
      <c r="J42" t="n">
        <v>89.87</v>
      </c>
      <c r="K42" t="n">
        <v>37.55</v>
      </c>
      <c r="L42" t="n">
        <v>1</v>
      </c>
      <c r="M42" t="n">
        <v>196</v>
      </c>
      <c r="N42" t="n">
        <v>11.32</v>
      </c>
      <c r="O42" t="n">
        <v>11317.98</v>
      </c>
      <c r="P42" t="n">
        <v>272.68</v>
      </c>
      <c r="Q42" t="n">
        <v>446.63</v>
      </c>
      <c r="R42" t="n">
        <v>239.72</v>
      </c>
      <c r="S42" t="n">
        <v>40.63</v>
      </c>
      <c r="T42" t="n">
        <v>93521.55</v>
      </c>
      <c r="U42" t="n">
        <v>0.17</v>
      </c>
      <c r="V42" t="n">
        <v>0.64</v>
      </c>
      <c r="W42" t="n">
        <v>2.92</v>
      </c>
      <c r="X42" t="n">
        <v>5.77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3.035</v>
      </c>
      <c r="E43" t="n">
        <v>32.95</v>
      </c>
      <c r="F43" t="n">
        <v>29.35</v>
      </c>
      <c r="G43" t="n">
        <v>20.01</v>
      </c>
      <c r="H43" t="n">
        <v>0.39</v>
      </c>
      <c r="I43" t="n">
        <v>88</v>
      </c>
      <c r="J43" t="n">
        <v>91.09999999999999</v>
      </c>
      <c r="K43" t="n">
        <v>37.55</v>
      </c>
      <c r="L43" t="n">
        <v>2</v>
      </c>
      <c r="M43" t="n">
        <v>86</v>
      </c>
      <c r="N43" t="n">
        <v>11.54</v>
      </c>
      <c r="O43" t="n">
        <v>11468.97</v>
      </c>
      <c r="P43" t="n">
        <v>242.1</v>
      </c>
      <c r="Q43" t="n">
        <v>446.58</v>
      </c>
      <c r="R43" t="n">
        <v>133.33</v>
      </c>
      <c r="S43" t="n">
        <v>40.63</v>
      </c>
      <c r="T43" t="n">
        <v>40873.31</v>
      </c>
      <c r="U43" t="n">
        <v>0.3</v>
      </c>
      <c r="V43" t="n">
        <v>0.71</v>
      </c>
      <c r="W43" t="n">
        <v>2.75</v>
      </c>
      <c r="X43" t="n">
        <v>2.52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3.1785</v>
      </c>
      <c r="E44" t="n">
        <v>31.46</v>
      </c>
      <c r="F44" t="n">
        <v>28.45</v>
      </c>
      <c r="G44" t="n">
        <v>29.94</v>
      </c>
      <c r="H44" t="n">
        <v>0.57</v>
      </c>
      <c r="I44" t="n">
        <v>57</v>
      </c>
      <c r="J44" t="n">
        <v>92.31999999999999</v>
      </c>
      <c r="K44" t="n">
        <v>37.55</v>
      </c>
      <c r="L44" t="n">
        <v>3</v>
      </c>
      <c r="M44" t="n">
        <v>55</v>
      </c>
      <c r="N44" t="n">
        <v>11.77</v>
      </c>
      <c r="O44" t="n">
        <v>11620.34</v>
      </c>
      <c r="P44" t="n">
        <v>231.15</v>
      </c>
      <c r="Q44" t="n">
        <v>446.56</v>
      </c>
      <c r="R44" t="n">
        <v>103.61</v>
      </c>
      <c r="S44" t="n">
        <v>40.63</v>
      </c>
      <c r="T44" t="n">
        <v>26168.79</v>
      </c>
      <c r="U44" t="n">
        <v>0.39</v>
      </c>
      <c r="V44" t="n">
        <v>0.73</v>
      </c>
      <c r="W44" t="n">
        <v>2.71</v>
      </c>
      <c r="X44" t="n">
        <v>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3.2544</v>
      </c>
      <c r="E45" t="n">
        <v>30.73</v>
      </c>
      <c r="F45" t="n">
        <v>27.99</v>
      </c>
      <c r="G45" t="n">
        <v>39.99</v>
      </c>
      <c r="H45" t="n">
        <v>0.75</v>
      </c>
      <c r="I45" t="n">
        <v>42</v>
      </c>
      <c r="J45" t="n">
        <v>93.55</v>
      </c>
      <c r="K45" t="n">
        <v>37.55</v>
      </c>
      <c r="L45" t="n">
        <v>4</v>
      </c>
      <c r="M45" t="n">
        <v>40</v>
      </c>
      <c r="N45" t="n">
        <v>12</v>
      </c>
      <c r="O45" t="n">
        <v>11772.07</v>
      </c>
      <c r="P45" t="n">
        <v>224.04</v>
      </c>
      <c r="Q45" t="n">
        <v>446.57</v>
      </c>
      <c r="R45" t="n">
        <v>89.33</v>
      </c>
      <c r="S45" t="n">
        <v>40.63</v>
      </c>
      <c r="T45" t="n">
        <v>19104.39</v>
      </c>
      <c r="U45" t="n">
        <v>0.45</v>
      </c>
      <c r="V45" t="n">
        <v>0.74</v>
      </c>
      <c r="W45" t="n">
        <v>2.67</v>
      </c>
      <c r="X45" t="n">
        <v>1.17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3.3002</v>
      </c>
      <c r="E46" t="n">
        <v>30.3</v>
      </c>
      <c r="F46" t="n">
        <v>27.74</v>
      </c>
      <c r="G46" t="n">
        <v>50.43</v>
      </c>
      <c r="H46" t="n">
        <v>0.93</v>
      </c>
      <c r="I46" t="n">
        <v>33</v>
      </c>
      <c r="J46" t="n">
        <v>94.79000000000001</v>
      </c>
      <c r="K46" t="n">
        <v>37.55</v>
      </c>
      <c r="L46" t="n">
        <v>5</v>
      </c>
      <c r="M46" t="n">
        <v>31</v>
      </c>
      <c r="N46" t="n">
        <v>12.23</v>
      </c>
      <c r="O46" t="n">
        <v>11924.18</v>
      </c>
      <c r="P46" t="n">
        <v>218.32</v>
      </c>
      <c r="Q46" t="n">
        <v>446.56</v>
      </c>
      <c r="R46" t="n">
        <v>81.05</v>
      </c>
      <c r="S46" t="n">
        <v>40.63</v>
      </c>
      <c r="T46" t="n">
        <v>15010.08</v>
      </c>
      <c r="U46" t="n">
        <v>0.5</v>
      </c>
      <c r="V46" t="n">
        <v>0.75</v>
      </c>
      <c r="W46" t="n">
        <v>2.66</v>
      </c>
      <c r="X46" t="n">
        <v>0.91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3.3301</v>
      </c>
      <c r="E47" t="n">
        <v>30.03</v>
      </c>
      <c r="F47" t="n">
        <v>27.58</v>
      </c>
      <c r="G47" t="n">
        <v>61.29</v>
      </c>
      <c r="H47" t="n">
        <v>1.1</v>
      </c>
      <c r="I47" t="n">
        <v>27</v>
      </c>
      <c r="J47" t="n">
        <v>96.02</v>
      </c>
      <c r="K47" t="n">
        <v>37.55</v>
      </c>
      <c r="L47" t="n">
        <v>6</v>
      </c>
      <c r="M47" t="n">
        <v>25</v>
      </c>
      <c r="N47" t="n">
        <v>12.47</v>
      </c>
      <c r="O47" t="n">
        <v>12076.67</v>
      </c>
      <c r="P47" t="n">
        <v>214.34</v>
      </c>
      <c r="Q47" t="n">
        <v>446.56</v>
      </c>
      <c r="R47" t="n">
        <v>75.7</v>
      </c>
      <c r="S47" t="n">
        <v>40.63</v>
      </c>
      <c r="T47" t="n">
        <v>12364.15</v>
      </c>
      <c r="U47" t="n">
        <v>0.54</v>
      </c>
      <c r="V47" t="n">
        <v>0.75</v>
      </c>
      <c r="W47" t="n">
        <v>2.65</v>
      </c>
      <c r="X47" t="n">
        <v>0.75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3.3519</v>
      </c>
      <c r="E48" t="n">
        <v>29.83</v>
      </c>
      <c r="F48" t="n">
        <v>27.46</v>
      </c>
      <c r="G48" t="n">
        <v>71.63</v>
      </c>
      <c r="H48" t="n">
        <v>1.27</v>
      </c>
      <c r="I48" t="n">
        <v>23</v>
      </c>
      <c r="J48" t="n">
        <v>97.26000000000001</v>
      </c>
      <c r="K48" t="n">
        <v>37.55</v>
      </c>
      <c r="L48" t="n">
        <v>7</v>
      </c>
      <c r="M48" t="n">
        <v>21</v>
      </c>
      <c r="N48" t="n">
        <v>12.71</v>
      </c>
      <c r="O48" t="n">
        <v>12229.54</v>
      </c>
      <c r="P48" t="n">
        <v>208.93</v>
      </c>
      <c r="Q48" t="n">
        <v>446.56</v>
      </c>
      <c r="R48" t="n">
        <v>71.76000000000001</v>
      </c>
      <c r="S48" t="n">
        <v>40.63</v>
      </c>
      <c r="T48" t="n">
        <v>10416.62</v>
      </c>
      <c r="U48" t="n">
        <v>0.57</v>
      </c>
      <c r="V48" t="n">
        <v>0.76</v>
      </c>
      <c r="W48" t="n">
        <v>2.65</v>
      </c>
      <c r="X48" t="n">
        <v>0.63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3.3696</v>
      </c>
      <c r="E49" t="n">
        <v>29.68</v>
      </c>
      <c r="F49" t="n">
        <v>27.36</v>
      </c>
      <c r="G49" t="n">
        <v>82.08</v>
      </c>
      <c r="H49" t="n">
        <v>1.43</v>
      </c>
      <c r="I49" t="n">
        <v>20</v>
      </c>
      <c r="J49" t="n">
        <v>98.5</v>
      </c>
      <c r="K49" t="n">
        <v>37.55</v>
      </c>
      <c r="L49" t="n">
        <v>8</v>
      </c>
      <c r="M49" t="n">
        <v>18</v>
      </c>
      <c r="N49" t="n">
        <v>12.95</v>
      </c>
      <c r="O49" t="n">
        <v>12382.79</v>
      </c>
      <c r="P49" t="n">
        <v>205.05</v>
      </c>
      <c r="Q49" t="n">
        <v>446.56</v>
      </c>
      <c r="R49" t="n">
        <v>68.51000000000001</v>
      </c>
      <c r="S49" t="n">
        <v>40.63</v>
      </c>
      <c r="T49" t="n">
        <v>8806.43</v>
      </c>
      <c r="U49" t="n">
        <v>0.59</v>
      </c>
      <c r="V49" t="n">
        <v>0.76</v>
      </c>
      <c r="W49" t="n">
        <v>2.64</v>
      </c>
      <c r="X49" t="n">
        <v>0.53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3.3856</v>
      </c>
      <c r="E50" t="n">
        <v>29.54</v>
      </c>
      <c r="F50" t="n">
        <v>27.28</v>
      </c>
      <c r="G50" t="n">
        <v>96.27</v>
      </c>
      <c r="H50" t="n">
        <v>1.59</v>
      </c>
      <c r="I50" t="n">
        <v>17</v>
      </c>
      <c r="J50" t="n">
        <v>99.75</v>
      </c>
      <c r="K50" t="n">
        <v>37.55</v>
      </c>
      <c r="L50" t="n">
        <v>9</v>
      </c>
      <c r="M50" t="n">
        <v>15</v>
      </c>
      <c r="N50" t="n">
        <v>13.2</v>
      </c>
      <c r="O50" t="n">
        <v>12536.43</v>
      </c>
      <c r="P50" t="n">
        <v>199.7</v>
      </c>
      <c r="Q50" t="n">
        <v>446.56</v>
      </c>
      <c r="R50" t="n">
        <v>65.83</v>
      </c>
      <c r="S50" t="n">
        <v>40.63</v>
      </c>
      <c r="T50" t="n">
        <v>7479.11</v>
      </c>
      <c r="U50" t="n">
        <v>0.62</v>
      </c>
      <c r="V50" t="n">
        <v>0.76</v>
      </c>
      <c r="W50" t="n">
        <v>2.63</v>
      </c>
      <c r="X50" t="n">
        <v>0.45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3.3978</v>
      </c>
      <c r="E51" t="n">
        <v>29.43</v>
      </c>
      <c r="F51" t="n">
        <v>27.21</v>
      </c>
      <c r="G51" t="n">
        <v>108.83</v>
      </c>
      <c r="H51" t="n">
        <v>1.74</v>
      </c>
      <c r="I51" t="n">
        <v>15</v>
      </c>
      <c r="J51" t="n">
        <v>101</v>
      </c>
      <c r="K51" t="n">
        <v>37.55</v>
      </c>
      <c r="L51" t="n">
        <v>10</v>
      </c>
      <c r="M51" t="n">
        <v>13</v>
      </c>
      <c r="N51" t="n">
        <v>13.45</v>
      </c>
      <c r="O51" t="n">
        <v>12690.46</v>
      </c>
      <c r="P51" t="n">
        <v>195.1</v>
      </c>
      <c r="Q51" t="n">
        <v>446.56</v>
      </c>
      <c r="R51" t="n">
        <v>63.48</v>
      </c>
      <c r="S51" t="n">
        <v>40.63</v>
      </c>
      <c r="T51" t="n">
        <v>6314.7</v>
      </c>
      <c r="U51" t="n">
        <v>0.64</v>
      </c>
      <c r="V51" t="n">
        <v>0.76</v>
      </c>
      <c r="W51" t="n">
        <v>2.63</v>
      </c>
      <c r="X51" t="n">
        <v>0.38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3.4019</v>
      </c>
      <c r="E52" t="n">
        <v>29.4</v>
      </c>
      <c r="F52" t="n">
        <v>27.19</v>
      </c>
      <c r="G52" t="n">
        <v>116.53</v>
      </c>
      <c r="H52" t="n">
        <v>1.89</v>
      </c>
      <c r="I52" t="n">
        <v>14</v>
      </c>
      <c r="J52" t="n">
        <v>102.25</v>
      </c>
      <c r="K52" t="n">
        <v>37.55</v>
      </c>
      <c r="L52" t="n">
        <v>11</v>
      </c>
      <c r="M52" t="n">
        <v>11</v>
      </c>
      <c r="N52" t="n">
        <v>13.7</v>
      </c>
      <c r="O52" t="n">
        <v>12844.88</v>
      </c>
      <c r="P52" t="n">
        <v>191.25</v>
      </c>
      <c r="Q52" t="n">
        <v>446.56</v>
      </c>
      <c r="R52" t="n">
        <v>63</v>
      </c>
      <c r="S52" t="n">
        <v>40.63</v>
      </c>
      <c r="T52" t="n">
        <v>6078.08</v>
      </c>
      <c r="U52" t="n">
        <v>0.64</v>
      </c>
      <c r="V52" t="n">
        <v>0.76</v>
      </c>
      <c r="W52" t="n">
        <v>2.63</v>
      </c>
      <c r="X52" t="n">
        <v>0.36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3.4059</v>
      </c>
      <c r="E53" t="n">
        <v>29.36</v>
      </c>
      <c r="F53" t="n">
        <v>27.18</v>
      </c>
      <c r="G53" t="n">
        <v>125.42</v>
      </c>
      <c r="H53" t="n">
        <v>2.04</v>
      </c>
      <c r="I53" t="n">
        <v>13</v>
      </c>
      <c r="J53" t="n">
        <v>103.51</v>
      </c>
      <c r="K53" t="n">
        <v>37.55</v>
      </c>
      <c r="L53" t="n">
        <v>12</v>
      </c>
      <c r="M53" t="n">
        <v>5</v>
      </c>
      <c r="N53" t="n">
        <v>13.95</v>
      </c>
      <c r="O53" t="n">
        <v>12999.7</v>
      </c>
      <c r="P53" t="n">
        <v>190.87</v>
      </c>
      <c r="Q53" t="n">
        <v>446.56</v>
      </c>
      <c r="R53" t="n">
        <v>62.44</v>
      </c>
      <c r="S53" t="n">
        <v>40.63</v>
      </c>
      <c r="T53" t="n">
        <v>5804.24</v>
      </c>
      <c r="U53" t="n">
        <v>0.65</v>
      </c>
      <c r="V53" t="n">
        <v>0.76</v>
      </c>
      <c r="W53" t="n">
        <v>2.63</v>
      </c>
      <c r="X53" t="n">
        <v>0.35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3.4069</v>
      </c>
      <c r="E54" t="n">
        <v>29.35</v>
      </c>
      <c r="F54" t="n">
        <v>27.17</v>
      </c>
      <c r="G54" t="n">
        <v>125.38</v>
      </c>
      <c r="H54" t="n">
        <v>2.18</v>
      </c>
      <c r="I54" t="n">
        <v>13</v>
      </c>
      <c r="J54" t="n">
        <v>104.76</v>
      </c>
      <c r="K54" t="n">
        <v>37.55</v>
      </c>
      <c r="L54" t="n">
        <v>13</v>
      </c>
      <c r="M54" t="n">
        <v>1</v>
      </c>
      <c r="N54" t="n">
        <v>14.21</v>
      </c>
      <c r="O54" t="n">
        <v>13154.91</v>
      </c>
      <c r="P54" t="n">
        <v>190.02</v>
      </c>
      <c r="Q54" t="n">
        <v>446.59</v>
      </c>
      <c r="R54" t="n">
        <v>61.97</v>
      </c>
      <c r="S54" t="n">
        <v>40.63</v>
      </c>
      <c r="T54" t="n">
        <v>5569.55</v>
      </c>
      <c r="U54" t="n">
        <v>0.66</v>
      </c>
      <c r="V54" t="n">
        <v>0.76</v>
      </c>
      <c r="W54" t="n">
        <v>2.64</v>
      </c>
      <c r="X54" t="n">
        <v>0.34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3.4067</v>
      </c>
      <c r="E55" t="n">
        <v>29.35</v>
      </c>
      <c r="F55" t="n">
        <v>27.17</v>
      </c>
      <c r="G55" t="n">
        <v>125.39</v>
      </c>
      <c r="H55" t="n">
        <v>2.33</v>
      </c>
      <c r="I55" t="n">
        <v>13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191.96</v>
      </c>
      <c r="Q55" t="n">
        <v>446.59</v>
      </c>
      <c r="R55" t="n">
        <v>61.94</v>
      </c>
      <c r="S55" t="n">
        <v>40.63</v>
      </c>
      <c r="T55" t="n">
        <v>5553.71</v>
      </c>
      <c r="U55" t="n">
        <v>0.66</v>
      </c>
      <c r="V55" t="n">
        <v>0.76</v>
      </c>
      <c r="W55" t="n">
        <v>2.64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2.7842</v>
      </c>
      <c r="E56" t="n">
        <v>35.92</v>
      </c>
      <c r="F56" t="n">
        <v>31.54</v>
      </c>
      <c r="G56" t="n">
        <v>11.61</v>
      </c>
      <c r="H56" t="n">
        <v>0.24</v>
      </c>
      <c r="I56" t="n">
        <v>163</v>
      </c>
      <c r="J56" t="n">
        <v>71.52</v>
      </c>
      <c r="K56" t="n">
        <v>32.27</v>
      </c>
      <c r="L56" t="n">
        <v>1</v>
      </c>
      <c r="M56" t="n">
        <v>161</v>
      </c>
      <c r="N56" t="n">
        <v>8.25</v>
      </c>
      <c r="O56" t="n">
        <v>9054.6</v>
      </c>
      <c r="P56" t="n">
        <v>224.34</v>
      </c>
      <c r="Q56" t="n">
        <v>446.61</v>
      </c>
      <c r="R56" t="n">
        <v>205.02</v>
      </c>
      <c r="S56" t="n">
        <v>40.63</v>
      </c>
      <c r="T56" t="n">
        <v>76345.41</v>
      </c>
      <c r="U56" t="n">
        <v>0.2</v>
      </c>
      <c r="V56" t="n">
        <v>0.66</v>
      </c>
      <c r="W56" t="n">
        <v>2.87</v>
      </c>
      <c r="X56" t="n">
        <v>4.71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3.1335</v>
      </c>
      <c r="E57" t="n">
        <v>31.91</v>
      </c>
      <c r="F57" t="n">
        <v>28.92</v>
      </c>
      <c r="G57" t="n">
        <v>23.45</v>
      </c>
      <c r="H57" t="n">
        <v>0.48</v>
      </c>
      <c r="I57" t="n">
        <v>74</v>
      </c>
      <c r="J57" t="n">
        <v>72.7</v>
      </c>
      <c r="K57" t="n">
        <v>32.27</v>
      </c>
      <c r="L57" t="n">
        <v>2</v>
      </c>
      <c r="M57" t="n">
        <v>72</v>
      </c>
      <c r="N57" t="n">
        <v>8.43</v>
      </c>
      <c r="O57" t="n">
        <v>9200.25</v>
      </c>
      <c r="P57" t="n">
        <v>201.34</v>
      </c>
      <c r="Q57" t="n">
        <v>446.59</v>
      </c>
      <c r="R57" t="n">
        <v>119.4</v>
      </c>
      <c r="S57" t="n">
        <v>40.63</v>
      </c>
      <c r="T57" t="n">
        <v>33980.45</v>
      </c>
      <c r="U57" t="n">
        <v>0.34</v>
      </c>
      <c r="V57" t="n">
        <v>0.72</v>
      </c>
      <c r="W57" t="n">
        <v>2.72</v>
      </c>
      <c r="X57" t="n">
        <v>2.09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3.2546</v>
      </c>
      <c r="E58" t="n">
        <v>30.73</v>
      </c>
      <c r="F58" t="n">
        <v>28.15</v>
      </c>
      <c r="G58" t="n">
        <v>35.94</v>
      </c>
      <c r="H58" t="n">
        <v>0.71</v>
      </c>
      <c r="I58" t="n">
        <v>47</v>
      </c>
      <c r="J58" t="n">
        <v>73.88</v>
      </c>
      <c r="K58" t="n">
        <v>32.27</v>
      </c>
      <c r="L58" t="n">
        <v>3</v>
      </c>
      <c r="M58" t="n">
        <v>45</v>
      </c>
      <c r="N58" t="n">
        <v>8.609999999999999</v>
      </c>
      <c r="O58" t="n">
        <v>9346.23</v>
      </c>
      <c r="P58" t="n">
        <v>191.68</v>
      </c>
      <c r="Q58" t="n">
        <v>446.56</v>
      </c>
      <c r="R58" t="n">
        <v>94.27</v>
      </c>
      <c r="S58" t="n">
        <v>40.63</v>
      </c>
      <c r="T58" t="n">
        <v>21551.83</v>
      </c>
      <c r="U58" t="n">
        <v>0.43</v>
      </c>
      <c r="V58" t="n">
        <v>0.74</v>
      </c>
      <c r="W58" t="n">
        <v>2.69</v>
      </c>
      <c r="X58" t="n">
        <v>1.32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3.3183</v>
      </c>
      <c r="E59" t="n">
        <v>30.14</v>
      </c>
      <c r="F59" t="n">
        <v>27.76</v>
      </c>
      <c r="G59" t="n">
        <v>48.99</v>
      </c>
      <c r="H59" t="n">
        <v>0.93</v>
      </c>
      <c r="I59" t="n">
        <v>34</v>
      </c>
      <c r="J59" t="n">
        <v>75.06999999999999</v>
      </c>
      <c r="K59" t="n">
        <v>32.27</v>
      </c>
      <c r="L59" t="n">
        <v>4</v>
      </c>
      <c r="M59" t="n">
        <v>32</v>
      </c>
      <c r="N59" t="n">
        <v>8.800000000000001</v>
      </c>
      <c r="O59" t="n">
        <v>9492.549999999999</v>
      </c>
      <c r="P59" t="n">
        <v>184.17</v>
      </c>
      <c r="Q59" t="n">
        <v>446.56</v>
      </c>
      <c r="R59" t="n">
        <v>81.81999999999999</v>
      </c>
      <c r="S59" t="n">
        <v>40.63</v>
      </c>
      <c r="T59" t="n">
        <v>15390.73</v>
      </c>
      <c r="U59" t="n">
        <v>0.5</v>
      </c>
      <c r="V59" t="n">
        <v>0.75</v>
      </c>
      <c r="W59" t="n">
        <v>2.66</v>
      </c>
      <c r="X59" t="n">
        <v>0.9399999999999999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3.3501</v>
      </c>
      <c r="E60" t="n">
        <v>29.85</v>
      </c>
      <c r="F60" t="n">
        <v>27.59</v>
      </c>
      <c r="G60" t="n">
        <v>61.3</v>
      </c>
      <c r="H60" t="n">
        <v>1.15</v>
      </c>
      <c r="I60" t="n">
        <v>27</v>
      </c>
      <c r="J60" t="n">
        <v>76.26000000000001</v>
      </c>
      <c r="K60" t="n">
        <v>32.27</v>
      </c>
      <c r="L60" t="n">
        <v>5</v>
      </c>
      <c r="M60" t="n">
        <v>25</v>
      </c>
      <c r="N60" t="n">
        <v>8.99</v>
      </c>
      <c r="O60" t="n">
        <v>9639.200000000001</v>
      </c>
      <c r="P60" t="n">
        <v>178.49</v>
      </c>
      <c r="Q60" t="n">
        <v>446.56</v>
      </c>
      <c r="R60" t="n">
        <v>75.61</v>
      </c>
      <c r="S60" t="n">
        <v>40.63</v>
      </c>
      <c r="T60" t="n">
        <v>12321.31</v>
      </c>
      <c r="U60" t="n">
        <v>0.54</v>
      </c>
      <c r="V60" t="n">
        <v>0.75</v>
      </c>
      <c r="W60" t="n">
        <v>2.66</v>
      </c>
      <c r="X60" t="n">
        <v>0.76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3.3754</v>
      </c>
      <c r="E61" t="n">
        <v>29.63</v>
      </c>
      <c r="F61" t="n">
        <v>27.44</v>
      </c>
      <c r="G61" t="n">
        <v>74.84</v>
      </c>
      <c r="H61" t="n">
        <v>1.36</v>
      </c>
      <c r="I61" t="n">
        <v>22</v>
      </c>
      <c r="J61" t="n">
        <v>77.45</v>
      </c>
      <c r="K61" t="n">
        <v>32.27</v>
      </c>
      <c r="L61" t="n">
        <v>6</v>
      </c>
      <c r="M61" t="n">
        <v>20</v>
      </c>
      <c r="N61" t="n">
        <v>9.18</v>
      </c>
      <c r="O61" t="n">
        <v>9786.190000000001</v>
      </c>
      <c r="P61" t="n">
        <v>172.02</v>
      </c>
      <c r="Q61" t="n">
        <v>446.56</v>
      </c>
      <c r="R61" t="n">
        <v>71.20999999999999</v>
      </c>
      <c r="S61" t="n">
        <v>40.63</v>
      </c>
      <c r="T61" t="n">
        <v>10145.45</v>
      </c>
      <c r="U61" t="n">
        <v>0.57</v>
      </c>
      <c r="V61" t="n">
        <v>0.76</v>
      </c>
      <c r="W61" t="n">
        <v>2.64</v>
      </c>
      <c r="X61" t="n">
        <v>0.61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3.3905</v>
      </c>
      <c r="E62" t="n">
        <v>29.49</v>
      </c>
      <c r="F62" t="n">
        <v>27.35</v>
      </c>
      <c r="G62" t="n">
        <v>86.38</v>
      </c>
      <c r="H62" t="n">
        <v>1.56</v>
      </c>
      <c r="I62" t="n">
        <v>19</v>
      </c>
      <c r="J62" t="n">
        <v>78.65000000000001</v>
      </c>
      <c r="K62" t="n">
        <v>32.27</v>
      </c>
      <c r="L62" t="n">
        <v>7</v>
      </c>
      <c r="M62" t="n">
        <v>15</v>
      </c>
      <c r="N62" t="n">
        <v>9.380000000000001</v>
      </c>
      <c r="O62" t="n">
        <v>9933.52</v>
      </c>
      <c r="P62" t="n">
        <v>166.8</v>
      </c>
      <c r="Q62" t="n">
        <v>446.56</v>
      </c>
      <c r="R62" t="n">
        <v>68.59999999999999</v>
      </c>
      <c r="S62" t="n">
        <v>40.63</v>
      </c>
      <c r="T62" t="n">
        <v>8856</v>
      </c>
      <c r="U62" t="n">
        <v>0.59</v>
      </c>
      <c r="V62" t="n">
        <v>0.76</v>
      </c>
      <c r="W62" t="n">
        <v>2.63</v>
      </c>
      <c r="X62" t="n">
        <v>0.53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3.4023</v>
      </c>
      <c r="E63" t="n">
        <v>29.39</v>
      </c>
      <c r="F63" t="n">
        <v>27.28</v>
      </c>
      <c r="G63" t="n">
        <v>96.3</v>
      </c>
      <c r="H63" t="n">
        <v>1.75</v>
      </c>
      <c r="I63" t="n">
        <v>17</v>
      </c>
      <c r="J63" t="n">
        <v>79.84</v>
      </c>
      <c r="K63" t="n">
        <v>32.27</v>
      </c>
      <c r="L63" t="n">
        <v>8</v>
      </c>
      <c r="M63" t="n">
        <v>5</v>
      </c>
      <c r="N63" t="n">
        <v>9.57</v>
      </c>
      <c r="O63" t="n">
        <v>10081.19</v>
      </c>
      <c r="P63" t="n">
        <v>162.79</v>
      </c>
      <c r="Q63" t="n">
        <v>446.57</v>
      </c>
      <c r="R63" t="n">
        <v>65.64</v>
      </c>
      <c r="S63" t="n">
        <v>40.63</v>
      </c>
      <c r="T63" t="n">
        <v>7387.6</v>
      </c>
      <c r="U63" t="n">
        <v>0.62</v>
      </c>
      <c r="V63" t="n">
        <v>0.76</v>
      </c>
      <c r="W63" t="n">
        <v>2.65</v>
      </c>
      <c r="X63" t="n">
        <v>0.46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3.4062</v>
      </c>
      <c r="E64" t="n">
        <v>29.36</v>
      </c>
      <c r="F64" t="n">
        <v>27.27</v>
      </c>
      <c r="G64" t="n">
        <v>102.24</v>
      </c>
      <c r="H64" t="n">
        <v>1.94</v>
      </c>
      <c r="I64" t="n">
        <v>16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163.77</v>
      </c>
      <c r="Q64" t="n">
        <v>446.56</v>
      </c>
      <c r="R64" t="n">
        <v>64.89</v>
      </c>
      <c r="S64" t="n">
        <v>40.63</v>
      </c>
      <c r="T64" t="n">
        <v>7017.57</v>
      </c>
      <c r="U64" t="n">
        <v>0.63</v>
      </c>
      <c r="V64" t="n">
        <v>0.76</v>
      </c>
      <c r="W64" t="n">
        <v>2.65</v>
      </c>
      <c r="X64" t="n">
        <v>0.44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3.0859</v>
      </c>
      <c r="E65" t="n">
        <v>32.41</v>
      </c>
      <c r="F65" t="n">
        <v>29.63</v>
      </c>
      <c r="G65" t="n">
        <v>18.33</v>
      </c>
      <c r="H65" t="n">
        <v>0.43</v>
      </c>
      <c r="I65" t="n">
        <v>97</v>
      </c>
      <c r="J65" t="n">
        <v>39.78</v>
      </c>
      <c r="K65" t="n">
        <v>19.54</v>
      </c>
      <c r="L65" t="n">
        <v>1</v>
      </c>
      <c r="M65" t="n">
        <v>95</v>
      </c>
      <c r="N65" t="n">
        <v>4.24</v>
      </c>
      <c r="O65" t="n">
        <v>5140</v>
      </c>
      <c r="P65" t="n">
        <v>133.63</v>
      </c>
      <c r="Q65" t="n">
        <v>446.58</v>
      </c>
      <c r="R65" t="n">
        <v>142.62</v>
      </c>
      <c r="S65" t="n">
        <v>40.63</v>
      </c>
      <c r="T65" t="n">
        <v>45476.73</v>
      </c>
      <c r="U65" t="n">
        <v>0.28</v>
      </c>
      <c r="V65" t="n">
        <v>0.7</v>
      </c>
      <c r="W65" t="n">
        <v>2.77</v>
      </c>
      <c r="X65" t="n">
        <v>2.8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3.311</v>
      </c>
      <c r="E66" t="n">
        <v>30.2</v>
      </c>
      <c r="F66" t="n">
        <v>28.03</v>
      </c>
      <c r="G66" t="n">
        <v>39.11</v>
      </c>
      <c r="H66" t="n">
        <v>0.84</v>
      </c>
      <c r="I66" t="n">
        <v>43</v>
      </c>
      <c r="J66" t="n">
        <v>40.89</v>
      </c>
      <c r="K66" t="n">
        <v>19.54</v>
      </c>
      <c r="L66" t="n">
        <v>2</v>
      </c>
      <c r="M66" t="n">
        <v>41</v>
      </c>
      <c r="N66" t="n">
        <v>4.35</v>
      </c>
      <c r="O66" t="n">
        <v>5277.26</v>
      </c>
      <c r="P66" t="n">
        <v>117.24</v>
      </c>
      <c r="Q66" t="n">
        <v>446.58</v>
      </c>
      <c r="R66" t="n">
        <v>90.06</v>
      </c>
      <c r="S66" t="n">
        <v>40.63</v>
      </c>
      <c r="T66" t="n">
        <v>19466.22</v>
      </c>
      <c r="U66" t="n">
        <v>0.45</v>
      </c>
      <c r="V66" t="n">
        <v>0.74</v>
      </c>
      <c r="W66" t="n">
        <v>2.68</v>
      </c>
      <c r="X66" t="n">
        <v>1.2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3.3595</v>
      </c>
      <c r="E67" t="n">
        <v>29.77</v>
      </c>
      <c r="F67" t="n">
        <v>27.72</v>
      </c>
      <c r="G67" t="n">
        <v>53.66</v>
      </c>
      <c r="H67" t="n">
        <v>1.22</v>
      </c>
      <c r="I67" t="n">
        <v>31</v>
      </c>
      <c r="J67" t="n">
        <v>42.01</v>
      </c>
      <c r="K67" t="n">
        <v>19.54</v>
      </c>
      <c r="L67" t="n">
        <v>3</v>
      </c>
      <c r="M67" t="n">
        <v>1</v>
      </c>
      <c r="N67" t="n">
        <v>4.46</v>
      </c>
      <c r="O67" t="n">
        <v>5414.79</v>
      </c>
      <c r="P67" t="n">
        <v>110.3</v>
      </c>
      <c r="Q67" t="n">
        <v>446.6</v>
      </c>
      <c r="R67" t="n">
        <v>79.31999999999999</v>
      </c>
      <c r="S67" t="n">
        <v>40.63</v>
      </c>
      <c r="T67" t="n">
        <v>14156.97</v>
      </c>
      <c r="U67" t="n">
        <v>0.51</v>
      </c>
      <c r="V67" t="n">
        <v>0.75</v>
      </c>
      <c r="W67" t="n">
        <v>2.69</v>
      </c>
      <c r="X67" t="n">
        <v>0.9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3.3588</v>
      </c>
      <c r="E68" t="n">
        <v>29.77</v>
      </c>
      <c r="F68" t="n">
        <v>27.73</v>
      </c>
      <c r="G68" t="n">
        <v>53.67</v>
      </c>
      <c r="H68" t="n">
        <v>1.59</v>
      </c>
      <c r="I68" t="n">
        <v>31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113.01</v>
      </c>
      <c r="Q68" t="n">
        <v>446.6</v>
      </c>
      <c r="R68" t="n">
        <v>79.36</v>
      </c>
      <c r="S68" t="n">
        <v>40.63</v>
      </c>
      <c r="T68" t="n">
        <v>14176.9</v>
      </c>
      <c r="U68" t="n">
        <v>0.51</v>
      </c>
      <c r="V68" t="n">
        <v>0.75</v>
      </c>
      <c r="W68" t="n">
        <v>2.7</v>
      </c>
      <c r="X68" t="n">
        <v>0.9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2.1644</v>
      </c>
      <c r="E69" t="n">
        <v>46.2</v>
      </c>
      <c r="F69" t="n">
        <v>35.51</v>
      </c>
      <c r="G69" t="n">
        <v>7.27</v>
      </c>
      <c r="H69" t="n">
        <v>0.12</v>
      </c>
      <c r="I69" t="n">
        <v>293</v>
      </c>
      <c r="J69" t="n">
        <v>141.81</v>
      </c>
      <c r="K69" t="n">
        <v>47.83</v>
      </c>
      <c r="L69" t="n">
        <v>1</v>
      </c>
      <c r="M69" t="n">
        <v>291</v>
      </c>
      <c r="N69" t="n">
        <v>22.98</v>
      </c>
      <c r="O69" t="n">
        <v>17723.39</v>
      </c>
      <c r="P69" t="n">
        <v>404.05</v>
      </c>
      <c r="Q69" t="n">
        <v>446.63</v>
      </c>
      <c r="R69" t="n">
        <v>333.93</v>
      </c>
      <c r="S69" t="n">
        <v>40.63</v>
      </c>
      <c r="T69" t="n">
        <v>140151.83</v>
      </c>
      <c r="U69" t="n">
        <v>0.12</v>
      </c>
      <c r="V69" t="n">
        <v>0.59</v>
      </c>
      <c r="W69" t="n">
        <v>3.11</v>
      </c>
      <c r="X69" t="n">
        <v>8.68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2.7566</v>
      </c>
      <c r="E70" t="n">
        <v>36.28</v>
      </c>
      <c r="F70" t="n">
        <v>30.44</v>
      </c>
      <c r="G70" t="n">
        <v>14.61</v>
      </c>
      <c r="H70" t="n">
        <v>0.25</v>
      </c>
      <c r="I70" t="n">
        <v>125</v>
      </c>
      <c r="J70" t="n">
        <v>143.17</v>
      </c>
      <c r="K70" t="n">
        <v>47.83</v>
      </c>
      <c r="L70" t="n">
        <v>2</v>
      </c>
      <c r="M70" t="n">
        <v>123</v>
      </c>
      <c r="N70" t="n">
        <v>23.34</v>
      </c>
      <c r="O70" t="n">
        <v>17891.86</v>
      </c>
      <c r="P70" t="n">
        <v>344.36</v>
      </c>
      <c r="Q70" t="n">
        <v>446.56</v>
      </c>
      <c r="R70" t="n">
        <v>168.94</v>
      </c>
      <c r="S70" t="n">
        <v>40.63</v>
      </c>
      <c r="T70" t="n">
        <v>58495.33</v>
      </c>
      <c r="U70" t="n">
        <v>0.24</v>
      </c>
      <c r="V70" t="n">
        <v>0.68</v>
      </c>
      <c r="W70" t="n">
        <v>2.81</v>
      </c>
      <c r="X70" t="n">
        <v>3.61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2.9731</v>
      </c>
      <c r="E71" t="n">
        <v>33.63</v>
      </c>
      <c r="F71" t="n">
        <v>29.09</v>
      </c>
      <c r="G71" t="n">
        <v>21.82</v>
      </c>
      <c r="H71" t="n">
        <v>0.37</v>
      </c>
      <c r="I71" t="n">
        <v>80</v>
      </c>
      <c r="J71" t="n">
        <v>144.54</v>
      </c>
      <c r="K71" t="n">
        <v>47.83</v>
      </c>
      <c r="L71" t="n">
        <v>3</v>
      </c>
      <c r="M71" t="n">
        <v>78</v>
      </c>
      <c r="N71" t="n">
        <v>23.71</v>
      </c>
      <c r="O71" t="n">
        <v>18060.85</v>
      </c>
      <c r="P71" t="n">
        <v>327.3</v>
      </c>
      <c r="Q71" t="n">
        <v>446.57</v>
      </c>
      <c r="R71" t="n">
        <v>125.27</v>
      </c>
      <c r="S71" t="n">
        <v>40.63</v>
      </c>
      <c r="T71" t="n">
        <v>36885.75</v>
      </c>
      <c r="U71" t="n">
        <v>0.32</v>
      </c>
      <c r="V71" t="n">
        <v>0.71</v>
      </c>
      <c r="W71" t="n">
        <v>2.73</v>
      </c>
      <c r="X71" t="n">
        <v>2.27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3.0891</v>
      </c>
      <c r="E72" t="n">
        <v>32.37</v>
      </c>
      <c r="F72" t="n">
        <v>28.47</v>
      </c>
      <c r="G72" t="n">
        <v>29.45</v>
      </c>
      <c r="H72" t="n">
        <v>0.49</v>
      </c>
      <c r="I72" t="n">
        <v>58</v>
      </c>
      <c r="J72" t="n">
        <v>145.92</v>
      </c>
      <c r="K72" t="n">
        <v>47.83</v>
      </c>
      <c r="L72" t="n">
        <v>4</v>
      </c>
      <c r="M72" t="n">
        <v>56</v>
      </c>
      <c r="N72" t="n">
        <v>24.09</v>
      </c>
      <c r="O72" t="n">
        <v>18230.35</v>
      </c>
      <c r="P72" t="n">
        <v>318.2</v>
      </c>
      <c r="Q72" t="n">
        <v>446.6</v>
      </c>
      <c r="R72" t="n">
        <v>104.35</v>
      </c>
      <c r="S72" t="n">
        <v>40.63</v>
      </c>
      <c r="T72" t="n">
        <v>26535.25</v>
      </c>
      <c r="U72" t="n">
        <v>0.39</v>
      </c>
      <c r="V72" t="n">
        <v>0.73</v>
      </c>
      <c r="W72" t="n">
        <v>2.71</v>
      </c>
      <c r="X72" t="n">
        <v>1.64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3.1561</v>
      </c>
      <c r="E73" t="n">
        <v>31.68</v>
      </c>
      <c r="F73" t="n">
        <v>28.13</v>
      </c>
      <c r="G73" t="n">
        <v>36.69</v>
      </c>
      <c r="H73" t="n">
        <v>0.6</v>
      </c>
      <c r="I73" t="n">
        <v>46</v>
      </c>
      <c r="J73" t="n">
        <v>147.3</v>
      </c>
      <c r="K73" t="n">
        <v>47.83</v>
      </c>
      <c r="L73" t="n">
        <v>5</v>
      </c>
      <c r="M73" t="n">
        <v>44</v>
      </c>
      <c r="N73" t="n">
        <v>24.47</v>
      </c>
      <c r="O73" t="n">
        <v>18400.38</v>
      </c>
      <c r="P73" t="n">
        <v>312.75</v>
      </c>
      <c r="Q73" t="n">
        <v>446.59</v>
      </c>
      <c r="R73" t="n">
        <v>93.43000000000001</v>
      </c>
      <c r="S73" t="n">
        <v>40.63</v>
      </c>
      <c r="T73" t="n">
        <v>21132.82</v>
      </c>
      <c r="U73" t="n">
        <v>0.43</v>
      </c>
      <c r="V73" t="n">
        <v>0.74</v>
      </c>
      <c r="W73" t="n">
        <v>2.69</v>
      </c>
      <c r="X73" t="n">
        <v>1.3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3.2052</v>
      </c>
      <c r="E74" t="n">
        <v>31.2</v>
      </c>
      <c r="F74" t="n">
        <v>27.87</v>
      </c>
      <c r="G74" t="n">
        <v>44.01</v>
      </c>
      <c r="H74" t="n">
        <v>0.71</v>
      </c>
      <c r="I74" t="n">
        <v>38</v>
      </c>
      <c r="J74" t="n">
        <v>148.68</v>
      </c>
      <c r="K74" t="n">
        <v>47.83</v>
      </c>
      <c r="L74" t="n">
        <v>6</v>
      </c>
      <c r="M74" t="n">
        <v>36</v>
      </c>
      <c r="N74" t="n">
        <v>24.85</v>
      </c>
      <c r="O74" t="n">
        <v>18570.94</v>
      </c>
      <c r="P74" t="n">
        <v>308.07</v>
      </c>
      <c r="Q74" t="n">
        <v>446.57</v>
      </c>
      <c r="R74" t="n">
        <v>85.16</v>
      </c>
      <c r="S74" t="n">
        <v>40.63</v>
      </c>
      <c r="T74" t="n">
        <v>17039.66</v>
      </c>
      <c r="U74" t="n">
        <v>0.48</v>
      </c>
      <c r="V74" t="n">
        <v>0.75</v>
      </c>
      <c r="W74" t="n">
        <v>2.67</v>
      </c>
      <c r="X74" t="n">
        <v>1.04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3.2334</v>
      </c>
      <c r="E75" t="n">
        <v>30.93</v>
      </c>
      <c r="F75" t="n">
        <v>27.75</v>
      </c>
      <c r="G75" t="n">
        <v>50.45</v>
      </c>
      <c r="H75" t="n">
        <v>0.83</v>
      </c>
      <c r="I75" t="n">
        <v>33</v>
      </c>
      <c r="J75" t="n">
        <v>150.07</v>
      </c>
      <c r="K75" t="n">
        <v>47.83</v>
      </c>
      <c r="L75" t="n">
        <v>7</v>
      </c>
      <c r="M75" t="n">
        <v>31</v>
      </c>
      <c r="N75" t="n">
        <v>25.24</v>
      </c>
      <c r="O75" t="n">
        <v>18742.03</v>
      </c>
      <c r="P75" t="n">
        <v>304.85</v>
      </c>
      <c r="Q75" t="n">
        <v>446.57</v>
      </c>
      <c r="R75" t="n">
        <v>81.09999999999999</v>
      </c>
      <c r="S75" t="n">
        <v>40.63</v>
      </c>
      <c r="T75" t="n">
        <v>15035.98</v>
      </c>
      <c r="U75" t="n">
        <v>0.5</v>
      </c>
      <c r="V75" t="n">
        <v>0.75</v>
      </c>
      <c r="W75" t="n">
        <v>2.66</v>
      </c>
      <c r="X75" t="n">
        <v>0.92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3.2654</v>
      </c>
      <c r="E76" t="n">
        <v>30.62</v>
      </c>
      <c r="F76" t="n">
        <v>27.59</v>
      </c>
      <c r="G76" t="n">
        <v>59.12</v>
      </c>
      <c r="H76" t="n">
        <v>0.9399999999999999</v>
      </c>
      <c r="I76" t="n">
        <v>28</v>
      </c>
      <c r="J76" t="n">
        <v>151.46</v>
      </c>
      <c r="K76" t="n">
        <v>47.83</v>
      </c>
      <c r="L76" t="n">
        <v>8</v>
      </c>
      <c r="M76" t="n">
        <v>26</v>
      </c>
      <c r="N76" t="n">
        <v>25.63</v>
      </c>
      <c r="O76" t="n">
        <v>18913.66</v>
      </c>
      <c r="P76" t="n">
        <v>301.73</v>
      </c>
      <c r="Q76" t="n">
        <v>446.57</v>
      </c>
      <c r="R76" t="n">
        <v>76.04000000000001</v>
      </c>
      <c r="S76" t="n">
        <v>40.63</v>
      </c>
      <c r="T76" t="n">
        <v>12529.71</v>
      </c>
      <c r="U76" t="n">
        <v>0.53</v>
      </c>
      <c r="V76" t="n">
        <v>0.75</v>
      </c>
      <c r="W76" t="n">
        <v>2.65</v>
      </c>
      <c r="X76" t="n">
        <v>0.76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3.2826</v>
      </c>
      <c r="E77" t="n">
        <v>30.46</v>
      </c>
      <c r="F77" t="n">
        <v>27.51</v>
      </c>
      <c r="G77" t="n">
        <v>66.03</v>
      </c>
      <c r="H77" t="n">
        <v>1.04</v>
      </c>
      <c r="I77" t="n">
        <v>25</v>
      </c>
      <c r="J77" t="n">
        <v>152.85</v>
      </c>
      <c r="K77" t="n">
        <v>47.83</v>
      </c>
      <c r="L77" t="n">
        <v>9</v>
      </c>
      <c r="M77" t="n">
        <v>23</v>
      </c>
      <c r="N77" t="n">
        <v>26.03</v>
      </c>
      <c r="O77" t="n">
        <v>19085.83</v>
      </c>
      <c r="P77" t="n">
        <v>299.12</v>
      </c>
      <c r="Q77" t="n">
        <v>446.56</v>
      </c>
      <c r="R77" t="n">
        <v>73.39</v>
      </c>
      <c r="S77" t="n">
        <v>40.63</v>
      </c>
      <c r="T77" t="n">
        <v>11222.38</v>
      </c>
      <c r="U77" t="n">
        <v>0.55</v>
      </c>
      <c r="V77" t="n">
        <v>0.76</v>
      </c>
      <c r="W77" t="n">
        <v>2.65</v>
      </c>
      <c r="X77" t="n">
        <v>0.6899999999999999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3.2946</v>
      </c>
      <c r="E78" t="n">
        <v>30.35</v>
      </c>
      <c r="F78" t="n">
        <v>27.46</v>
      </c>
      <c r="G78" t="n">
        <v>71.63</v>
      </c>
      <c r="H78" t="n">
        <v>1.15</v>
      </c>
      <c r="I78" t="n">
        <v>23</v>
      </c>
      <c r="J78" t="n">
        <v>154.25</v>
      </c>
      <c r="K78" t="n">
        <v>47.83</v>
      </c>
      <c r="L78" t="n">
        <v>10</v>
      </c>
      <c r="M78" t="n">
        <v>21</v>
      </c>
      <c r="N78" t="n">
        <v>26.43</v>
      </c>
      <c r="O78" t="n">
        <v>19258.55</v>
      </c>
      <c r="P78" t="n">
        <v>296.55</v>
      </c>
      <c r="Q78" t="n">
        <v>446.57</v>
      </c>
      <c r="R78" t="n">
        <v>71.91</v>
      </c>
      <c r="S78" t="n">
        <v>40.63</v>
      </c>
      <c r="T78" t="n">
        <v>10491.7</v>
      </c>
      <c r="U78" t="n">
        <v>0.5600000000000001</v>
      </c>
      <c r="V78" t="n">
        <v>0.76</v>
      </c>
      <c r="W78" t="n">
        <v>2.64</v>
      </c>
      <c r="X78" t="n">
        <v>0.63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3.3078</v>
      </c>
      <c r="E79" t="n">
        <v>30.23</v>
      </c>
      <c r="F79" t="n">
        <v>27.4</v>
      </c>
      <c r="G79" t="n">
        <v>78.28</v>
      </c>
      <c r="H79" t="n">
        <v>1.25</v>
      </c>
      <c r="I79" t="n">
        <v>21</v>
      </c>
      <c r="J79" t="n">
        <v>155.66</v>
      </c>
      <c r="K79" t="n">
        <v>47.83</v>
      </c>
      <c r="L79" t="n">
        <v>11</v>
      </c>
      <c r="M79" t="n">
        <v>19</v>
      </c>
      <c r="N79" t="n">
        <v>26.83</v>
      </c>
      <c r="O79" t="n">
        <v>19431.82</v>
      </c>
      <c r="P79" t="n">
        <v>293.43</v>
      </c>
      <c r="Q79" t="n">
        <v>446.57</v>
      </c>
      <c r="R79" t="n">
        <v>69.73</v>
      </c>
      <c r="S79" t="n">
        <v>40.63</v>
      </c>
      <c r="T79" t="n">
        <v>9408.33</v>
      </c>
      <c r="U79" t="n">
        <v>0.58</v>
      </c>
      <c r="V79" t="n">
        <v>0.76</v>
      </c>
      <c r="W79" t="n">
        <v>2.64</v>
      </c>
      <c r="X79" t="n">
        <v>0.57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3.3191</v>
      </c>
      <c r="E80" t="n">
        <v>30.13</v>
      </c>
      <c r="F80" t="n">
        <v>27.35</v>
      </c>
      <c r="G80" t="n">
        <v>86.37</v>
      </c>
      <c r="H80" t="n">
        <v>1.35</v>
      </c>
      <c r="I80" t="n">
        <v>19</v>
      </c>
      <c r="J80" t="n">
        <v>157.07</v>
      </c>
      <c r="K80" t="n">
        <v>47.83</v>
      </c>
      <c r="L80" t="n">
        <v>12</v>
      </c>
      <c r="M80" t="n">
        <v>17</v>
      </c>
      <c r="N80" t="n">
        <v>27.24</v>
      </c>
      <c r="O80" t="n">
        <v>19605.66</v>
      </c>
      <c r="P80" t="n">
        <v>292.59</v>
      </c>
      <c r="Q80" t="n">
        <v>446.56</v>
      </c>
      <c r="R80" t="n">
        <v>67.98999999999999</v>
      </c>
      <c r="S80" t="n">
        <v>40.63</v>
      </c>
      <c r="T80" t="n">
        <v>8550.110000000001</v>
      </c>
      <c r="U80" t="n">
        <v>0.6</v>
      </c>
      <c r="V80" t="n">
        <v>0.76</v>
      </c>
      <c r="W80" t="n">
        <v>2.65</v>
      </c>
      <c r="X80" t="n">
        <v>0.52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3.3331</v>
      </c>
      <c r="E81" t="n">
        <v>30</v>
      </c>
      <c r="F81" t="n">
        <v>27.28</v>
      </c>
      <c r="G81" t="n">
        <v>96.29000000000001</v>
      </c>
      <c r="H81" t="n">
        <v>1.45</v>
      </c>
      <c r="I81" t="n">
        <v>17</v>
      </c>
      <c r="J81" t="n">
        <v>158.48</v>
      </c>
      <c r="K81" t="n">
        <v>47.83</v>
      </c>
      <c r="L81" t="n">
        <v>13</v>
      </c>
      <c r="M81" t="n">
        <v>15</v>
      </c>
      <c r="N81" t="n">
        <v>27.65</v>
      </c>
      <c r="O81" t="n">
        <v>19780.06</v>
      </c>
      <c r="P81" t="n">
        <v>289.12</v>
      </c>
      <c r="Q81" t="n">
        <v>446.58</v>
      </c>
      <c r="R81" t="n">
        <v>66.05</v>
      </c>
      <c r="S81" t="n">
        <v>40.63</v>
      </c>
      <c r="T81" t="n">
        <v>7589.19</v>
      </c>
      <c r="U81" t="n">
        <v>0.62</v>
      </c>
      <c r="V81" t="n">
        <v>0.76</v>
      </c>
      <c r="W81" t="n">
        <v>2.64</v>
      </c>
      <c r="X81" t="n">
        <v>0.45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3.3392</v>
      </c>
      <c r="E82" t="n">
        <v>29.95</v>
      </c>
      <c r="F82" t="n">
        <v>27.26</v>
      </c>
      <c r="G82" t="n">
        <v>102.21</v>
      </c>
      <c r="H82" t="n">
        <v>1.55</v>
      </c>
      <c r="I82" t="n">
        <v>16</v>
      </c>
      <c r="J82" t="n">
        <v>159.9</v>
      </c>
      <c r="K82" t="n">
        <v>47.83</v>
      </c>
      <c r="L82" t="n">
        <v>14</v>
      </c>
      <c r="M82" t="n">
        <v>14</v>
      </c>
      <c r="N82" t="n">
        <v>28.07</v>
      </c>
      <c r="O82" t="n">
        <v>19955.16</v>
      </c>
      <c r="P82" t="n">
        <v>287.74</v>
      </c>
      <c r="Q82" t="n">
        <v>446.57</v>
      </c>
      <c r="R82" t="n">
        <v>65.2</v>
      </c>
      <c r="S82" t="n">
        <v>40.63</v>
      </c>
      <c r="T82" t="n">
        <v>7168.59</v>
      </c>
      <c r="U82" t="n">
        <v>0.62</v>
      </c>
      <c r="V82" t="n">
        <v>0.76</v>
      </c>
      <c r="W82" t="n">
        <v>2.64</v>
      </c>
      <c r="X82" t="n">
        <v>0.43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3.347</v>
      </c>
      <c r="E83" t="n">
        <v>29.88</v>
      </c>
      <c r="F83" t="n">
        <v>27.22</v>
      </c>
      <c r="G83" t="n">
        <v>108.86</v>
      </c>
      <c r="H83" t="n">
        <v>1.65</v>
      </c>
      <c r="I83" t="n">
        <v>15</v>
      </c>
      <c r="J83" t="n">
        <v>161.32</v>
      </c>
      <c r="K83" t="n">
        <v>47.83</v>
      </c>
      <c r="L83" t="n">
        <v>15</v>
      </c>
      <c r="M83" t="n">
        <v>13</v>
      </c>
      <c r="N83" t="n">
        <v>28.5</v>
      </c>
      <c r="O83" t="n">
        <v>20130.71</v>
      </c>
      <c r="P83" t="n">
        <v>285.17</v>
      </c>
      <c r="Q83" t="n">
        <v>446.56</v>
      </c>
      <c r="R83" t="n">
        <v>63.95</v>
      </c>
      <c r="S83" t="n">
        <v>40.63</v>
      </c>
      <c r="T83" t="n">
        <v>6548.85</v>
      </c>
      <c r="U83" t="n">
        <v>0.64</v>
      </c>
      <c r="V83" t="n">
        <v>0.76</v>
      </c>
      <c r="W83" t="n">
        <v>2.63</v>
      </c>
      <c r="X83" t="n">
        <v>0.39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3.3525</v>
      </c>
      <c r="E84" t="n">
        <v>29.83</v>
      </c>
      <c r="F84" t="n">
        <v>27.2</v>
      </c>
      <c r="G84" t="n">
        <v>116.55</v>
      </c>
      <c r="H84" t="n">
        <v>1.74</v>
      </c>
      <c r="I84" t="n">
        <v>14</v>
      </c>
      <c r="J84" t="n">
        <v>162.75</v>
      </c>
      <c r="K84" t="n">
        <v>47.83</v>
      </c>
      <c r="L84" t="n">
        <v>16</v>
      </c>
      <c r="M84" t="n">
        <v>12</v>
      </c>
      <c r="N84" t="n">
        <v>28.92</v>
      </c>
      <c r="O84" t="n">
        <v>20306.85</v>
      </c>
      <c r="P84" t="n">
        <v>284.05</v>
      </c>
      <c r="Q84" t="n">
        <v>446.56</v>
      </c>
      <c r="R84" t="n">
        <v>63.23</v>
      </c>
      <c r="S84" t="n">
        <v>40.63</v>
      </c>
      <c r="T84" t="n">
        <v>6195.06</v>
      </c>
      <c r="U84" t="n">
        <v>0.64</v>
      </c>
      <c r="V84" t="n">
        <v>0.76</v>
      </c>
      <c r="W84" t="n">
        <v>2.63</v>
      </c>
      <c r="X84" t="n">
        <v>0.37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3.3585</v>
      </c>
      <c r="E85" t="n">
        <v>29.78</v>
      </c>
      <c r="F85" t="n">
        <v>27.17</v>
      </c>
      <c r="G85" t="n">
        <v>125.41</v>
      </c>
      <c r="H85" t="n">
        <v>1.83</v>
      </c>
      <c r="I85" t="n">
        <v>13</v>
      </c>
      <c r="J85" t="n">
        <v>164.19</v>
      </c>
      <c r="K85" t="n">
        <v>47.83</v>
      </c>
      <c r="L85" t="n">
        <v>17</v>
      </c>
      <c r="M85" t="n">
        <v>11</v>
      </c>
      <c r="N85" t="n">
        <v>29.36</v>
      </c>
      <c r="O85" t="n">
        <v>20483.57</v>
      </c>
      <c r="P85" t="n">
        <v>281.74</v>
      </c>
      <c r="Q85" t="n">
        <v>446.57</v>
      </c>
      <c r="R85" t="n">
        <v>62.4</v>
      </c>
      <c r="S85" t="n">
        <v>40.63</v>
      </c>
      <c r="T85" t="n">
        <v>5786.22</v>
      </c>
      <c r="U85" t="n">
        <v>0.65</v>
      </c>
      <c r="V85" t="n">
        <v>0.76</v>
      </c>
      <c r="W85" t="n">
        <v>2.63</v>
      </c>
      <c r="X85" t="n">
        <v>0.34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3.3571</v>
      </c>
      <c r="E86" t="n">
        <v>29.79</v>
      </c>
      <c r="F86" t="n">
        <v>27.18</v>
      </c>
      <c r="G86" t="n">
        <v>125.47</v>
      </c>
      <c r="H86" t="n">
        <v>1.93</v>
      </c>
      <c r="I86" t="n">
        <v>13</v>
      </c>
      <c r="J86" t="n">
        <v>165.62</v>
      </c>
      <c r="K86" t="n">
        <v>47.83</v>
      </c>
      <c r="L86" t="n">
        <v>18</v>
      </c>
      <c r="M86" t="n">
        <v>11</v>
      </c>
      <c r="N86" t="n">
        <v>29.8</v>
      </c>
      <c r="O86" t="n">
        <v>20660.89</v>
      </c>
      <c r="P86" t="n">
        <v>279.99</v>
      </c>
      <c r="Q86" t="n">
        <v>446.56</v>
      </c>
      <c r="R86" t="n">
        <v>62.96</v>
      </c>
      <c r="S86" t="n">
        <v>40.63</v>
      </c>
      <c r="T86" t="n">
        <v>6063.24</v>
      </c>
      <c r="U86" t="n">
        <v>0.65</v>
      </c>
      <c r="V86" t="n">
        <v>0.76</v>
      </c>
      <c r="W86" t="n">
        <v>2.63</v>
      </c>
      <c r="X86" t="n">
        <v>0.36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3.3659</v>
      </c>
      <c r="E87" t="n">
        <v>29.71</v>
      </c>
      <c r="F87" t="n">
        <v>27.13</v>
      </c>
      <c r="G87" t="n">
        <v>135.67</v>
      </c>
      <c r="H87" t="n">
        <v>2.02</v>
      </c>
      <c r="I87" t="n">
        <v>12</v>
      </c>
      <c r="J87" t="n">
        <v>167.07</v>
      </c>
      <c r="K87" t="n">
        <v>47.83</v>
      </c>
      <c r="L87" t="n">
        <v>19</v>
      </c>
      <c r="M87" t="n">
        <v>10</v>
      </c>
      <c r="N87" t="n">
        <v>30.24</v>
      </c>
      <c r="O87" t="n">
        <v>20838.81</v>
      </c>
      <c r="P87" t="n">
        <v>277.99</v>
      </c>
      <c r="Q87" t="n">
        <v>446.56</v>
      </c>
      <c r="R87" t="n">
        <v>61.24</v>
      </c>
      <c r="S87" t="n">
        <v>40.63</v>
      </c>
      <c r="T87" t="n">
        <v>5208.17</v>
      </c>
      <c r="U87" t="n">
        <v>0.66</v>
      </c>
      <c r="V87" t="n">
        <v>0.77</v>
      </c>
      <c r="W87" t="n">
        <v>2.63</v>
      </c>
      <c r="X87" t="n">
        <v>0.31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3.3724</v>
      </c>
      <c r="E88" t="n">
        <v>29.65</v>
      </c>
      <c r="F88" t="n">
        <v>27.11</v>
      </c>
      <c r="G88" t="n">
        <v>147.85</v>
      </c>
      <c r="H88" t="n">
        <v>2.1</v>
      </c>
      <c r="I88" t="n">
        <v>11</v>
      </c>
      <c r="J88" t="n">
        <v>168.51</v>
      </c>
      <c r="K88" t="n">
        <v>47.83</v>
      </c>
      <c r="L88" t="n">
        <v>20</v>
      </c>
      <c r="M88" t="n">
        <v>9</v>
      </c>
      <c r="N88" t="n">
        <v>30.69</v>
      </c>
      <c r="O88" t="n">
        <v>21017.33</v>
      </c>
      <c r="P88" t="n">
        <v>275.32</v>
      </c>
      <c r="Q88" t="n">
        <v>446.56</v>
      </c>
      <c r="R88" t="n">
        <v>60.19</v>
      </c>
      <c r="S88" t="n">
        <v>40.63</v>
      </c>
      <c r="T88" t="n">
        <v>4688.38</v>
      </c>
      <c r="U88" t="n">
        <v>0.68</v>
      </c>
      <c r="V88" t="n">
        <v>0.77</v>
      </c>
      <c r="W88" t="n">
        <v>2.63</v>
      </c>
      <c r="X88" t="n">
        <v>0.28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3.3726</v>
      </c>
      <c r="E89" t="n">
        <v>29.65</v>
      </c>
      <c r="F89" t="n">
        <v>27.11</v>
      </c>
      <c r="G89" t="n">
        <v>147.85</v>
      </c>
      <c r="H89" t="n">
        <v>2.19</v>
      </c>
      <c r="I89" t="n">
        <v>11</v>
      </c>
      <c r="J89" t="n">
        <v>169.97</v>
      </c>
      <c r="K89" t="n">
        <v>47.83</v>
      </c>
      <c r="L89" t="n">
        <v>21</v>
      </c>
      <c r="M89" t="n">
        <v>9</v>
      </c>
      <c r="N89" t="n">
        <v>31.14</v>
      </c>
      <c r="O89" t="n">
        <v>21196.47</v>
      </c>
      <c r="P89" t="n">
        <v>274.68</v>
      </c>
      <c r="Q89" t="n">
        <v>446.56</v>
      </c>
      <c r="R89" t="n">
        <v>60.28</v>
      </c>
      <c r="S89" t="n">
        <v>40.63</v>
      </c>
      <c r="T89" t="n">
        <v>4733.18</v>
      </c>
      <c r="U89" t="n">
        <v>0.67</v>
      </c>
      <c r="V89" t="n">
        <v>0.77</v>
      </c>
      <c r="W89" t="n">
        <v>2.63</v>
      </c>
      <c r="X89" t="n">
        <v>0.28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3.3784</v>
      </c>
      <c r="E90" t="n">
        <v>29.6</v>
      </c>
      <c r="F90" t="n">
        <v>27.08</v>
      </c>
      <c r="G90" t="n">
        <v>162.49</v>
      </c>
      <c r="H90" t="n">
        <v>2.28</v>
      </c>
      <c r="I90" t="n">
        <v>10</v>
      </c>
      <c r="J90" t="n">
        <v>171.42</v>
      </c>
      <c r="K90" t="n">
        <v>47.83</v>
      </c>
      <c r="L90" t="n">
        <v>22</v>
      </c>
      <c r="M90" t="n">
        <v>8</v>
      </c>
      <c r="N90" t="n">
        <v>31.6</v>
      </c>
      <c r="O90" t="n">
        <v>21376.23</v>
      </c>
      <c r="P90" t="n">
        <v>271.67</v>
      </c>
      <c r="Q90" t="n">
        <v>446.56</v>
      </c>
      <c r="R90" t="n">
        <v>59.58</v>
      </c>
      <c r="S90" t="n">
        <v>40.63</v>
      </c>
      <c r="T90" t="n">
        <v>4388.63</v>
      </c>
      <c r="U90" t="n">
        <v>0.68</v>
      </c>
      <c r="V90" t="n">
        <v>0.77</v>
      </c>
      <c r="W90" t="n">
        <v>2.62</v>
      </c>
      <c r="X90" t="n">
        <v>0.25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3.3781</v>
      </c>
      <c r="E91" t="n">
        <v>29.6</v>
      </c>
      <c r="F91" t="n">
        <v>27.09</v>
      </c>
      <c r="G91" t="n">
        <v>162.51</v>
      </c>
      <c r="H91" t="n">
        <v>2.36</v>
      </c>
      <c r="I91" t="n">
        <v>10</v>
      </c>
      <c r="J91" t="n">
        <v>172.89</v>
      </c>
      <c r="K91" t="n">
        <v>47.83</v>
      </c>
      <c r="L91" t="n">
        <v>23</v>
      </c>
      <c r="M91" t="n">
        <v>8</v>
      </c>
      <c r="N91" t="n">
        <v>32.06</v>
      </c>
      <c r="O91" t="n">
        <v>21556.61</v>
      </c>
      <c r="P91" t="n">
        <v>269.43</v>
      </c>
      <c r="Q91" t="n">
        <v>446.56</v>
      </c>
      <c r="R91" t="n">
        <v>59.5</v>
      </c>
      <c r="S91" t="n">
        <v>40.63</v>
      </c>
      <c r="T91" t="n">
        <v>4351.52</v>
      </c>
      <c r="U91" t="n">
        <v>0.68</v>
      </c>
      <c r="V91" t="n">
        <v>0.77</v>
      </c>
      <c r="W91" t="n">
        <v>2.63</v>
      </c>
      <c r="X91" t="n">
        <v>0.26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3.3853</v>
      </c>
      <c r="E92" t="n">
        <v>29.54</v>
      </c>
      <c r="F92" t="n">
        <v>27.05</v>
      </c>
      <c r="G92" t="n">
        <v>180.34</v>
      </c>
      <c r="H92" t="n">
        <v>2.44</v>
      </c>
      <c r="I92" t="n">
        <v>9</v>
      </c>
      <c r="J92" t="n">
        <v>174.35</v>
      </c>
      <c r="K92" t="n">
        <v>47.83</v>
      </c>
      <c r="L92" t="n">
        <v>24</v>
      </c>
      <c r="M92" t="n">
        <v>7</v>
      </c>
      <c r="N92" t="n">
        <v>32.53</v>
      </c>
      <c r="O92" t="n">
        <v>21737.62</v>
      </c>
      <c r="P92" t="n">
        <v>265.23</v>
      </c>
      <c r="Q92" t="n">
        <v>446.56</v>
      </c>
      <c r="R92" t="n">
        <v>58.61</v>
      </c>
      <c r="S92" t="n">
        <v>40.63</v>
      </c>
      <c r="T92" t="n">
        <v>3912.15</v>
      </c>
      <c r="U92" t="n">
        <v>0.6899999999999999</v>
      </c>
      <c r="V92" t="n">
        <v>0.77</v>
      </c>
      <c r="W92" t="n">
        <v>2.62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3.3846</v>
      </c>
      <c r="E93" t="n">
        <v>29.55</v>
      </c>
      <c r="F93" t="n">
        <v>27.06</v>
      </c>
      <c r="G93" t="n">
        <v>180.38</v>
      </c>
      <c r="H93" t="n">
        <v>2.52</v>
      </c>
      <c r="I93" t="n">
        <v>9</v>
      </c>
      <c r="J93" t="n">
        <v>175.83</v>
      </c>
      <c r="K93" t="n">
        <v>47.83</v>
      </c>
      <c r="L93" t="n">
        <v>25</v>
      </c>
      <c r="M93" t="n">
        <v>7</v>
      </c>
      <c r="N93" t="n">
        <v>33</v>
      </c>
      <c r="O93" t="n">
        <v>21919.27</v>
      </c>
      <c r="P93" t="n">
        <v>267.07</v>
      </c>
      <c r="Q93" t="n">
        <v>446.57</v>
      </c>
      <c r="R93" t="n">
        <v>58.7</v>
      </c>
      <c r="S93" t="n">
        <v>40.63</v>
      </c>
      <c r="T93" t="n">
        <v>3956.9</v>
      </c>
      <c r="U93" t="n">
        <v>0.6899999999999999</v>
      </c>
      <c r="V93" t="n">
        <v>0.77</v>
      </c>
      <c r="W93" t="n">
        <v>2.62</v>
      </c>
      <c r="X93" t="n">
        <v>0.23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3.3836</v>
      </c>
      <c r="E94" t="n">
        <v>29.55</v>
      </c>
      <c r="F94" t="n">
        <v>27.07</v>
      </c>
      <c r="G94" t="n">
        <v>180.44</v>
      </c>
      <c r="H94" t="n">
        <v>2.6</v>
      </c>
      <c r="I94" t="n">
        <v>9</v>
      </c>
      <c r="J94" t="n">
        <v>177.3</v>
      </c>
      <c r="K94" t="n">
        <v>47.83</v>
      </c>
      <c r="L94" t="n">
        <v>26</v>
      </c>
      <c r="M94" t="n">
        <v>7</v>
      </c>
      <c r="N94" t="n">
        <v>33.48</v>
      </c>
      <c r="O94" t="n">
        <v>22101.56</v>
      </c>
      <c r="P94" t="n">
        <v>262.58</v>
      </c>
      <c r="Q94" t="n">
        <v>446.56</v>
      </c>
      <c r="R94" t="n">
        <v>59.07</v>
      </c>
      <c r="S94" t="n">
        <v>40.63</v>
      </c>
      <c r="T94" t="n">
        <v>4141.49</v>
      </c>
      <c r="U94" t="n">
        <v>0.6899999999999999</v>
      </c>
      <c r="V94" t="n">
        <v>0.77</v>
      </c>
      <c r="W94" t="n">
        <v>2.62</v>
      </c>
      <c r="X94" t="n">
        <v>0.24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3.3914</v>
      </c>
      <c r="E95" t="n">
        <v>29.49</v>
      </c>
      <c r="F95" t="n">
        <v>27.03</v>
      </c>
      <c r="G95" t="n">
        <v>202.7</v>
      </c>
      <c r="H95" t="n">
        <v>2.68</v>
      </c>
      <c r="I95" t="n">
        <v>8</v>
      </c>
      <c r="J95" t="n">
        <v>178.79</v>
      </c>
      <c r="K95" t="n">
        <v>47.83</v>
      </c>
      <c r="L95" t="n">
        <v>27</v>
      </c>
      <c r="M95" t="n">
        <v>5</v>
      </c>
      <c r="N95" t="n">
        <v>33.96</v>
      </c>
      <c r="O95" t="n">
        <v>22284.51</v>
      </c>
      <c r="P95" t="n">
        <v>260.19</v>
      </c>
      <c r="Q95" t="n">
        <v>446.56</v>
      </c>
      <c r="R95" t="n">
        <v>57.7</v>
      </c>
      <c r="S95" t="n">
        <v>40.63</v>
      </c>
      <c r="T95" t="n">
        <v>3460.52</v>
      </c>
      <c r="U95" t="n">
        <v>0.7</v>
      </c>
      <c r="V95" t="n">
        <v>0.77</v>
      </c>
      <c r="W95" t="n">
        <v>2.62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3.3915</v>
      </c>
      <c r="E96" t="n">
        <v>29.49</v>
      </c>
      <c r="F96" t="n">
        <v>27.03</v>
      </c>
      <c r="G96" t="n">
        <v>202.7</v>
      </c>
      <c r="H96" t="n">
        <v>2.75</v>
      </c>
      <c r="I96" t="n">
        <v>8</v>
      </c>
      <c r="J96" t="n">
        <v>180.28</v>
      </c>
      <c r="K96" t="n">
        <v>47.83</v>
      </c>
      <c r="L96" t="n">
        <v>28</v>
      </c>
      <c r="M96" t="n">
        <v>3</v>
      </c>
      <c r="N96" t="n">
        <v>34.45</v>
      </c>
      <c r="O96" t="n">
        <v>22468.11</v>
      </c>
      <c r="P96" t="n">
        <v>260.59</v>
      </c>
      <c r="Q96" t="n">
        <v>446.56</v>
      </c>
      <c r="R96" t="n">
        <v>57.56</v>
      </c>
      <c r="S96" t="n">
        <v>40.63</v>
      </c>
      <c r="T96" t="n">
        <v>3389.14</v>
      </c>
      <c r="U96" t="n">
        <v>0.71</v>
      </c>
      <c r="V96" t="n">
        <v>0.77</v>
      </c>
      <c r="W96" t="n">
        <v>2.63</v>
      </c>
      <c r="X96" t="n">
        <v>0.2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3.393</v>
      </c>
      <c r="E97" t="n">
        <v>29.47</v>
      </c>
      <c r="F97" t="n">
        <v>27.01</v>
      </c>
      <c r="G97" t="n">
        <v>202.6</v>
      </c>
      <c r="H97" t="n">
        <v>2.83</v>
      </c>
      <c r="I97" t="n">
        <v>8</v>
      </c>
      <c r="J97" t="n">
        <v>181.77</v>
      </c>
      <c r="K97" t="n">
        <v>47.83</v>
      </c>
      <c r="L97" t="n">
        <v>29</v>
      </c>
      <c r="M97" t="n">
        <v>2</v>
      </c>
      <c r="N97" t="n">
        <v>34.94</v>
      </c>
      <c r="O97" t="n">
        <v>22652.51</v>
      </c>
      <c r="P97" t="n">
        <v>261.31</v>
      </c>
      <c r="Q97" t="n">
        <v>446.56</v>
      </c>
      <c r="R97" t="n">
        <v>57.14</v>
      </c>
      <c r="S97" t="n">
        <v>40.63</v>
      </c>
      <c r="T97" t="n">
        <v>3180.15</v>
      </c>
      <c r="U97" t="n">
        <v>0.71</v>
      </c>
      <c r="V97" t="n">
        <v>0.77</v>
      </c>
      <c r="W97" t="n">
        <v>2.62</v>
      </c>
      <c r="X97" t="n">
        <v>0.19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3.3922</v>
      </c>
      <c r="E98" t="n">
        <v>29.48</v>
      </c>
      <c r="F98" t="n">
        <v>27.02</v>
      </c>
      <c r="G98" t="n">
        <v>202.65</v>
      </c>
      <c r="H98" t="n">
        <v>2.9</v>
      </c>
      <c r="I98" t="n">
        <v>8</v>
      </c>
      <c r="J98" t="n">
        <v>183.27</v>
      </c>
      <c r="K98" t="n">
        <v>47.83</v>
      </c>
      <c r="L98" t="n">
        <v>30</v>
      </c>
      <c r="M98" t="n">
        <v>1</v>
      </c>
      <c r="N98" t="n">
        <v>35.44</v>
      </c>
      <c r="O98" t="n">
        <v>22837.46</v>
      </c>
      <c r="P98" t="n">
        <v>262.22</v>
      </c>
      <c r="Q98" t="n">
        <v>446.56</v>
      </c>
      <c r="R98" t="n">
        <v>57.33</v>
      </c>
      <c r="S98" t="n">
        <v>40.63</v>
      </c>
      <c r="T98" t="n">
        <v>3276.04</v>
      </c>
      <c r="U98" t="n">
        <v>0.71</v>
      </c>
      <c r="V98" t="n">
        <v>0.77</v>
      </c>
      <c r="W98" t="n">
        <v>2.63</v>
      </c>
      <c r="X98" t="n">
        <v>0.19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3.3918</v>
      </c>
      <c r="E99" t="n">
        <v>29.48</v>
      </c>
      <c r="F99" t="n">
        <v>27.02</v>
      </c>
      <c r="G99" t="n">
        <v>202.68</v>
      </c>
      <c r="H99" t="n">
        <v>2.98</v>
      </c>
      <c r="I99" t="n">
        <v>8</v>
      </c>
      <c r="J99" t="n">
        <v>184.78</v>
      </c>
      <c r="K99" t="n">
        <v>47.83</v>
      </c>
      <c r="L99" t="n">
        <v>31</v>
      </c>
      <c r="M99" t="n">
        <v>0</v>
      </c>
      <c r="N99" t="n">
        <v>35.95</v>
      </c>
      <c r="O99" t="n">
        <v>23023.09</v>
      </c>
      <c r="P99" t="n">
        <v>264.01</v>
      </c>
      <c r="Q99" t="n">
        <v>446.56</v>
      </c>
      <c r="R99" t="n">
        <v>57.41</v>
      </c>
      <c r="S99" t="n">
        <v>40.63</v>
      </c>
      <c r="T99" t="n">
        <v>3316.99</v>
      </c>
      <c r="U99" t="n">
        <v>0.71</v>
      </c>
      <c r="V99" t="n">
        <v>0.77</v>
      </c>
      <c r="W99" t="n">
        <v>2.63</v>
      </c>
      <c r="X99" t="n">
        <v>0.2</v>
      </c>
      <c r="Y99" t="n">
        <v>0.5</v>
      </c>
      <c r="Z99" t="n">
        <v>10</v>
      </c>
    </row>
    <row r="100">
      <c r="A100" t="n">
        <v>0</v>
      </c>
      <c r="B100" t="n">
        <v>90</v>
      </c>
      <c r="C100" t="inlineStr">
        <is>
          <t xml:space="preserve">CONCLUIDO	</t>
        </is>
      </c>
      <c r="D100" t="n">
        <v>1.9005</v>
      </c>
      <c r="E100" t="n">
        <v>52.62</v>
      </c>
      <c r="F100" t="n">
        <v>37.51</v>
      </c>
      <c r="G100" t="n">
        <v>6.3</v>
      </c>
      <c r="H100" t="n">
        <v>0.1</v>
      </c>
      <c r="I100" t="n">
        <v>357</v>
      </c>
      <c r="J100" t="n">
        <v>176.73</v>
      </c>
      <c r="K100" t="n">
        <v>52.44</v>
      </c>
      <c r="L100" t="n">
        <v>1</v>
      </c>
      <c r="M100" t="n">
        <v>355</v>
      </c>
      <c r="N100" t="n">
        <v>33.29</v>
      </c>
      <c r="O100" t="n">
        <v>22031.19</v>
      </c>
      <c r="P100" t="n">
        <v>492.39</v>
      </c>
      <c r="Q100" t="n">
        <v>446.72</v>
      </c>
      <c r="R100" t="n">
        <v>399.35</v>
      </c>
      <c r="S100" t="n">
        <v>40.63</v>
      </c>
      <c r="T100" t="n">
        <v>172537.93</v>
      </c>
      <c r="U100" t="n">
        <v>0.1</v>
      </c>
      <c r="V100" t="n">
        <v>0.55</v>
      </c>
      <c r="W100" t="n">
        <v>3.21</v>
      </c>
      <c r="X100" t="n">
        <v>10.67</v>
      </c>
      <c r="Y100" t="n">
        <v>0.5</v>
      </c>
      <c r="Z100" t="n">
        <v>10</v>
      </c>
    </row>
    <row r="101">
      <c r="A101" t="n">
        <v>1</v>
      </c>
      <c r="B101" t="n">
        <v>90</v>
      </c>
      <c r="C101" t="inlineStr">
        <is>
          <t xml:space="preserve">CONCLUIDO	</t>
        </is>
      </c>
      <c r="D101" t="n">
        <v>2.5826</v>
      </c>
      <c r="E101" t="n">
        <v>38.72</v>
      </c>
      <c r="F101" t="n">
        <v>31.07</v>
      </c>
      <c r="G101" t="n">
        <v>12.68</v>
      </c>
      <c r="H101" t="n">
        <v>0.2</v>
      </c>
      <c r="I101" t="n">
        <v>147</v>
      </c>
      <c r="J101" t="n">
        <v>178.21</v>
      </c>
      <c r="K101" t="n">
        <v>52.44</v>
      </c>
      <c r="L101" t="n">
        <v>2</v>
      </c>
      <c r="M101" t="n">
        <v>145</v>
      </c>
      <c r="N101" t="n">
        <v>33.77</v>
      </c>
      <c r="O101" t="n">
        <v>22213.89</v>
      </c>
      <c r="P101" t="n">
        <v>406.46</v>
      </c>
      <c r="Q101" t="n">
        <v>446.61</v>
      </c>
      <c r="R101" t="n">
        <v>189.68</v>
      </c>
      <c r="S101" t="n">
        <v>40.63</v>
      </c>
      <c r="T101" t="n">
        <v>68754.02</v>
      </c>
      <c r="U101" t="n">
        <v>0.21</v>
      </c>
      <c r="V101" t="n">
        <v>0.67</v>
      </c>
      <c r="W101" t="n">
        <v>2.85</v>
      </c>
      <c r="X101" t="n">
        <v>4.24</v>
      </c>
      <c r="Y101" t="n">
        <v>0.5</v>
      </c>
      <c r="Z101" t="n">
        <v>10</v>
      </c>
    </row>
    <row r="102">
      <c r="A102" t="n">
        <v>2</v>
      </c>
      <c r="B102" t="n">
        <v>90</v>
      </c>
      <c r="C102" t="inlineStr">
        <is>
          <t xml:space="preserve">CONCLUIDO	</t>
        </is>
      </c>
      <c r="D102" t="n">
        <v>2.841</v>
      </c>
      <c r="E102" t="n">
        <v>35.2</v>
      </c>
      <c r="F102" t="n">
        <v>29.47</v>
      </c>
      <c r="G102" t="n">
        <v>19.01</v>
      </c>
      <c r="H102" t="n">
        <v>0.3</v>
      </c>
      <c r="I102" t="n">
        <v>93</v>
      </c>
      <c r="J102" t="n">
        <v>179.7</v>
      </c>
      <c r="K102" t="n">
        <v>52.44</v>
      </c>
      <c r="L102" t="n">
        <v>3</v>
      </c>
      <c r="M102" t="n">
        <v>91</v>
      </c>
      <c r="N102" t="n">
        <v>34.26</v>
      </c>
      <c r="O102" t="n">
        <v>22397.24</v>
      </c>
      <c r="P102" t="n">
        <v>384.36</v>
      </c>
      <c r="Q102" t="n">
        <v>446.63</v>
      </c>
      <c r="R102" t="n">
        <v>137.3</v>
      </c>
      <c r="S102" t="n">
        <v>40.63</v>
      </c>
      <c r="T102" t="n">
        <v>42835.83</v>
      </c>
      <c r="U102" t="n">
        <v>0.3</v>
      </c>
      <c r="V102" t="n">
        <v>0.71</v>
      </c>
      <c r="W102" t="n">
        <v>2.76</v>
      </c>
      <c r="X102" t="n">
        <v>2.64</v>
      </c>
      <c r="Y102" t="n">
        <v>0.5</v>
      </c>
      <c r="Z102" t="n">
        <v>10</v>
      </c>
    </row>
    <row r="103">
      <c r="A103" t="n">
        <v>3</v>
      </c>
      <c r="B103" t="n">
        <v>90</v>
      </c>
      <c r="C103" t="inlineStr">
        <is>
          <t xml:space="preserve">CONCLUIDO	</t>
        </is>
      </c>
      <c r="D103" t="n">
        <v>2.9675</v>
      </c>
      <c r="E103" t="n">
        <v>33.7</v>
      </c>
      <c r="F103" t="n">
        <v>28.82</v>
      </c>
      <c r="G103" t="n">
        <v>25.06</v>
      </c>
      <c r="H103" t="n">
        <v>0.39</v>
      </c>
      <c r="I103" t="n">
        <v>69</v>
      </c>
      <c r="J103" t="n">
        <v>181.19</v>
      </c>
      <c r="K103" t="n">
        <v>52.44</v>
      </c>
      <c r="L103" t="n">
        <v>4</v>
      </c>
      <c r="M103" t="n">
        <v>67</v>
      </c>
      <c r="N103" t="n">
        <v>34.75</v>
      </c>
      <c r="O103" t="n">
        <v>22581.25</v>
      </c>
      <c r="P103" t="n">
        <v>374.59</v>
      </c>
      <c r="Q103" t="n">
        <v>446.6</v>
      </c>
      <c r="R103" t="n">
        <v>115.89</v>
      </c>
      <c r="S103" t="n">
        <v>40.63</v>
      </c>
      <c r="T103" t="n">
        <v>32252</v>
      </c>
      <c r="U103" t="n">
        <v>0.35</v>
      </c>
      <c r="V103" t="n">
        <v>0.72</v>
      </c>
      <c r="W103" t="n">
        <v>2.73</v>
      </c>
      <c r="X103" t="n">
        <v>2</v>
      </c>
      <c r="Y103" t="n">
        <v>0.5</v>
      </c>
      <c r="Z103" t="n">
        <v>10</v>
      </c>
    </row>
    <row r="104">
      <c r="A104" t="n">
        <v>4</v>
      </c>
      <c r="B104" t="n">
        <v>90</v>
      </c>
      <c r="C104" t="inlineStr">
        <is>
          <t xml:space="preserve">CONCLUIDO	</t>
        </is>
      </c>
      <c r="D104" t="n">
        <v>3.0573</v>
      </c>
      <c r="E104" t="n">
        <v>32.71</v>
      </c>
      <c r="F104" t="n">
        <v>28.37</v>
      </c>
      <c r="G104" t="n">
        <v>31.52</v>
      </c>
      <c r="H104" t="n">
        <v>0.49</v>
      </c>
      <c r="I104" t="n">
        <v>54</v>
      </c>
      <c r="J104" t="n">
        <v>182.69</v>
      </c>
      <c r="K104" t="n">
        <v>52.44</v>
      </c>
      <c r="L104" t="n">
        <v>5</v>
      </c>
      <c r="M104" t="n">
        <v>52</v>
      </c>
      <c r="N104" t="n">
        <v>35.25</v>
      </c>
      <c r="O104" t="n">
        <v>22766.06</v>
      </c>
      <c r="P104" t="n">
        <v>367.61</v>
      </c>
      <c r="Q104" t="n">
        <v>446.61</v>
      </c>
      <c r="R104" t="n">
        <v>101.12</v>
      </c>
      <c r="S104" t="n">
        <v>40.63</v>
      </c>
      <c r="T104" t="n">
        <v>24941.28</v>
      </c>
      <c r="U104" t="n">
        <v>0.4</v>
      </c>
      <c r="V104" t="n">
        <v>0.73</v>
      </c>
      <c r="W104" t="n">
        <v>2.71</v>
      </c>
      <c r="X104" t="n">
        <v>1.54</v>
      </c>
      <c r="Y104" t="n">
        <v>0.5</v>
      </c>
      <c r="Z104" t="n">
        <v>10</v>
      </c>
    </row>
    <row r="105">
      <c r="A105" t="n">
        <v>5</v>
      </c>
      <c r="B105" t="n">
        <v>90</v>
      </c>
      <c r="C105" t="inlineStr">
        <is>
          <t xml:space="preserve">CONCLUIDO	</t>
        </is>
      </c>
      <c r="D105" t="n">
        <v>3.1128</v>
      </c>
      <c r="E105" t="n">
        <v>32.12</v>
      </c>
      <c r="F105" t="n">
        <v>28.1</v>
      </c>
      <c r="G105" t="n">
        <v>37.47</v>
      </c>
      <c r="H105" t="n">
        <v>0.58</v>
      </c>
      <c r="I105" t="n">
        <v>45</v>
      </c>
      <c r="J105" t="n">
        <v>184.19</v>
      </c>
      <c r="K105" t="n">
        <v>52.44</v>
      </c>
      <c r="L105" t="n">
        <v>6</v>
      </c>
      <c r="M105" t="n">
        <v>43</v>
      </c>
      <c r="N105" t="n">
        <v>35.75</v>
      </c>
      <c r="O105" t="n">
        <v>22951.43</v>
      </c>
      <c r="P105" t="n">
        <v>363.08</v>
      </c>
      <c r="Q105" t="n">
        <v>446.58</v>
      </c>
      <c r="R105" t="n">
        <v>92.73</v>
      </c>
      <c r="S105" t="n">
        <v>40.63</v>
      </c>
      <c r="T105" t="n">
        <v>20792.23</v>
      </c>
      <c r="U105" t="n">
        <v>0.44</v>
      </c>
      <c r="V105" t="n">
        <v>0.74</v>
      </c>
      <c r="W105" t="n">
        <v>2.68</v>
      </c>
      <c r="X105" t="n">
        <v>1.28</v>
      </c>
      <c r="Y105" t="n">
        <v>0.5</v>
      </c>
      <c r="Z105" t="n">
        <v>10</v>
      </c>
    </row>
    <row r="106">
      <c r="A106" t="n">
        <v>6</v>
      </c>
      <c r="B106" t="n">
        <v>90</v>
      </c>
      <c r="C106" t="inlineStr">
        <is>
          <t xml:space="preserve">CONCLUIDO	</t>
        </is>
      </c>
      <c r="D106" t="n">
        <v>3.1593</v>
      </c>
      <c r="E106" t="n">
        <v>31.65</v>
      </c>
      <c r="F106" t="n">
        <v>27.88</v>
      </c>
      <c r="G106" t="n">
        <v>44.02</v>
      </c>
      <c r="H106" t="n">
        <v>0.67</v>
      </c>
      <c r="I106" t="n">
        <v>38</v>
      </c>
      <c r="J106" t="n">
        <v>185.7</v>
      </c>
      <c r="K106" t="n">
        <v>52.44</v>
      </c>
      <c r="L106" t="n">
        <v>7</v>
      </c>
      <c r="M106" t="n">
        <v>36</v>
      </c>
      <c r="N106" t="n">
        <v>36.26</v>
      </c>
      <c r="O106" t="n">
        <v>23137.49</v>
      </c>
      <c r="P106" t="n">
        <v>358.78</v>
      </c>
      <c r="Q106" t="n">
        <v>446.59</v>
      </c>
      <c r="R106" t="n">
        <v>85.18000000000001</v>
      </c>
      <c r="S106" t="n">
        <v>40.63</v>
      </c>
      <c r="T106" t="n">
        <v>17049.82</v>
      </c>
      <c r="U106" t="n">
        <v>0.48</v>
      </c>
      <c r="V106" t="n">
        <v>0.75</v>
      </c>
      <c r="W106" t="n">
        <v>2.68</v>
      </c>
      <c r="X106" t="n">
        <v>1.05</v>
      </c>
      <c r="Y106" t="n">
        <v>0.5</v>
      </c>
      <c r="Z106" t="n">
        <v>10</v>
      </c>
    </row>
    <row r="107">
      <c r="A107" t="n">
        <v>7</v>
      </c>
      <c r="B107" t="n">
        <v>90</v>
      </c>
      <c r="C107" t="inlineStr">
        <is>
          <t xml:space="preserve">CONCLUIDO	</t>
        </is>
      </c>
      <c r="D107" t="n">
        <v>3.1896</v>
      </c>
      <c r="E107" t="n">
        <v>31.35</v>
      </c>
      <c r="F107" t="n">
        <v>27.76</v>
      </c>
      <c r="G107" t="n">
        <v>50.47</v>
      </c>
      <c r="H107" t="n">
        <v>0.76</v>
      </c>
      <c r="I107" t="n">
        <v>33</v>
      </c>
      <c r="J107" t="n">
        <v>187.22</v>
      </c>
      <c r="K107" t="n">
        <v>52.44</v>
      </c>
      <c r="L107" t="n">
        <v>8</v>
      </c>
      <c r="M107" t="n">
        <v>31</v>
      </c>
      <c r="N107" t="n">
        <v>36.78</v>
      </c>
      <c r="O107" t="n">
        <v>23324.24</v>
      </c>
      <c r="P107" t="n">
        <v>356.36</v>
      </c>
      <c r="Q107" t="n">
        <v>446.56</v>
      </c>
      <c r="R107" t="n">
        <v>81.45</v>
      </c>
      <c r="S107" t="n">
        <v>40.63</v>
      </c>
      <c r="T107" t="n">
        <v>15207.91</v>
      </c>
      <c r="U107" t="n">
        <v>0.5</v>
      </c>
      <c r="V107" t="n">
        <v>0.75</v>
      </c>
      <c r="W107" t="n">
        <v>2.67</v>
      </c>
      <c r="X107" t="n">
        <v>0.93</v>
      </c>
      <c r="Y107" t="n">
        <v>0.5</v>
      </c>
      <c r="Z107" t="n">
        <v>10</v>
      </c>
    </row>
    <row r="108">
      <c r="A108" t="n">
        <v>8</v>
      </c>
      <c r="B108" t="n">
        <v>90</v>
      </c>
      <c r="C108" t="inlineStr">
        <is>
          <t xml:space="preserve">CONCLUIDO	</t>
        </is>
      </c>
      <c r="D108" t="n">
        <v>3.21</v>
      </c>
      <c r="E108" t="n">
        <v>31.15</v>
      </c>
      <c r="F108" t="n">
        <v>27.67</v>
      </c>
      <c r="G108" t="n">
        <v>55.33</v>
      </c>
      <c r="H108" t="n">
        <v>0.85</v>
      </c>
      <c r="I108" t="n">
        <v>30</v>
      </c>
      <c r="J108" t="n">
        <v>188.74</v>
      </c>
      <c r="K108" t="n">
        <v>52.44</v>
      </c>
      <c r="L108" t="n">
        <v>9</v>
      </c>
      <c r="M108" t="n">
        <v>28</v>
      </c>
      <c r="N108" t="n">
        <v>37.3</v>
      </c>
      <c r="O108" t="n">
        <v>23511.69</v>
      </c>
      <c r="P108" t="n">
        <v>354.07</v>
      </c>
      <c r="Q108" t="n">
        <v>446.56</v>
      </c>
      <c r="R108" t="n">
        <v>78.34</v>
      </c>
      <c r="S108" t="n">
        <v>40.63</v>
      </c>
      <c r="T108" t="n">
        <v>13668.21</v>
      </c>
      <c r="U108" t="n">
        <v>0.52</v>
      </c>
      <c r="V108" t="n">
        <v>0.75</v>
      </c>
      <c r="W108" t="n">
        <v>2.66</v>
      </c>
      <c r="X108" t="n">
        <v>0.84</v>
      </c>
      <c r="Y108" t="n">
        <v>0.5</v>
      </c>
      <c r="Z108" t="n">
        <v>10</v>
      </c>
    </row>
    <row r="109">
      <c r="A109" t="n">
        <v>9</v>
      </c>
      <c r="B109" t="n">
        <v>90</v>
      </c>
      <c r="C109" t="inlineStr">
        <is>
          <t xml:space="preserve">CONCLUIDO	</t>
        </is>
      </c>
      <c r="D109" t="n">
        <v>3.2298</v>
      </c>
      <c r="E109" t="n">
        <v>30.96</v>
      </c>
      <c r="F109" t="n">
        <v>27.58</v>
      </c>
      <c r="G109" t="n">
        <v>61.29</v>
      </c>
      <c r="H109" t="n">
        <v>0.93</v>
      </c>
      <c r="I109" t="n">
        <v>27</v>
      </c>
      <c r="J109" t="n">
        <v>190.26</v>
      </c>
      <c r="K109" t="n">
        <v>52.44</v>
      </c>
      <c r="L109" t="n">
        <v>10</v>
      </c>
      <c r="M109" t="n">
        <v>25</v>
      </c>
      <c r="N109" t="n">
        <v>37.82</v>
      </c>
      <c r="O109" t="n">
        <v>23699.85</v>
      </c>
      <c r="P109" t="n">
        <v>351.74</v>
      </c>
      <c r="Q109" t="n">
        <v>446.56</v>
      </c>
      <c r="R109" t="n">
        <v>75.75</v>
      </c>
      <c r="S109" t="n">
        <v>40.63</v>
      </c>
      <c r="T109" t="n">
        <v>12388.02</v>
      </c>
      <c r="U109" t="n">
        <v>0.54</v>
      </c>
      <c r="V109" t="n">
        <v>0.75</v>
      </c>
      <c r="W109" t="n">
        <v>2.65</v>
      </c>
      <c r="X109" t="n">
        <v>0.75</v>
      </c>
      <c r="Y109" t="n">
        <v>0.5</v>
      </c>
      <c r="Z109" t="n">
        <v>10</v>
      </c>
    </row>
    <row r="110">
      <c r="A110" t="n">
        <v>10</v>
      </c>
      <c r="B110" t="n">
        <v>90</v>
      </c>
      <c r="C110" t="inlineStr">
        <is>
          <t xml:space="preserve">CONCLUIDO	</t>
        </is>
      </c>
      <c r="D110" t="n">
        <v>3.2502</v>
      </c>
      <c r="E110" t="n">
        <v>30.77</v>
      </c>
      <c r="F110" t="n">
        <v>27.49</v>
      </c>
      <c r="G110" t="n">
        <v>68.73</v>
      </c>
      <c r="H110" t="n">
        <v>1.02</v>
      </c>
      <c r="I110" t="n">
        <v>24</v>
      </c>
      <c r="J110" t="n">
        <v>191.79</v>
      </c>
      <c r="K110" t="n">
        <v>52.44</v>
      </c>
      <c r="L110" t="n">
        <v>11</v>
      </c>
      <c r="M110" t="n">
        <v>22</v>
      </c>
      <c r="N110" t="n">
        <v>38.35</v>
      </c>
      <c r="O110" t="n">
        <v>23888.73</v>
      </c>
      <c r="P110" t="n">
        <v>349.98</v>
      </c>
      <c r="Q110" t="n">
        <v>446.56</v>
      </c>
      <c r="R110" t="n">
        <v>72.93000000000001</v>
      </c>
      <c r="S110" t="n">
        <v>40.63</v>
      </c>
      <c r="T110" t="n">
        <v>10994.31</v>
      </c>
      <c r="U110" t="n">
        <v>0.5600000000000001</v>
      </c>
      <c r="V110" t="n">
        <v>0.76</v>
      </c>
      <c r="W110" t="n">
        <v>2.65</v>
      </c>
      <c r="X110" t="n">
        <v>0.67</v>
      </c>
      <c r="Y110" t="n">
        <v>0.5</v>
      </c>
      <c r="Z110" t="n">
        <v>10</v>
      </c>
    </row>
    <row r="111">
      <c r="A111" t="n">
        <v>11</v>
      </c>
      <c r="B111" t="n">
        <v>90</v>
      </c>
      <c r="C111" t="inlineStr">
        <is>
          <t xml:space="preserve">CONCLUIDO	</t>
        </is>
      </c>
      <c r="D111" t="n">
        <v>3.265</v>
      </c>
      <c r="E111" t="n">
        <v>30.63</v>
      </c>
      <c r="F111" t="n">
        <v>27.43</v>
      </c>
      <c r="G111" t="n">
        <v>74.8</v>
      </c>
      <c r="H111" t="n">
        <v>1.1</v>
      </c>
      <c r="I111" t="n">
        <v>22</v>
      </c>
      <c r="J111" t="n">
        <v>193.33</v>
      </c>
      <c r="K111" t="n">
        <v>52.44</v>
      </c>
      <c r="L111" t="n">
        <v>12</v>
      </c>
      <c r="M111" t="n">
        <v>20</v>
      </c>
      <c r="N111" t="n">
        <v>38.89</v>
      </c>
      <c r="O111" t="n">
        <v>24078.33</v>
      </c>
      <c r="P111" t="n">
        <v>347.87</v>
      </c>
      <c r="Q111" t="n">
        <v>446.56</v>
      </c>
      <c r="R111" t="n">
        <v>70.44</v>
      </c>
      <c r="S111" t="n">
        <v>40.63</v>
      </c>
      <c r="T111" t="n">
        <v>9761.6</v>
      </c>
      <c r="U111" t="n">
        <v>0.58</v>
      </c>
      <c r="V111" t="n">
        <v>0.76</v>
      </c>
      <c r="W111" t="n">
        <v>2.65</v>
      </c>
      <c r="X111" t="n">
        <v>0.6</v>
      </c>
      <c r="Y111" t="n">
        <v>0.5</v>
      </c>
      <c r="Z111" t="n">
        <v>10</v>
      </c>
    </row>
    <row r="112">
      <c r="A112" t="n">
        <v>12</v>
      </c>
      <c r="B112" t="n">
        <v>90</v>
      </c>
      <c r="C112" t="inlineStr">
        <is>
          <t xml:space="preserve">CONCLUIDO	</t>
        </is>
      </c>
      <c r="D112" t="n">
        <v>3.2793</v>
      </c>
      <c r="E112" t="n">
        <v>30.49</v>
      </c>
      <c r="F112" t="n">
        <v>27.36</v>
      </c>
      <c r="G112" t="n">
        <v>82.09</v>
      </c>
      <c r="H112" t="n">
        <v>1.18</v>
      </c>
      <c r="I112" t="n">
        <v>20</v>
      </c>
      <c r="J112" t="n">
        <v>194.88</v>
      </c>
      <c r="K112" t="n">
        <v>52.44</v>
      </c>
      <c r="L112" t="n">
        <v>13</v>
      </c>
      <c r="M112" t="n">
        <v>18</v>
      </c>
      <c r="N112" t="n">
        <v>39.43</v>
      </c>
      <c r="O112" t="n">
        <v>24268.67</v>
      </c>
      <c r="P112" t="n">
        <v>344.98</v>
      </c>
      <c r="Q112" t="n">
        <v>446.56</v>
      </c>
      <c r="R112" t="n">
        <v>68.65000000000001</v>
      </c>
      <c r="S112" t="n">
        <v>40.63</v>
      </c>
      <c r="T112" t="n">
        <v>8875.09</v>
      </c>
      <c r="U112" t="n">
        <v>0.59</v>
      </c>
      <c r="V112" t="n">
        <v>0.76</v>
      </c>
      <c r="W112" t="n">
        <v>2.64</v>
      </c>
      <c r="X112" t="n">
        <v>0.54</v>
      </c>
      <c r="Y112" t="n">
        <v>0.5</v>
      </c>
      <c r="Z112" t="n">
        <v>10</v>
      </c>
    </row>
    <row r="113">
      <c r="A113" t="n">
        <v>13</v>
      </c>
      <c r="B113" t="n">
        <v>90</v>
      </c>
      <c r="C113" t="inlineStr">
        <is>
          <t xml:space="preserve">CONCLUIDO	</t>
        </is>
      </c>
      <c r="D113" t="n">
        <v>3.2828</v>
      </c>
      <c r="E113" t="n">
        <v>30.46</v>
      </c>
      <c r="F113" t="n">
        <v>27.37</v>
      </c>
      <c r="G113" t="n">
        <v>86.42</v>
      </c>
      <c r="H113" t="n">
        <v>1.27</v>
      </c>
      <c r="I113" t="n">
        <v>19</v>
      </c>
      <c r="J113" t="n">
        <v>196.42</v>
      </c>
      <c r="K113" t="n">
        <v>52.44</v>
      </c>
      <c r="L113" t="n">
        <v>14</v>
      </c>
      <c r="M113" t="n">
        <v>17</v>
      </c>
      <c r="N113" t="n">
        <v>39.98</v>
      </c>
      <c r="O113" t="n">
        <v>24459.75</v>
      </c>
      <c r="P113" t="n">
        <v>345.37</v>
      </c>
      <c r="Q113" t="n">
        <v>446.56</v>
      </c>
      <c r="R113" t="n">
        <v>68.8</v>
      </c>
      <c r="S113" t="n">
        <v>40.63</v>
      </c>
      <c r="T113" t="n">
        <v>8955.43</v>
      </c>
      <c r="U113" t="n">
        <v>0.59</v>
      </c>
      <c r="V113" t="n">
        <v>0.76</v>
      </c>
      <c r="W113" t="n">
        <v>2.64</v>
      </c>
      <c r="X113" t="n">
        <v>0.54</v>
      </c>
      <c r="Y113" t="n">
        <v>0.5</v>
      </c>
      <c r="Z113" t="n">
        <v>10</v>
      </c>
    </row>
    <row r="114">
      <c r="A114" t="n">
        <v>14</v>
      </c>
      <c r="B114" t="n">
        <v>90</v>
      </c>
      <c r="C114" t="inlineStr">
        <is>
          <t xml:space="preserve">CONCLUIDO	</t>
        </is>
      </c>
      <c r="D114" t="n">
        <v>3.294</v>
      </c>
      <c r="E114" t="n">
        <v>30.36</v>
      </c>
      <c r="F114" t="n">
        <v>27.3</v>
      </c>
      <c r="G114" t="n">
        <v>90.98999999999999</v>
      </c>
      <c r="H114" t="n">
        <v>1.35</v>
      </c>
      <c r="I114" t="n">
        <v>18</v>
      </c>
      <c r="J114" t="n">
        <v>197.98</v>
      </c>
      <c r="K114" t="n">
        <v>52.44</v>
      </c>
      <c r="L114" t="n">
        <v>15</v>
      </c>
      <c r="M114" t="n">
        <v>16</v>
      </c>
      <c r="N114" t="n">
        <v>40.54</v>
      </c>
      <c r="O114" t="n">
        <v>24651.58</v>
      </c>
      <c r="P114" t="n">
        <v>342.37</v>
      </c>
      <c r="Q114" t="n">
        <v>446.56</v>
      </c>
      <c r="R114" t="n">
        <v>66.64</v>
      </c>
      <c r="S114" t="n">
        <v>40.63</v>
      </c>
      <c r="T114" t="n">
        <v>7881.42</v>
      </c>
      <c r="U114" t="n">
        <v>0.61</v>
      </c>
      <c r="V114" t="n">
        <v>0.76</v>
      </c>
      <c r="W114" t="n">
        <v>2.63</v>
      </c>
      <c r="X114" t="n">
        <v>0.47</v>
      </c>
      <c r="Y114" t="n">
        <v>0.5</v>
      </c>
      <c r="Z114" t="n">
        <v>10</v>
      </c>
    </row>
    <row r="115">
      <c r="A115" t="n">
        <v>15</v>
      </c>
      <c r="B115" t="n">
        <v>90</v>
      </c>
      <c r="C115" t="inlineStr">
        <is>
          <t xml:space="preserve">CONCLUIDO	</t>
        </is>
      </c>
      <c r="D115" t="n">
        <v>3.3</v>
      </c>
      <c r="E115" t="n">
        <v>30.3</v>
      </c>
      <c r="F115" t="n">
        <v>27.28</v>
      </c>
      <c r="G115" t="n">
        <v>96.27</v>
      </c>
      <c r="H115" t="n">
        <v>1.42</v>
      </c>
      <c r="I115" t="n">
        <v>17</v>
      </c>
      <c r="J115" t="n">
        <v>199.54</v>
      </c>
      <c r="K115" t="n">
        <v>52.44</v>
      </c>
      <c r="L115" t="n">
        <v>16</v>
      </c>
      <c r="M115" t="n">
        <v>15</v>
      </c>
      <c r="N115" t="n">
        <v>41.1</v>
      </c>
      <c r="O115" t="n">
        <v>24844.17</v>
      </c>
      <c r="P115" t="n">
        <v>341.86</v>
      </c>
      <c r="Q115" t="n">
        <v>446.56</v>
      </c>
      <c r="R115" t="n">
        <v>65.76000000000001</v>
      </c>
      <c r="S115" t="n">
        <v>40.63</v>
      </c>
      <c r="T115" t="n">
        <v>7445.33</v>
      </c>
      <c r="U115" t="n">
        <v>0.62</v>
      </c>
      <c r="V115" t="n">
        <v>0.76</v>
      </c>
      <c r="W115" t="n">
        <v>2.64</v>
      </c>
      <c r="X115" t="n">
        <v>0.45</v>
      </c>
      <c r="Y115" t="n">
        <v>0.5</v>
      </c>
      <c r="Z115" t="n">
        <v>10</v>
      </c>
    </row>
    <row r="116">
      <c r="A116" t="n">
        <v>16</v>
      </c>
      <c r="B116" t="n">
        <v>90</v>
      </c>
      <c r="C116" t="inlineStr">
        <is>
          <t xml:space="preserve">CONCLUIDO	</t>
        </is>
      </c>
      <c r="D116" t="n">
        <v>3.3044</v>
      </c>
      <c r="E116" t="n">
        <v>30.26</v>
      </c>
      <c r="F116" t="n">
        <v>27.27</v>
      </c>
      <c r="G116" t="n">
        <v>102.28</v>
      </c>
      <c r="H116" t="n">
        <v>1.5</v>
      </c>
      <c r="I116" t="n">
        <v>16</v>
      </c>
      <c r="J116" t="n">
        <v>201.11</v>
      </c>
      <c r="K116" t="n">
        <v>52.44</v>
      </c>
      <c r="L116" t="n">
        <v>17</v>
      </c>
      <c r="M116" t="n">
        <v>14</v>
      </c>
      <c r="N116" t="n">
        <v>41.67</v>
      </c>
      <c r="O116" t="n">
        <v>25037.53</v>
      </c>
      <c r="P116" t="n">
        <v>341.23</v>
      </c>
      <c r="Q116" t="n">
        <v>446.56</v>
      </c>
      <c r="R116" t="n">
        <v>65.92</v>
      </c>
      <c r="S116" t="n">
        <v>40.63</v>
      </c>
      <c r="T116" t="n">
        <v>7527.93</v>
      </c>
      <c r="U116" t="n">
        <v>0.62</v>
      </c>
      <c r="V116" t="n">
        <v>0.76</v>
      </c>
      <c r="W116" t="n">
        <v>2.63</v>
      </c>
      <c r="X116" t="n">
        <v>0.45</v>
      </c>
      <c r="Y116" t="n">
        <v>0.5</v>
      </c>
      <c r="Z116" t="n">
        <v>10</v>
      </c>
    </row>
    <row r="117">
      <c r="A117" t="n">
        <v>17</v>
      </c>
      <c r="B117" t="n">
        <v>90</v>
      </c>
      <c r="C117" t="inlineStr">
        <is>
          <t xml:space="preserve">CONCLUIDO	</t>
        </is>
      </c>
      <c r="D117" t="n">
        <v>3.3146</v>
      </c>
      <c r="E117" t="n">
        <v>30.17</v>
      </c>
      <c r="F117" t="n">
        <v>27.22</v>
      </c>
      <c r="G117" t="n">
        <v>108.86</v>
      </c>
      <c r="H117" t="n">
        <v>1.58</v>
      </c>
      <c r="I117" t="n">
        <v>15</v>
      </c>
      <c r="J117" t="n">
        <v>202.68</v>
      </c>
      <c r="K117" t="n">
        <v>52.44</v>
      </c>
      <c r="L117" t="n">
        <v>18</v>
      </c>
      <c r="M117" t="n">
        <v>13</v>
      </c>
      <c r="N117" t="n">
        <v>42.24</v>
      </c>
      <c r="O117" t="n">
        <v>25231.66</v>
      </c>
      <c r="P117" t="n">
        <v>338.79</v>
      </c>
      <c r="Q117" t="n">
        <v>446.57</v>
      </c>
      <c r="R117" t="n">
        <v>63.76</v>
      </c>
      <c r="S117" t="n">
        <v>40.63</v>
      </c>
      <c r="T117" t="n">
        <v>6453.04</v>
      </c>
      <c r="U117" t="n">
        <v>0.64</v>
      </c>
      <c r="V117" t="n">
        <v>0.76</v>
      </c>
      <c r="W117" t="n">
        <v>2.64</v>
      </c>
      <c r="X117" t="n">
        <v>0.39</v>
      </c>
      <c r="Y117" t="n">
        <v>0.5</v>
      </c>
      <c r="Z117" t="n">
        <v>10</v>
      </c>
    </row>
    <row r="118">
      <c r="A118" t="n">
        <v>18</v>
      </c>
      <c r="B118" t="n">
        <v>90</v>
      </c>
      <c r="C118" t="inlineStr">
        <is>
          <t xml:space="preserve">CONCLUIDO	</t>
        </is>
      </c>
      <c r="D118" t="n">
        <v>3.3212</v>
      </c>
      <c r="E118" t="n">
        <v>30.11</v>
      </c>
      <c r="F118" t="n">
        <v>27.19</v>
      </c>
      <c r="G118" t="n">
        <v>116.53</v>
      </c>
      <c r="H118" t="n">
        <v>1.65</v>
      </c>
      <c r="I118" t="n">
        <v>14</v>
      </c>
      <c r="J118" t="n">
        <v>204.26</v>
      </c>
      <c r="K118" t="n">
        <v>52.44</v>
      </c>
      <c r="L118" t="n">
        <v>19</v>
      </c>
      <c r="M118" t="n">
        <v>12</v>
      </c>
      <c r="N118" t="n">
        <v>42.82</v>
      </c>
      <c r="O118" t="n">
        <v>25426.72</v>
      </c>
      <c r="P118" t="n">
        <v>337.86</v>
      </c>
      <c r="Q118" t="n">
        <v>446.56</v>
      </c>
      <c r="R118" t="n">
        <v>63.06</v>
      </c>
      <c r="S118" t="n">
        <v>40.63</v>
      </c>
      <c r="T118" t="n">
        <v>6112.6</v>
      </c>
      <c r="U118" t="n">
        <v>0.64</v>
      </c>
      <c r="V118" t="n">
        <v>0.76</v>
      </c>
      <c r="W118" t="n">
        <v>2.63</v>
      </c>
      <c r="X118" t="n">
        <v>0.36</v>
      </c>
      <c r="Y118" t="n">
        <v>0.5</v>
      </c>
      <c r="Z118" t="n">
        <v>10</v>
      </c>
    </row>
    <row r="119">
      <c r="A119" t="n">
        <v>19</v>
      </c>
      <c r="B119" t="n">
        <v>90</v>
      </c>
      <c r="C119" t="inlineStr">
        <is>
          <t xml:space="preserve">CONCLUIDO	</t>
        </is>
      </c>
      <c r="D119" t="n">
        <v>3.3266</v>
      </c>
      <c r="E119" t="n">
        <v>30.06</v>
      </c>
      <c r="F119" t="n">
        <v>27.18</v>
      </c>
      <c r="G119" t="n">
        <v>125.44</v>
      </c>
      <c r="H119" t="n">
        <v>1.73</v>
      </c>
      <c r="I119" t="n">
        <v>13</v>
      </c>
      <c r="J119" t="n">
        <v>205.85</v>
      </c>
      <c r="K119" t="n">
        <v>52.44</v>
      </c>
      <c r="L119" t="n">
        <v>20</v>
      </c>
      <c r="M119" t="n">
        <v>11</v>
      </c>
      <c r="N119" t="n">
        <v>43.41</v>
      </c>
      <c r="O119" t="n">
        <v>25622.45</v>
      </c>
      <c r="P119" t="n">
        <v>335.01</v>
      </c>
      <c r="Q119" t="n">
        <v>446.56</v>
      </c>
      <c r="R119" t="n">
        <v>62.61</v>
      </c>
      <c r="S119" t="n">
        <v>40.63</v>
      </c>
      <c r="T119" t="n">
        <v>5888.73</v>
      </c>
      <c r="U119" t="n">
        <v>0.65</v>
      </c>
      <c r="V119" t="n">
        <v>0.76</v>
      </c>
      <c r="W119" t="n">
        <v>2.63</v>
      </c>
      <c r="X119" t="n">
        <v>0.35</v>
      </c>
      <c r="Y119" t="n">
        <v>0.5</v>
      </c>
      <c r="Z119" t="n">
        <v>10</v>
      </c>
    </row>
    <row r="120">
      <c r="A120" t="n">
        <v>20</v>
      </c>
      <c r="B120" t="n">
        <v>90</v>
      </c>
      <c r="C120" t="inlineStr">
        <is>
          <t xml:space="preserve">CONCLUIDO	</t>
        </is>
      </c>
      <c r="D120" t="n">
        <v>3.3269</v>
      </c>
      <c r="E120" t="n">
        <v>30.06</v>
      </c>
      <c r="F120" t="n">
        <v>27.18</v>
      </c>
      <c r="G120" t="n">
        <v>125.43</v>
      </c>
      <c r="H120" t="n">
        <v>1.8</v>
      </c>
      <c r="I120" t="n">
        <v>13</v>
      </c>
      <c r="J120" t="n">
        <v>207.45</v>
      </c>
      <c r="K120" t="n">
        <v>52.44</v>
      </c>
      <c r="L120" t="n">
        <v>21</v>
      </c>
      <c r="M120" t="n">
        <v>11</v>
      </c>
      <c r="N120" t="n">
        <v>44</v>
      </c>
      <c r="O120" t="n">
        <v>25818.99</v>
      </c>
      <c r="P120" t="n">
        <v>336.74</v>
      </c>
      <c r="Q120" t="n">
        <v>446.56</v>
      </c>
      <c r="R120" t="n">
        <v>62.59</v>
      </c>
      <c r="S120" t="n">
        <v>40.63</v>
      </c>
      <c r="T120" t="n">
        <v>5878.97</v>
      </c>
      <c r="U120" t="n">
        <v>0.65</v>
      </c>
      <c r="V120" t="n">
        <v>0.76</v>
      </c>
      <c r="W120" t="n">
        <v>2.63</v>
      </c>
      <c r="X120" t="n">
        <v>0.35</v>
      </c>
      <c r="Y120" t="n">
        <v>0.5</v>
      </c>
      <c r="Z120" t="n">
        <v>10</v>
      </c>
    </row>
    <row r="121">
      <c r="A121" t="n">
        <v>21</v>
      </c>
      <c r="B121" t="n">
        <v>90</v>
      </c>
      <c r="C121" t="inlineStr">
        <is>
          <t xml:space="preserve">CONCLUIDO	</t>
        </is>
      </c>
      <c r="D121" t="n">
        <v>3.3347</v>
      </c>
      <c r="E121" t="n">
        <v>29.99</v>
      </c>
      <c r="F121" t="n">
        <v>27.14</v>
      </c>
      <c r="G121" t="n">
        <v>135.7</v>
      </c>
      <c r="H121" t="n">
        <v>1.87</v>
      </c>
      <c r="I121" t="n">
        <v>12</v>
      </c>
      <c r="J121" t="n">
        <v>209.05</v>
      </c>
      <c r="K121" t="n">
        <v>52.44</v>
      </c>
      <c r="L121" t="n">
        <v>22</v>
      </c>
      <c r="M121" t="n">
        <v>10</v>
      </c>
      <c r="N121" t="n">
        <v>44.6</v>
      </c>
      <c r="O121" t="n">
        <v>26016.35</v>
      </c>
      <c r="P121" t="n">
        <v>333.69</v>
      </c>
      <c r="Q121" t="n">
        <v>446.56</v>
      </c>
      <c r="R121" t="n">
        <v>61.42</v>
      </c>
      <c r="S121" t="n">
        <v>40.63</v>
      </c>
      <c r="T121" t="n">
        <v>5301.93</v>
      </c>
      <c r="U121" t="n">
        <v>0.66</v>
      </c>
      <c r="V121" t="n">
        <v>0.77</v>
      </c>
      <c r="W121" t="n">
        <v>2.63</v>
      </c>
      <c r="X121" t="n">
        <v>0.31</v>
      </c>
      <c r="Y121" t="n">
        <v>0.5</v>
      </c>
      <c r="Z121" t="n">
        <v>10</v>
      </c>
    </row>
    <row r="122">
      <c r="A122" t="n">
        <v>22</v>
      </c>
      <c r="B122" t="n">
        <v>90</v>
      </c>
      <c r="C122" t="inlineStr">
        <is>
          <t xml:space="preserve">CONCLUIDO	</t>
        </is>
      </c>
      <c r="D122" t="n">
        <v>3.3349</v>
      </c>
      <c r="E122" t="n">
        <v>29.99</v>
      </c>
      <c r="F122" t="n">
        <v>27.14</v>
      </c>
      <c r="G122" t="n">
        <v>135.69</v>
      </c>
      <c r="H122" t="n">
        <v>1.94</v>
      </c>
      <c r="I122" t="n">
        <v>12</v>
      </c>
      <c r="J122" t="n">
        <v>210.65</v>
      </c>
      <c r="K122" t="n">
        <v>52.44</v>
      </c>
      <c r="L122" t="n">
        <v>23</v>
      </c>
      <c r="M122" t="n">
        <v>10</v>
      </c>
      <c r="N122" t="n">
        <v>45.21</v>
      </c>
      <c r="O122" t="n">
        <v>26214.54</v>
      </c>
      <c r="P122" t="n">
        <v>333.32</v>
      </c>
      <c r="Q122" t="n">
        <v>446.56</v>
      </c>
      <c r="R122" t="n">
        <v>61.49</v>
      </c>
      <c r="S122" t="n">
        <v>40.63</v>
      </c>
      <c r="T122" t="n">
        <v>5335.31</v>
      </c>
      <c r="U122" t="n">
        <v>0.66</v>
      </c>
      <c r="V122" t="n">
        <v>0.77</v>
      </c>
      <c r="W122" t="n">
        <v>2.62</v>
      </c>
      <c r="X122" t="n">
        <v>0.31</v>
      </c>
      <c r="Y122" t="n">
        <v>0.5</v>
      </c>
      <c r="Z122" t="n">
        <v>10</v>
      </c>
    </row>
    <row r="123">
      <c r="A123" t="n">
        <v>23</v>
      </c>
      <c r="B123" t="n">
        <v>90</v>
      </c>
      <c r="C123" t="inlineStr">
        <is>
          <t xml:space="preserve">CONCLUIDO	</t>
        </is>
      </c>
      <c r="D123" t="n">
        <v>3.3433</v>
      </c>
      <c r="E123" t="n">
        <v>29.91</v>
      </c>
      <c r="F123" t="n">
        <v>27.1</v>
      </c>
      <c r="G123" t="n">
        <v>147.81</v>
      </c>
      <c r="H123" t="n">
        <v>2.01</v>
      </c>
      <c r="I123" t="n">
        <v>11</v>
      </c>
      <c r="J123" t="n">
        <v>212.27</v>
      </c>
      <c r="K123" t="n">
        <v>52.44</v>
      </c>
      <c r="L123" t="n">
        <v>24</v>
      </c>
      <c r="M123" t="n">
        <v>9</v>
      </c>
      <c r="N123" t="n">
        <v>45.82</v>
      </c>
      <c r="O123" t="n">
        <v>26413.56</v>
      </c>
      <c r="P123" t="n">
        <v>331.12</v>
      </c>
      <c r="Q123" t="n">
        <v>446.56</v>
      </c>
      <c r="R123" t="n">
        <v>60.08</v>
      </c>
      <c r="S123" t="n">
        <v>40.63</v>
      </c>
      <c r="T123" t="n">
        <v>4633.7</v>
      </c>
      <c r="U123" t="n">
        <v>0.68</v>
      </c>
      <c r="V123" t="n">
        <v>0.77</v>
      </c>
      <c r="W123" t="n">
        <v>2.63</v>
      </c>
      <c r="X123" t="n">
        <v>0.27</v>
      </c>
      <c r="Y123" t="n">
        <v>0.5</v>
      </c>
      <c r="Z123" t="n">
        <v>10</v>
      </c>
    </row>
    <row r="124">
      <c r="A124" t="n">
        <v>24</v>
      </c>
      <c r="B124" t="n">
        <v>90</v>
      </c>
      <c r="C124" t="inlineStr">
        <is>
          <t xml:space="preserve">CONCLUIDO	</t>
        </is>
      </c>
      <c r="D124" t="n">
        <v>3.3413</v>
      </c>
      <c r="E124" t="n">
        <v>29.93</v>
      </c>
      <c r="F124" t="n">
        <v>27.12</v>
      </c>
      <c r="G124" t="n">
        <v>147.91</v>
      </c>
      <c r="H124" t="n">
        <v>2.08</v>
      </c>
      <c r="I124" t="n">
        <v>11</v>
      </c>
      <c r="J124" t="n">
        <v>213.89</v>
      </c>
      <c r="K124" t="n">
        <v>52.44</v>
      </c>
      <c r="L124" t="n">
        <v>25</v>
      </c>
      <c r="M124" t="n">
        <v>9</v>
      </c>
      <c r="N124" t="n">
        <v>46.44</v>
      </c>
      <c r="O124" t="n">
        <v>26613.43</v>
      </c>
      <c r="P124" t="n">
        <v>331.38</v>
      </c>
      <c r="Q124" t="n">
        <v>446.56</v>
      </c>
      <c r="R124" t="n">
        <v>60.65</v>
      </c>
      <c r="S124" t="n">
        <v>40.63</v>
      </c>
      <c r="T124" t="n">
        <v>4917.99</v>
      </c>
      <c r="U124" t="n">
        <v>0.67</v>
      </c>
      <c r="V124" t="n">
        <v>0.77</v>
      </c>
      <c r="W124" t="n">
        <v>2.63</v>
      </c>
      <c r="X124" t="n">
        <v>0.29</v>
      </c>
      <c r="Y124" t="n">
        <v>0.5</v>
      </c>
      <c r="Z124" t="n">
        <v>10</v>
      </c>
    </row>
    <row r="125">
      <c r="A125" t="n">
        <v>25</v>
      </c>
      <c r="B125" t="n">
        <v>90</v>
      </c>
      <c r="C125" t="inlineStr">
        <is>
          <t xml:space="preserve">CONCLUIDO	</t>
        </is>
      </c>
      <c r="D125" t="n">
        <v>3.3417</v>
      </c>
      <c r="E125" t="n">
        <v>29.92</v>
      </c>
      <c r="F125" t="n">
        <v>27.11</v>
      </c>
      <c r="G125" t="n">
        <v>147.89</v>
      </c>
      <c r="H125" t="n">
        <v>2.14</v>
      </c>
      <c r="I125" t="n">
        <v>11</v>
      </c>
      <c r="J125" t="n">
        <v>215.51</v>
      </c>
      <c r="K125" t="n">
        <v>52.44</v>
      </c>
      <c r="L125" t="n">
        <v>26</v>
      </c>
      <c r="M125" t="n">
        <v>9</v>
      </c>
      <c r="N125" t="n">
        <v>47.07</v>
      </c>
      <c r="O125" t="n">
        <v>26814.17</v>
      </c>
      <c r="P125" t="n">
        <v>328.62</v>
      </c>
      <c r="Q125" t="n">
        <v>446.56</v>
      </c>
      <c r="R125" t="n">
        <v>60.61</v>
      </c>
      <c r="S125" t="n">
        <v>40.63</v>
      </c>
      <c r="T125" t="n">
        <v>4899.33</v>
      </c>
      <c r="U125" t="n">
        <v>0.67</v>
      </c>
      <c r="V125" t="n">
        <v>0.77</v>
      </c>
      <c r="W125" t="n">
        <v>2.62</v>
      </c>
      <c r="X125" t="n">
        <v>0.29</v>
      </c>
      <c r="Y125" t="n">
        <v>0.5</v>
      </c>
      <c r="Z125" t="n">
        <v>10</v>
      </c>
    </row>
    <row r="126">
      <c r="A126" t="n">
        <v>26</v>
      </c>
      <c r="B126" t="n">
        <v>90</v>
      </c>
      <c r="C126" t="inlineStr">
        <is>
          <t xml:space="preserve">CONCLUIDO	</t>
        </is>
      </c>
      <c r="D126" t="n">
        <v>3.349</v>
      </c>
      <c r="E126" t="n">
        <v>29.86</v>
      </c>
      <c r="F126" t="n">
        <v>27.08</v>
      </c>
      <c r="G126" t="n">
        <v>162.5</v>
      </c>
      <c r="H126" t="n">
        <v>2.21</v>
      </c>
      <c r="I126" t="n">
        <v>10</v>
      </c>
      <c r="J126" t="n">
        <v>217.15</v>
      </c>
      <c r="K126" t="n">
        <v>52.44</v>
      </c>
      <c r="L126" t="n">
        <v>27</v>
      </c>
      <c r="M126" t="n">
        <v>8</v>
      </c>
      <c r="N126" t="n">
        <v>47.71</v>
      </c>
      <c r="O126" t="n">
        <v>27015.77</v>
      </c>
      <c r="P126" t="n">
        <v>328.91</v>
      </c>
      <c r="Q126" t="n">
        <v>446.56</v>
      </c>
      <c r="R126" t="n">
        <v>59.47</v>
      </c>
      <c r="S126" t="n">
        <v>40.63</v>
      </c>
      <c r="T126" t="n">
        <v>4335.19</v>
      </c>
      <c r="U126" t="n">
        <v>0.68</v>
      </c>
      <c r="V126" t="n">
        <v>0.77</v>
      </c>
      <c r="W126" t="n">
        <v>2.63</v>
      </c>
      <c r="X126" t="n">
        <v>0.26</v>
      </c>
      <c r="Y126" t="n">
        <v>0.5</v>
      </c>
      <c r="Z126" t="n">
        <v>10</v>
      </c>
    </row>
    <row r="127">
      <c r="A127" t="n">
        <v>27</v>
      </c>
      <c r="B127" t="n">
        <v>90</v>
      </c>
      <c r="C127" t="inlineStr">
        <is>
          <t xml:space="preserve">CONCLUIDO	</t>
        </is>
      </c>
      <c r="D127" t="n">
        <v>3.3491</v>
      </c>
      <c r="E127" t="n">
        <v>29.86</v>
      </c>
      <c r="F127" t="n">
        <v>27.08</v>
      </c>
      <c r="G127" t="n">
        <v>162.49</v>
      </c>
      <c r="H127" t="n">
        <v>2.27</v>
      </c>
      <c r="I127" t="n">
        <v>10</v>
      </c>
      <c r="J127" t="n">
        <v>218.79</v>
      </c>
      <c r="K127" t="n">
        <v>52.44</v>
      </c>
      <c r="L127" t="n">
        <v>28</v>
      </c>
      <c r="M127" t="n">
        <v>8</v>
      </c>
      <c r="N127" t="n">
        <v>48.35</v>
      </c>
      <c r="O127" t="n">
        <v>27218.26</v>
      </c>
      <c r="P127" t="n">
        <v>327.48</v>
      </c>
      <c r="Q127" t="n">
        <v>446.56</v>
      </c>
      <c r="R127" t="n">
        <v>59.6</v>
      </c>
      <c r="S127" t="n">
        <v>40.63</v>
      </c>
      <c r="T127" t="n">
        <v>4399.3</v>
      </c>
      <c r="U127" t="n">
        <v>0.68</v>
      </c>
      <c r="V127" t="n">
        <v>0.77</v>
      </c>
      <c r="W127" t="n">
        <v>2.62</v>
      </c>
      <c r="X127" t="n">
        <v>0.25</v>
      </c>
      <c r="Y127" t="n">
        <v>0.5</v>
      </c>
      <c r="Z127" t="n">
        <v>10</v>
      </c>
    </row>
    <row r="128">
      <c r="A128" t="n">
        <v>28</v>
      </c>
      <c r="B128" t="n">
        <v>90</v>
      </c>
      <c r="C128" t="inlineStr">
        <is>
          <t xml:space="preserve">CONCLUIDO	</t>
        </is>
      </c>
      <c r="D128" t="n">
        <v>3.3565</v>
      </c>
      <c r="E128" t="n">
        <v>29.79</v>
      </c>
      <c r="F128" t="n">
        <v>27.05</v>
      </c>
      <c r="G128" t="n">
        <v>180.35</v>
      </c>
      <c r="H128" t="n">
        <v>2.34</v>
      </c>
      <c r="I128" t="n">
        <v>9</v>
      </c>
      <c r="J128" t="n">
        <v>220.44</v>
      </c>
      <c r="K128" t="n">
        <v>52.44</v>
      </c>
      <c r="L128" t="n">
        <v>29</v>
      </c>
      <c r="M128" t="n">
        <v>7</v>
      </c>
      <c r="N128" t="n">
        <v>49</v>
      </c>
      <c r="O128" t="n">
        <v>27421.64</v>
      </c>
      <c r="P128" t="n">
        <v>323.88</v>
      </c>
      <c r="Q128" t="n">
        <v>446.56</v>
      </c>
      <c r="R128" t="n">
        <v>58.62</v>
      </c>
      <c r="S128" t="n">
        <v>40.63</v>
      </c>
      <c r="T128" t="n">
        <v>3913.81</v>
      </c>
      <c r="U128" t="n">
        <v>0.6899999999999999</v>
      </c>
      <c r="V128" t="n">
        <v>0.77</v>
      </c>
      <c r="W128" t="n">
        <v>2.62</v>
      </c>
      <c r="X128" t="n">
        <v>0.22</v>
      </c>
      <c r="Y128" t="n">
        <v>0.5</v>
      </c>
      <c r="Z128" t="n">
        <v>10</v>
      </c>
    </row>
    <row r="129">
      <c r="A129" t="n">
        <v>29</v>
      </c>
      <c r="B129" t="n">
        <v>90</v>
      </c>
      <c r="C129" t="inlineStr">
        <is>
          <t xml:space="preserve">CONCLUIDO	</t>
        </is>
      </c>
      <c r="D129" t="n">
        <v>3.3564</v>
      </c>
      <c r="E129" t="n">
        <v>29.79</v>
      </c>
      <c r="F129" t="n">
        <v>27.05</v>
      </c>
      <c r="G129" t="n">
        <v>180.36</v>
      </c>
      <c r="H129" t="n">
        <v>2.4</v>
      </c>
      <c r="I129" t="n">
        <v>9</v>
      </c>
      <c r="J129" t="n">
        <v>222.1</v>
      </c>
      <c r="K129" t="n">
        <v>52.44</v>
      </c>
      <c r="L129" t="n">
        <v>30</v>
      </c>
      <c r="M129" t="n">
        <v>7</v>
      </c>
      <c r="N129" t="n">
        <v>49.65</v>
      </c>
      <c r="O129" t="n">
        <v>27625.93</v>
      </c>
      <c r="P129" t="n">
        <v>325.5</v>
      </c>
      <c r="Q129" t="n">
        <v>446.56</v>
      </c>
      <c r="R129" t="n">
        <v>58.66</v>
      </c>
      <c r="S129" t="n">
        <v>40.63</v>
      </c>
      <c r="T129" t="n">
        <v>3933.89</v>
      </c>
      <c r="U129" t="n">
        <v>0.6899999999999999</v>
      </c>
      <c r="V129" t="n">
        <v>0.77</v>
      </c>
      <c r="W129" t="n">
        <v>2.62</v>
      </c>
      <c r="X129" t="n">
        <v>0.23</v>
      </c>
      <c r="Y129" t="n">
        <v>0.5</v>
      </c>
      <c r="Z129" t="n">
        <v>10</v>
      </c>
    </row>
    <row r="130">
      <c r="A130" t="n">
        <v>30</v>
      </c>
      <c r="B130" t="n">
        <v>90</v>
      </c>
      <c r="C130" t="inlineStr">
        <is>
          <t xml:space="preserve">CONCLUIDO	</t>
        </is>
      </c>
      <c r="D130" t="n">
        <v>3.3552</v>
      </c>
      <c r="E130" t="n">
        <v>29.8</v>
      </c>
      <c r="F130" t="n">
        <v>27.06</v>
      </c>
      <c r="G130" t="n">
        <v>180.43</v>
      </c>
      <c r="H130" t="n">
        <v>2.46</v>
      </c>
      <c r="I130" t="n">
        <v>9</v>
      </c>
      <c r="J130" t="n">
        <v>223.76</v>
      </c>
      <c r="K130" t="n">
        <v>52.44</v>
      </c>
      <c r="L130" t="n">
        <v>31</v>
      </c>
      <c r="M130" t="n">
        <v>7</v>
      </c>
      <c r="N130" t="n">
        <v>50.32</v>
      </c>
      <c r="O130" t="n">
        <v>27831.27</v>
      </c>
      <c r="P130" t="n">
        <v>325.74</v>
      </c>
      <c r="Q130" t="n">
        <v>446.56</v>
      </c>
      <c r="R130" t="n">
        <v>58.91</v>
      </c>
      <c r="S130" t="n">
        <v>40.63</v>
      </c>
      <c r="T130" t="n">
        <v>4057.78</v>
      </c>
      <c r="U130" t="n">
        <v>0.6899999999999999</v>
      </c>
      <c r="V130" t="n">
        <v>0.77</v>
      </c>
      <c r="W130" t="n">
        <v>2.63</v>
      </c>
      <c r="X130" t="n">
        <v>0.24</v>
      </c>
      <c r="Y130" t="n">
        <v>0.5</v>
      </c>
      <c r="Z130" t="n">
        <v>10</v>
      </c>
    </row>
    <row r="131">
      <c r="A131" t="n">
        <v>31</v>
      </c>
      <c r="B131" t="n">
        <v>90</v>
      </c>
      <c r="C131" t="inlineStr">
        <is>
          <t xml:space="preserve">CONCLUIDO	</t>
        </is>
      </c>
      <c r="D131" t="n">
        <v>3.3545</v>
      </c>
      <c r="E131" t="n">
        <v>29.81</v>
      </c>
      <c r="F131" t="n">
        <v>27.07</v>
      </c>
      <c r="G131" t="n">
        <v>180.47</v>
      </c>
      <c r="H131" t="n">
        <v>2.52</v>
      </c>
      <c r="I131" t="n">
        <v>9</v>
      </c>
      <c r="J131" t="n">
        <v>225.43</v>
      </c>
      <c r="K131" t="n">
        <v>52.44</v>
      </c>
      <c r="L131" t="n">
        <v>32</v>
      </c>
      <c r="M131" t="n">
        <v>7</v>
      </c>
      <c r="N131" t="n">
        <v>50.99</v>
      </c>
      <c r="O131" t="n">
        <v>28037.42</v>
      </c>
      <c r="P131" t="n">
        <v>322.94</v>
      </c>
      <c r="Q131" t="n">
        <v>446.56</v>
      </c>
      <c r="R131" t="n">
        <v>59.18</v>
      </c>
      <c r="S131" t="n">
        <v>40.63</v>
      </c>
      <c r="T131" t="n">
        <v>4194.44</v>
      </c>
      <c r="U131" t="n">
        <v>0.6899999999999999</v>
      </c>
      <c r="V131" t="n">
        <v>0.77</v>
      </c>
      <c r="W131" t="n">
        <v>2.62</v>
      </c>
      <c r="X131" t="n">
        <v>0.24</v>
      </c>
      <c r="Y131" t="n">
        <v>0.5</v>
      </c>
      <c r="Z131" t="n">
        <v>10</v>
      </c>
    </row>
    <row r="132">
      <c r="A132" t="n">
        <v>32</v>
      </c>
      <c r="B132" t="n">
        <v>90</v>
      </c>
      <c r="C132" t="inlineStr">
        <is>
          <t xml:space="preserve">CONCLUIDO	</t>
        </is>
      </c>
      <c r="D132" t="n">
        <v>3.3646</v>
      </c>
      <c r="E132" t="n">
        <v>29.72</v>
      </c>
      <c r="F132" t="n">
        <v>27.02</v>
      </c>
      <c r="G132" t="n">
        <v>202.62</v>
      </c>
      <c r="H132" t="n">
        <v>2.58</v>
      </c>
      <c r="I132" t="n">
        <v>8</v>
      </c>
      <c r="J132" t="n">
        <v>227.11</v>
      </c>
      <c r="K132" t="n">
        <v>52.44</v>
      </c>
      <c r="L132" t="n">
        <v>33</v>
      </c>
      <c r="M132" t="n">
        <v>6</v>
      </c>
      <c r="N132" t="n">
        <v>51.67</v>
      </c>
      <c r="O132" t="n">
        <v>28244.51</v>
      </c>
      <c r="P132" t="n">
        <v>320.13</v>
      </c>
      <c r="Q132" t="n">
        <v>446.56</v>
      </c>
      <c r="R132" t="n">
        <v>57.33</v>
      </c>
      <c r="S132" t="n">
        <v>40.63</v>
      </c>
      <c r="T132" t="n">
        <v>3274.28</v>
      </c>
      <c r="U132" t="n">
        <v>0.71</v>
      </c>
      <c r="V132" t="n">
        <v>0.77</v>
      </c>
      <c r="W132" t="n">
        <v>2.62</v>
      </c>
      <c r="X132" t="n">
        <v>0.19</v>
      </c>
      <c r="Y132" t="n">
        <v>0.5</v>
      </c>
      <c r="Z132" t="n">
        <v>10</v>
      </c>
    </row>
    <row r="133">
      <c r="A133" t="n">
        <v>33</v>
      </c>
      <c r="B133" t="n">
        <v>90</v>
      </c>
      <c r="C133" t="inlineStr">
        <is>
          <t xml:space="preserve">CONCLUIDO	</t>
        </is>
      </c>
      <c r="D133" t="n">
        <v>3.3632</v>
      </c>
      <c r="E133" t="n">
        <v>29.73</v>
      </c>
      <c r="F133" t="n">
        <v>27.03</v>
      </c>
      <c r="G133" t="n">
        <v>202.72</v>
      </c>
      <c r="H133" t="n">
        <v>2.64</v>
      </c>
      <c r="I133" t="n">
        <v>8</v>
      </c>
      <c r="J133" t="n">
        <v>228.8</v>
      </c>
      <c r="K133" t="n">
        <v>52.44</v>
      </c>
      <c r="L133" t="n">
        <v>34</v>
      </c>
      <c r="M133" t="n">
        <v>6</v>
      </c>
      <c r="N133" t="n">
        <v>52.36</v>
      </c>
      <c r="O133" t="n">
        <v>28452.56</v>
      </c>
      <c r="P133" t="n">
        <v>321.06</v>
      </c>
      <c r="Q133" t="n">
        <v>446.56</v>
      </c>
      <c r="R133" t="n">
        <v>57.71</v>
      </c>
      <c r="S133" t="n">
        <v>40.63</v>
      </c>
      <c r="T133" t="n">
        <v>3465.63</v>
      </c>
      <c r="U133" t="n">
        <v>0.7</v>
      </c>
      <c r="V133" t="n">
        <v>0.77</v>
      </c>
      <c r="W133" t="n">
        <v>2.62</v>
      </c>
      <c r="X133" t="n">
        <v>0.2</v>
      </c>
      <c r="Y133" t="n">
        <v>0.5</v>
      </c>
      <c r="Z133" t="n">
        <v>10</v>
      </c>
    </row>
    <row r="134">
      <c r="A134" t="n">
        <v>34</v>
      </c>
      <c r="B134" t="n">
        <v>90</v>
      </c>
      <c r="C134" t="inlineStr">
        <is>
          <t xml:space="preserve">CONCLUIDO	</t>
        </is>
      </c>
      <c r="D134" t="n">
        <v>3.3636</v>
      </c>
      <c r="E134" t="n">
        <v>29.73</v>
      </c>
      <c r="F134" t="n">
        <v>27.02</v>
      </c>
      <c r="G134" t="n">
        <v>202.69</v>
      </c>
      <c r="H134" t="n">
        <v>2.7</v>
      </c>
      <c r="I134" t="n">
        <v>8</v>
      </c>
      <c r="J134" t="n">
        <v>230.49</v>
      </c>
      <c r="K134" t="n">
        <v>52.44</v>
      </c>
      <c r="L134" t="n">
        <v>35</v>
      </c>
      <c r="M134" t="n">
        <v>6</v>
      </c>
      <c r="N134" t="n">
        <v>53.05</v>
      </c>
      <c r="O134" t="n">
        <v>28661.58</v>
      </c>
      <c r="P134" t="n">
        <v>321.66</v>
      </c>
      <c r="Q134" t="n">
        <v>446.56</v>
      </c>
      <c r="R134" t="n">
        <v>57.6</v>
      </c>
      <c r="S134" t="n">
        <v>40.63</v>
      </c>
      <c r="T134" t="n">
        <v>3411.67</v>
      </c>
      <c r="U134" t="n">
        <v>0.71</v>
      </c>
      <c r="V134" t="n">
        <v>0.77</v>
      </c>
      <c r="W134" t="n">
        <v>2.62</v>
      </c>
      <c r="X134" t="n">
        <v>0.2</v>
      </c>
      <c r="Y134" t="n">
        <v>0.5</v>
      </c>
      <c r="Z134" t="n">
        <v>10</v>
      </c>
    </row>
    <row r="135">
      <c r="A135" t="n">
        <v>35</v>
      </c>
      <c r="B135" t="n">
        <v>90</v>
      </c>
      <c r="C135" t="inlineStr">
        <is>
          <t xml:space="preserve">CONCLUIDO	</t>
        </is>
      </c>
      <c r="D135" t="n">
        <v>3.3631</v>
      </c>
      <c r="E135" t="n">
        <v>29.73</v>
      </c>
      <c r="F135" t="n">
        <v>27.03</v>
      </c>
      <c r="G135" t="n">
        <v>202.72</v>
      </c>
      <c r="H135" t="n">
        <v>2.76</v>
      </c>
      <c r="I135" t="n">
        <v>8</v>
      </c>
      <c r="J135" t="n">
        <v>232.2</v>
      </c>
      <c r="K135" t="n">
        <v>52.44</v>
      </c>
      <c r="L135" t="n">
        <v>36</v>
      </c>
      <c r="M135" t="n">
        <v>6</v>
      </c>
      <c r="N135" t="n">
        <v>53.75</v>
      </c>
      <c r="O135" t="n">
        <v>28871.58</v>
      </c>
      <c r="P135" t="n">
        <v>319.28</v>
      </c>
      <c r="Q135" t="n">
        <v>446.56</v>
      </c>
      <c r="R135" t="n">
        <v>57.88</v>
      </c>
      <c r="S135" t="n">
        <v>40.63</v>
      </c>
      <c r="T135" t="n">
        <v>3550.04</v>
      </c>
      <c r="U135" t="n">
        <v>0.7</v>
      </c>
      <c r="V135" t="n">
        <v>0.77</v>
      </c>
      <c r="W135" t="n">
        <v>2.62</v>
      </c>
      <c r="X135" t="n">
        <v>0.2</v>
      </c>
      <c r="Y135" t="n">
        <v>0.5</v>
      </c>
      <c r="Z135" t="n">
        <v>10</v>
      </c>
    </row>
    <row r="136">
      <c r="A136" t="n">
        <v>36</v>
      </c>
      <c r="B136" t="n">
        <v>90</v>
      </c>
      <c r="C136" t="inlineStr">
        <is>
          <t xml:space="preserve">CONCLUIDO	</t>
        </is>
      </c>
      <c r="D136" t="n">
        <v>3.3636</v>
      </c>
      <c r="E136" t="n">
        <v>29.73</v>
      </c>
      <c r="F136" t="n">
        <v>27.03</v>
      </c>
      <c r="G136" t="n">
        <v>202.69</v>
      </c>
      <c r="H136" t="n">
        <v>2.81</v>
      </c>
      <c r="I136" t="n">
        <v>8</v>
      </c>
      <c r="J136" t="n">
        <v>233.91</v>
      </c>
      <c r="K136" t="n">
        <v>52.44</v>
      </c>
      <c r="L136" t="n">
        <v>37</v>
      </c>
      <c r="M136" t="n">
        <v>6</v>
      </c>
      <c r="N136" t="n">
        <v>54.46</v>
      </c>
      <c r="O136" t="n">
        <v>29082.59</v>
      </c>
      <c r="P136" t="n">
        <v>317.69</v>
      </c>
      <c r="Q136" t="n">
        <v>446.56</v>
      </c>
      <c r="R136" t="n">
        <v>57.7</v>
      </c>
      <c r="S136" t="n">
        <v>40.63</v>
      </c>
      <c r="T136" t="n">
        <v>3458.59</v>
      </c>
      <c r="U136" t="n">
        <v>0.7</v>
      </c>
      <c r="V136" t="n">
        <v>0.77</v>
      </c>
      <c r="W136" t="n">
        <v>2.62</v>
      </c>
      <c r="X136" t="n">
        <v>0.2</v>
      </c>
      <c r="Y136" t="n">
        <v>0.5</v>
      </c>
      <c r="Z136" t="n">
        <v>10</v>
      </c>
    </row>
    <row r="137">
      <c r="A137" t="n">
        <v>37</v>
      </c>
      <c r="B137" t="n">
        <v>90</v>
      </c>
      <c r="C137" t="inlineStr">
        <is>
          <t xml:space="preserve">CONCLUIDO	</t>
        </is>
      </c>
      <c r="D137" t="n">
        <v>3.3697</v>
      </c>
      <c r="E137" t="n">
        <v>29.68</v>
      </c>
      <c r="F137" t="n">
        <v>27.01</v>
      </c>
      <c r="G137" t="n">
        <v>231.49</v>
      </c>
      <c r="H137" t="n">
        <v>2.87</v>
      </c>
      <c r="I137" t="n">
        <v>7</v>
      </c>
      <c r="J137" t="n">
        <v>235.63</v>
      </c>
      <c r="K137" t="n">
        <v>52.44</v>
      </c>
      <c r="L137" t="n">
        <v>38</v>
      </c>
      <c r="M137" t="n">
        <v>5</v>
      </c>
      <c r="N137" t="n">
        <v>55.18</v>
      </c>
      <c r="O137" t="n">
        <v>29294.6</v>
      </c>
      <c r="P137" t="n">
        <v>315.59</v>
      </c>
      <c r="Q137" t="n">
        <v>446.57</v>
      </c>
      <c r="R137" t="n">
        <v>57.16</v>
      </c>
      <c r="S137" t="n">
        <v>40.63</v>
      </c>
      <c r="T137" t="n">
        <v>3195.12</v>
      </c>
      <c r="U137" t="n">
        <v>0.71</v>
      </c>
      <c r="V137" t="n">
        <v>0.77</v>
      </c>
      <c r="W137" t="n">
        <v>2.62</v>
      </c>
      <c r="X137" t="n">
        <v>0.18</v>
      </c>
      <c r="Y137" t="n">
        <v>0.5</v>
      </c>
      <c r="Z137" t="n">
        <v>10</v>
      </c>
    </row>
    <row r="138">
      <c r="A138" t="n">
        <v>38</v>
      </c>
      <c r="B138" t="n">
        <v>90</v>
      </c>
      <c r="C138" t="inlineStr">
        <is>
          <t xml:space="preserve">CONCLUIDO	</t>
        </is>
      </c>
      <c r="D138" t="n">
        <v>3.3705</v>
      </c>
      <c r="E138" t="n">
        <v>29.67</v>
      </c>
      <c r="F138" t="n">
        <v>27</v>
      </c>
      <c r="G138" t="n">
        <v>231.43</v>
      </c>
      <c r="H138" t="n">
        <v>2.92</v>
      </c>
      <c r="I138" t="n">
        <v>7</v>
      </c>
      <c r="J138" t="n">
        <v>237.35</v>
      </c>
      <c r="K138" t="n">
        <v>52.44</v>
      </c>
      <c r="L138" t="n">
        <v>39</v>
      </c>
      <c r="M138" t="n">
        <v>5</v>
      </c>
      <c r="N138" t="n">
        <v>55.91</v>
      </c>
      <c r="O138" t="n">
        <v>29507.65</v>
      </c>
      <c r="P138" t="n">
        <v>317.39</v>
      </c>
      <c r="Q138" t="n">
        <v>446.56</v>
      </c>
      <c r="R138" t="n">
        <v>56.87</v>
      </c>
      <c r="S138" t="n">
        <v>40.63</v>
      </c>
      <c r="T138" t="n">
        <v>3052.09</v>
      </c>
      <c r="U138" t="n">
        <v>0.71</v>
      </c>
      <c r="V138" t="n">
        <v>0.77</v>
      </c>
      <c r="W138" t="n">
        <v>2.62</v>
      </c>
      <c r="X138" t="n">
        <v>0.17</v>
      </c>
      <c r="Y138" t="n">
        <v>0.5</v>
      </c>
      <c r="Z138" t="n">
        <v>10</v>
      </c>
    </row>
    <row r="139">
      <c r="A139" t="n">
        <v>39</v>
      </c>
      <c r="B139" t="n">
        <v>90</v>
      </c>
      <c r="C139" t="inlineStr">
        <is>
          <t xml:space="preserve">CONCLUIDO	</t>
        </is>
      </c>
      <c r="D139" t="n">
        <v>3.3701</v>
      </c>
      <c r="E139" t="n">
        <v>29.67</v>
      </c>
      <c r="F139" t="n">
        <v>27</v>
      </c>
      <c r="G139" t="n">
        <v>231.46</v>
      </c>
      <c r="H139" t="n">
        <v>2.98</v>
      </c>
      <c r="I139" t="n">
        <v>7</v>
      </c>
      <c r="J139" t="n">
        <v>239.09</v>
      </c>
      <c r="K139" t="n">
        <v>52.44</v>
      </c>
      <c r="L139" t="n">
        <v>40</v>
      </c>
      <c r="M139" t="n">
        <v>5</v>
      </c>
      <c r="N139" t="n">
        <v>56.65</v>
      </c>
      <c r="O139" t="n">
        <v>29721.73</v>
      </c>
      <c r="P139" t="n">
        <v>318.96</v>
      </c>
      <c r="Q139" t="n">
        <v>446.56</v>
      </c>
      <c r="R139" t="n">
        <v>56.96</v>
      </c>
      <c r="S139" t="n">
        <v>40.63</v>
      </c>
      <c r="T139" t="n">
        <v>3095.28</v>
      </c>
      <c r="U139" t="n">
        <v>0.71</v>
      </c>
      <c r="V139" t="n">
        <v>0.77</v>
      </c>
      <c r="W139" t="n">
        <v>2.62</v>
      </c>
      <c r="X139" t="n">
        <v>0.18</v>
      </c>
      <c r="Y139" t="n">
        <v>0.5</v>
      </c>
      <c r="Z139" t="n">
        <v>10</v>
      </c>
    </row>
    <row r="140">
      <c r="A140" t="n">
        <v>0</v>
      </c>
      <c r="B140" t="n">
        <v>10</v>
      </c>
      <c r="C140" t="inlineStr">
        <is>
          <t xml:space="preserve">CONCLUIDO	</t>
        </is>
      </c>
      <c r="D140" t="n">
        <v>3.2251</v>
      </c>
      <c r="E140" t="n">
        <v>31.01</v>
      </c>
      <c r="F140" t="n">
        <v>28.65</v>
      </c>
      <c r="G140" t="n">
        <v>26.86</v>
      </c>
      <c r="H140" t="n">
        <v>0.64</v>
      </c>
      <c r="I140" t="n">
        <v>64</v>
      </c>
      <c r="J140" t="n">
        <v>26.11</v>
      </c>
      <c r="K140" t="n">
        <v>12.1</v>
      </c>
      <c r="L140" t="n">
        <v>1</v>
      </c>
      <c r="M140" t="n">
        <v>59</v>
      </c>
      <c r="N140" t="n">
        <v>3.01</v>
      </c>
      <c r="O140" t="n">
        <v>3454.41</v>
      </c>
      <c r="P140" t="n">
        <v>87.08</v>
      </c>
      <c r="Q140" t="n">
        <v>446.58</v>
      </c>
      <c r="R140" t="n">
        <v>110.08</v>
      </c>
      <c r="S140" t="n">
        <v>40.63</v>
      </c>
      <c r="T140" t="n">
        <v>29371.31</v>
      </c>
      <c r="U140" t="n">
        <v>0.37</v>
      </c>
      <c r="V140" t="n">
        <v>0.73</v>
      </c>
      <c r="W140" t="n">
        <v>2.72</v>
      </c>
      <c r="X140" t="n">
        <v>1.82</v>
      </c>
      <c r="Y140" t="n">
        <v>0.5</v>
      </c>
      <c r="Z140" t="n">
        <v>10</v>
      </c>
    </row>
    <row r="141">
      <c r="A141" t="n">
        <v>1</v>
      </c>
      <c r="B141" t="n">
        <v>10</v>
      </c>
      <c r="C141" t="inlineStr">
        <is>
          <t xml:space="preserve">CONCLUIDO	</t>
        </is>
      </c>
      <c r="D141" t="n">
        <v>3.2982</v>
      </c>
      <c r="E141" t="n">
        <v>30.32</v>
      </c>
      <c r="F141" t="n">
        <v>28.16</v>
      </c>
      <c r="G141" t="n">
        <v>36.73</v>
      </c>
      <c r="H141" t="n">
        <v>1.23</v>
      </c>
      <c r="I141" t="n">
        <v>46</v>
      </c>
      <c r="J141" t="n">
        <v>27.2</v>
      </c>
      <c r="K141" t="n">
        <v>12.1</v>
      </c>
      <c r="L141" t="n">
        <v>2</v>
      </c>
      <c r="M141" t="n">
        <v>0</v>
      </c>
      <c r="N141" t="n">
        <v>3.1</v>
      </c>
      <c r="O141" t="n">
        <v>3588.35</v>
      </c>
      <c r="P141" t="n">
        <v>83.3</v>
      </c>
      <c r="Q141" t="n">
        <v>446.59</v>
      </c>
      <c r="R141" t="n">
        <v>92.52</v>
      </c>
      <c r="S141" t="n">
        <v>40.63</v>
      </c>
      <c r="T141" t="n">
        <v>20682.3</v>
      </c>
      <c r="U141" t="n">
        <v>0.44</v>
      </c>
      <c r="V141" t="n">
        <v>0.74</v>
      </c>
      <c r="W141" t="n">
        <v>2.75</v>
      </c>
      <c r="X141" t="n">
        <v>1.33</v>
      </c>
      <c r="Y141" t="n">
        <v>0.5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2.5337</v>
      </c>
      <c r="E142" t="n">
        <v>39.47</v>
      </c>
      <c r="F142" t="n">
        <v>33.08</v>
      </c>
      <c r="G142" t="n">
        <v>9.27</v>
      </c>
      <c r="H142" t="n">
        <v>0.18</v>
      </c>
      <c r="I142" t="n">
        <v>214</v>
      </c>
      <c r="J142" t="n">
        <v>98.70999999999999</v>
      </c>
      <c r="K142" t="n">
        <v>39.72</v>
      </c>
      <c r="L142" t="n">
        <v>1</v>
      </c>
      <c r="M142" t="n">
        <v>212</v>
      </c>
      <c r="N142" t="n">
        <v>12.99</v>
      </c>
      <c r="O142" t="n">
        <v>12407.75</v>
      </c>
      <c r="P142" t="n">
        <v>295.23</v>
      </c>
      <c r="Q142" t="n">
        <v>446.59</v>
      </c>
      <c r="R142" t="n">
        <v>255.04</v>
      </c>
      <c r="S142" t="n">
        <v>40.63</v>
      </c>
      <c r="T142" t="n">
        <v>101102.48</v>
      </c>
      <c r="U142" t="n">
        <v>0.16</v>
      </c>
      <c r="V142" t="n">
        <v>0.63</v>
      </c>
      <c r="W142" t="n">
        <v>2.96</v>
      </c>
      <c r="X142" t="n">
        <v>6.25</v>
      </c>
      <c r="Y142" t="n">
        <v>0.5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2.9849</v>
      </c>
      <c r="E143" t="n">
        <v>33.5</v>
      </c>
      <c r="F143" t="n">
        <v>29.56</v>
      </c>
      <c r="G143" t="n">
        <v>18.67</v>
      </c>
      <c r="H143" t="n">
        <v>0.35</v>
      </c>
      <c r="I143" t="n">
        <v>95</v>
      </c>
      <c r="J143" t="n">
        <v>99.95</v>
      </c>
      <c r="K143" t="n">
        <v>39.72</v>
      </c>
      <c r="L143" t="n">
        <v>2</v>
      </c>
      <c r="M143" t="n">
        <v>93</v>
      </c>
      <c r="N143" t="n">
        <v>13.24</v>
      </c>
      <c r="O143" t="n">
        <v>12561.45</v>
      </c>
      <c r="P143" t="n">
        <v>260.77</v>
      </c>
      <c r="Q143" t="n">
        <v>446.61</v>
      </c>
      <c r="R143" t="n">
        <v>140.37</v>
      </c>
      <c r="S143" t="n">
        <v>40.63</v>
      </c>
      <c r="T143" t="n">
        <v>44360.46</v>
      </c>
      <c r="U143" t="n">
        <v>0.29</v>
      </c>
      <c r="V143" t="n">
        <v>0.7</v>
      </c>
      <c r="W143" t="n">
        <v>2.76</v>
      </c>
      <c r="X143" t="n">
        <v>2.73</v>
      </c>
      <c r="Y143" t="n">
        <v>0.5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3.1442</v>
      </c>
      <c r="E144" t="n">
        <v>31.8</v>
      </c>
      <c r="F144" t="n">
        <v>28.56</v>
      </c>
      <c r="G144" t="n">
        <v>28.09</v>
      </c>
      <c r="H144" t="n">
        <v>0.52</v>
      </c>
      <c r="I144" t="n">
        <v>61</v>
      </c>
      <c r="J144" t="n">
        <v>101.2</v>
      </c>
      <c r="K144" t="n">
        <v>39.72</v>
      </c>
      <c r="L144" t="n">
        <v>3</v>
      </c>
      <c r="M144" t="n">
        <v>59</v>
      </c>
      <c r="N144" t="n">
        <v>13.49</v>
      </c>
      <c r="O144" t="n">
        <v>12715.54</v>
      </c>
      <c r="P144" t="n">
        <v>249.03</v>
      </c>
      <c r="Q144" t="n">
        <v>446.57</v>
      </c>
      <c r="R144" t="n">
        <v>107.65</v>
      </c>
      <c r="S144" t="n">
        <v>40.63</v>
      </c>
      <c r="T144" t="n">
        <v>28169.38</v>
      </c>
      <c r="U144" t="n">
        <v>0.38</v>
      </c>
      <c r="V144" t="n">
        <v>0.73</v>
      </c>
      <c r="W144" t="n">
        <v>2.71</v>
      </c>
      <c r="X144" t="n">
        <v>1.73</v>
      </c>
      <c r="Y144" t="n">
        <v>0.5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3.2244</v>
      </c>
      <c r="E145" t="n">
        <v>31.01</v>
      </c>
      <c r="F145" t="n">
        <v>28.1</v>
      </c>
      <c r="G145" t="n">
        <v>37.47</v>
      </c>
      <c r="H145" t="n">
        <v>0.6899999999999999</v>
      </c>
      <c r="I145" t="n">
        <v>45</v>
      </c>
      <c r="J145" t="n">
        <v>102.45</v>
      </c>
      <c r="K145" t="n">
        <v>39.72</v>
      </c>
      <c r="L145" t="n">
        <v>4</v>
      </c>
      <c r="M145" t="n">
        <v>43</v>
      </c>
      <c r="N145" t="n">
        <v>13.74</v>
      </c>
      <c r="O145" t="n">
        <v>12870.03</v>
      </c>
      <c r="P145" t="n">
        <v>242.15</v>
      </c>
      <c r="Q145" t="n">
        <v>446.6</v>
      </c>
      <c r="R145" t="n">
        <v>92.63</v>
      </c>
      <c r="S145" t="n">
        <v>40.63</v>
      </c>
      <c r="T145" t="n">
        <v>20741.8</v>
      </c>
      <c r="U145" t="n">
        <v>0.44</v>
      </c>
      <c r="V145" t="n">
        <v>0.74</v>
      </c>
      <c r="W145" t="n">
        <v>2.68</v>
      </c>
      <c r="X145" t="n">
        <v>1.27</v>
      </c>
      <c r="Y145" t="n">
        <v>0.5</v>
      </c>
      <c r="Z145" t="n">
        <v>10</v>
      </c>
    </row>
    <row r="146">
      <c r="A146" t="n">
        <v>4</v>
      </c>
      <c r="B146" t="n">
        <v>45</v>
      </c>
      <c r="C146" t="inlineStr">
        <is>
          <t xml:space="preserve">CONCLUIDO	</t>
        </is>
      </c>
      <c r="D146" t="n">
        <v>3.2768</v>
      </c>
      <c r="E146" t="n">
        <v>30.52</v>
      </c>
      <c r="F146" t="n">
        <v>27.81</v>
      </c>
      <c r="G146" t="n">
        <v>47.67</v>
      </c>
      <c r="H146" t="n">
        <v>0.85</v>
      </c>
      <c r="I146" t="n">
        <v>35</v>
      </c>
      <c r="J146" t="n">
        <v>103.71</v>
      </c>
      <c r="K146" t="n">
        <v>39.72</v>
      </c>
      <c r="L146" t="n">
        <v>5</v>
      </c>
      <c r="M146" t="n">
        <v>33</v>
      </c>
      <c r="N146" t="n">
        <v>14</v>
      </c>
      <c r="O146" t="n">
        <v>13024.91</v>
      </c>
      <c r="P146" t="n">
        <v>236.45</v>
      </c>
      <c r="Q146" t="n">
        <v>446.56</v>
      </c>
      <c r="R146" t="n">
        <v>83.34</v>
      </c>
      <c r="S146" t="n">
        <v>40.63</v>
      </c>
      <c r="T146" t="n">
        <v>16142.79</v>
      </c>
      <c r="U146" t="n">
        <v>0.49</v>
      </c>
      <c r="V146" t="n">
        <v>0.75</v>
      </c>
      <c r="W146" t="n">
        <v>2.67</v>
      </c>
      <c r="X146" t="n">
        <v>0.98</v>
      </c>
      <c r="Y146" t="n">
        <v>0.5</v>
      </c>
      <c r="Z146" t="n">
        <v>10</v>
      </c>
    </row>
    <row r="147">
      <c r="A147" t="n">
        <v>5</v>
      </c>
      <c r="B147" t="n">
        <v>45</v>
      </c>
      <c r="C147" t="inlineStr">
        <is>
          <t xml:space="preserve">CONCLUIDO	</t>
        </is>
      </c>
      <c r="D147" t="n">
        <v>3.3089</v>
      </c>
      <c r="E147" t="n">
        <v>30.22</v>
      </c>
      <c r="F147" t="n">
        <v>27.64</v>
      </c>
      <c r="G147" t="n">
        <v>57.18</v>
      </c>
      <c r="H147" t="n">
        <v>1.01</v>
      </c>
      <c r="I147" t="n">
        <v>29</v>
      </c>
      <c r="J147" t="n">
        <v>104.97</v>
      </c>
      <c r="K147" t="n">
        <v>39.72</v>
      </c>
      <c r="L147" t="n">
        <v>6</v>
      </c>
      <c r="M147" t="n">
        <v>27</v>
      </c>
      <c r="N147" t="n">
        <v>14.25</v>
      </c>
      <c r="O147" t="n">
        <v>13180.19</v>
      </c>
      <c r="P147" t="n">
        <v>231.61</v>
      </c>
      <c r="Q147" t="n">
        <v>446.56</v>
      </c>
      <c r="R147" t="n">
        <v>77.56</v>
      </c>
      <c r="S147" t="n">
        <v>40.63</v>
      </c>
      <c r="T147" t="n">
        <v>13285.24</v>
      </c>
      <c r="U147" t="n">
        <v>0.52</v>
      </c>
      <c r="V147" t="n">
        <v>0.75</v>
      </c>
      <c r="W147" t="n">
        <v>2.66</v>
      </c>
      <c r="X147" t="n">
        <v>0.8100000000000001</v>
      </c>
      <c r="Y147" t="n">
        <v>0.5</v>
      </c>
      <c r="Z147" t="n">
        <v>10</v>
      </c>
    </row>
    <row r="148">
      <c r="A148" t="n">
        <v>6</v>
      </c>
      <c r="B148" t="n">
        <v>45</v>
      </c>
      <c r="C148" t="inlineStr">
        <is>
          <t xml:space="preserve">CONCLUIDO	</t>
        </is>
      </c>
      <c r="D148" t="n">
        <v>3.332</v>
      </c>
      <c r="E148" t="n">
        <v>30.01</v>
      </c>
      <c r="F148" t="n">
        <v>27.51</v>
      </c>
      <c r="G148" t="n">
        <v>66.02</v>
      </c>
      <c r="H148" t="n">
        <v>1.16</v>
      </c>
      <c r="I148" t="n">
        <v>25</v>
      </c>
      <c r="J148" t="n">
        <v>106.23</v>
      </c>
      <c r="K148" t="n">
        <v>39.72</v>
      </c>
      <c r="L148" t="n">
        <v>7</v>
      </c>
      <c r="M148" t="n">
        <v>23</v>
      </c>
      <c r="N148" t="n">
        <v>14.52</v>
      </c>
      <c r="O148" t="n">
        <v>13335.87</v>
      </c>
      <c r="P148" t="n">
        <v>227.65</v>
      </c>
      <c r="Q148" t="n">
        <v>446.56</v>
      </c>
      <c r="R148" t="n">
        <v>73.34999999999999</v>
      </c>
      <c r="S148" t="n">
        <v>40.63</v>
      </c>
      <c r="T148" t="n">
        <v>11199.12</v>
      </c>
      <c r="U148" t="n">
        <v>0.55</v>
      </c>
      <c r="V148" t="n">
        <v>0.76</v>
      </c>
      <c r="W148" t="n">
        <v>2.65</v>
      </c>
      <c r="X148" t="n">
        <v>0.68</v>
      </c>
      <c r="Y148" t="n">
        <v>0.5</v>
      </c>
      <c r="Z148" t="n">
        <v>10</v>
      </c>
    </row>
    <row r="149">
      <c r="A149" t="n">
        <v>7</v>
      </c>
      <c r="B149" t="n">
        <v>45</v>
      </c>
      <c r="C149" t="inlineStr">
        <is>
          <t xml:space="preserve">CONCLUIDO	</t>
        </is>
      </c>
      <c r="D149" t="n">
        <v>3.3535</v>
      </c>
      <c r="E149" t="n">
        <v>29.82</v>
      </c>
      <c r="F149" t="n">
        <v>27.4</v>
      </c>
      <c r="G149" t="n">
        <v>78.28</v>
      </c>
      <c r="H149" t="n">
        <v>1.31</v>
      </c>
      <c r="I149" t="n">
        <v>21</v>
      </c>
      <c r="J149" t="n">
        <v>107.5</v>
      </c>
      <c r="K149" t="n">
        <v>39.72</v>
      </c>
      <c r="L149" t="n">
        <v>8</v>
      </c>
      <c r="M149" t="n">
        <v>19</v>
      </c>
      <c r="N149" t="n">
        <v>14.78</v>
      </c>
      <c r="O149" t="n">
        <v>13491.96</v>
      </c>
      <c r="P149" t="n">
        <v>223.34</v>
      </c>
      <c r="Q149" t="n">
        <v>446.56</v>
      </c>
      <c r="R149" t="n">
        <v>69.79000000000001</v>
      </c>
      <c r="S149" t="n">
        <v>40.63</v>
      </c>
      <c r="T149" t="n">
        <v>9437.700000000001</v>
      </c>
      <c r="U149" t="n">
        <v>0.58</v>
      </c>
      <c r="V149" t="n">
        <v>0.76</v>
      </c>
      <c r="W149" t="n">
        <v>2.65</v>
      </c>
      <c r="X149" t="n">
        <v>0.57</v>
      </c>
      <c r="Y149" t="n">
        <v>0.5</v>
      </c>
      <c r="Z149" t="n">
        <v>10</v>
      </c>
    </row>
    <row r="150">
      <c r="A150" t="n">
        <v>8</v>
      </c>
      <c r="B150" t="n">
        <v>45</v>
      </c>
      <c r="C150" t="inlineStr">
        <is>
          <t xml:space="preserve">CONCLUIDO	</t>
        </is>
      </c>
      <c r="D150" t="n">
        <v>3.3645</v>
      </c>
      <c r="E150" t="n">
        <v>29.72</v>
      </c>
      <c r="F150" t="n">
        <v>27.34</v>
      </c>
      <c r="G150" t="n">
        <v>86.34999999999999</v>
      </c>
      <c r="H150" t="n">
        <v>1.46</v>
      </c>
      <c r="I150" t="n">
        <v>19</v>
      </c>
      <c r="J150" t="n">
        <v>108.77</v>
      </c>
      <c r="K150" t="n">
        <v>39.72</v>
      </c>
      <c r="L150" t="n">
        <v>9</v>
      </c>
      <c r="M150" t="n">
        <v>17</v>
      </c>
      <c r="N150" t="n">
        <v>15.05</v>
      </c>
      <c r="O150" t="n">
        <v>13648.58</v>
      </c>
      <c r="P150" t="n">
        <v>220.67</v>
      </c>
      <c r="Q150" t="n">
        <v>446.56</v>
      </c>
      <c r="R150" t="n">
        <v>68.2</v>
      </c>
      <c r="S150" t="n">
        <v>40.63</v>
      </c>
      <c r="T150" t="n">
        <v>8657.23</v>
      </c>
      <c r="U150" t="n">
        <v>0.6</v>
      </c>
      <c r="V150" t="n">
        <v>0.76</v>
      </c>
      <c r="W150" t="n">
        <v>2.64</v>
      </c>
      <c r="X150" t="n">
        <v>0.52</v>
      </c>
      <c r="Y150" t="n">
        <v>0.5</v>
      </c>
      <c r="Z150" t="n">
        <v>10</v>
      </c>
    </row>
    <row r="151">
      <c r="A151" t="n">
        <v>9</v>
      </c>
      <c r="B151" t="n">
        <v>45</v>
      </c>
      <c r="C151" t="inlineStr">
        <is>
          <t xml:space="preserve">CONCLUIDO	</t>
        </is>
      </c>
      <c r="D151" t="n">
        <v>3.3764</v>
      </c>
      <c r="E151" t="n">
        <v>29.62</v>
      </c>
      <c r="F151" t="n">
        <v>27.28</v>
      </c>
      <c r="G151" t="n">
        <v>96.28</v>
      </c>
      <c r="H151" t="n">
        <v>1.6</v>
      </c>
      <c r="I151" t="n">
        <v>17</v>
      </c>
      <c r="J151" t="n">
        <v>110.04</v>
      </c>
      <c r="K151" t="n">
        <v>39.72</v>
      </c>
      <c r="L151" t="n">
        <v>10</v>
      </c>
      <c r="M151" t="n">
        <v>15</v>
      </c>
      <c r="N151" t="n">
        <v>15.32</v>
      </c>
      <c r="O151" t="n">
        <v>13805.5</v>
      </c>
      <c r="P151" t="n">
        <v>216.48</v>
      </c>
      <c r="Q151" t="n">
        <v>446.56</v>
      </c>
      <c r="R151" t="n">
        <v>66.09</v>
      </c>
      <c r="S151" t="n">
        <v>40.63</v>
      </c>
      <c r="T151" t="n">
        <v>7608.04</v>
      </c>
      <c r="U151" t="n">
        <v>0.61</v>
      </c>
      <c r="V151" t="n">
        <v>0.76</v>
      </c>
      <c r="W151" t="n">
        <v>2.63</v>
      </c>
      <c r="X151" t="n">
        <v>0.45</v>
      </c>
      <c r="Y151" t="n">
        <v>0.5</v>
      </c>
      <c r="Z151" t="n">
        <v>10</v>
      </c>
    </row>
    <row r="152">
      <c r="A152" t="n">
        <v>10</v>
      </c>
      <c r="B152" t="n">
        <v>45</v>
      </c>
      <c r="C152" t="inlineStr">
        <is>
          <t xml:space="preserve">CONCLUIDO	</t>
        </is>
      </c>
      <c r="D152" t="n">
        <v>3.3876</v>
      </c>
      <c r="E152" t="n">
        <v>29.52</v>
      </c>
      <c r="F152" t="n">
        <v>27.22</v>
      </c>
      <c r="G152" t="n">
        <v>108.89</v>
      </c>
      <c r="H152" t="n">
        <v>1.74</v>
      </c>
      <c r="I152" t="n">
        <v>15</v>
      </c>
      <c r="J152" t="n">
        <v>111.32</v>
      </c>
      <c r="K152" t="n">
        <v>39.72</v>
      </c>
      <c r="L152" t="n">
        <v>11</v>
      </c>
      <c r="M152" t="n">
        <v>13</v>
      </c>
      <c r="N152" t="n">
        <v>15.6</v>
      </c>
      <c r="O152" t="n">
        <v>13962.83</v>
      </c>
      <c r="P152" t="n">
        <v>211.67</v>
      </c>
      <c r="Q152" t="n">
        <v>446.58</v>
      </c>
      <c r="R152" t="n">
        <v>64.12</v>
      </c>
      <c r="S152" t="n">
        <v>40.63</v>
      </c>
      <c r="T152" t="n">
        <v>6634.27</v>
      </c>
      <c r="U152" t="n">
        <v>0.63</v>
      </c>
      <c r="V152" t="n">
        <v>0.76</v>
      </c>
      <c r="W152" t="n">
        <v>2.63</v>
      </c>
      <c r="X152" t="n">
        <v>0.4</v>
      </c>
      <c r="Y152" t="n">
        <v>0.5</v>
      </c>
      <c r="Z152" t="n">
        <v>10</v>
      </c>
    </row>
    <row r="153">
      <c r="A153" t="n">
        <v>11</v>
      </c>
      <c r="B153" t="n">
        <v>45</v>
      </c>
      <c r="C153" t="inlineStr">
        <is>
          <t xml:space="preserve">CONCLUIDO	</t>
        </is>
      </c>
      <c r="D153" t="n">
        <v>3.3941</v>
      </c>
      <c r="E153" t="n">
        <v>29.46</v>
      </c>
      <c r="F153" t="n">
        <v>27.19</v>
      </c>
      <c r="G153" t="n">
        <v>116.52</v>
      </c>
      <c r="H153" t="n">
        <v>1.88</v>
      </c>
      <c r="I153" t="n">
        <v>14</v>
      </c>
      <c r="J153" t="n">
        <v>112.59</v>
      </c>
      <c r="K153" t="n">
        <v>39.72</v>
      </c>
      <c r="L153" t="n">
        <v>12</v>
      </c>
      <c r="M153" t="n">
        <v>12</v>
      </c>
      <c r="N153" t="n">
        <v>15.88</v>
      </c>
      <c r="O153" t="n">
        <v>14120.58</v>
      </c>
      <c r="P153" t="n">
        <v>208.38</v>
      </c>
      <c r="Q153" t="n">
        <v>446.56</v>
      </c>
      <c r="R153" t="n">
        <v>62.99</v>
      </c>
      <c r="S153" t="n">
        <v>40.63</v>
      </c>
      <c r="T153" t="n">
        <v>6077.44</v>
      </c>
      <c r="U153" t="n">
        <v>0.64</v>
      </c>
      <c r="V153" t="n">
        <v>0.76</v>
      </c>
      <c r="W153" t="n">
        <v>2.63</v>
      </c>
      <c r="X153" t="n">
        <v>0.36</v>
      </c>
      <c r="Y153" t="n">
        <v>0.5</v>
      </c>
      <c r="Z153" t="n">
        <v>10</v>
      </c>
    </row>
    <row r="154">
      <c r="A154" t="n">
        <v>12</v>
      </c>
      <c r="B154" t="n">
        <v>45</v>
      </c>
      <c r="C154" t="inlineStr">
        <is>
          <t xml:space="preserve">CONCLUIDO	</t>
        </is>
      </c>
      <c r="D154" t="n">
        <v>3.3977</v>
      </c>
      <c r="E154" t="n">
        <v>29.43</v>
      </c>
      <c r="F154" t="n">
        <v>27.18</v>
      </c>
      <c r="G154" t="n">
        <v>125.43</v>
      </c>
      <c r="H154" t="n">
        <v>2.01</v>
      </c>
      <c r="I154" t="n">
        <v>13</v>
      </c>
      <c r="J154" t="n">
        <v>113.88</v>
      </c>
      <c r="K154" t="n">
        <v>39.72</v>
      </c>
      <c r="L154" t="n">
        <v>13</v>
      </c>
      <c r="M154" t="n">
        <v>11</v>
      </c>
      <c r="N154" t="n">
        <v>16.16</v>
      </c>
      <c r="O154" t="n">
        <v>14278.75</v>
      </c>
      <c r="P154" t="n">
        <v>205.95</v>
      </c>
      <c r="Q154" t="n">
        <v>446.56</v>
      </c>
      <c r="R154" t="n">
        <v>62.55</v>
      </c>
      <c r="S154" t="n">
        <v>40.63</v>
      </c>
      <c r="T154" t="n">
        <v>5860.83</v>
      </c>
      <c r="U154" t="n">
        <v>0.65</v>
      </c>
      <c r="V154" t="n">
        <v>0.76</v>
      </c>
      <c r="W154" t="n">
        <v>2.63</v>
      </c>
      <c r="X154" t="n">
        <v>0.35</v>
      </c>
      <c r="Y154" t="n">
        <v>0.5</v>
      </c>
      <c r="Z154" t="n">
        <v>10</v>
      </c>
    </row>
    <row r="155">
      <c r="A155" t="n">
        <v>13</v>
      </c>
      <c r="B155" t="n">
        <v>45</v>
      </c>
      <c r="C155" t="inlineStr">
        <is>
          <t xml:space="preserve">CONCLUIDO	</t>
        </is>
      </c>
      <c r="D155" t="n">
        <v>3.4052</v>
      </c>
      <c r="E155" t="n">
        <v>29.37</v>
      </c>
      <c r="F155" t="n">
        <v>27.13</v>
      </c>
      <c r="G155" t="n">
        <v>135.66</v>
      </c>
      <c r="H155" t="n">
        <v>2.14</v>
      </c>
      <c r="I155" t="n">
        <v>12</v>
      </c>
      <c r="J155" t="n">
        <v>115.16</v>
      </c>
      <c r="K155" t="n">
        <v>39.72</v>
      </c>
      <c r="L155" t="n">
        <v>14</v>
      </c>
      <c r="M155" t="n">
        <v>6</v>
      </c>
      <c r="N155" t="n">
        <v>16.45</v>
      </c>
      <c r="O155" t="n">
        <v>14437.35</v>
      </c>
      <c r="P155" t="n">
        <v>202.7</v>
      </c>
      <c r="Q155" t="n">
        <v>446.56</v>
      </c>
      <c r="R155" t="n">
        <v>60.98</v>
      </c>
      <c r="S155" t="n">
        <v>40.63</v>
      </c>
      <c r="T155" t="n">
        <v>5082.3</v>
      </c>
      <c r="U155" t="n">
        <v>0.67</v>
      </c>
      <c r="V155" t="n">
        <v>0.77</v>
      </c>
      <c r="W155" t="n">
        <v>2.63</v>
      </c>
      <c r="X155" t="n">
        <v>0.3</v>
      </c>
      <c r="Y155" t="n">
        <v>0.5</v>
      </c>
      <c r="Z155" t="n">
        <v>10</v>
      </c>
    </row>
    <row r="156">
      <c r="A156" t="n">
        <v>14</v>
      </c>
      <c r="B156" t="n">
        <v>45</v>
      </c>
      <c r="C156" t="inlineStr">
        <is>
          <t xml:space="preserve">CONCLUIDO	</t>
        </is>
      </c>
      <c r="D156" t="n">
        <v>3.4038</v>
      </c>
      <c r="E156" t="n">
        <v>29.38</v>
      </c>
      <c r="F156" t="n">
        <v>27.14</v>
      </c>
      <c r="G156" t="n">
        <v>135.72</v>
      </c>
      <c r="H156" t="n">
        <v>2.27</v>
      </c>
      <c r="I156" t="n">
        <v>12</v>
      </c>
      <c r="J156" t="n">
        <v>116.45</v>
      </c>
      <c r="K156" t="n">
        <v>39.72</v>
      </c>
      <c r="L156" t="n">
        <v>15</v>
      </c>
      <c r="M156" t="n">
        <v>3</v>
      </c>
      <c r="N156" t="n">
        <v>16.74</v>
      </c>
      <c r="O156" t="n">
        <v>14596.38</v>
      </c>
      <c r="P156" t="n">
        <v>201.22</v>
      </c>
      <c r="Q156" t="n">
        <v>446.56</v>
      </c>
      <c r="R156" t="n">
        <v>61.3</v>
      </c>
      <c r="S156" t="n">
        <v>40.63</v>
      </c>
      <c r="T156" t="n">
        <v>5238.32</v>
      </c>
      <c r="U156" t="n">
        <v>0.66</v>
      </c>
      <c r="V156" t="n">
        <v>0.77</v>
      </c>
      <c r="W156" t="n">
        <v>2.64</v>
      </c>
      <c r="X156" t="n">
        <v>0.32</v>
      </c>
      <c r="Y156" t="n">
        <v>0.5</v>
      </c>
      <c r="Z156" t="n">
        <v>10</v>
      </c>
    </row>
    <row r="157">
      <c r="A157" t="n">
        <v>15</v>
      </c>
      <c r="B157" t="n">
        <v>45</v>
      </c>
      <c r="C157" t="inlineStr">
        <is>
          <t xml:space="preserve">CONCLUIDO	</t>
        </is>
      </c>
      <c r="D157" t="n">
        <v>3.4078</v>
      </c>
      <c r="E157" t="n">
        <v>29.34</v>
      </c>
      <c r="F157" t="n">
        <v>27.13</v>
      </c>
      <c r="G157" t="n">
        <v>147.98</v>
      </c>
      <c r="H157" t="n">
        <v>2.4</v>
      </c>
      <c r="I157" t="n">
        <v>11</v>
      </c>
      <c r="J157" t="n">
        <v>117.75</v>
      </c>
      <c r="K157" t="n">
        <v>39.72</v>
      </c>
      <c r="L157" t="n">
        <v>16</v>
      </c>
      <c r="M157" t="n">
        <v>0</v>
      </c>
      <c r="N157" t="n">
        <v>17.03</v>
      </c>
      <c r="O157" t="n">
        <v>14755.84</v>
      </c>
      <c r="P157" t="n">
        <v>202.32</v>
      </c>
      <c r="Q157" t="n">
        <v>446.56</v>
      </c>
      <c r="R157" t="n">
        <v>60.72</v>
      </c>
      <c r="S157" t="n">
        <v>40.63</v>
      </c>
      <c r="T157" t="n">
        <v>4954.81</v>
      </c>
      <c r="U157" t="n">
        <v>0.67</v>
      </c>
      <c r="V157" t="n">
        <v>0.77</v>
      </c>
      <c r="W157" t="n">
        <v>2.64</v>
      </c>
      <c r="X157" t="n">
        <v>0.3</v>
      </c>
      <c r="Y157" t="n">
        <v>0.5</v>
      </c>
      <c r="Z157" t="n">
        <v>10</v>
      </c>
    </row>
    <row r="158">
      <c r="A158" t="n">
        <v>0</v>
      </c>
      <c r="B158" t="n">
        <v>60</v>
      </c>
      <c r="C158" t="inlineStr">
        <is>
          <t xml:space="preserve">CONCLUIDO	</t>
        </is>
      </c>
      <c r="D158" t="n">
        <v>2.3086</v>
      </c>
      <c r="E158" t="n">
        <v>43.32</v>
      </c>
      <c r="F158" t="n">
        <v>34.51</v>
      </c>
      <c r="G158" t="n">
        <v>7.93</v>
      </c>
      <c r="H158" t="n">
        <v>0.14</v>
      </c>
      <c r="I158" t="n">
        <v>261</v>
      </c>
      <c r="J158" t="n">
        <v>124.63</v>
      </c>
      <c r="K158" t="n">
        <v>45</v>
      </c>
      <c r="L158" t="n">
        <v>1</v>
      </c>
      <c r="M158" t="n">
        <v>259</v>
      </c>
      <c r="N158" t="n">
        <v>18.64</v>
      </c>
      <c r="O158" t="n">
        <v>15605.44</v>
      </c>
      <c r="P158" t="n">
        <v>360.6</v>
      </c>
      <c r="Q158" t="n">
        <v>446.61</v>
      </c>
      <c r="R158" t="n">
        <v>302.32</v>
      </c>
      <c r="S158" t="n">
        <v>40.63</v>
      </c>
      <c r="T158" t="n">
        <v>124503.32</v>
      </c>
      <c r="U158" t="n">
        <v>0.13</v>
      </c>
      <c r="V158" t="n">
        <v>0.6</v>
      </c>
      <c r="W158" t="n">
        <v>3.03</v>
      </c>
      <c r="X158" t="n">
        <v>7.68</v>
      </c>
      <c r="Y158" t="n">
        <v>0.5</v>
      </c>
      <c r="Z158" t="n">
        <v>10</v>
      </c>
    </row>
    <row r="159">
      <c r="A159" t="n">
        <v>1</v>
      </c>
      <c r="B159" t="n">
        <v>60</v>
      </c>
      <c r="C159" t="inlineStr">
        <is>
          <t xml:space="preserve">CONCLUIDO	</t>
        </is>
      </c>
      <c r="D159" t="n">
        <v>2.8496</v>
      </c>
      <c r="E159" t="n">
        <v>35.09</v>
      </c>
      <c r="F159" t="n">
        <v>30.07</v>
      </c>
      <c r="G159" t="n">
        <v>15.97</v>
      </c>
      <c r="H159" t="n">
        <v>0.28</v>
      </c>
      <c r="I159" t="n">
        <v>113</v>
      </c>
      <c r="J159" t="n">
        <v>125.95</v>
      </c>
      <c r="K159" t="n">
        <v>45</v>
      </c>
      <c r="L159" t="n">
        <v>2</v>
      </c>
      <c r="M159" t="n">
        <v>111</v>
      </c>
      <c r="N159" t="n">
        <v>18.95</v>
      </c>
      <c r="O159" t="n">
        <v>15767.7</v>
      </c>
      <c r="P159" t="n">
        <v>311.8</v>
      </c>
      <c r="Q159" t="n">
        <v>446.58</v>
      </c>
      <c r="R159" t="n">
        <v>157.25</v>
      </c>
      <c r="S159" t="n">
        <v>40.63</v>
      </c>
      <c r="T159" t="n">
        <v>52708.36</v>
      </c>
      <c r="U159" t="n">
        <v>0.26</v>
      </c>
      <c r="V159" t="n">
        <v>0.6899999999999999</v>
      </c>
      <c r="W159" t="n">
        <v>2.79</v>
      </c>
      <c r="X159" t="n">
        <v>3.24</v>
      </c>
      <c r="Y159" t="n">
        <v>0.5</v>
      </c>
      <c r="Z159" t="n">
        <v>10</v>
      </c>
    </row>
    <row r="160">
      <c r="A160" t="n">
        <v>2</v>
      </c>
      <c r="B160" t="n">
        <v>60</v>
      </c>
      <c r="C160" t="inlineStr">
        <is>
          <t xml:space="preserve">CONCLUIDO	</t>
        </is>
      </c>
      <c r="D160" t="n">
        <v>3.0377</v>
      </c>
      <c r="E160" t="n">
        <v>32.92</v>
      </c>
      <c r="F160" t="n">
        <v>28.92</v>
      </c>
      <c r="G160" t="n">
        <v>23.77</v>
      </c>
      <c r="H160" t="n">
        <v>0.42</v>
      </c>
      <c r="I160" t="n">
        <v>73</v>
      </c>
      <c r="J160" t="n">
        <v>127.27</v>
      </c>
      <c r="K160" t="n">
        <v>45</v>
      </c>
      <c r="L160" t="n">
        <v>3</v>
      </c>
      <c r="M160" t="n">
        <v>71</v>
      </c>
      <c r="N160" t="n">
        <v>19.27</v>
      </c>
      <c r="O160" t="n">
        <v>15930.42</v>
      </c>
      <c r="P160" t="n">
        <v>297.68</v>
      </c>
      <c r="Q160" t="n">
        <v>446.58</v>
      </c>
      <c r="R160" t="n">
        <v>119.18</v>
      </c>
      <c r="S160" t="n">
        <v>40.63</v>
      </c>
      <c r="T160" t="n">
        <v>33872.8</v>
      </c>
      <c r="U160" t="n">
        <v>0.34</v>
      </c>
      <c r="V160" t="n">
        <v>0.72</v>
      </c>
      <c r="W160" t="n">
        <v>2.74</v>
      </c>
      <c r="X160" t="n">
        <v>2.09</v>
      </c>
      <c r="Y160" t="n">
        <v>0.5</v>
      </c>
      <c r="Z160" t="n">
        <v>10</v>
      </c>
    </row>
    <row r="161">
      <c r="A161" t="n">
        <v>3</v>
      </c>
      <c r="B161" t="n">
        <v>60</v>
      </c>
      <c r="C161" t="inlineStr">
        <is>
          <t xml:space="preserve">CONCLUIDO	</t>
        </is>
      </c>
      <c r="D161" t="n">
        <v>3.1415</v>
      </c>
      <c r="E161" t="n">
        <v>31.83</v>
      </c>
      <c r="F161" t="n">
        <v>28.35</v>
      </c>
      <c r="G161" t="n">
        <v>32.09</v>
      </c>
      <c r="H161" t="n">
        <v>0.55</v>
      </c>
      <c r="I161" t="n">
        <v>53</v>
      </c>
      <c r="J161" t="n">
        <v>128.59</v>
      </c>
      <c r="K161" t="n">
        <v>45</v>
      </c>
      <c r="L161" t="n">
        <v>4</v>
      </c>
      <c r="M161" t="n">
        <v>51</v>
      </c>
      <c r="N161" t="n">
        <v>19.59</v>
      </c>
      <c r="O161" t="n">
        <v>16093.6</v>
      </c>
      <c r="P161" t="n">
        <v>289.61</v>
      </c>
      <c r="Q161" t="n">
        <v>446.57</v>
      </c>
      <c r="R161" t="n">
        <v>100.77</v>
      </c>
      <c r="S161" t="n">
        <v>40.63</v>
      </c>
      <c r="T161" t="n">
        <v>24768.23</v>
      </c>
      <c r="U161" t="n">
        <v>0.4</v>
      </c>
      <c r="V161" t="n">
        <v>0.73</v>
      </c>
      <c r="W161" t="n">
        <v>2.7</v>
      </c>
      <c r="X161" t="n">
        <v>1.52</v>
      </c>
      <c r="Y161" t="n">
        <v>0.5</v>
      </c>
      <c r="Z161" t="n">
        <v>10</v>
      </c>
    </row>
    <row r="162">
      <c r="A162" t="n">
        <v>4</v>
      </c>
      <c r="B162" t="n">
        <v>60</v>
      </c>
      <c r="C162" t="inlineStr">
        <is>
          <t xml:space="preserve">CONCLUIDO	</t>
        </is>
      </c>
      <c r="D162" t="n">
        <v>3.2053</v>
      </c>
      <c r="E162" t="n">
        <v>31.2</v>
      </c>
      <c r="F162" t="n">
        <v>27.99</v>
      </c>
      <c r="G162" t="n">
        <v>39.99</v>
      </c>
      <c r="H162" t="n">
        <v>0.68</v>
      </c>
      <c r="I162" t="n">
        <v>42</v>
      </c>
      <c r="J162" t="n">
        <v>129.92</v>
      </c>
      <c r="K162" t="n">
        <v>45</v>
      </c>
      <c r="L162" t="n">
        <v>5</v>
      </c>
      <c r="M162" t="n">
        <v>40</v>
      </c>
      <c r="N162" t="n">
        <v>19.92</v>
      </c>
      <c r="O162" t="n">
        <v>16257.24</v>
      </c>
      <c r="P162" t="n">
        <v>284</v>
      </c>
      <c r="Q162" t="n">
        <v>446.57</v>
      </c>
      <c r="R162" t="n">
        <v>89.04000000000001</v>
      </c>
      <c r="S162" t="n">
        <v>40.63</v>
      </c>
      <c r="T162" t="n">
        <v>18958.07</v>
      </c>
      <c r="U162" t="n">
        <v>0.46</v>
      </c>
      <c r="V162" t="n">
        <v>0.74</v>
      </c>
      <c r="W162" t="n">
        <v>2.68</v>
      </c>
      <c r="X162" t="n">
        <v>1.16</v>
      </c>
      <c r="Y162" t="n">
        <v>0.5</v>
      </c>
      <c r="Z162" t="n">
        <v>10</v>
      </c>
    </row>
    <row r="163">
      <c r="A163" t="n">
        <v>5</v>
      </c>
      <c r="B163" t="n">
        <v>60</v>
      </c>
      <c r="C163" t="inlineStr">
        <is>
          <t xml:space="preserve">CONCLUIDO	</t>
        </is>
      </c>
      <c r="D163" t="n">
        <v>3.2405</v>
      </c>
      <c r="E163" t="n">
        <v>30.86</v>
      </c>
      <c r="F163" t="n">
        <v>27.83</v>
      </c>
      <c r="G163" t="n">
        <v>47.71</v>
      </c>
      <c r="H163" t="n">
        <v>0.8100000000000001</v>
      </c>
      <c r="I163" t="n">
        <v>35</v>
      </c>
      <c r="J163" t="n">
        <v>131.25</v>
      </c>
      <c r="K163" t="n">
        <v>45</v>
      </c>
      <c r="L163" t="n">
        <v>6</v>
      </c>
      <c r="M163" t="n">
        <v>33</v>
      </c>
      <c r="N163" t="n">
        <v>20.25</v>
      </c>
      <c r="O163" t="n">
        <v>16421.36</v>
      </c>
      <c r="P163" t="n">
        <v>280.11</v>
      </c>
      <c r="Q163" t="n">
        <v>446.59</v>
      </c>
      <c r="R163" t="n">
        <v>84.05</v>
      </c>
      <c r="S163" t="n">
        <v>40.63</v>
      </c>
      <c r="T163" t="n">
        <v>16498.32</v>
      </c>
      <c r="U163" t="n">
        <v>0.48</v>
      </c>
      <c r="V163" t="n">
        <v>0.75</v>
      </c>
      <c r="W163" t="n">
        <v>2.66</v>
      </c>
      <c r="X163" t="n">
        <v>1</v>
      </c>
      <c r="Y163" t="n">
        <v>0.5</v>
      </c>
      <c r="Z163" t="n">
        <v>10</v>
      </c>
    </row>
    <row r="164">
      <c r="A164" t="n">
        <v>6</v>
      </c>
      <c r="B164" t="n">
        <v>60</v>
      </c>
      <c r="C164" t="inlineStr">
        <is>
          <t xml:space="preserve">CONCLUIDO	</t>
        </is>
      </c>
      <c r="D164" t="n">
        <v>3.2706</v>
      </c>
      <c r="E164" t="n">
        <v>30.58</v>
      </c>
      <c r="F164" t="n">
        <v>27.68</v>
      </c>
      <c r="G164" t="n">
        <v>55.35</v>
      </c>
      <c r="H164" t="n">
        <v>0.93</v>
      </c>
      <c r="I164" t="n">
        <v>30</v>
      </c>
      <c r="J164" t="n">
        <v>132.58</v>
      </c>
      <c r="K164" t="n">
        <v>45</v>
      </c>
      <c r="L164" t="n">
        <v>7</v>
      </c>
      <c r="M164" t="n">
        <v>28</v>
      </c>
      <c r="N164" t="n">
        <v>20.59</v>
      </c>
      <c r="O164" t="n">
        <v>16585.95</v>
      </c>
      <c r="P164" t="n">
        <v>276.45</v>
      </c>
      <c r="Q164" t="n">
        <v>446.56</v>
      </c>
      <c r="R164" t="n">
        <v>78.75</v>
      </c>
      <c r="S164" t="n">
        <v>40.63</v>
      </c>
      <c r="T164" t="n">
        <v>13875.73</v>
      </c>
      <c r="U164" t="n">
        <v>0.52</v>
      </c>
      <c r="V164" t="n">
        <v>0.75</v>
      </c>
      <c r="W164" t="n">
        <v>2.66</v>
      </c>
      <c r="X164" t="n">
        <v>0.85</v>
      </c>
      <c r="Y164" t="n">
        <v>0.5</v>
      </c>
      <c r="Z164" t="n">
        <v>10</v>
      </c>
    </row>
    <row r="165">
      <c r="A165" t="n">
        <v>7</v>
      </c>
      <c r="B165" t="n">
        <v>60</v>
      </c>
      <c r="C165" t="inlineStr">
        <is>
          <t xml:space="preserve">CONCLUIDO	</t>
        </is>
      </c>
      <c r="D165" t="n">
        <v>3.2965</v>
      </c>
      <c r="E165" t="n">
        <v>30.34</v>
      </c>
      <c r="F165" t="n">
        <v>27.54</v>
      </c>
      <c r="G165" t="n">
        <v>63.55</v>
      </c>
      <c r="H165" t="n">
        <v>1.06</v>
      </c>
      <c r="I165" t="n">
        <v>26</v>
      </c>
      <c r="J165" t="n">
        <v>133.92</v>
      </c>
      <c r="K165" t="n">
        <v>45</v>
      </c>
      <c r="L165" t="n">
        <v>8</v>
      </c>
      <c r="M165" t="n">
        <v>24</v>
      </c>
      <c r="N165" t="n">
        <v>20.93</v>
      </c>
      <c r="O165" t="n">
        <v>16751.02</v>
      </c>
      <c r="P165" t="n">
        <v>273.23</v>
      </c>
      <c r="Q165" t="n">
        <v>446.56</v>
      </c>
      <c r="R165" t="n">
        <v>74.27</v>
      </c>
      <c r="S165" t="n">
        <v>40.63</v>
      </c>
      <c r="T165" t="n">
        <v>11654.62</v>
      </c>
      <c r="U165" t="n">
        <v>0.55</v>
      </c>
      <c r="V165" t="n">
        <v>0.75</v>
      </c>
      <c r="W165" t="n">
        <v>2.65</v>
      </c>
      <c r="X165" t="n">
        <v>0.71</v>
      </c>
      <c r="Y165" t="n">
        <v>0.5</v>
      </c>
      <c r="Z165" t="n">
        <v>10</v>
      </c>
    </row>
    <row r="166">
      <c r="A166" t="n">
        <v>8</v>
      </c>
      <c r="B166" t="n">
        <v>60</v>
      </c>
      <c r="C166" t="inlineStr">
        <is>
          <t xml:space="preserve">CONCLUIDO	</t>
        </is>
      </c>
      <c r="D166" t="n">
        <v>3.3129</v>
      </c>
      <c r="E166" t="n">
        <v>30.19</v>
      </c>
      <c r="F166" t="n">
        <v>27.47</v>
      </c>
      <c r="G166" t="n">
        <v>71.65000000000001</v>
      </c>
      <c r="H166" t="n">
        <v>1.18</v>
      </c>
      <c r="I166" t="n">
        <v>23</v>
      </c>
      <c r="J166" t="n">
        <v>135.27</v>
      </c>
      <c r="K166" t="n">
        <v>45</v>
      </c>
      <c r="L166" t="n">
        <v>9</v>
      </c>
      <c r="M166" t="n">
        <v>21</v>
      </c>
      <c r="N166" t="n">
        <v>21.27</v>
      </c>
      <c r="O166" t="n">
        <v>16916.71</v>
      </c>
      <c r="P166" t="n">
        <v>269.87</v>
      </c>
      <c r="Q166" t="n">
        <v>446.56</v>
      </c>
      <c r="R166" t="n">
        <v>71.77</v>
      </c>
      <c r="S166" t="n">
        <v>40.63</v>
      </c>
      <c r="T166" t="n">
        <v>10418.17</v>
      </c>
      <c r="U166" t="n">
        <v>0.57</v>
      </c>
      <c r="V166" t="n">
        <v>0.76</v>
      </c>
      <c r="W166" t="n">
        <v>2.65</v>
      </c>
      <c r="X166" t="n">
        <v>0.64</v>
      </c>
      <c r="Y166" t="n">
        <v>0.5</v>
      </c>
      <c r="Z166" t="n">
        <v>10</v>
      </c>
    </row>
    <row r="167">
      <c r="A167" t="n">
        <v>9</v>
      </c>
      <c r="B167" t="n">
        <v>60</v>
      </c>
      <c r="C167" t="inlineStr">
        <is>
          <t xml:space="preserve">CONCLUIDO	</t>
        </is>
      </c>
      <c r="D167" t="n">
        <v>3.3267</v>
      </c>
      <c r="E167" t="n">
        <v>30.06</v>
      </c>
      <c r="F167" t="n">
        <v>27.39</v>
      </c>
      <c r="G167" t="n">
        <v>78.26000000000001</v>
      </c>
      <c r="H167" t="n">
        <v>1.29</v>
      </c>
      <c r="I167" t="n">
        <v>21</v>
      </c>
      <c r="J167" t="n">
        <v>136.61</v>
      </c>
      <c r="K167" t="n">
        <v>45</v>
      </c>
      <c r="L167" t="n">
        <v>10</v>
      </c>
      <c r="M167" t="n">
        <v>19</v>
      </c>
      <c r="N167" t="n">
        <v>21.61</v>
      </c>
      <c r="O167" t="n">
        <v>17082.76</v>
      </c>
      <c r="P167" t="n">
        <v>266.15</v>
      </c>
      <c r="Q167" t="n">
        <v>446.56</v>
      </c>
      <c r="R167" t="n">
        <v>69.72</v>
      </c>
      <c r="S167" t="n">
        <v>40.63</v>
      </c>
      <c r="T167" t="n">
        <v>9403.25</v>
      </c>
      <c r="U167" t="n">
        <v>0.58</v>
      </c>
      <c r="V167" t="n">
        <v>0.76</v>
      </c>
      <c r="W167" t="n">
        <v>2.64</v>
      </c>
      <c r="X167" t="n">
        <v>0.5600000000000001</v>
      </c>
      <c r="Y167" t="n">
        <v>0.5</v>
      </c>
      <c r="Z167" t="n">
        <v>10</v>
      </c>
    </row>
    <row r="168">
      <c r="A168" t="n">
        <v>10</v>
      </c>
      <c r="B168" t="n">
        <v>60</v>
      </c>
      <c r="C168" t="inlineStr">
        <is>
          <t xml:space="preserve">CONCLUIDO	</t>
        </is>
      </c>
      <c r="D168" t="n">
        <v>3.3364</v>
      </c>
      <c r="E168" t="n">
        <v>29.97</v>
      </c>
      <c r="F168" t="n">
        <v>27.35</v>
      </c>
      <c r="G168" t="n">
        <v>86.38</v>
      </c>
      <c r="H168" t="n">
        <v>1.41</v>
      </c>
      <c r="I168" t="n">
        <v>19</v>
      </c>
      <c r="J168" t="n">
        <v>137.96</v>
      </c>
      <c r="K168" t="n">
        <v>45</v>
      </c>
      <c r="L168" t="n">
        <v>11</v>
      </c>
      <c r="M168" t="n">
        <v>17</v>
      </c>
      <c r="N168" t="n">
        <v>21.96</v>
      </c>
      <c r="O168" t="n">
        <v>17249.3</v>
      </c>
      <c r="P168" t="n">
        <v>264.56</v>
      </c>
      <c r="Q168" t="n">
        <v>446.56</v>
      </c>
      <c r="R168" t="n">
        <v>68.41</v>
      </c>
      <c r="S168" t="n">
        <v>40.63</v>
      </c>
      <c r="T168" t="n">
        <v>8761.549999999999</v>
      </c>
      <c r="U168" t="n">
        <v>0.59</v>
      </c>
      <c r="V168" t="n">
        <v>0.76</v>
      </c>
      <c r="W168" t="n">
        <v>2.64</v>
      </c>
      <c r="X168" t="n">
        <v>0.53</v>
      </c>
      <c r="Y168" t="n">
        <v>0.5</v>
      </c>
      <c r="Z168" t="n">
        <v>10</v>
      </c>
    </row>
    <row r="169">
      <c r="A169" t="n">
        <v>11</v>
      </c>
      <c r="B169" t="n">
        <v>60</v>
      </c>
      <c r="C169" t="inlineStr">
        <is>
          <t xml:space="preserve">CONCLUIDO	</t>
        </is>
      </c>
      <c r="D169" t="n">
        <v>3.3499</v>
      </c>
      <c r="E169" t="n">
        <v>29.85</v>
      </c>
      <c r="F169" t="n">
        <v>27.29</v>
      </c>
      <c r="G169" t="n">
        <v>96.3</v>
      </c>
      <c r="H169" t="n">
        <v>1.52</v>
      </c>
      <c r="I169" t="n">
        <v>17</v>
      </c>
      <c r="J169" t="n">
        <v>139.32</v>
      </c>
      <c r="K169" t="n">
        <v>45</v>
      </c>
      <c r="L169" t="n">
        <v>12</v>
      </c>
      <c r="M169" t="n">
        <v>15</v>
      </c>
      <c r="N169" t="n">
        <v>22.32</v>
      </c>
      <c r="O169" t="n">
        <v>17416.34</v>
      </c>
      <c r="P169" t="n">
        <v>261.27</v>
      </c>
      <c r="Q169" t="n">
        <v>446.56</v>
      </c>
      <c r="R169" t="n">
        <v>66.03</v>
      </c>
      <c r="S169" t="n">
        <v>40.63</v>
      </c>
      <c r="T169" t="n">
        <v>7577.97</v>
      </c>
      <c r="U169" t="n">
        <v>0.62</v>
      </c>
      <c r="V169" t="n">
        <v>0.76</v>
      </c>
      <c r="W169" t="n">
        <v>2.64</v>
      </c>
      <c r="X169" t="n">
        <v>0.46</v>
      </c>
      <c r="Y169" t="n">
        <v>0.5</v>
      </c>
      <c r="Z169" t="n">
        <v>10</v>
      </c>
    </row>
    <row r="170">
      <c r="A170" t="n">
        <v>12</v>
      </c>
      <c r="B170" t="n">
        <v>60</v>
      </c>
      <c r="C170" t="inlineStr">
        <is>
          <t xml:space="preserve">CONCLUIDO	</t>
        </is>
      </c>
      <c r="D170" t="n">
        <v>3.3548</v>
      </c>
      <c r="E170" t="n">
        <v>29.81</v>
      </c>
      <c r="F170" t="n">
        <v>27.27</v>
      </c>
      <c r="G170" t="n">
        <v>102.25</v>
      </c>
      <c r="H170" t="n">
        <v>1.63</v>
      </c>
      <c r="I170" t="n">
        <v>16</v>
      </c>
      <c r="J170" t="n">
        <v>140.67</v>
      </c>
      <c r="K170" t="n">
        <v>45</v>
      </c>
      <c r="L170" t="n">
        <v>13</v>
      </c>
      <c r="M170" t="n">
        <v>14</v>
      </c>
      <c r="N170" t="n">
        <v>22.68</v>
      </c>
      <c r="O170" t="n">
        <v>17583.88</v>
      </c>
      <c r="P170" t="n">
        <v>259.42</v>
      </c>
      <c r="Q170" t="n">
        <v>446.56</v>
      </c>
      <c r="R170" t="n">
        <v>65.56999999999999</v>
      </c>
      <c r="S170" t="n">
        <v>40.63</v>
      </c>
      <c r="T170" t="n">
        <v>7353.54</v>
      </c>
      <c r="U170" t="n">
        <v>0.62</v>
      </c>
      <c r="V170" t="n">
        <v>0.76</v>
      </c>
      <c r="W170" t="n">
        <v>2.64</v>
      </c>
      <c r="X170" t="n">
        <v>0.44</v>
      </c>
      <c r="Y170" t="n">
        <v>0.5</v>
      </c>
      <c r="Z170" t="n">
        <v>10</v>
      </c>
    </row>
    <row r="171">
      <c r="A171" t="n">
        <v>13</v>
      </c>
      <c r="B171" t="n">
        <v>60</v>
      </c>
      <c r="C171" t="inlineStr">
        <is>
          <t xml:space="preserve">CONCLUIDO	</t>
        </is>
      </c>
      <c r="D171" t="n">
        <v>3.3614</v>
      </c>
      <c r="E171" t="n">
        <v>29.75</v>
      </c>
      <c r="F171" t="n">
        <v>27.23</v>
      </c>
      <c r="G171" t="n">
        <v>108.94</v>
      </c>
      <c r="H171" t="n">
        <v>1.74</v>
      </c>
      <c r="I171" t="n">
        <v>15</v>
      </c>
      <c r="J171" t="n">
        <v>142.04</v>
      </c>
      <c r="K171" t="n">
        <v>45</v>
      </c>
      <c r="L171" t="n">
        <v>14</v>
      </c>
      <c r="M171" t="n">
        <v>13</v>
      </c>
      <c r="N171" t="n">
        <v>23.04</v>
      </c>
      <c r="O171" t="n">
        <v>17751.93</v>
      </c>
      <c r="P171" t="n">
        <v>256.88</v>
      </c>
      <c r="Q171" t="n">
        <v>446.56</v>
      </c>
      <c r="R171" t="n">
        <v>64.34999999999999</v>
      </c>
      <c r="S171" t="n">
        <v>40.63</v>
      </c>
      <c r="T171" t="n">
        <v>6748</v>
      </c>
      <c r="U171" t="n">
        <v>0.63</v>
      </c>
      <c r="V171" t="n">
        <v>0.76</v>
      </c>
      <c r="W171" t="n">
        <v>2.64</v>
      </c>
      <c r="X171" t="n">
        <v>0.41</v>
      </c>
      <c r="Y171" t="n">
        <v>0.5</v>
      </c>
      <c r="Z171" t="n">
        <v>10</v>
      </c>
    </row>
    <row r="172">
      <c r="A172" t="n">
        <v>14</v>
      </c>
      <c r="B172" t="n">
        <v>60</v>
      </c>
      <c r="C172" t="inlineStr">
        <is>
          <t xml:space="preserve">CONCLUIDO	</t>
        </is>
      </c>
      <c r="D172" t="n">
        <v>3.3665</v>
      </c>
      <c r="E172" t="n">
        <v>29.7</v>
      </c>
      <c r="F172" t="n">
        <v>27.21</v>
      </c>
      <c r="G172" t="n">
        <v>116.63</v>
      </c>
      <c r="H172" t="n">
        <v>1.85</v>
      </c>
      <c r="I172" t="n">
        <v>14</v>
      </c>
      <c r="J172" t="n">
        <v>143.4</v>
      </c>
      <c r="K172" t="n">
        <v>45</v>
      </c>
      <c r="L172" t="n">
        <v>15</v>
      </c>
      <c r="M172" t="n">
        <v>12</v>
      </c>
      <c r="N172" t="n">
        <v>23.41</v>
      </c>
      <c r="O172" t="n">
        <v>17920.49</v>
      </c>
      <c r="P172" t="n">
        <v>252.68</v>
      </c>
      <c r="Q172" t="n">
        <v>446.57</v>
      </c>
      <c r="R172" t="n">
        <v>63.75</v>
      </c>
      <c r="S172" t="n">
        <v>40.63</v>
      </c>
      <c r="T172" t="n">
        <v>6456.54</v>
      </c>
      <c r="U172" t="n">
        <v>0.64</v>
      </c>
      <c r="V172" t="n">
        <v>0.76</v>
      </c>
      <c r="W172" t="n">
        <v>2.63</v>
      </c>
      <c r="X172" t="n">
        <v>0.39</v>
      </c>
      <c r="Y172" t="n">
        <v>0.5</v>
      </c>
      <c r="Z172" t="n">
        <v>10</v>
      </c>
    </row>
    <row r="173">
      <c r="A173" t="n">
        <v>15</v>
      </c>
      <c r="B173" t="n">
        <v>60</v>
      </c>
      <c r="C173" t="inlineStr">
        <is>
          <t xml:space="preserve">CONCLUIDO	</t>
        </is>
      </c>
      <c r="D173" t="n">
        <v>3.3728</v>
      </c>
      <c r="E173" t="n">
        <v>29.65</v>
      </c>
      <c r="F173" t="n">
        <v>27.18</v>
      </c>
      <c r="G173" t="n">
        <v>125.47</v>
      </c>
      <c r="H173" t="n">
        <v>1.96</v>
      </c>
      <c r="I173" t="n">
        <v>13</v>
      </c>
      <c r="J173" t="n">
        <v>144.77</v>
      </c>
      <c r="K173" t="n">
        <v>45</v>
      </c>
      <c r="L173" t="n">
        <v>16</v>
      </c>
      <c r="M173" t="n">
        <v>11</v>
      </c>
      <c r="N173" t="n">
        <v>23.78</v>
      </c>
      <c r="O173" t="n">
        <v>18089.56</v>
      </c>
      <c r="P173" t="n">
        <v>252.36</v>
      </c>
      <c r="Q173" t="n">
        <v>446.56</v>
      </c>
      <c r="R173" t="n">
        <v>62.86</v>
      </c>
      <c r="S173" t="n">
        <v>40.63</v>
      </c>
      <c r="T173" t="n">
        <v>6013.06</v>
      </c>
      <c r="U173" t="n">
        <v>0.65</v>
      </c>
      <c r="V173" t="n">
        <v>0.76</v>
      </c>
      <c r="W173" t="n">
        <v>2.63</v>
      </c>
      <c r="X173" t="n">
        <v>0.36</v>
      </c>
      <c r="Y173" t="n">
        <v>0.5</v>
      </c>
      <c r="Z173" t="n">
        <v>10</v>
      </c>
    </row>
    <row r="174">
      <c r="A174" t="n">
        <v>16</v>
      </c>
      <c r="B174" t="n">
        <v>60</v>
      </c>
      <c r="C174" t="inlineStr">
        <is>
          <t xml:space="preserve">CONCLUIDO	</t>
        </is>
      </c>
      <c r="D174" t="n">
        <v>3.3814</v>
      </c>
      <c r="E174" t="n">
        <v>29.57</v>
      </c>
      <c r="F174" t="n">
        <v>27.13</v>
      </c>
      <c r="G174" t="n">
        <v>135.67</v>
      </c>
      <c r="H174" t="n">
        <v>2.06</v>
      </c>
      <c r="I174" t="n">
        <v>12</v>
      </c>
      <c r="J174" t="n">
        <v>146.15</v>
      </c>
      <c r="K174" t="n">
        <v>45</v>
      </c>
      <c r="L174" t="n">
        <v>17</v>
      </c>
      <c r="M174" t="n">
        <v>10</v>
      </c>
      <c r="N174" t="n">
        <v>24.15</v>
      </c>
      <c r="O174" t="n">
        <v>18259.16</v>
      </c>
      <c r="P174" t="n">
        <v>248.95</v>
      </c>
      <c r="Q174" t="n">
        <v>446.56</v>
      </c>
      <c r="R174" t="n">
        <v>61.15</v>
      </c>
      <c r="S174" t="n">
        <v>40.63</v>
      </c>
      <c r="T174" t="n">
        <v>5163.42</v>
      </c>
      <c r="U174" t="n">
        <v>0.66</v>
      </c>
      <c r="V174" t="n">
        <v>0.77</v>
      </c>
      <c r="W174" t="n">
        <v>2.63</v>
      </c>
      <c r="X174" t="n">
        <v>0.31</v>
      </c>
      <c r="Y174" t="n">
        <v>0.5</v>
      </c>
      <c r="Z174" t="n">
        <v>10</v>
      </c>
    </row>
    <row r="175">
      <c r="A175" t="n">
        <v>17</v>
      </c>
      <c r="B175" t="n">
        <v>60</v>
      </c>
      <c r="C175" t="inlineStr">
        <is>
          <t xml:space="preserve">CONCLUIDO	</t>
        </is>
      </c>
      <c r="D175" t="n">
        <v>3.3878</v>
      </c>
      <c r="E175" t="n">
        <v>29.52</v>
      </c>
      <c r="F175" t="n">
        <v>27.1</v>
      </c>
      <c r="G175" t="n">
        <v>147.84</v>
      </c>
      <c r="H175" t="n">
        <v>2.16</v>
      </c>
      <c r="I175" t="n">
        <v>11</v>
      </c>
      <c r="J175" t="n">
        <v>147.53</v>
      </c>
      <c r="K175" t="n">
        <v>45</v>
      </c>
      <c r="L175" t="n">
        <v>18</v>
      </c>
      <c r="M175" t="n">
        <v>9</v>
      </c>
      <c r="N175" t="n">
        <v>24.53</v>
      </c>
      <c r="O175" t="n">
        <v>18429.27</v>
      </c>
      <c r="P175" t="n">
        <v>245.24</v>
      </c>
      <c r="Q175" t="n">
        <v>446.56</v>
      </c>
      <c r="R175" t="n">
        <v>60.13</v>
      </c>
      <c r="S175" t="n">
        <v>40.63</v>
      </c>
      <c r="T175" t="n">
        <v>4658.91</v>
      </c>
      <c r="U175" t="n">
        <v>0.68</v>
      </c>
      <c r="V175" t="n">
        <v>0.77</v>
      </c>
      <c r="W175" t="n">
        <v>2.63</v>
      </c>
      <c r="X175" t="n">
        <v>0.28</v>
      </c>
      <c r="Y175" t="n">
        <v>0.5</v>
      </c>
      <c r="Z175" t="n">
        <v>10</v>
      </c>
    </row>
    <row r="176">
      <c r="A176" t="n">
        <v>18</v>
      </c>
      <c r="B176" t="n">
        <v>60</v>
      </c>
      <c r="C176" t="inlineStr">
        <is>
          <t xml:space="preserve">CONCLUIDO	</t>
        </is>
      </c>
      <c r="D176" t="n">
        <v>3.3859</v>
      </c>
      <c r="E176" t="n">
        <v>29.53</v>
      </c>
      <c r="F176" t="n">
        <v>27.12</v>
      </c>
      <c r="G176" t="n">
        <v>147.93</v>
      </c>
      <c r="H176" t="n">
        <v>2.26</v>
      </c>
      <c r="I176" t="n">
        <v>11</v>
      </c>
      <c r="J176" t="n">
        <v>148.91</v>
      </c>
      <c r="K176" t="n">
        <v>45</v>
      </c>
      <c r="L176" t="n">
        <v>19</v>
      </c>
      <c r="M176" t="n">
        <v>9</v>
      </c>
      <c r="N176" t="n">
        <v>24.92</v>
      </c>
      <c r="O176" t="n">
        <v>18599.92</v>
      </c>
      <c r="P176" t="n">
        <v>243.13</v>
      </c>
      <c r="Q176" t="n">
        <v>446.56</v>
      </c>
      <c r="R176" t="n">
        <v>60.79</v>
      </c>
      <c r="S176" t="n">
        <v>40.63</v>
      </c>
      <c r="T176" t="n">
        <v>4988.51</v>
      </c>
      <c r="U176" t="n">
        <v>0.67</v>
      </c>
      <c r="V176" t="n">
        <v>0.77</v>
      </c>
      <c r="W176" t="n">
        <v>2.63</v>
      </c>
      <c r="X176" t="n">
        <v>0.29</v>
      </c>
      <c r="Y176" t="n">
        <v>0.5</v>
      </c>
      <c r="Z176" t="n">
        <v>10</v>
      </c>
    </row>
    <row r="177">
      <c r="A177" t="n">
        <v>19</v>
      </c>
      <c r="B177" t="n">
        <v>60</v>
      </c>
      <c r="C177" t="inlineStr">
        <is>
          <t xml:space="preserve">CONCLUIDO	</t>
        </is>
      </c>
      <c r="D177" t="n">
        <v>3.3916</v>
      </c>
      <c r="E177" t="n">
        <v>29.48</v>
      </c>
      <c r="F177" t="n">
        <v>27.1</v>
      </c>
      <c r="G177" t="n">
        <v>162.58</v>
      </c>
      <c r="H177" t="n">
        <v>2.36</v>
      </c>
      <c r="I177" t="n">
        <v>10</v>
      </c>
      <c r="J177" t="n">
        <v>150.3</v>
      </c>
      <c r="K177" t="n">
        <v>45</v>
      </c>
      <c r="L177" t="n">
        <v>20</v>
      </c>
      <c r="M177" t="n">
        <v>8</v>
      </c>
      <c r="N177" t="n">
        <v>25.3</v>
      </c>
      <c r="O177" t="n">
        <v>18771.1</v>
      </c>
      <c r="P177" t="n">
        <v>241.69</v>
      </c>
      <c r="Q177" t="n">
        <v>446.57</v>
      </c>
      <c r="R177" t="n">
        <v>59.96</v>
      </c>
      <c r="S177" t="n">
        <v>40.63</v>
      </c>
      <c r="T177" t="n">
        <v>4582.28</v>
      </c>
      <c r="U177" t="n">
        <v>0.68</v>
      </c>
      <c r="V177" t="n">
        <v>0.77</v>
      </c>
      <c r="W177" t="n">
        <v>2.63</v>
      </c>
      <c r="X177" t="n">
        <v>0.27</v>
      </c>
      <c r="Y177" t="n">
        <v>0.5</v>
      </c>
      <c r="Z177" t="n">
        <v>10</v>
      </c>
    </row>
    <row r="178">
      <c r="A178" t="n">
        <v>20</v>
      </c>
      <c r="B178" t="n">
        <v>60</v>
      </c>
      <c r="C178" t="inlineStr">
        <is>
          <t xml:space="preserve">CONCLUIDO	</t>
        </is>
      </c>
      <c r="D178" t="n">
        <v>3.3929</v>
      </c>
      <c r="E178" t="n">
        <v>29.47</v>
      </c>
      <c r="F178" t="n">
        <v>27.09</v>
      </c>
      <c r="G178" t="n">
        <v>162.51</v>
      </c>
      <c r="H178" t="n">
        <v>2.45</v>
      </c>
      <c r="I178" t="n">
        <v>10</v>
      </c>
      <c r="J178" t="n">
        <v>151.69</v>
      </c>
      <c r="K178" t="n">
        <v>45</v>
      </c>
      <c r="L178" t="n">
        <v>21</v>
      </c>
      <c r="M178" t="n">
        <v>7</v>
      </c>
      <c r="N178" t="n">
        <v>25.7</v>
      </c>
      <c r="O178" t="n">
        <v>18942.82</v>
      </c>
      <c r="P178" t="n">
        <v>235.29</v>
      </c>
      <c r="Q178" t="n">
        <v>446.56</v>
      </c>
      <c r="R178" t="n">
        <v>59.54</v>
      </c>
      <c r="S178" t="n">
        <v>40.63</v>
      </c>
      <c r="T178" t="n">
        <v>4370.79</v>
      </c>
      <c r="U178" t="n">
        <v>0.68</v>
      </c>
      <c r="V178" t="n">
        <v>0.77</v>
      </c>
      <c r="W178" t="n">
        <v>2.63</v>
      </c>
      <c r="X178" t="n">
        <v>0.26</v>
      </c>
      <c r="Y178" t="n">
        <v>0.5</v>
      </c>
      <c r="Z178" t="n">
        <v>10</v>
      </c>
    </row>
    <row r="179">
      <c r="A179" t="n">
        <v>21</v>
      </c>
      <c r="B179" t="n">
        <v>60</v>
      </c>
      <c r="C179" t="inlineStr">
        <is>
          <t xml:space="preserve">CONCLUIDO	</t>
        </is>
      </c>
      <c r="D179" t="n">
        <v>3.3999</v>
      </c>
      <c r="E179" t="n">
        <v>29.41</v>
      </c>
      <c r="F179" t="n">
        <v>27.05</v>
      </c>
      <c r="G179" t="n">
        <v>180.34</v>
      </c>
      <c r="H179" t="n">
        <v>2.54</v>
      </c>
      <c r="I179" t="n">
        <v>9</v>
      </c>
      <c r="J179" t="n">
        <v>153.09</v>
      </c>
      <c r="K179" t="n">
        <v>45</v>
      </c>
      <c r="L179" t="n">
        <v>22</v>
      </c>
      <c r="M179" t="n">
        <v>4</v>
      </c>
      <c r="N179" t="n">
        <v>26.09</v>
      </c>
      <c r="O179" t="n">
        <v>19115.09</v>
      </c>
      <c r="P179" t="n">
        <v>236.34</v>
      </c>
      <c r="Q179" t="n">
        <v>446.56</v>
      </c>
      <c r="R179" t="n">
        <v>58.44</v>
      </c>
      <c r="S179" t="n">
        <v>40.63</v>
      </c>
      <c r="T179" t="n">
        <v>3823.62</v>
      </c>
      <c r="U179" t="n">
        <v>0.7</v>
      </c>
      <c r="V179" t="n">
        <v>0.77</v>
      </c>
      <c r="W179" t="n">
        <v>2.63</v>
      </c>
      <c r="X179" t="n">
        <v>0.22</v>
      </c>
      <c r="Y179" t="n">
        <v>0.5</v>
      </c>
      <c r="Z179" t="n">
        <v>10</v>
      </c>
    </row>
    <row r="180">
      <c r="A180" t="n">
        <v>22</v>
      </c>
      <c r="B180" t="n">
        <v>60</v>
      </c>
      <c r="C180" t="inlineStr">
        <is>
          <t xml:space="preserve">CONCLUIDO	</t>
        </is>
      </c>
      <c r="D180" t="n">
        <v>3.3994</v>
      </c>
      <c r="E180" t="n">
        <v>29.42</v>
      </c>
      <c r="F180" t="n">
        <v>27.05</v>
      </c>
      <c r="G180" t="n">
        <v>180.37</v>
      </c>
      <c r="H180" t="n">
        <v>2.64</v>
      </c>
      <c r="I180" t="n">
        <v>9</v>
      </c>
      <c r="J180" t="n">
        <v>154.49</v>
      </c>
      <c r="K180" t="n">
        <v>45</v>
      </c>
      <c r="L180" t="n">
        <v>23</v>
      </c>
      <c r="M180" t="n">
        <v>2</v>
      </c>
      <c r="N180" t="n">
        <v>26.49</v>
      </c>
      <c r="O180" t="n">
        <v>19287.9</v>
      </c>
      <c r="P180" t="n">
        <v>237.02</v>
      </c>
      <c r="Q180" t="n">
        <v>446.56</v>
      </c>
      <c r="R180" t="n">
        <v>58.49</v>
      </c>
      <c r="S180" t="n">
        <v>40.63</v>
      </c>
      <c r="T180" t="n">
        <v>3850.74</v>
      </c>
      <c r="U180" t="n">
        <v>0.6899999999999999</v>
      </c>
      <c r="V180" t="n">
        <v>0.77</v>
      </c>
      <c r="W180" t="n">
        <v>2.63</v>
      </c>
      <c r="X180" t="n">
        <v>0.23</v>
      </c>
      <c r="Y180" t="n">
        <v>0.5</v>
      </c>
      <c r="Z180" t="n">
        <v>10</v>
      </c>
    </row>
    <row r="181">
      <c r="A181" t="n">
        <v>23</v>
      </c>
      <c r="B181" t="n">
        <v>60</v>
      </c>
      <c r="C181" t="inlineStr">
        <is>
          <t xml:space="preserve">CONCLUIDO	</t>
        </is>
      </c>
      <c r="D181" t="n">
        <v>3.3979</v>
      </c>
      <c r="E181" t="n">
        <v>29.43</v>
      </c>
      <c r="F181" t="n">
        <v>27.07</v>
      </c>
      <c r="G181" t="n">
        <v>180.45</v>
      </c>
      <c r="H181" t="n">
        <v>2.73</v>
      </c>
      <c r="I181" t="n">
        <v>9</v>
      </c>
      <c r="J181" t="n">
        <v>155.9</v>
      </c>
      <c r="K181" t="n">
        <v>45</v>
      </c>
      <c r="L181" t="n">
        <v>24</v>
      </c>
      <c r="M181" t="n">
        <v>0</v>
      </c>
      <c r="N181" t="n">
        <v>26.9</v>
      </c>
      <c r="O181" t="n">
        <v>19461.27</v>
      </c>
      <c r="P181" t="n">
        <v>238.2</v>
      </c>
      <c r="Q181" t="n">
        <v>446.56</v>
      </c>
      <c r="R181" t="n">
        <v>58.76</v>
      </c>
      <c r="S181" t="n">
        <v>40.63</v>
      </c>
      <c r="T181" t="n">
        <v>3984.63</v>
      </c>
      <c r="U181" t="n">
        <v>0.6899999999999999</v>
      </c>
      <c r="V181" t="n">
        <v>0.77</v>
      </c>
      <c r="W181" t="n">
        <v>2.63</v>
      </c>
      <c r="X181" t="n">
        <v>0.24</v>
      </c>
      <c r="Y181" t="n">
        <v>0.5</v>
      </c>
      <c r="Z181" t="n">
        <v>10</v>
      </c>
    </row>
    <row r="182">
      <c r="A182" t="n">
        <v>0</v>
      </c>
      <c r="B182" t="n">
        <v>80</v>
      </c>
      <c r="C182" t="inlineStr">
        <is>
          <t xml:space="preserve">CONCLUIDO	</t>
        </is>
      </c>
      <c r="D182" t="n">
        <v>2.0319</v>
      </c>
      <c r="E182" t="n">
        <v>49.21</v>
      </c>
      <c r="F182" t="n">
        <v>36.45</v>
      </c>
      <c r="G182" t="n">
        <v>6.75</v>
      </c>
      <c r="H182" t="n">
        <v>0.11</v>
      </c>
      <c r="I182" t="n">
        <v>324</v>
      </c>
      <c r="J182" t="n">
        <v>159.12</v>
      </c>
      <c r="K182" t="n">
        <v>50.28</v>
      </c>
      <c r="L182" t="n">
        <v>1</v>
      </c>
      <c r="M182" t="n">
        <v>322</v>
      </c>
      <c r="N182" t="n">
        <v>27.84</v>
      </c>
      <c r="O182" t="n">
        <v>19859.16</v>
      </c>
      <c r="P182" t="n">
        <v>447.13</v>
      </c>
      <c r="Q182" t="n">
        <v>446.72</v>
      </c>
      <c r="R182" t="n">
        <v>365.29</v>
      </c>
      <c r="S182" t="n">
        <v>40.63</v>
      </c>
      <c r="T182" t="n">
        <v>155675.2</v>
      </c>
      <c r="U182" t="n">
        <v>0.11</v>
      </c>
      <c r="V182" t="n">
        <v>0.57</v>
      </c>
      <c r="W182" t="n">
        <v>3.15</v>
      </c>
      <c r="X182" t="n">
        <v>9.609999999999999</v>
      </c>
      <c r="Y182" t="n">
        <v>0.5</v>
      </c>
      <c r="Z182" t="n">
        <v>10</v>
      </c>
    </row>
    <row r="183">
      <c r="A183" t="n">
        <v>1</v>
      </c>
      <c r="B183" t="n">
        <v>80</v>
      </c>
      <c r="C183" t="inlineStr">
        <is>
          <t xml:space="preserve">CONCLUIDO	</t>
        </is>
      </c>
      <c r="D183" t="n">
        <v>2.6699</v>
      </c>
      <c r="E183" t="n">
        <v>37.45</v>
      </c>
      <c r="F183" t="n">
        <v>30.75</v>
      </c>
      <c r="G183" t="n">
        <v>13.57</v>
      </c>
      <c r="H183" t="n">
        <v>0.22</v>
      </c>
      <c r="I183" t="n">
        <v>136</v>
      </c>
      <c r="J183" t="n">
        <v>160.54</v>
      </c>
      <c r="K183" t="n">
        <v>50.28</v>
      </c>
      <c r="L183" t="n">
        <v>2</v>
      </c>
      <c r="M183" t="n">
        <v>134</v>
      </c>
      <c r="N183" t="n">
        <v>28.26</v>
      </c>
      <c r="O183" t="n">
        <v>20034.4</v>
      </c>
      <c r="P183" t="n">
        <v>375.45</v>
      </c>
      <c r="Q183" t="n">
        <v>446.59</v>
      </c>
      <c r="R183" t="n">
        <v>179.59</v>
      </c>
      <c r="S183" t="n">
        <v>40.63</v>
      </c>
      <c r="T183" t="n">
        <v>63766.25</v>
      </c>
      <c r="U183" t="n">
        <v>0.23</v>
      </c>
      <c r="V183" t="n">
        <v>0.68</v>
      </c>
      <c r="W183" t="n">
        <v>2.81</v>
      </c>
      <c r="X183" t="n">
        <v>3.92</v>
      </c>
      <c r="Y183" t="n">
        <v>0.5</v>
      </c>
      <c r="Z183" t="n">
        <v>10</v>
      </c>
    </row>
    <row r="184">
      <c r="A184" t="n">
        <v>2</v>
      </c>
      <c r="B184" t="n">
        <v>80</v>
      </c>
      <c r="C184" t="inlineStr">
        <is>
          <t xml:space="preserve">CONCLUIDO	</t>
        </is>
      </c>
      <c r="D184" t="n">
        <v>2.9017</v>
      </c>
      <c r="E184" t="n">
        <v>34.46</v>
      </c>
      <c r="F184" t="n">
        <v>29.34</v>
      </c>
      <c r="G184" t="n">
        <v>20.23</v>
      </c>
      <c r="H184" t="n">
        <v>0.33</v>
      </c>
      <c r="I184" t="n">
        <v>87</v>
      </c>
      <c r="J184" t="n">
        <v>161.97</v>
      </c>
      <c r="K184" t="n">
        <v>50.28</v>
      </c>
      <c r="L184" t="n">
        <v>3</v>
      </c>
      <c r="M184" t="n">
        <v>85</v>
      </c>
      <c r="N184" t="n">
        <v>28.69</v>
      </c>
      <c r="O184" t="n">
        <v>20210.21</v>
      </c>
      <c r="P184" t="n">
        <v>356.58</v>
      </c>
      <c r="Q184" t="n">
        <v>446.59</v>
      </c>
      <c r="R184" t="n">
        <v>132.6</v>
      </c>
      <c r="S184" t="n">
        <v>40.63</v>
      </c>
      <c r="T184" t="n">
        <v>40513.27</v>
      </c>
      <c r="U184" t="n">
        <v>0.31</v>
      </c>
      <c r="V184" t="n">
        <v>0.71</v>
      </c>
      <c r="W184" t="n">
        <v>2.76</v>
      </c>
      <c r="X184" t="n">
        <v>2.51</v>
      </c>
      <c r="Y184" t="n">
        <v>0.5</v>
      </c>
      <c r="Z184" t="n">
        <v>10</v>
      </c>
    </row>
    <row r="185">
      <c r="A185" t="n">
        <v>3</v>
      </c>
      <c r="B185" t="n">
        <v>80</v>
      </c>
      <c r="C185" t="inlineStr">
        <is>
          <t xml:space="preserve">CONCLUIDO	</t>
        </is>
      </c>
      <c r="D185" t="n">
        <v>3.0273</v>
      </c>
      <c r="E185" t="n">
        <v>33.03</v>
      </c>
      <c r="F185" t="n">
        <v>28.65</v>
      </c>
      <c r="G185" t="n">
        <v>26.86</v>
      </c>
      <c r="H185" t="n">
        <v>0.43</v>
      </c>
      <c r="I185" t="n">
        <v>64</v>
      </c>
      <c r="J185" t="n">
        <v>163.4</v>
      </c>
      <c r="K185" t="n">
        <v>50.28</v>
      </c>
      <c r="L185" t="n">
        <v>4</v>
      </c>
      <c r="M185" t="n">
        <v>62</v>
      </c>
      <c r="N185" t="n">
        <v>29.12</v>
      </c>
      <c r="O185" t="n">
        <v>20386.62</v>
      </c>
      <c r="P185" t="n">
        <v>346.91</v>
      </c>
      <c r="Q185" t="n">
        <v>446.57</v>
      </c>
      <c r="R185" t="n">
        <v>110.37</v>
      </c>
      <c r="S185" t="n">
        <v>40.63</v>
      </c>
      <c r="T185" t="n">
        <v>29514.41</v>
      </c>
      <c r="U185" t="n">
        <v>0.37</v>
      </c>
      <c r="V185" t="n">
        <v>0.73</v>
      </c>
      <c r="W185" t="n">
        <v>2.72</v>
      </c>
      <c r="X185" t="n">
        <v>1.82</v>
      </c>
      <c r="Y185" t="n">
        <v>0.5</v>
      </c>
      <c r="Z185" t="n">
        <v>10</v>
      </c>
    </row>
    <row r="186">
      <c r="A186" t="n">
        <v>4</v>
      </c>
      <c r="B186" t="n">
        <v>80</v>
      </c>
      <c r="C186" t="inlineStr">
        <is>
          <t xml:space="preserve">CONCLUIDO	</t>
        </is>
      </c>
      <c r="D186" t="n">
        <v>3.1084</v>
      </c>
      <c r="E186" t="n">
        <v>32.17</v>
      </c>
      <c r="F186" t="n">
        <v>28.24</v>
      </c>
      <c r="G186" t="n">
        <v>33.88</v>
      </c>
      <c r="H186" t="n">
        <v>0.54</v>
      </c>
      <c r="I186" t="n">
        <v>50</v>
      </c>
      <c r="J186" t="n">
        <v>164.83</v>
      </c>
      <c r="K186" t="n">
        <v>50.28</v>
      </c>
      <c r="L186" t="n">
        <v>5</v>
      </c>
      <c r="M186" t="n">
        <v>48</v>
      </c>
      <c r="N186" t="n">
        <v>29.55</v>
      </c>
      <c r="O186" t="n">
        <v>20563.61</v>
      </c>
      <c r="P186" t="n">
        <v>340.41</v>
      </c>
      <c r="Q186" t="n">
        <v>446.56</v>
      </c>
      <c r="R186" t="n">
        <v>97</v>
      </c>
      <c r="S186" t="n">
        <v>40.63</v>
      </c>
      <c r="T186" t="n">
        <v>22902.44</v>
      </c>
      <c r="U186" t="n">
        <v>0.42</v>
      </c>
      <c r="V186" t="n">
        <v>0.74</v>
      </c>
      <c r="W186" t="n">
        <v>2.69</v>
      </c>
      <c r="X186" t="n">
        <v>1.41</v>
      </c>
      <c r="Y186" t="n">
        <v>0.5</v>
      </c>
      <c r="Z186" t="n">
        <v>10</v>
      </c>
    </row>
    <row r="187">
      <c r="A187" t="n">
        <v>5</v>
      </c>
      <c r="B187" t="n">
        <v>80</v>
      </c>
      <c r="C187" t="inlineStr">
        <is>
          <t xml:space="preserve">CONCLUIDO	</t>
        </is>
      </c>
      <c r="D187" t="n">
        <v>3.1557</v>
      </c>
      <c r="E187" t="n">
        <v>31.69</v>
      </c>
      <c r="F187" t="n">
        <v>28.01</v>
      </c>
      <c r="G187" t="n">
        <v>40.02</v>
      </c>
      <c r="H187" t="n">
        <v>0.64</v>
      </c>
      <c r="I187" t="n">
        <v>42</v>
      </c>
      <c r="J187" t="n">
        <v>166.27</v>
      </c>
      <c r="K187" t="n">
        <v>50.28</v>
      </c>
      <c r="L187" t="n">
        <v>6</v>
      </c>
      <c r="M187" t="n">
        <v>40</v>
      </c>
      <c r="N187" t="n">
        <v>29.99</v>
      </c>
      <c r="O187" t="n">
        <v>20741.2</v>
      </c>
      <c r="P187" t="n">
        <v>336.27</v>
      </c>
      <c r="Q187" t="n">
        <v>446.56</v>
      </c>
      <c r="R187" t="n">
        <v>89.43000000000001</v>
      </c>
      <c r="S187" t="n">
        <v>40.63</v>
      </c>
      <c r="T187" t="n">
        <v>19154.77</v>
      </c>
      <c r="U187" t="n">
        <v>0.45</v>
      </c>
      <c r="V187" t="n">
        <v>0.74</v>
      </c>
      <c r="W187" t="n">
        <v>2.69</v>
      </c>
      <c r="X187" t="n">
        <v>1.18</v>
      </c>
      <c r="Y187" t="n">
        <v>0.5</v>
      </c>
      <c r="Z187" t="n">
        <v>10</v>
      </c>
    </row>
    <row r="188">
      <c r="A188" t="n">
        <v>6</v>
      </c>
      <c r="B188" t="n">
        <v>80</v>
      </c>
      <c r="C188" t="inlineStr">
        <is>
          <t xml:space="preserve">CONCLUIDO	</t>
        </is>
      </c>
      <c r="D188" t="n">
        <v>3.1915</v>
      </c>
      <c r="E188" t="n">
        <v>31.33</v>
      </c>
      <c r="F188" t="n">
        <v>27.85</v>
      </c>
      <c r="G188" t="n">
        <v>46.41</v>
      </c>
      <c r="H188" t="n">
        <v>0.74</v>
      </c>
      <c r="I188" t="n">
        <v>36</v>
      </c>
      <c r="J188" t="n">
        <v>167.72</v>
      </c>
      <c r="K188" t="n">
        <v>50.28</v>
      </c>
      <c r="L188" t="n">
        <v>7</v>
      </c>
      <c r="M188" t="n">
        <v>34</v>
      </c>
      <c r="N188" t="n">
        <v>30.44</v>
      </c>
      <c r="O188" t="n">
        <v>20919.39</v>
      </c>
      <c r="P188" t="n">
        <v>333.16</v>
      </c>
      <c r="Q188" t="n">
        <v>446.58</v>
      </c>
      <c r="R188" t="n">
        <v>84.40000000000001</v>
      </c>
      <c r="S188" t="n">
        <v>40.63</v>
      </c>
      <c r="T188" t="n">
        <v>16668.37</v>
      </c>
      <c r="U188" t="n">
        <v>0.48</v>
      </c>
      <c r="V188" t="n">
        <v>0.75</v>
      </c>
      <c r="W188" t="n">
        <v>2.67</v>
      </c>
      <c r="X188" t="n">
        <v>1.02</v>
      </c>
      <c r="Y188" t="n">
        <v>0.5</v>
      </c>
      <c r="Z188" t="n">
        <v>10</v>
      </c>
    </row>
    <row r="189">
      <c r="A189" t="n">
        <v>7</v>
      </c>
      <c r="B189" t="n">
        <v>80</v>
      </c>
      <c r="C189" t="inlineStr">
        <is>
          <t xml:space="preserve">CONCLUIDO	</t>
        </is>
      </c>
      <c r="D189" t="n">
        <v>3.2246</v>
      </c>
      <c r="E189" t="n">
        <v>31.01</v>
      </c>
      <c r="F189" t="n">
        <v>27.69</v>
      </c>
      <c r="G189" t="n">
        <v>53.59</v>
      </c>
      <c r="H189" t="n">
        <v>0.84</v>
      </c>
      <c r="I189" t="n">
        <v>31</v>
      </c>
      <c r="J189" t="n">
        <v>169.17</v>
      </c>
      <c r="K189" t="n">
        <v>50.28</v>
      </c>
      <c r="L189" t="n">
        <v>8</v>
      </c>
      <c r="M189" t="n">
        <v>29</v>
      </c>
      <c r="N189" t="n">
        <v>30.89</v>
      </c>
      <c r="O189" t="n">
        <v>21098.19</v>
      </c>
      <c r="P189" t="n">
        <v>329.71</v>
      </c>
      <c r="Q189" t="n">
        <v>446.57</v>
      </c>
      <c r="R189" t="n">
        <v>79.26000000000001</v>
      </c>
      <c r="S189" t="n">
        <v>40.63</v>
      </c>
      <c r="T189" t="n">
        <v>14125.29</v>
      </c>
      <c r="U189" t="n">
        <v>0.51</v>
      </c>
      <c r="V189" t="n">
        <v>0.75</v>
      </c>
      <c r="W189" t="n">
        <v>2.66</v>
      </c>
      <c r="X189" t="n">
        <v>0.86</v>
      </c>
      <c r="Y189" t="n">
        <v>0.5</v>
      </c>
      <c r="Z189" t="n">
        <v>10</v>
      </c>
    </row>
    <row r="190">
      <c r="A190" t="n">
        <v>8</v>
      </c>
      <c r="B190" t="n">
        <v>80</v>
      </c>
      <c r="C190" t="inlineStr">
        <is>
          <t xml:space="preserve">CONCLUIDO	</t>
        </is>
      </c>
      <c r="D190" t="n">
        <v>3.2505</v>
      </c>
      <c r="E190" t="n">
        <v>30.76</v>
      </c>
      <c r="F190" t="n">
        <v>27.57</v>
      </c>
      <c r="G190" t="n">
        <v>61.27</v>
      </c>
      <c r="H190" t="n">
        <v>0.9399999999999999</v>
      </c>
      <c r="I190" t="n">
        <v>27</v>
      </c>
      <c r="J190" t="n">
        <v>170.62</v>
      </c>
      <c r="K190" t="n">
        <v>50.28</v>
      </c>
      <c r="L190" t="n">
        <v>9</v>
      </c>
      <c r="M190" t="n">
        <v>25</v>
      </c>
      <c r="N190" t="n">
        <v>31.34</v>
      </c>
      <c r="O190" t="n">
        <v>21277.6</v>
      </c>
      <c r="P190" t="n">
        <v>326.7</v>
      </c>
      <c r="Q190" t="n">
        <v>446.56</v>
      </c>
      <c r="R190" t="n">
        <v>75.3</v>
      </c>
      <c r="S190" t="n">
        <v>40.63</v>
      </c>
      <c r="T190" t="n">
        <v>12167.48</v>
      </c>
      <c r="U190" t="n">
        <v>0.54</v>
      </c>
      <c r="V190" t="n">
        <v>0.75</v>
      </c>
      <c r="W190" t="n">
        <v>2.65</v>
      </c>
      <c r="X190" t="n">
        <v>0.74</v>
      </c>
      <c r="Y190" t="n">
        <v>0.5</v>
      </c>
      <c r="Z190" t="n">
        <v>10</v>
      </c>
    </row>
    <row r="191">
      <c r="A191" t="n">
        <v>9</v>
      </c>
      <c r="B191" t="n">
        <v>80</v>
      </c>
      <c r="C191" t="inlineStr">
        <is>
          <t xml:space="preserve">CONCLUIDO	</t>
        </is>
      </c>
      <c r="D191" t="n">
        <v>3.2637</v>
      </c>
      <c r="E191" t="n">
        <v>30.64</v>
      </c>
      <c r="F191" t="n">
        <v>27.51</v>
      </c>
      <c r="G191" t="n">
        <v>66.02</v>
      </c>
      <c r="H191" t="n">
        <v>1.03</v>
      </c>
      <c r="I191" t="n">
        <v>25</v>
      </c>
      <c r="J191" t="n">
        <v>172.08</v>
      </c>
      <c r="K191" t="n">
        <v>50.28</v>
      </c>
      <c r="L191" t="n">
        <v>10</v>
      </c>
      <c r="M191" t="n">
        <v>23</v>
      </c>
      <c r="N191" t="n">
        <v>31.8</v>
      </c>
      <c r="O191" t="n">
        <v>21457.64</v>
      </c>
      <c r="P191" t="n">
        <v>324.74</v>
      </c>
      <c r="Q191" t="n">
        <v>446.56</v>
      </c>
      <c r="R191" t="n">
        <v>73.33</v>
      </c>
      <c r="S191" t="n">
        <v>40.63</v>
      </c>
      <c r="T191" t="n">
        <v>11191.54</v>
      </c>
      <c r="U191" t="n">
        <v>0.55</v>
      </c>
      <c r="V191" t="n">
        <v>0.76</v>
      </c>
      <c r="W191" t="n">
        <v>2.65</v>
      </c>
      <c r="X191" t="n">
        <v>0.68</v>
      </c>
      <c r="Y191" t="n">
        <v>0.5</v>
      </c>
      <c r="Z191" t="n">
        <v>10</v>
      </c>
    </row>
    <row r="192">
      <c r="A192" t="n">
        <v>10</v>
      </c>
      <c r="B192" t="n">
        <v>80</v>
      </c>
      <c r="C192" t="inlineStr">
        <is>
          <t xml:space="preserve">CONCLUIDO	</t>
        </is>
      </c>
      <c r="D192" t="n">
        <v>3.2844</v>
      </c>
      <c r="E192" t="n">
        <v>30.45</v>
      </c>
      <c r="F192" t="n">
        <v>27.41</v>
      </c>
      <c r="G192" t="n">
        <v>74.77</v>
      </c>
      <c r="H192" t="n">
        <v>1.12</v>
      </c>
      <c r="I192" t="n">
        <v>22</v>
      </c>
      <c r="J192" t="n">
        <v>173.55</v>
      </c>
      <c r="K192" t="n">
        <v>50.28</v>
      </c>
      <c r="L192" t="n">
        <v>11</v>
      </c>
      <c r="M192" t="n">
        <v>20</v>
      </c>
      <c r="N192" t="n">
        <v>32.27</v>
      </c>
      <c r="O192" t="n">
        <v>21638.31</v>
      </c>
      <c r="P192" t="n">
        <v>322.18</v>
      </c>
      <c r="Q192" t="n">
        <v>446.56</v>
      </c>
      <c r="R192" t="n">
        <v>70.18000000000001</v>
      </c>
      <c r="S192" t="n">
        <v>40.63</v>
      </c>
      <c r="T192" t="n">
        <v>9629.940000000001</v>
      </c>
      <c r="U192" t="n">
        <v>0.58</v>
      </c>
      <c r="V192" t="n">
        <v>0.76</v>
      </c>
      <c r="W192" t="n">
        <v>2.65</v>
      </c>
      <c r="X192" t="n">
        <v>0.59</v>
      </c>
      <c r="Y192" t="n">
        <v>0.5</v>
      </c>
      <c r="Z192" t="n">
        <v>10</v>
      </c>
    </row>
    <row r="193">
      <c r="A193" t="n">
        <v>11</v>
      </c>
      <c r="B193" t="n">
        <v>80</v>
      </c>
      <c r="C193" t="inlineStr">
        <is>
          <t xml:space="preserve">CONCLUIDO	</t>
        </is>
      </c>
      <c r="D193" t="n">
        <v>3.2903</v>
      </c>
      <c r="E193" t="n">
        <v>30.39</v>
      </c>
      <c r="F193" t="n">
        <v>27.39</v>
      </c>
      <c r="G193" t="n">
        <v>78.26000000000001</v>
      </c>
      <c r="H193" t="n">
        <v>1.22</v>
      </c>
      <c r="I193" t="n">
        <v>21</v>
      </c>
      <c r="J193" t="n">
        <v>175.02</v>
      </c>
      <c r="K193" t="n">
        <v>50.28</v>
      </c>
      <c r="L193" t="n">
        <v>12</v>
      </c>
      <c r="M193" t="n">
        <v>19</v>
      </c>
      <c r="N193" t="n">
        <v>32.74</v>
      </c>
      <c r="O193" t="n">
        <v>21819.6</v>
      </c>
      <c r="P193" t="n">
        <v>319.75</v>
      </c>
      <c r="Q193" t="n">
        <v>446.56</v>
      </c>
      <c r="R193" t="n">
        <v>69.61</v>
      </c>
      <c r="S193" t="n">
        <v>40.63</v>
      </c>
      <c r="T193" t="n">
        <v>9351.209999999999</v>
      </c>
      <c r="U193" t="n">
        <v>0.58</v>
      </c>
      <c r="V193" t="n">
        <v>0.76</v>
      </c>
      <c r="W193" t="n">
        <v>2.64</v>
      </c>
      <c r="X193" t="n">
        <v>0.5600000000000001</v>
      </c>
      <c r="Y193" t="n">
        <v>0.5</v>
      </c>
      <c r="Z193" t="n">
        <v>10</v>
      </c>
    </row>
    <row r="194">
      <c r="A194" t="n">
        <v>12</v>
      </c>
      <c r="B194" t="n">
        <v>80</v>
      </c>
      <c r="C194" t="inlineStr">
        <is>
          <t xml:space="preserve">CONCLUIDO	</t>
        </is>
      </c>
      <c r="D194" t="n">
        <v>3.3004</v>
      </c>
      <c r="E194" t="n">
        <v>30.3</v>
      </c>
      <c r="F194" t="n">
        <v>27.36</v>
      </c>
      <c r="G194" t="n">
        <v>86.41</v>
      </c>
      <c r="H194" t="n">
        <v>1.31</v>
      </c>
      <c r="I194" t="n">
        <v>19</v>
      </c>
      <c r="J194" t="n">
        <v>176.49</v>
      </c>
      <c r="K194" t="n">
        <v>50.28</v>
      </c>
      <c r="L194" t="n">
        <v>13</v>
      </c>
      <c r="M194" t="n">
        <v>17</v>
      </c>
      <c r="N194" t="n">
        <v>33.21</v>
      </c>
      <c r="O194" t="n">
        <v>22001.54</v>
      </c>
      <c r="P194" t="n">
        <v>319.69</v>
      </c>
      <c r="Q194" t="n">
        <v>446.58</v>
      </c>
      <c r="R194" t="n">
        <v>68.56</v>
      </c>
      <c r="S194" t="n">
        <v>40.63</v>
      </c>
      <c r="T194" t="n">
        <v>8837.43</v>
      </c>
      <c r="U194" t="n">
        <v>0.59</v>
      </c>
      <c r="V194" t="n">
        <v>0.76</v>
      </c>
      <c r="W194" t="n">
        <v>2.64</v>
      </c>
      <c r="X194" t="n">
        <v>0.54</v>
      </c>
      <c r="Y194" t="n">
        <v>0.5</v>
      </c>
      <c r="Z194" t="n">
        <v>10</v>
      </c>
    </row>
    <row r="195">
      <c r="A195" t="n">
        <v>13</v>
      </c>
      <c r="B195" t="n">
        <v>80</v>
      </c>
      <c r="C195" t="inlineStr">
        <is>
          <t xml:space="preserve">CONCLUIDO	</t>
        </is>
      </c>
      <c r="D195" t="n">
        <v>3.3099</v>
      </c>
      <c r="E195" t="n">
        <v>30.21</v>
      </c>
      <c r="F195" t="n">
        <v>27.31</v>
      </c>
      <c r="G195" t="n">
        <v>91.03</v>
      </c>
      <c r="H195" t="n">
        <v>1.4</v>
      </c>
      <c r="I195" t="n">
        <v>18</v>
      </c>
      <c r="J195" t="n">
        <v>177.97</v>
      </c>
      <c r="K195" t="n">
        <v>50.28</v>
      </c>
      <c r="L195" t="n">
        <v>14</v>
      </c>
      <c r="M195" t="n">
        <v>16</v>
      </c>
      <c r="N195" t="n">
        <v>33.69</v>
      </c>
      <c r="O195" t="n">
        <v>22184.13</v>
      </c>
      <c r="P195" t="n">
        <v>316.33</v>
      </c>
      <c r="Q195" t="n">
        <v>446.57</v>
      </c>
      <c r="R195" t="n">
        <v>66.79000000000001</v>
      </c>
      <c r="S195" t="n">
        <v>40.63</v>
      </c>
      <c r="T195" t="n">
        <v>7957.49</v>
      </c>
      <c r="U195" t="n">
        <v>0.61</v>
      </c>
      <c r="V195" t="n">
        <v>0.76</v>
      </c>
      <c r="W195" t="n">
        <v>2.64</v>
      </c>
      <c r="X195" t="n">
        <v>0.48</v>
      </c>
      <c r="Y195" t="n">
        <v>0.5</v>
      </c>
      <c r="Z195" t="n">
        <v>10</v>
      </c>
    </row>
    <row r="196">
      <c r="A196" t="n">
        <v>14</v>
      </c>
      <c r="B196" t="n">
        <v>80</v>
      </c>
      <c r="C196" t="inlineStr">
        <is>
          <t xml:space="preserve">CONCLUIDO	</t>
        </is>
      </c>
      <c r="D196" t="n">
        <v>3.3152</v>
      </c>
      <c r="E196" t="n">
        <v>30.16</v>
      </c>
      <c r="F196" t="n">
        <v>27.29</v>
      </c>
      <c r="G196" t="n">
        <v>96.33</v>
      </c>
      <c r="H196" t="n">
        <v>1.48</v>
      </c>
      <c r="I196" t="n">
        <v>17</v>
      </c>
      <c r="J196" t="n">
        <v>179.46</v>
      </c>
      <c r="K196" t="n">
        <v>50.28</v>
      </c>
      <c r="L196" t="n">
        <v>15</v>
      </c>
      <c r="M196" t="n">
        <v>15</v>
      </c>
      <c r="N196" t="n">
        <v>34.18</v>
      </c>
      <c r="O196" t="n">
        <v>22367.38</v>
      </c>
      <c r="P196" t="n">
        <v>315.08</v>
      </c>
      <c r="Q196" t="n">
        <v>446.56</v>
      </c>
      <c r="R196" t="n">
        <v>66.43000000000001</v>
      </c>
      <c r="S196" t="n">
        <v>40.63</v>
      </c>
      <c r="T196" t="n">
        <v>7777.77</v>
      </c>
      <c r="U196" t="n">
        <v>0.61</v>
      </c>
      <c r="V196" t="n">
        <v>0.76</v>
      </c>
      <c r="W196" t="n">
        <v>2.64</v>
      </c>
      <c r="X196" t="n">
        <v>0.47</v>
      </c>
      <c r="Y196" t="n">
        <v>0.5</v>
      </c>
      <c r="Z196" t="n">
        <v>10</v>
      </c>
    </row>
    <row r="197">
      <c r="A197" t="n">
        <v>15</v>
      </c>
      <c r="B197" t="n">
        <v>80</v>
      </c>
      <c r="C197" t="inlineStr">
        <is>
          <t xml:space="preserve">CONCLUIDO	</t>
        </is>
      </c>
      <c r="D197" t="n">
        <v>3.3313</v>
      </c>
      <c r="E197" t="n">
        <v>30.02</v>
      </c>
      <c r="F197" t="n">
        <v>27.21</v>
      </c>
      <c r="G197" t="n">
        <v>108.84</v>
      </c>
      <c r="H197" t="n">
        <v>1.57</v>
      </c>
      <c r="I197" t="n">
        <v>15</v>
      </c>
      <c r="J197" t="n">
        <v>180.95</v>
      </c>
      <c r="K197" t="n">
        <v>50.28</v>
      </c>
      <c r="L197" t="n">
        <v>16</v>
      </c>
      <c r="M197" t="n">
        <v>13</v>
      </c>
      <c r="N197" t="n">
        <v>34.67</v>
      </c>
      <c r="O197" t="n">
        <v>22551.28</v>
      </c>
      <c r="P197" t="n">
        <v>312.66</v>
      </c>
      <c r="Q197" t="n">
        <v>446.56</v>
      </c>
      <c r="R197" t="n">
        <v>63.68</v>
      </c>
      <c r="S197" t="n">
        <v>40.63</v>
      </c>
      <c r="T197" t="n">
        <v>6413.66</v>
      </c>
      <c r="U197" t="n">
        <v>0.64</v>
      </c>
      <c r="V197" t="n">
        <v>0.76</v>
      </c>
      <c r="W197" t="n">
        <v>2.63</v>
      </c>
      <c r="X197" t="n">
        <v>0.38</v>
      </c>
      <c r="Y197" t="n">
        <v>0.5</v>
      </c>
      <c r="Z197" t="n">
        <v>10</v>
      </c>
    </row>
    <row r="198">
      <c r="A198" t="n">
        <v>16</v>
      </c>
      <c r="B198" t="n">
        <v>80</v>
      </c>
      <c r="C198" t="inlineStr">
        <is>
          <t xml:space="preserve">CONCLUIDO	</t>
        </is>
      </c>
      <c r="D198" t="n">
        <v>3.33</v>
      </c>
      <c r="E198" t="n">
        <v>30.03</v>
      </c>
      <c r="F198" t="n">
        <v>27.22</v>
      </c>
      <c r="G198" t="n">
        <v>108.89</v>
      </c>
      <c r="H198" t="n">
        <v>1.65</v>
      </c>
      <c r="I198" t="n">
        <v>15</v>
      </c>
      <c r="J198" t="n">
        <v>182.45</v>
      </c>
      <c r="K198" t="n">
        <v>50.28</v>
      </c>
      <c r="L198" t="n">
        <v>17</v>
      </c>
      <c r="M198" t="n">
        <v>13</v>
      </c>
      <c r="N198" t="n">
        <v>35.17</v>
      </c>
      <c r="O198" t="n">
        <v>22735.98</v>
      </c>
      <c r="P198" t="n">
        <v>312.13</v>
      </c>
      <c r="Q198" t="n">
        <v>446.56</v>
      </c>
      <c r="R198" t="n">
        <v>64.09</v>
      </c>
      <c r="S198" t="n">
        <v>40.63</v>
      </c>
      <c r="T198" t="n">
        <v>6618.8</v>
      </c>
      <c r="U198" t="n">
        <v>0.63</v>
      </c>
      <c r="V198" t="n">
        <v>0.76</v>
      </c>
      <c r="W198" t="n">
        <v>2.63</v>
      </c>
      <c r="X198" t="n">
        <v>0.4</v>
      </c>
      <c r="Y198" t="n">
        <v>0.5</v>
      </c>
      <c r="Z198" t="n">
        <v>10</v>
      </c>
    </row>
    <row r="199">
      <c r="A199" t="n">
        <v>17</v>
      </c>
      <c r="B199" t="n">
        <v>80</v>
      </c>
      <c r="C199" t="inlineStr">
        <is>
          <t xml:space="preserve">CONCLUIDO	</t>
        </is>
      </c>
      <c r="D199" t="n">
        <v>3.3372</v>
      </c>
      <c r="E199" t="n">
        <v>29.97</v>
      </c>
      <c r="F199" t="n">
        <v>27.19</v>
      </c>
      <c r="G199" t="n">
        <v>116.53</v>
      </c>
      <c r="H199" t="n">
        <v>1.74</v>
      </c>
      <c r="I199" t="n">
        <v>14</v>
      </c>
      <c r="J199" t="n">
        <v>183.95</v>
      </c>
      <c r="K199" t="n">
        <v>50.28</v>
      </c>
      <c r="L199" t="n">
        <v>18</v>
      </c>
      <c r="M199" t="n">
        <v>12</v>
      </c>
      <c r="N199" t="n">
        <v>35.67</v>
      </c>
      <c r="O199" t="n">
        <v>22921.24</v>
      </c>
      <c r="P199" t="n">
        <v>309.99</v>
      </c>
      <c r="Q199" t="n">
        <v>446.56</v>
      </c>
      <c r="R199" t="n">
        <v>63.09</v>
      </c>
      <c r="S199" t="n">
        <v>40.63</v>
      </c>
      <c r="T199" t="n">
        <v>6125.92</v>
      </c>
      <c r="U199" t="n">
        <v>0.64</v>
      </c>
      <c r="V199" t="n">
        <v>0.76</v>
      </c>
      <c r="W199" t="n">
        <v>2.63</v>
      </c>
      <c r="X199" t="n">
        <v>0.36</v>
      </c>
      <c r="Y199" t="n">
        <v>0.5</v>
      </c>
      <c r="Z199" t="n">
        <v>10</v>
      </c>
    </row>
    <row r="200">
      <c r="A200" t="n">
        <v>18</v>
      </c>
      <c r="B200" t="n">
        <v>80</v>
      </c>
      <c r="C200" t="inlineStr">
        <is>
          <t xml:space="preserve">CONCLUIDO	</t>
        </is>
      </c>
      <c r="D200" t="n">
        <v>3.3435</v>
      </c>
      <c r="E200" t="n">
        <v>29.91</v>
      </c>
      <c r="F200" t="n">
        <v>27.17</v>
      </c>
      <c r="G200" t="n">
        <v>125.38</v>
      </c>
      <c r="H200" t="n">
        <v>1.82</v>
      </c>
      <c r="I200" t="n">
        <v>13</v>
      </c>
      <c r="J200" t="n">
        <v>185.46</v>
      </c>
      <c r="K200" t="n">
        <v>50.28</v>
      </c>
      <c r="L200" t="n">
        <v>19</v>
      </c>
      <c r="M200" t="n">
        <v>11</v>
      </c>
      <c r="N200" t="n">
        <v>36.18</v>
      </c>
      <c r="O200" t="n">
        <v>23107.19</v>
      </c>
      <c r="P200" t="n">
        <v>309.6</v>
      </c>
      <c r="Q200" t="n">
        <v>446.58</v>
      </c>
      <c r="R200" t="n">
        <v>62.14</v>
      </c>
      <c r="S200" t="n">
        <v>40.63</v>
      </c>
      <c r="T200" t="n">
        <v>5657.59</v>
      </c>
      <c r="U200" t="n">
        <v>0.65</v>
      </c>
      <c r="V200" t="n">
        <v>0.76</v>
      </c>
      <c r="W200" t="n">
        <v>2.63</v>
      </c>
      <c r="X200" t="n">
        <v>0.34</v>
      </c>
      <c r="Y200" t="n">
        <v>0.5</v>
      </c>
      <c r="Z200" t="n">
        <v>10</v>
      </c>
    </row>
    <row r="201">
      <c r="A201" t="n">
        <v>19</v>
      </c>
      <c r="B201" t="n">
        <v>80</v>
      </c>
      <c r="C201" t="inlineStr">
        <is>
          <t xml:space="preserve">CONCLUIDO	</t>
        </is>
      </c>
      <c r="D201" t="n">
        <v>3.351</v>
      </c>
      <c r="E201" t="n">
        <v>29.84</v>
      </c>
      <c r="F201" t="n">
        <v>27.13</v>
      </c>
      <c r="G201" t="n">
        <v>135.66</v>
      </c>
      <c r="H201" t="n">
        <v>1.9</v>
      </c>
      <c r="I201" t="n">
        <v>12</v>
      </c>
      <c r="J201" t="n">
        <v>186.97</v>
      </c>
      <c r="K201" t="n">
        <v>50.28</v>
      </c>
      <c r="L201" t="n">
        <v>20</v>
      </c>
      <c r="M201" t="n">
        <v>10</v>
      </c>
      <c r="N201" t="n">
        <v>36.69</v>
      </c>
      <c r="O201" t="n">
        <v>23293.82</v>
      </c>
      <c r="P201" t="n">
        <v>306.14</v>
      </c>
      <c r="Q201" t="n">
        <v>446.56</v>
      </c>
      <c r="R201" t="n">
        <v>61.07</v>
      </c>
      <c r="S201" t="n">
        <v>40.63</v>
      </c>
      <c r="T201" t="n">
        <v>5127.45</v>
      </c>
      <c r="U201" t="n">
        <v>0.67</v>
      </c>
      <c r="V201" t="n">
        <v>0.77</v>
      </c>
      <c r="W201" t="n">
        <v>2.63</v>
      </c>
      <c r="X201" t="n">
        <v>0.3</v>
      </c>
      <c r="Y201" t="n">
        <v>0.5</v>
      </c>
      <c r="Z201" t="n">
        <v>10</v>
      </c>
    </row>
    <row r="202">
      <c r="A202" t="n">
        <v>20</v>
      </c>
      <c r="B202" t="n">
        <v>80</v>
      </c>
      <c r="C202" t="inlineStr">
        <is>
          <t xml:space="preserve">CONCLUIDO	</t>
        </is>
      </c>
      <c r="D202" t="n">
        <v>3.3506</v>
      </c>
      <c r="E202" t="n">
        <v>29.84</v>
      </c>
      <c r="F202" t="n">
        <v>27.13</v>
      </c>
      <c r="G202" t="n">
        <v>135.67</v>
      </c>
      <c r="H202" t="n">
        <v>1.98</v>
      </c>
      <c r="I202" t="n">
        <v>12</v>
      </c>
      <c r="J202" t="n">
        <v>188.49</v>
      </c>
      <c r="K202" t="n">
        <v>50.28</v>
      </c>
      <c r="L202" t="n">
        <v>21</v>
      </c>
      <c r="M202" t="n">
        <v>10</v>
      </c>
      <c r="N202" t="n">
        <v>37.21</v>
      </c>
      <c r="O202" t="n">
        <v>23481.16</v>
      </c>
      <c r="P202" t="n">
        <v>305.82</v>
      </c>
      <c r="Q202" t="n">
        <v>446.57</v>
      </c>
      <c r="R202" t="n">
        <v>61.22</v>
      </c>
      <c r="S202" t="n">
        <v>40.63</v>
      </c>
      <c r="T202" t="n">
        <v>5200.79</v>
      </c>
      <c r="U202" t="n">
        <v>0.66</v>
      </c>
      <c r="V202" t="n">
        <v>0.77</v>
      </c>
      <c r="W202" t="n">
        <v>2.63</v>
      </c>
      <c r="X202" t="n">
        <v>0.31</v>
      </c>
      <c r="Y202" t="n">
        <v>0.5</v>
      </c>
      <c r="Z202" t="n">
        <v>10</v>
      </c>
    </row>
    <row r="203">
      <c r="A203" t="n">
        <v>21</v>
      </c>
      <c r="B203" t="n">
        <v>80</v>
      </c>
      <c r="C203" t="inlineStr">
        <is>
          <t xml:space="preserve">CONCLUIDO	</t>
        </is>
      </c>
      <c r="D203" t="n">
        <v>3.3582</v>
      </c>
      <c r="E203" t="n">
        <v>29.78</v>
      </c>
      <c r="F203" t="n">
        <v>27.1</v>
      </c>
      <c r="G203" t="n">
        <v>147.81</v>
      </c>
      <c r="H203" t="n">
        <v>2.05</v>
      </c>
      <c r="I203" t="n">
        <v>11</v>
      </c>
      <c r="J203" t="n">
        <v>190.01</v>
      </c>
      <c r="K203" t="n">
        <v>50.28</v>
      </c>
      <c r="L203" t="n">
        <v>22</v>
      </c>
      <c r="M203" t="n">
        <v>9</v>
      </c>
      <c r="N203" t="n">
        <v>37.74</v>
      </c>
      <c r="O203" t="n">
        <v>23669.2</v>
      </c>
      <c r="P203" t="n">
        <v>303.45</v>
      </c>
      <c r="Q203" t="n">
        <v>446.56</v>
      </c>
      <c r="R203" t="n">
        <v>60.06</v>
      </c>
      <c r="S203" t="n">
        <v>40.63</v>
      </c>
      <c r="T203" t="n">
        <v>4624.13</v>
      </c>
      <c r="U203" t="n">
        <v>0.68</v>
      </c>
      <c r="V203" t="n">
        <v>0.77</v>
      </c>
      <c r="W203" t="n">
        <v>2.63</v>
      </c>
      <c r="X203" t="n">
        <v>0.27</v>
      </c>
      <c r="Y203" t="n">
        <v>0.5</v>
      </c>
      <c r="Z203" t="n">
        <v>10</v>
      </c>
    </row>
    <row r="204">
      <c r="A204" t="n">
        <v>22</v>
      </c>
      <c r="B204" t="n">
        <v>80</v>
      </c>
      <c r="C204" t="inlineStr">
        <is>
          <t xml:space="preserve">CONCLUIDO	</t>
        </is>
      </c>
      <c r="D204" t="n">
        <v>3.3561</v>
      </c>
      <c r="E204" t="n">
        <v>29.8</v>
      </c>
      <c r="F204" t="n">
        <v>27.12</v>
      </c>
      <c r="G204" t="n">
        <v>147.91</v>
      </c>
      <c r="H204" t="n">
        <v>2.13</v>
      </c>
      <c r="I204" t="n">
        <v>11</v>
      </c>
      <c r="J204" t="n">
        <v>191.55</v>
      </c>
      <c r="K204" t="n">
        <v>50.28</v>
      </c>
      <c r="L204" t="n">
        <v>23</v>
      </c>
      <c r="M204" t="n">
        <v>9</v>
      </c>
      <c r="N204" t="n">
        <v>38.27</v>
      </c>
      <c r="O204" t="n">
        <v>23857.96</v>
      </c>
      <c r="P204" t="n">
        <v>303.9</v>
      </c>
      <c r="Q204" t="n">
        <v>446.56</v>
      </c>
      <c r="R204" t="n">
        <v>60.61</v>
      </c>
      <c r="S204" t="n">
        <v>40.63</v>
      </c>
      <c r="T204" t="n">
        <v>4900.5</v>
      </c>
      <c r="U204" t="n">
        <v>0.67</v>
      </c>
      <c r="V204" t="n">
        <v>0.77</v>
      </c>
      <c r="W204" t="n">
        <v>2.63</v>
      </c>
      <c r="X204" t="n">
        <v>0.29</v>
      </c>
      <c r="Y204" t="n">
        <v>0.5</v>
      </c>
      <c r="Z204" t="n">
        <v>10</v>
      </c>
    </row>
    <row r="205">
      <c r="A205" t="n">
        <v>23</v>
      </c>
      <c r="B205" t="n">
        <v>80</v>
      </c>
      <c r="C205" t="inlineStr">
        <is>
          <t xml:space="preserve">CONCLUIDO	</t>
        </is>
      </c>
      <c r="D205" t="n">
        <v>3.3642</v>
      </c>
      <c r="E205" t="n">
        <v>29.72</v>
      </c>
      <c r="F205" t="n">
        <v>27.08</v>
      </c>
      <c r="G205" t="n">
        <v>162.47</v>
      </c>
      <c r="H205" t="n">
        <v>2.21</v>
      </c>
      <c r="I205" t="n">
        <v>10</v>
      </c>
      <c r="J205" t="n">
        <v>193.08</v>
      </c>
      <c r="K205" t="n">
        <v>50.28</v>
      </c>
      <c r="L205" t="n">
        <v>24</v>
      </c>
      <c r="M205" t="n">
        <v>8</v>
      </c>
      <c r="N205" t="n">
        <v>38.8</v>
      </c>
      <c r="O205" t="n">
        <v>24047.45</v>
      </c>
      <c r="P205" t="n">
        <v>300.29</v>
      </c>
      <c r="Q205" t="n">
        <v>446.56</v>
      </c>
      <c r="R205" t="n">
        <v>59.59</v>
      </c>
      <c r="S205" t="n">
        <v>40.63</v>
      </c>
      <c r="T205" t="n">
        <v>4393.46</v>
      </c>
      <c r="U205" t="n">
        <v>0.68</v>
      </c>
      <c r="V205" t="n">
        <v>0.77</v>
      </c>
      <c r="W205" t="n">
        <v>2.62</v>
      </c>
      <c r="X205" t="n">
        <v>0.25</v>
      </c>
      <c r="Y205" t="n">
        <v>0.5</v>
      </c>
      <c r="Z205" t="n">
        <v>10</v>
      </c>
    </row>
    <row r="206">
      <c r="A206" t="n">
        <v>24</v>
      </c>
      <c r="B206" t="n">
        <v>80</v>
      </c>
      <c r="C206" t="inlineStr">
        <is>
          <t xml:space="preserve">CONCLUIDO	</t>
        </is>
      </c>
      <c r="D206" t="n">
        <v>3.3628</v>
      </c>
      <c r="E206" t="n">
        <v>29.74</v>
      </c>
      <c r="F206" t="n">
        <v>27.09</v>
      </c>
      <c r="G206" t="n">
        <v>162.54</v>
      </c>
      <c r="H206" t="n">
        <v>2.28</v>
      </c>
      <c r="I206" t="n">
        <v>10</v>
      </c>
      <c r="J206" t="n">
        <v>194.62</v>
      </c>
      <c r="K206" t="n">
        <v>50.28</v>
      </c>
      <c r="L206" t="n">
        <v>25</v>
      </c>
      <c r="M206" t="n">
        <v>8</v>
      </c>
      <c r="N206" t="n">
        <v>39.34</v>
      </c>
      <c r="O206" t="n">
        <v>24237.67</v>
      </c>
      <c r="P206" t="n">
        <v>300.81</v>
      </c>
      <c r="Q206" t="n">
        <v>446.56</v>
      </c>
      <c r="R206" t="n">
        <v>59.78</v>
      </c>
      <c r="S206" t="n">
        <v>40.63</v>
      </c>
      <c r="T206" t="n">
        <v>4490.8</v>
      </c>
      <c r="U206" t="n">
        <v>0.68</v>
      </c>
      <c r="V206" t="n">
        <v>0.77</v>
      </c>
      <c r="W206" t="n">
        <v>2.62</v>
      </c>
      <c r="X206" t="n">
        <v>0.26</v>
      </c>
      <c r="Y206" t="n">
        <v>0.5</v>
      </c>
      <c r="Z206" t="n">
        <v>10</v>
      </c>
    </row>
    <row r="207">
      <c r="A207" t="n">
        <v>25</v>
      </c>
      <c r="B207" t="n">
        <v>80</v>
      </c>
      <c r="C207" t="inlineStr">
        <is>
          <t xml:space="preserve">CONCLUIDO	</t>
        </is>
      </c>
      <c r="D207" t="n">
        <v>3.3637</v>
      </c>
      <c r="E207" t="n">
        <v>29.73</v>
      </c>
      <c r="F207" t="n">
        <v>27.08</v>
      </c>
      <c r="G207" t="n">
        <v>162.5</v>
      </c>
      <c r="H207" t="n">
        <v>2.35</v>
      </c>
      <c r="I207" t="n">
        <v>10</v>
      </c>
      <c r="J207" t="n">
        <v>196.17</v>
      </c>
      <c r="K207" t="n">
        <v>50.28</v>
      </c>
      <c r="L207" t="n">
        <v>26</v>
      </c>
      <c r="M207" t="n">
        <v>8</v>
      </c>
      <c r="N207" t="n">
        <v>39.89</v>
      </c>
      <c r="O207" t="n">
        <v>24428.62</v>
      </c>
      <c r="P207" t="n">
        <v>296.47</v>
      </c>
      <c r="Q207" t="n">
        <v>446.56</v>
      </c>
      <c r="R207" t="n">
        <v>59.48</v>
      </c>
      <c r="S207" t="n">
        <v>40.63</v>
      </c>
      <c r="T207" t="n">
        <v>4340.01</v>
      </c>
      <c r="U207" t="n">
        <v>0.68</v>
      </c>
      <c r="V207" t="n">
        <v>0.77</v>
      </c>
      <c r="W207" t="n">
        <v>2.63</v>
      </c>
      <c r="X207" t="n">
        <v>0.26</v>
      </c>
      <c r="Y207" t="n">
        <v>0.5</v>
      </c>
      <c r="Z207" t="n">
        <v>10</v>
      </c>
    </row>
    <row r="208">
      <c r="A208" t="n">
        <v>26</v>
      </c>
      <c r="B208" t="n">
        <v>80</v>
      </c>
      <c r="C208" t="inlineStr">
        <is>
          <t xml:space="preserve">CONCLUIDO	</t>
        </is>
      </c>
      <c r="D208" t="n">
        <v>3.3706</v>
      </c>
      <c r="E208" t="n">
        <v>29.67</v>
      </c>
      <c r="F208" t="n">
        <v>27.05</v>
      </c>
      <c r="G208" t="n">
        <v>180.36</v>
      </c>
      <c r="H208" t="n">
        <v>2.42</v>
      </c>
      <c r="I208" t="n">
        <v>9</v>
      </c>
      <c r="J208" t="n">
        <v>197.73</v>
      </c>
      <c r="K208" t="n">
        <v>50.28</v>
      </c>
      <c r="L208" t="n">
        <v>27</v>
      </c>
      <c r="M208" t="n">
        <v>7</v>
      </c>
      <c r="N208" t="n">
        <v>40.45</v>
      </c>
      <c r="O208" t="n">
        <v>24620.33</v>
      </c>
      <c r="P208" t="n">
        <v>295.56</v>
      </c>
      <c r="Q208" t="n">
        <v>446.56</v>
      </c>
      <c r="R208" t="n">
        <v>58.59</v>
      </c>
      <c r="S208" t="n">
        <v>40.63</v>
      </c>
      <c r="T208" t="n">
        <v>3900.86</v>
      </c>
      <c r="U208" t="n">
        <v>0.6899999999999999</v>
      </c>
      <c r="V208" t="n">
        <v>0.77</v>
      </c>
      <c r="W208" t="n">
        <v>2.62</v>
      </c>
      <c r="X208" t="n">
        <v>0.23</v>
      </c>
      <c r="Y208" t="n">
        <v>0.5</v>
      </c>
      <c r="Z208" t="n">
        <v>10</v>
      </c>
    </row>
    <row r="209">
      <c r="A209" t="n">
        <v>27</v>
      </c>
      <c r="B209" t="n">
        <v>80</v>
      </c>
      <c r="C209" t="inlineStr">
        <is>
          <t xml:space="preserve">CONCLUIDO	</t>
        </is>
      </c>
      <c r="D209" t="n">
        <v>3.3695</v>
      </c>
      <c r="E209" t="n">
        <v>29.68</v>
      </c>
      <c r="F209" t="n">
        <v>27.06</v>
      </c>
      <c r="G209" t="n">
        <v>180.43</v>
      </c>
      <c r="H209" t="n">
        <v>2.49</v>
      </c>
      <c r="I209" t="n">
        <v>9</v>
      </c>
      <c r="J209" t="n">
        <v>199.29</v>
      </c>
      <c r="K209" t="n">
        <v>50.28</v>
      </c>
      <c r="L209" t="n">
        <v>28</v>
      </c>
      <c r="M209" t="n">
        <v>7</v>
      </c>
      <c r="N209" t="n">
        <v>41.01</v>
      </c>
      <c r="O209" t="n">
        <v>24812.8</v>
      </c>
      <c r="P209" t="n">
        <v>296.73</v>
      </c>
      <c r="Q209" t="n">
        <v>446.56</v>
      </c>
      <c r="R209" t="n">
        <v>58.87</v>
      </c>
      <c r="S209" t="n">
        <v>40.63</v>
      </c>
      <c r="T209" t="n">
        <v>4041.64</v>
      </c>
      <c r="U209" t="n">
        <v>0.6899999999999999</v>
      </c>
      <c r="V209" t="n">
        <v>0.77</v>
      </c>
      <c r="W209" t="n">
        <v>2.63</v>
      </c>
      <c r="X209" t="n">
        <v>0.24</v>
      </c>
      <c r="Y209" t="n">
        <v>0.5</v>
      </c>
      <c r="Z209" t="n">
        <v>10</v>
      </c>
    </row>
    <row r="210">
      <c r="A210" t="n">
        <v>28</v>
      </c>
      <c r="B210" t="n">
        <v>80</v>
      </c>
      <c r="C210" t="inlineStr">
        <is>
          <t xml:space="preserve">CONCLUIDO	</t>
        </is>
      </c>
      <c r="D210" t="n">
        <v>3.3691</v>
      </c>
      <c r="E210" t="n">
        <v>29.68</v>
      </c>
      <c r="F210" t="n">
        <v>27.07</v>
      </c>
      <c r="G210" t="n">
        <v>180.45</v>
      </c>
      <c r="H210" t="n">
        <v>2.56</v>
      </c>
      <c r="I210" t="n">
        <v>9</v>
      </c>
      <c r="J210" t="n">
        <v>200.85</v>
      </c>
      <c r="K210" t="n">
        <v>50.28</v>
      </c>
      <c r="L210" t="n">
        <v>29</v>
      </c>
      <c r="M210" t="n">
        <v>7</v>
      </c>
      <c r="N210" t="n">
        <v>41.57</v>
      </c>
      <c r="O210" t="n">
        <v>25006.03</v>
      </c>
      <c r="P210" t="n">
        <v>292.97</v>
      </c>
      <c r="Q210" t="n">
        <v>446.56</v>
      </c>
      <c r="R210" t="n">
        <v>59.15</v>
      </c>
      <c r="S210" t="n">
        <v>40.63</v>
      </c>
      <c r="T210" t="n">
        <v>4181</v>
      </c>
      <c r="U210" t="n">
        <v>0.6899999999999999</v>
      </c>
      <c r="V210" t="n">
        <v>0.77</v>
      </c>
      <c r="W210" t="n">
        <v>2.62</v>
      </c>
      <c r="X210" t="n">
        <v>0.24</v>
      </c>
      <c r="Y210" t="n">
        <v>0.5</v>
      </c>
      <c r="Z210" t="n">
        <v>10</v>
      </c>
    </row>
    <row r="211">
      <c r="A211" t="n">
        <v>29</v>
      </c>
      <c r="B211" t="n">
        <v>80</v>
      </c>
      <c r="C211" t="inlineStr">
        <is>
          <t xml:space="preserve">CONCLUIDO	</t>
        </is>
      </c>
      <c r="D211" t="n">
        <v>3.3784</v>
      </c>
      <c r="E211" t="n">
        <v>29.6</v>
      </c>
      <c r="F211" t="n">
        <v>27.02</v>
      </c>
      <c r="G211" t="n">
        <v>202.63</v>
      </c>
      <c r="H211" t="n">
        <v>2.63</v>
      </c>
      <c r="I211" t="n">
        <v>8</v>
      </c>
      <c r="J211" t="n">
        <v>202.43</v>
      </c>
      <c r="K211" t="n">
        <v>50.28</v>
      </c>
      <c r="L211" t="n">
        <v>30</v>
      </c>
      <c r="M211" t="n">
        <v>6</v>
      </c>
      <c r="N211" t="n">
        <v>42.15</v>
      </c>
      <c r="O211" t="n">
        <v>25200.04</v>
      </c>
      <c r="P211" t="n">
        <v>290.49</v>
      </c>
      <c r="Q211" t="n">
        <v>446.56</v>
      </c>
      <c r="R211" t="n">
        <v>57.45</v>
      </c>
      <c r="S211" t="n">
        <v>40.63</v>
      </c>
      <c r="T211" t="n">
        <v>3334.82</v>
      </c>
      <c r="U211" t="n">
        <v>0.71</v>
      </c>
      <c r="V211" t="n">
        <v>0.77</v>
      </c>
      <c r="W211" t="n">
        <v>2.62</v>
      </c>
      <c r="X211" t="n">
        <v>0.19</v>
      </c>
      <c r="Y211" t="n">
        <v>0.5</v>
      </c>
      <c r="Z211" t="n">
        <v>10</v>
      </c>
    </row>
    <row r="212">
      <c r="A212" t="n">
        <v>30</v>
      </c>
      <c r="B212" t="n">
        <v>80</v>
      </c>
      <c r="C212" t="inlineStr">
        <is>
          <t xml:space="preserve">CONCLUIDO	</t>
        </is>
      </c>
      <c r="D212" t="n">
        <v>3.3778</v>
      </c>
      <c r="E212" t="n">
        <v>29.61</v>
      </c>
      <c r="F212" t="n">
        <v>27.02</v>
      </c>
      <c r="G212" t="n">
        <v>202.67</v>
      </c>
      <c r="H212" t="n">
        <v>2.7</v>
      </c>
      <c r="I212" t="n">
        <v>8</v>
      </c>
      <c r="J212" t="n">
        <v>204.01</v>
      </c>
      <c r="K212" t="n">
        <v>50.28</v>
      </c>
      <c r="L212" t="n">
        <v>31</v>
      </c>
      <c r="M212" t="n">
        <v>6</v>
      </c>
      <c r="N212" t="n">
        <v>42.73</v>
      </c>
      <c r="O212" t="n">
        <v>25394.96</v>
      </c>
      <c r="P212" t="n">
        <v>291.12</v>
      </c>
      <c r="Q212" t="n">
        <v>446.56</v>
      </c>
      <c r="R212" t="n">
        <v>57.59</v>
      </c>
      <c r="S212" t="n">
        <v>40.63</v>
      </c>
      <c r="T212" t="n">
        <v>3405.35</v>
      </c>
      <c r="U212" t="n">
        <v>0.71</v>
      </c>
      <c r="V212" t="n">
        <v>0.77</v>
      </c>
      <c r="W212" t="n">
        <v>2.62</v>
      </c>
      <c r="X212" t="n">
        <v>0.2</v>
      </c>
      <c r="Y212" t="n">
        <v>0.5</v>
      </c>
      <c r="Z212" t="n">
        <v>10</v>
      </c>
    </row>
    <row r="213">
      <c r="A213" t="n">
        <v>31</v>
      </c>
      <c r="B213" t="n">
        <v>80</v>
      </c>
      <c r="C213" t="inlineStr">
        <is>
          <t xml:space="preserve">CONCLUIDO	</t>
        </is>
      </c>
      <c r="D213" t="n">
        <v>3.3769</v>
      </c>
      <c r="E213" t="n">
        <v>29.61</v>
      </c>
      <c r="F213" t="n">
        <v>27.03</v>
      </c>
      <c r="G213" t="n">
        <v>202.73</v>
      </c>
      <c r="H213" t="n">
        <v>2.76</v>
      </c>
      <c r="I213" t="n">
        <v>8</v>
      </c>
      <c r="J213" t="n">
        <v>205.59</v>
      </c>
      <c r="K213" t="n">
        <v>50.28</v>
      </c>
      <c r="L213" t="n">
        <v>32</v>
      </c>
      <c r="M213" t="n">
        <v>6</v>
      </c>
      <c r="N213" t="n">
        <v>43.31</v>
      </c>
      <c r="O213" t="n">
        <v>25590.57</v>
      </c>
      <c r="P213" t="n">
        <v>290.21</v>
      </c>
      <c r="Q213" t="n">
        <v>446.56</v>
      </c>
      <c r="R213" t="n">
        <v>57.89</v>
      </c>
      <c r="S213" t="n">
        <v>40.63</v>
      </c>
      <c r="T213" t="n">
        <v>3556.88</v>
      </c>
      <c r="U213" t="n">
        <v>0.7</v>
      </c>
      <c r="V213" t="n">
        <v>0.77</v>
      </c>
      <c r="W213" t="n">
        <v>2.62</v>
      </c>
      <c r="X213" t="n">
        <v>0.2</v>
      </c>
      <c r="Y213" t="n">
        <v>0.5</v>
      </c>
      <c r="Z213" t="n">
        <v>10</v>
      </c>
    </row>
    <row r="214">
      <c r="A214" t="n">
        <v>32</v>
      </c>
      <c r="B214" t="n">
        <v>80</v>
      </c>
      <c r="C214" t="inlineStr">
        <is>
          <t xml:space="preserve">CONCLUIDO	</t>
        </is>
      </c>
      <c r="D214" t="n">
        <v>3.3777</v>
      </c>
      <c r="E214" t="n">
        <v>29.61</v>
      </c>
      <c r="F214" t="n">
        <v>27.02</v>
      </c>
      <c r="G214" t="n">
        <v>202.68</v>
      </c>
      <c r="H214" t="n">
        <v>2.83</v>
      </c>
      <c r="I214" t="n">
        <v>8</v>
      </c>
      <c r="J214" t="n">
        <v>207.19</v>
      </c>
      <c r="K214" t="n">
        <v>50.28</v>
      </c>
      <c r="L214" t="n">
        <v>33</v>
      </c>
      <c r="M214" t="n">
        <v>5</v>
      </c>
      <c r="N214" t="n">
        <v>43.91</v>
      </c>
      <c r="O214" t="n">
        <v>25786.97</v>
      </c>
      <c r="P214" t="n">
        <v>287.6</v>
      </c>
      <c r="Q214" t="n">
        <v>446.56</v>
      </c>
      <c r="R214" t="n">
        <v>57.7</v>
      </c>
      <c r="S214" t="n">
        <v>40.63</v>
      </c>
      <c r="T214" t="n">
        <v>3458.17</v>
      </c>
      <c r="U214" t="n">
        <v>0.7</v>
      </c>
      <c r="V214" t="n">
        <v>0.77</v>
      </c>
      <c r="W214" t="n">
        <v>2.62</v>
      </c>
      <c r="X214" t="n">
        <v>0.2</v>
      </c>
      <c r="Y214" t="n">
        <v>0.5</v>
      </c>
      <c r="Z214" t="n">
        <v>10</v>
      </c>
    </row>
    <row r="215">
      <c r="A215" t="n">
        <v>33</v>
      </c>
      <c r="B215" t="n">
        <v>80</v>
      </c>
      <c r="C215" t="inlineStr">
        <is>
          <t xml:space="preserve">CONCLUIDO	</t>
        </is>
      </c>
      <c r="D215" t="n">
        <v>3.3828</v>
      </c>
      <c r="E215" t="n">
        <v>29.56</v>
      </c>
      <c r="F215" t="n">
        <v>27.01</v>
      </c>
      <c r="G215" t="n">
        <v>231.53</v>
      </c>
      <c r="H215" t="n">
        <v>2.89</v>
      </c>
      <c r="I215" t="n">
        <v>7</v>
      </c>
      <c r="J215" t="n">
        <v>208.78</v>
      </c>
      <c r="K215" t="n">
        <v>50.28</v>
      </c>
      <c r="L215" t="n">
        <v>34</v>
      </c>
      <c r="M215" t="n">
        <v>4</v>
      </c>
      <c r="N215" t="n">
        <v>44.5</v>
      </c>
      <c r="O215" t="n">
        <v>25984.2</v>
      </c>
      <c r="P215" t="n">
        <v>283.24</v>
      </c>
      <c r="Q215" t="n">
        <v>446.56</v>
      </c>
      <c r="R215" t="n">
        <v>57.21</v>
      </c>
      <c r="S215" t="n">
        <v>40.63</v>
      </c>
      <c r="T215" t="n">
        <v>3220.2</v>
      </c>
      <c r="U215" t="n">
        <v>0.71</v>
      </c>
      <c r="V215" t="n">
        <v>0.77</v>
      </c>
      <c r="W215" t="n">
        <v>2.62</v>
      </c>
      <c r="X215" t="n">
        <v>0.18</v>
      </c>
      <c r="Y215" t="n">
        <v>0.5</v>
      </c>
      <c r="Z215" t="n">
        <v>10</v>
      </c>
    </row>
    <row r="216">
      <c r="A216" t="n">
        <v>34</v>
      </c>
      <c r="B216" t="n">
        <v>80</v>
      </c>
      <c r="C216" t="inlineStr">
        <is>
          <t xml:space="preserve">CONCLUIDO	</t>
        </is>
      </c>
      <c r="D216" t="n">
        <v>3.3829</v>
      </c>
      <c r="E216" t="n">
        <v>29.56</v>
      </c>
      <c r="F216" t="n">
        <v>27.01</v>
      </c>
      <c r="G216" t="n">
        <v>231.52</v>
      </c>
      <c r="H216" t="n">
        <v>2.96</v>
      </c>
      <c r="I216" t="n">
        <v>7</v>
      </c>
      <c r="J216" t="n">
        <v>210.39</v>
      </c>
      <c r="K216" t="n">
        <v>50.28</v>
      </c>
      <c r="L216" t="n">
        <v>35</v>
      </c>
      <c r="M216" t="n">
        <v>2</v>
      </c>
      <c r="N216" t="n">
        <v>45.11</v>
      </c>
      <c r="O216" t="n">
        <v>26182.25</v>
      </c>
      <c r="P216" t="n">
        <v>285.22</v>
      </c>
      <c r="Q216" t="n">
        <v>446.56</v>
      </c>
      <c r="R216" t="n">
        <v>57.09</v>
      </c>
      <c r="S216" t="n">
        <v>40.63</v>
      </c>
      <c r="T216" t="n">
        <v>3162.23</v>
      </c>
      <c r="U216" t="n">
        <v>0.71</v>
      </c>
      <c r="V216" t="n">
        <v>0.77</v>
      </c>
      <c r="W216" t="n">
        <v>2.62</v>
      </c>
      <c r="X216" t="n">
        <v>0.18</v>
      </c>
      <c r="Y216" t="n">
        <v>0.5</v>
      </c>
      <c r="Z216" t="n">
        <v>10</v>
      </c>
    </row>
    <row r="217">
      <c r="A217" t="n">
        <v>35</v>
      </c>
      <c r="B217" t="n">
        <v>80</v>
      </c>
      <c r="C217" t="inlineStr">
        <is>
          <t xml:space="preserve">CONCLUIDO	</t>
        </is>
      </c>
      <c r="D217" t="n">
        <v>3.3836</v>
      </c>
      <c r="E217" t="n">
        <v>29.55</v>
      </c>
      <c r="F217" t="n">
        <v>27</v>
      </c>
      <c r="G217" t="n">
        <v>231.46</v>
      </c>
      <c r="H217" t="n">
        <v>3.02</v>
      </c>
      <c r="I217" t="n">
        <v>7</v>
      </c>
      <c r="J217" t="n">
        <v>212</v>
      </c>
      <c r="K217" t="n">
        <v>50.28</v>
      </c>
      <c r="L217" t="n">
        <v>36</v>
      </c>
      <c r="M217" t="n">
        <v>3</v>
      </c>
      <c r="N217" t="n">
        <v>45.72</v>
      </c>
      <c r="O217" t="n">
        <v>26381.14</v>
      </c>
      <c r="P217" t="n">
        <v>287.01</v>
      </c>
      <c r="Q217" t="n">
        <v>446.56</v>
      </c>
      <c r="R217" t="n">
        <v>56.91</v>
      </c>
      <c r="S217" t="n">
        <v>40.63</v>
      </c>
      <c r="T217" t="n">
        <v>3071.18</v>
      </c>
      <c r="U217" t="n">
        <v>0.71</v>
      </c>
      <c r="V217" t="n">
        <v>0.77</v>
      </c>
      <c r="W217" t="n">
        <v>2.62</v>
      </c>
      <c r="X217" t="n">
        <v>0.18</v>
      </c>
      <c r="Y217" t="n">
        <v>0.5</v>
      </c>
      <c r="Z217" t="n">
        <v>10</v>
      </c>
    </row>
    <row r="218">
      <c r="A218" t="n">
        <v>36</v>
      </c>
      <c r="B218" t="n">
        <v>80</v>
      </c>
      <c r="C218" t="inlineStr">
        <is>
          <t xml:space="preserve">CONCLUIDO	</t>
        </is>
      </c>
      <c r="D218" t="n">
        <v>3.3842</v>
      </c>
      <c r="E218" t="n">
        <v>29.55</v>
      </c>
      <c r="F218" t="n">
        <v>27</v>
      </c>
      <c r="G218" t="n">
        <v>231.42</v>
      </c>
      <c r="H218" t="n">
        <v>3.08</v>
      </c>
      <c r="I218" t="n">
        <v>7</v>
      </c>
      <c r="J218" t="n">
        <v>213.62</v>
      </c>
      <c r="K218" t="n">
        <v>50.28</v>
      </c>
      <c r="L218" t="n">
        <v>37</v>
      </c>
      <c r="M218" t="n">
        <v>1</v>
      </c>
      <c r="N218" t="n">
        <v>46.34</v>
      </c>
      <c r="O218" t="n">
        <v>26580.87</v>
      </c>
      <c r="P218" t="n">
        <v>288.62</v>
      </c>
      <c r="Q218" t="n">
        <v>446.56</v>
      </c>
      <c r="R218" t="n">
        <v>56.63</v>
      </c>
      <c r="S218" t="n">
        <v>40.63</v>
      </c>
      <c r="T218" t="n">
        <v>2932.21</v>
      </c>
      <c r="U218" t="n">
        <v>0.72</v>
      </c>
      <c r="V218" t="n">
        <v>0.77</v>
      </c>
      <c r="W218" t="n">
        <v>2.63</v>
      </c>
      <c r="X218" t="n">
        <v>0.17</v>
      </c>
      <c r="Y218" t="n">
        <v>0.5</v>
      </c>
      <c r="Z218" t="n">
        <v>10</v>
      </c>
    </row>
    <row r="219">
      <c r="A219" t="n">
        <v>37</v>
      </c>
      <c r="B219" t="n">
        <v>80</v>
      </c>
      <c r="C219" t="inlineStr">
        <is>
          <t xml:space="preserve">CONCLUIDO	</t>
        </is>
      </c>
      <c r="D219" t="n">
        <v>3.3844</v>
      </c>
      <c r="E219" t="n">
        <v>29.55</v>
      </c>
      <c r="F219" t="n">
        <v>27</v>
      </c>
      <c r="G219" t="n">
        <v>231.4</v>
      </c>
      <c r="H219" t="n">
        <v>3.14</v>
      </c>
      <c r="I219" t="n">
        <v>7</v>
      </c>
      <c r="J219" t="n">
        <v>215.25</v>
      </c>
      <c r="K219" t="n">
        <v>50.28</v>
      </c>
      <c r="L219" t="n">
        <v>38</v>
      </c>
      <c r="M219" t="n">
        <v>1</v>
      </c>
      <c r="N219" t="n">
        <v>46.97</v>
      </c>
      <c r="O219" t="n">
        <v>26781.46</v>
      </c>
      <c r="P219" t="n">
        <v>290.13</v>
      </c>
      <c r="Q219" t="n">
        <v>446.56</v>
      </c>
      <c r="R219" t="n">
        <v>56.67</v>
      </c>
      <c r="S219" t="n">
        <v>40.63</v>
      </c>
      <c r="T219" t="n">
        <v>2952.14</v>
      </c>
      <c r="U219" t="n">
        <v>0.72</v>
      </c>
      <c r="V219" t="n">
        <v>0.77</v>
      </c>
      <c r="W219" t="n">
        <v>2.62</v>
      </c>
      <c r="X219" t="n">
        <v>0.17</v>
      </c>
      <c r="Y219" t="n">
        <v>0.5</v>
      </c>
      <c r="Z219" t="n">
        <v>10</v>
      </c>
    </row>
    <row r="220">
      <c r="A220" t="n">
        <v>38</v>
      </c>
      <c r="B220" t="n">
        <v>80</v>
      </c>
      <c r="C220" t="inlineStr">
        <is>
          <t xml:space="preserve">CONCLUIDO	</t>
        </is>
      </c>
      <c r="D220" t="n">
        <v>3.3843</v>
      </c>
      <c r="E220" t="n">
        <v>29.55</v>
      </c>
      <c r="F220" t="n">
        <v>27</v>
      </c>
      <c r="G220" t="n">
        <v>231.41</v>
      </c>
      <c r="H220" t="n">
        <v>3.2</v>
      </c>
      <c r="I220" t="n">
        <v>7</v>
      </c>
      <c r="J220" t="n">
        <v>216.88</v>
      </c>
      <c r="K220" t="n">
        <v>50.28</v>
      </c>
      <c r="L220" t="n">
        <v>39</v>
      </c>
      <c r="M220" t="n">
        <v>0</v>
      </c>
      <c r="N220" t="n">
        <v>47.6</v>
      </c>
      <c r="O220" t="n">
        <v>26982.93</v>
      </c>
      <c r="P220" t="n">
        <v>292.1</v>
      </c>
      <c r="Q220" t="n">
        <v>446.56</v>
      </c>
      <c r="R220" t="n">
        <v>56.63</v>
      </c>
      <c r="S220" t="n">
        <v>40.63</v>
      </c>
      <c r="T220" t="n">
        <v>2931.89</v>
      </c>
      <c r="U220" t="n">
        <v>0.72</v>
      </c>
      <c r="V220" t="n">
        <v>0.77</v>
      </c>
      <c r="W220" t="n">
        <v>2.62</v>
      </c>
      <c r="X220" t="n">
        <v>0.17</v>
      </c>
      <c r="Y220" t="n">
        <v>0.5</v>
      </c>
      <c r="Z220" t="n">
        <v>10</v>
      </c>
    </row>
    <row r="221">
      <c r="A221" t="n">
        <v>0</v>
      </c>
      <c r="B221" t="n">
        <v>35</v>
      </c>
      <c r="C221" t="inlineStr">
        <is>
          <t xml:space="preserve">CONCLUIDO	</t>
        </is>
      </c>
      <c r="D221" t="n">
        <v>2.6954</v>
      </c>
      <c r="E221" t="n">
        <v>37.1</v>
      </c>
      <c r="F221" t="n">
        <v>32.09</v>
      </c>
      <c r="G221" t="n">
        <v>10.64</v>
      </c>
      <c r="H221" t="n">
        <v>0.22</v>
      </c>
      <c r="I221" t="n">
        <v>181</v>
      </c>
      <c r="J221" t="n">
        <v>80.84</v>
      </c>
      <c r="K221" t="n">
        <v>35.1</v>
      </c>
      <c r="L221" t="n">
        <v>1</v>
      </c>
      <c r="M221" t="n">
        <v>179</v>
      </c>
      <c r="N221" t="n">
        <v>9.74</v>
      </c>
      <c r="O221" t="n">
        <v>10204.21</v>
      </c>
      <c r="P221" t="n">
        <v>249.3</v>
      </c>
      <c r="Q221" t="n">
        <v>446.63</v>
      </c>
      <c r="R221" t="n">
        <v>222.82</v>
      </c>
      <c r="S221" t="n">
        <v>40.63</v>
      </c>
      <c r="T221" t="n">
        <v>85154.7</v>
      </c>
      <c r="U221" t="n">
        <v>0.18</v>
      </c>
      <c r="V221" t="n">
        <v>0.65</v>
      </c>
      <c r="W221" t="n">
        <v>2.9</v>
      </c>
      <c r="X221" t="n">
        <v>5.26</v>
      </c>
      <c r="Y221" t="n">
        <v>0.5</v>
      </c>
      <c r="Z221" t="n">
        <v>10</v>
      </c>
    </row>
    <row r="222">
      <c r="A222" t="n">
        <v>1</v>
      </c>
      <c r="B222" t="n">
        <v>35</v>
      </c>
      <c r="C222" t="inlineStr">
        <is>
          <t xml:space="preserve">CONCLUIDO	</t>
        </is>
      </c>
      <c r="D222" t="n">
        <v>3.0827</v>
      </c>
      <c r="E222" t="n">
        <v>32.44</v>
      </c>
      <c r="F222" t="n">
        <v>29.15</v>
      </c>
      <c r="G222" t="n">
        <v>21.59</v>
      </c>
      <c r="H222" t="n">
        <v>0.43</v>
      </c>
      <c r="I222" t="n">
        <v>81</v>
      </c>
      <c r="J222" t="n">
        <v>82.04000000000001</v>
      </c>
      <c r="K222" t="n">
        <v>35.1</v>
      </c>
      <c r="L222" t="n">
        <v>2</v>
      </c>
      <c r="M222" t="n">
        <v>79</v>
      </c>
      <c r="N222" t="n">
        <v>9.94</v>
      </c>
      <c r="O222" t="n">
        <v>10352.53</v>
      </c>
      <c r="P222" t="n">
        <v>222.73</v>
      </c>
      <c r="Q222" t="n">
        <v>446.59</v>
      </c>
      <c r="R222" t="n">
        <v>126.32</v>
      </c>
      <c r="S222" t="n">
        <v>40.63</v>
      </c>
      <c r="T222" t="n">
        <v>37405.58</v>
      </c>
      <c r="U222" t="n">
        <v>0.32</v>
      </c>
      <c r="V222" t="n">
        <v>0.71</v>
      </c>
      <c r="W222" t="n">
        <v>2.76</v>
      </c>
      <c r="X222" t="n">
        <v>2.32</v>
      </c>
      <c r="Y222" t="n">
        <v>0.5</v>
      </c>
      <c r="Z222" t="n">
        <v>10</v>
      </c>
    </row>
    <row r="223">
      <c r="A223" t="n">
        <v>2</v>
      </c>
      <c r="B223" t="n">
        <v>35</v>
      </c>
      <c r="C223" t="inlineStr">
        <is>
          <t xml:space="preserve">CONCLUIDO	</t>
        </is>
      </c>
      <c r="D223" t="n">
        <v>3.2187</v>
      </c>
      <c r="E223" t="n">
        <v>31.07</v>
      </c>
      <c r="F223" t="n">
        <v>28.28</v>
      </c>
      <c r="G223" t="n">
        <v>32.63</v>
      </c>
      <c r="H223" t="n">
        <v>0.63</v>
      </c>
      <c r="I223" t="n">
        <v>52</v>
      </c>
      <c r="J223" t="n">
        <v>83.25</v>
      </c>
      <c r="K223" t="n">
        <v>35.1</v>
      </c>
      <c r="L223" t="n">
        <v>3</v>
      </c>
      <c r="M223" t="n">
        <v>50</v>
      </c>
      <c r="N223" t="n">
        <v>10.15</v>
      </c>
      <c r="O223" t="n">
        <v>10501.19</v>
      </c>
      <c r="P223" t="n">
        <v>212.03</v>
      </c>
      <c r="Q223" t="n">
        <v>446.59</v>
      </c>
      <c r="R223" t="n">
        <v>98.52</v>
      </c>
      <c r="S223" t="n">
        <v>40.63</v>
      </c>
      <c r="T223" t="n">
        <v>23648.31</v>
      </c>
      <c r="U223" t="n">
        <v>0.41</v>
      </c>
      <c r="V223" t="n">
        <v>0.73</v>
      </c>
      <c r="W223" t="n">
        <v>2.69</v>
      </c>
      <c r="X223" t="n">
        <v>1.45</v>
      </c>
      <c r="Y223" t="n">
        <v>0.5</v>
      </c>
      <c r="Z223" t="n">
        <v>10</v>
      </c>
    </row>
    <row r="224">
      <c r="A224" t="n">
        <v>3</v>
      </c>
      <c r="B224" t="n">
        <v>35</v>
      </c>
      <c r="C224" t="inlineStr">
        <is>
          <t xml:space="preserve">CONCLUIDO	</t>
        </is>
      </c>
      <c r="D224" t="n">
        <v>3.2868</v>
      </c>
      <c r="E224" t="n">
        <v>30.42</v>
      </c>
      <c r="F224" t="n">
        <v>27.88</v>
      </c>
      <c r="G224" t="n">
        <v>44.02</v>
      </c>
      <c r="H224" t="n">
        <v>0.83</v>
      </c>
      <c r="I224" t="n">
        <v>38</v>
      </c>
      <c r="J224" t="n">
        <v>84.45999999999999</v>
      </c>
      <c r="K224" t="n">
        <v>35.1</v>
      </c>
      <c r="L224" t="n">
        <v>4</v>
      </c>
      <c r="M224" t="n">
        <v>36</v>
      </c>
      <c r="N224" t="n">
        <v>10.36</v>
      </c>
      <c r="O224" t="n">
        <v>10650.22</v>
      </c>
      <c r="P224" t="n">
        <v>204.86</v>
      </c>
      <c r="Q224" t="n">
        <v>446.58</v>
      </c>
      <c r="R224" t="n">
        <v>85.27</v>
      </c>
      <c r="S224" t="n">
        <v>40.63</v>
      </c>
      <c r="T224" t="n">
        <v>17095.45</v>
      </c>
      <c r="U224" t="n">
        <v>0.48</v>
      </c>
      <c r="V224" t="n">
        <v>0.75</v>
      </c>
      <c r="W224" t="n">
        <v>2.67</v>
      </c>
      <c r="X224" t="n">
        <v>1.05</v>
      </c>
      <c r="Y224" t="n">
        <v>0.5</v>
      </c>
      <c r="Z224" t="n">
        <v>10</v>
      </c>
    </row>
    <row r="225">
      <c r="A225" t="n">
        <v>4</v>
      </c>
      <c r="B225" t="n">
        <v>35</v>
      </c>
      <c r="C225" t="inlineStr">
        <is>
          <t xml:space="preserve">CONCLUIDO	</t>
        </is>
      </c>
      <c r="D225" t="n">
        <v>3.3232</v>
      </c>
      <c r="E225" t="n">
        <v>30.09</v>
      </c>
      <c r="F225" t="n">
        <v>27.68</v>
      </c>
      <c r="G225" t="n">
        <v>55.37</v>
      </c>
      <c r="H225" t="n">
        <v>1.02</v>
      </c>
      <c r="I225" t="n">
        <v>30</v>
      </c>
      <c r="J225" t="n">
        <v>85.67</v>
      </c>
      <c r="K225" t="n">
        <v>35.1</v>
      </c>
      <c r="L225" t="n">
        <v>5</v>
      </c>
      <c r="M225" t="n">
        <v>28</v>
      </c>
      <c r="N225" t="n">
        <v>10.57</v>
      </c>
      <c r="O225" t="n">
        <v>10799.59</v>
      </c>
      <c r="P225" t="n">
        <v>199.8</v>
      </c>
      <c r="Q225" t="n">
        <v>446.57</v>
      </c>
      <c r="R225" t="n">
        <v>78.78</v>
      </c>
      <c r="S225" t="n">
        <v>40.63</v>
      </c>
      <c r="T225" t="n">
        <v>13888.41</v>
      </c>
      <c r="U225" t="n">
        <v>0.52</v>
      </c>
      <c r="V225" t="n">
        <v>0.75</v>
      </c>
      <c r="W225" t="n">
        <v>2.67</v>
      </c>
      <c r="X225" t="n">
        <v>0.85</v>
      </c>
      <c r="Y225" t="n">
        <v>0.5</v>
      </c>
      <c r="Z225" t="n">
        <v>10</v>
      </c>
    </row>
    <row r="226">
      <c r="A226" t="n">
        <v>5</v>
      </c>
      <c r="B226" t="n">
        <v>35</v>
      </c>
      <c r="C226" t="inlineStr">
        <is>
          <t xml:space="preserve">CONCLUIDO	</t>
        </is>
      </c>
      <c r="D226" t="n">
        <v>3.3521</v>
      </c>
      <c r="E226" t="n">
        <v>29.83</v>
      </c>
      <c r="F226" t="n">
        <v>27.51</v>
      </c>
      <c r="G226" t="n">
        <v>66.02</v>
      </c>
      <c r="H226" t="n">
        <v>1.21</v>
      </c>
      <c r="I226" t="n">
        <v>25</v>
      </c>
      <c r="J226" t="n">
        <v>86.88</v>
      </c>
      <c r="K226" t="n">
        <v>35.1</v>
      </c>
      <c r="L226" t="n">
        <v>6</v>
      </c>
      <c r="M226" t="n">
        <v>23</v>
      </c>
      <c r="N226" t="n">
        <v>10.78</v>
      </c>
      <c r="O226" t="n">
        <v>10949.33</v>
      </c>
      <c r="P226" t="n">
        <v>194.15</v>
      </c>
      <c r="Q226" t="n">
        <v>446.56</v>
      </c>
      <c r="R226" t="n">
        <v>73.40000000000001</v>
      </c>
      <c r="S226" t="n">
        <v>40.63</v>
      </c>
      <c r="T226" t="n">
        <v>11223.49</v>
      </c>
      <c r="U226" t="n">
        <v>0.55</v>
      </c>
      <c r="V226" t="n">
        <v>0.76</v>
      </c>
      <c r="W226" t="n">
        <v>2.65</v>
      </c>
      <c r="X226" t="n">
        <v>0.68</v>
      </c>
      <c r="Y226" t="n">
        <v>0.5</v>
      </c>
      <c r="Z226" t="n">
        <v>10</v>
      </c>
    </row>
    <row r="227">
      <c r="A227" t="n">
        <v>6</v>
      </c>
      <c r="B227" t="n">
        <v>35</v>
      </c>
      <c r="C227" t="inlineStr">
        <is>
          <t xml:space="preserve">CONCLUIDO	</t>
        </is>
      </c>
      <c r="D227" t="n">
        <v>3.3714</v>
      </c>
      <c r="E227" t="n">
        <v>29.66</v>
      </c>
      <c r="F227" t="n">
        <v>27.41</v>
      </c>
      <c r="G227" t="n">
        <v>78.31</v>
      </c>
      <c r="H227" t="n">
        <v>1.39</v>
      </c>
      <c r="I227" t="n">
        <v>21</v>
      </c>
      <c r="J227" t="n">
        <v>88.09999999999999</v>
      </c>
      <c r="K227" t="n">
        <v>35.1</v>
      </c>
      <c r="L227" t="n">
        <v>7</v>
      </c>
      <c r="M227" t="n">
        <v>19</v>
      </c>
      <c r="N227" t="n">
        <v>11</v>
      </c>
      <c r="O227" t="n">
        <v>11099.43</v>
      </c>
      <c r="P227" t="n">
        <v>187.88</v>
      </c>
      <c r="Q227" t="n">
        <v>446.57</v>
      </c>
      <c r="R227" t="n">
        <v>69.95999999999999</v>
      </c>
      <c r="S227" t="n">
        <v>40.63</v>
      </c>
      <c r="T227" t="n">
        <v>9527.299999999999</v>
      </c>
      <c r="U227" t="n">
        <v>0.58</v>
      </c>
      <c r="V227" t="n">
        <v>0.76</v>
      </c>
      <c r="W227" t="n">
        <v>2.65</v>
      </c>
      <c r="X227" t="n">
        <v>0.58</v>
      </c>
      <c r="Y227" t="n">
        <v>0.5</v>
      </c>
      <c r="Z227" t="n">
        <v>10</v>
      </c>
    </row>
    <row r="228">
      <c r="A228" t="n">
        <v>7</v>
      </c>
      <c r="B228" t="n">
        <v>35</v>
      </c>
      <c r="C228" t="inlineStr">
        <is>
          <t xml:space="preserve">CONCLUIDO	</t>
        </is>
      </c>
      <c r="D228" t="n">
        <v>3.3892</v>
      </c>
      <c r="E228" t="n">
        <v>29.51</v>
      </c>
      <c r="F228" t="n">
        <v>27.3</v>
      </c>
      <c r="G228" t="n">
        <v>91.01000000000001</v>
      </c>
      <c r="H228" t="n">
        <v>1.57</v>
      </c>
      <c r="I228" t="n">
        <v>18</v>
      </c>
      <c r="J228" t="n">
        <v>89.31999999999999</v>
      </c>
      <c r="K228" t="n">
        <v>35.1</v>
      </c>
      <c r="L228" t="n">
        <v>8</v>
      </c>
      <c r="M228" t="n">
        <v>16</v>
      </c>
      <c r="N228" t="n">
        <v>11.22</v>
      </c>
      <c r="O228" t="n">
        <v>11249.89</v>
      </c>
      <c r="P228" t="n">
        <v>182.98</v>
      </c>
      <c r="Q228" t="n">
        <v>446.58</v>
      </c>
      <c r="R228" t="n">
        <v>66.65000000000001</v>
      </c>
      <c r="S228" t="n">
        <v>40.63</v>
      </c>
      <c r="T228" t="n">
        <v>7886.96</v>
      </c>
      <c r="U228" t="n">
        <v>0.61</v>
      </c>
      <c r="V228" t="n">
        <v>0.76</v>
      </c>
      <c r="W228" t="n">
        <v>2.64</v>
      </c>
      <c r="X228" t="n">
        <v>0.48</v>
      </c>
      <c r="Y228" t="n">
        <v>0.5</v>
      </c>
      <c r="Z228" t="n">
        <v>10</v>
      </c>
    </row>
    <row r="229">
      <c r="A229" t="n">
        <v>8</v>
      </c>
      <c r="B229" t="n">
        <v>35</v>
      </c>
      <c r="C229" t="inlineStr">
        <is>
          <t xml:space="preserve">CONCLUIDO	</t>
        </is>
      </c>
      <c r="D229" t="n">
        <v>3.3981</v>
      </c>
      <c r="E229" t="n">
        <v>29.43</v>
      </c>
      <c r="F229" t="n">
        <v>27.26</v>
      </c>
      <c r="G229" t="n">
        <v>102.23</v>
      </c>
      <c r="H229" t="n">
        <v>1.75</v>
      </c>
      <c r="I229" t="n">
        <v>16</v>
      </c>
      <c r="J229" t="n">
        <v>90.54000000000001</v>
      </c>
      <c r="K229" t="n">
        <v>35.1</v>
      </c>
      <c r="L229" t="n">
        <v>9</v>
      </c>
      <c r="M229" t="n">
        <v>13</v>
      </c>
      <c r="N229" t="n">
        <v>11.44</v>
      </c>
      <c r="O229" t="n">
        <v>11400.71</v>
      </c>
      <c r="P229" t="n">
        <v>179.09</v>
      </c>
      <c r="Q229" t="n">
        <v>446.56</v>
      </c>
      <c r="R229" t="n">
        <v>65.25</v>
      </c>
      <c r="S229" t="n">
        <v>40.63</v>
      </c>
      <c r="T229" t="n">
        <v>7194.05</v>
      </c>
      <c r="U229" t="n">
        <v>0.62</v>
      </c>
      <c r="V229" t="n">
        <v>0.76</v>
      </c>
      <c r="W229" t="n">
        <v>2.64</v>
      </c>
      <c r="X229" t="n">
        <v>0.43</v>
      </c>
      <c r="Y229" t="n">
        <v>0.5</v>
      </c>
      <c r="Z229" t="n">
        <v>10</v>
      </c>
    </row>
    <row r="230">
      <c r="A230" t="n">
        <v>9</v>
      </c>
      <c r="B230" t="n">
        <v>35</v>
      </c>
      <c r="C230" t="inlineStr">
        <is>
          <t xml:space="preserve">CONCLUIDO	</t>
        </is>
      </c>
      <c r="D230" t="n">
        <v>3.4041</v>
      </c>
      <c r="E230" t="n">
        <v>29.38</v>
      </c>
      <c r="F230" t="n">
        <v>27.23</v>
      </c>
      <c r="G230" t="n">
        <v>108.9</v>
      </c>
      <c r="H230" t="n">
        <v>1.91</v>
      </c>
      <c r="I230" t="n">
        <v>15</v>
      </c>
      <c r="J230" t="n">
        <v>91.77</v>
      </c>
      <c r="K230" t="n">
        <v>35.1</v>
      </c>
      <c r="L230" t="n">
        <v>10</v>
      </c>
      <c r="M230" t="n">
        <v>4</v>
      </c>
      <c r="N230" t="n">
        <v>11.67</v>
      </c>
      <c r="O230" t="n">
        <v>11551.91</v>
      </c>
      <c r="P230" t="n">
        <v>175.9</v>
      </c>
      <c r="Q230" t="n">
        <v>446.56</v>
      </c>
      <c r="R230" t="n">
        <v>63.76</v>
      </c>
      <c r="S230" t="n">
        <v>40.63</v>
      </c>
      <c r="T230" t="n">
        <v>6454.43</v>
      </c>
      <c r="U230" t="n">
        <v>0.64</v>
      </c>
      <c r="V230" t="n">
        <v>0.76</v>
      </c>
      <c r="W230" t="n">
        <v>2.64</v>
      </c>
      <c r="X230" t="n">
        <v>0.4</v>
      </c>
      <c r="Y230" t="n">
        <v>0.5</v>
      </c>
      <c r="Z230" t="n">
        <v>10</v>
      </c>
    </row>
    <row r="231">
      <c r="A231" t="n">
        <v>10</v>
      </c>
      <c r="B231" t="n">
        <v>35</v>
      </c>
      <c r="C231" t="inlineStr">
        <is>
          <t xml:space="preserve">CONCLUIDO	</t>
        </is>
      </c>
      <c r="D231" t="n">
        <v>3.4095</v>
      </c>
      <c r="E231" t="n">
        <v>29.33</v>
      </c>
      <c r="F231" t="n">
        <v>27.2</v>
      </c>
      <c r="G231" t="n">
        <v>116.56</v>
      </c>
      <c r="H231" t="n">
        <v>2.08</v>
      </c>
      <c r="I231" t="n">
        <v>14</v>
      </c>
      <c r="J231" t="n">
        <v>93</v>
      </c>
      <c r="K231" t="n">
        <v>35.1</v>
      </c>
      <c r="L231" t="n">
        <v>11</v>
      </c>
      <c r="M231" t="n">
        <v>0</v>
      </c>
      <c r="N231" t="n">
        <v>11.9</v>
      </c>
      <c r="O231" t="n">
        <v>11703.47</v>
      </c>
      <c r="P231" t="n">
        <v>178.04</v>
      </c>
      <c r="Q231" t="n">
        <v>446.56</v>
      </c>
      <c r="R231" t="n">
        <v>62.78</v>
      </c>
      <c r="S231" t="n">
        <v>40.63</v>
      </c>
      <c r="T231" t="n">
        <v>5969.08</v>
      </c>
      <c r="U231" t="n">
        <v>0.65</v>
      </c>
      <c r="V231" t="n">
        <v>0.76</v>
      </c>
      <c r="W231" t="n">
        <v>2.64</v>
      </c>
      <c r="X231" t="n">
        <v>0.37</v>
      </c>
      <c r="Y231" t="n">
        <v>0.5</v>
      </c>
      <c r="Z231" t="n">
        <v>10</v>
      </c>
    </row>
    <row r="232">
      <c r="A232" t="n">
        <v>0</v>
      </c>
      <c r="B232" t="n">
        <v>50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33.59</v>
      </c>
      <c r="G232" t="n">
        <v>8.76</v>
      </c>
      <c r="H232" t="n">
        <v>0.16</v>
      </c>
      <c r="I232" t="n">
        <v>230</v>
      </c>
      <c r="J232" t="n">
        <v>107.41</v>
      </c>
      <c r="K232" t="n">
        <v>41.65</v>
      </c>
      <c r="L232" t="n">
        <v>1</v>
      </c>
      <c r="M232" t="n">
        <v>228</v>
      </c>
      <c r="N232" t="n">
        <v>14.77</v>
      </c>
      <c r="O232" t="n">
        <v>13481.73</v>
      </c>
      <c r="P232" t="n">
        <v>317.65</v>
      </c>
      <c r="Q232" t="n">
        <v>446.61</v>
      </c>
      <c r="R232" t="n">
        <v>271.37</v>
      </c>
      <c r="S232" t="n">
        <v>40.63</v>
      </c>
      <c r="T232" t="n">
        <v>109186.98</v>
      </c>
      <c r="U232" t="n">
        <v>0.15</v>
      </c>
      <c r="V232" t="n">
        <v>0.62</v>
      </c>
      <c r="W232" t="n">
        <v>3</v>
      </c>
      <c r="X232" t="n">
        <v>6.76</v>
      </c>
      <c r="Y232" t="n">
        <v>0.5</v>
      </c>
      <c r="Z232" t="n">
        <v>10</v>
      </c>
    </row>
    <row r="233">
      <c r="A233" t="n">
        <v>1</v>
      </c>
      <c r="B233" t="n">
        <v>50</v>
      </c>
      <c r="C233" t="inlineStr">
        <is>
          <t xml:space="preserve">CONCLUIDO	</t>
        </is>
      </c>
      <c r="D233" t="n">
        <v>2.9421</v>
      </c>
      <c r="E233" t="n">
        <v>33.99</v>
      </c>
      <c r="F233" t="n">
        <v>29.71</v>
      </c>
      <c r="G233" t="n">
        <v>17.65</v>
      </c>
      <c r="H233" t="n">
        <v>0.32</v>
      </c>
      <c r="I233" t="n">
        <v>101</v>
      </c>
      <c r="J233" t="n">
        <v>108.68</v>
      </c>
      <c r="K233" t="n">
        <v>41.65</v>
      </c>
      <c r="L233" t="n">
        <v>2</v>
      </c>
      <c r="M233" t="n">
        <v>99</v>
      </c>
      <c r="N233" t="n">
        <v>15.03</v>
      </c>
      <c r="O233" t="n">
        <v>13638.32</v>
      </c>
      <c r="P233" t="n">
        <v>278.04</v>
      </c>
      <c r="Q233" t="n">
        <v>446.62</v>
      </c>
      <c r="R233" t="n">
        <v>145.1</v>
      </c>
      <c r="S233" t="n">
        <v>40.63</v>
      </c>
      <c r="T233" t="n">
        <v>46696.7</v>
      </c>
      <c r="U233" t="n">
        <v>0.28</v>
      </c>
      <c r="V233" t="n">
        <v>0.7</v>
      </c>
      <c r="W233" t="n">
        <v>2.77</v>
      </c>
      <c r="X233" t="n">
        <v>2.88</v>
      </c>
      <c r="Y233" t="n">
        <v>0.5</v>
      </c>
      <c r="Z233" t="n">
        <v>10</v>
      </c>
    </row>
    <row r="234">
      <c r="A234" t="n">
        <v>2</v>
      </c>
      <c r="B234" t="n">
        <v>50</v>
      </c>
      <c r="C234" t="inlineStr">
        <is>
          <t xml:space="preserve">CONCLUIDO	</t>
        </is>
      </c>
      <c r="D234" t="n">
        <v>3.1085</v>
      </c>
      <c r="E234" t="n">
        <v>32.17</v>
      </c>
      <c r="F234" t="n">
        <v>28.69</v>
      </c>
      <c r="G234" t="n">
        <v>26.48</v>
      </c>
      <c r="H234" t="n">
        <v>0.48</v>
      </c>
      <c r="I234" t="n">
        <v>65</v>
      </c>
      <c r="J234" t="n">
        <v>109.96</v>
      </c>
      <c r="K234" t="n">
        <v>41.65</v>
      </c>
      <c r="L234" t="n">
        <v>3</v>
      </c>
      <c r="M234" t="n">
        <v>63</v>
      </c>
      <c r="N234" t="n">
        <v>15.31</v>
      </c>
      <c r="O234" t="n">
        <v>13795.21</v>
      </c>
      <c r="P234" t="n">
        <v>265.89</v>
      </c>
      <c r="Q234" t="n">
        <v>446.57</v>
      </c>
      <c r="R234" t="n">
        <v>111.93</v>
      </c>
      <c r="S234" t="n">
        <v>40.63</v>
      </c>
      <c r="T234" t="n">
        <v>30292.02</v>
      </c>
      <c r="U234" t="n">
        <v>0.36</v>
      </c>
      <c r="V234" t="n">
        <v>0.72</v>
      </c>
      <c r="W234" t="n">
        <v>2.72</v>
      </c>
      <c r="X234" t="n">
        <v>1.86</v>
      </c>
      <c r="Y234" t="n">
        <v>0.5</v>
      </c>
      <c r="Z234" t="n">
        <v>10</v>
      </c>
    </row>
    <row r="235">
      <c r="A235" t="n">
        <v>3</v>
      </c>
      <c r="B235" t="n">
        <v>50</v>
      </c>
      <c r="C235" t="inlineStr">
        <is>
          <t xml:space="preserve">CONCLUIDO	</t>
        </is>
      </c>
      <c r="D235" t="n">
        <v>3.1967</v>
      </c>
      <c r="E235" t="n">
        <v>31.28</v>
      </c>
      <c r="F235" t="n">
        <v>28.18</v>
      </c>
      <c r="G235" t="n">
        <v>35.22</v>
      </c>
      <c r="H235" t="n">
        <v>0.63</v>
      </c>
      <c r="I235" t="n">
        <v>48</v>
      </c>
      <c r="J235" t="n">
        <v>111.23</v>
      </c>
      <c r="K235" t="n">
        <v>41.65</v>
      </c>
      <c r="L235" t="n">
        <v>4</v>
      </c>
      <c r="M235" t="n">
        <v>46</v>
      </c>
      <c r="N235" t="n">
        <v>15.58</v>
      </c>
      <c r="O235" t="n">
        <v>13952.52</v>
      </c>
      <c r="P235" t="n">
        <v>258.47</v>
      </c>
      <c r="Q235" t="n">
        <v>446.58</v>
      </c>
      <c r="R235" t="n">
        <v>95.31999999999999</v>
      </c>
      <c r="S235" t="n">
        <v>40.63</v>
      </c>
      <c r="T235" t="n">
        <v>22071.51</v>
      </c>
      <c r="U235" t="n">
        <v>0.43</v>
      </c>
      <c r="V235" t="n">
        <v>0.74</v>
      </c>
      <c r="W235" t="n">
        <v>2.69</v>
      </c>
      <c r="X235" t="n">
        <v>1.35</v>
      </c>
      <c r="Y235" t="n">
        <v>0.5</v>
      </c>
      <c r="Z235" t="n">
        <v>10</v>
      </c>
    </row>
    <row r="236">
      <c r="A236" t="n">
        <v>4</v>
      </c>
      <c r="B236" t="n">
        <v>50</v>
      </c>
      <c r="C236" t="inlineStr">
        <is>
          <t xml:space="preserve">CONCLUIDO	</t>
        </is>
      </c>
      <c r="D236" t="n">
        <v>3.2472</v>
      </c>
      <c r="E236" t="n">
        <v>30.8</v>
      </c>
      <c r="F236" t="n">
        <v>27.92</v>
      </c>
      <c r="G236" t="n">
        <v>44.08</v>
      </c>
      <c r="H236" t="n">
        <v>0.78</v>
      </c>
      <c r="I236" t="n">
        <v>38</v>
      </c>
      <c r="J236" t="n">
        <v>112.51</v>
      </c>
      <c r="K236" t="n">
        <v>41.65</v>
      </c>
      <c r="L236" t="n">
        <v>5</v>
      </c>
      <c r="M236" t="n">
        <v>36</v>
      </c>
      <c r="N236" t="n">
        <v>15.86</v>
      </c>
      <c r="O236" t="n">
        <v>14110.24</v>
      </c>
      <c r="P236" t="n">
        <v>253.15</v>
      </c>
      <c r="Q236" t="n">
        <v>446.56</v>
      </c>
      <c r="R236" t="n">
        <v>86.45999999999999</v>
      </c>
      <c r="S236" t="n">
        <v>40.63</v>
      </c>
      <c r="T236" t="n">
        <v>17689.64</v>
      </c>
      <c r="U236" t="n">
        <v>0.47</v>
      </c>
      <c r="V236" t="n">
        <v>0.74</v>
      </c>
      <c r="W236" t="n">
        <v>2.68</v>
      </c>
      <c r="X236" t="n">
        <v>1.09</v>
      </c>
      <c r="Y236" t="n">
        <v>0.5</v>
      </c>
      <c r="Z236" t="n">
        <v>10</v>
      </c>
    </row>
    <row r="237">
      <c r="A237" t="n">
        <v>5</v>
      </c>
      <c r="B237" t="n">
        <v>50</v>
      </c>
      <c r="C237" t="inlineStr">
        <is>
          <t xml:space="preserve">CONCLUIDO	</t>
        </is>
      </c>
      <c r="D237" t="n">
        <v>3.2878</v>
      </c>
      <c r="E237" t="n">
        <v>30.42</v>
      </c>
      <c r="F237" t="n">
        <v>27.69</v>
      </c>
      <c r="G237" t="n">
        <v>53.59</v>
      </c>
      <c r="H237" t="n">
        <v>0.93</v>
      </c>
      <c r="I237" t="n">
        <v>31</v>
      </c>
      <c r="J237" t="n">
        <v>113.79</v>
      </c>
      <c r="K237" t="n">
        <v>41.65</v>
      </c>
      <c r="L237" t="n">
        <v>6</v>
      </c>
      <c r="M237" t="n">
        <v>29</v>
      </c>
      <c r="N237" t="n">
        <v>16.14</v>
      </c>
      <c r="O237" t="n">
        <v>14268.39</v>
      </c>
      <c r="P237" t="n">
        <v>249.02</v>
      </c>
      <c r="Q237" t="n">
        <v>446.57</v>
      </c>
      <c r="R237" t="n">
        <v>79.66</v>
      </c>
      <c r="S237" t="n">
        <v>40.63</v>
      </c>
      <c r="T237" t="n">
        <v>14324</v>
      </c>
      <c r="U237" t="n">
        <v>0.51</v>
      </c>
      <c r="V237" t="n">
        <v>0.75</v>
      </c>
      <c r="W237" t="n">
        <v>2.65</v>
      </c>
      <c r="X237" t="n">
        <v>0.86</v>
      </c>
      <c r="Y237" t="n">
        <v>0.5</v>
      </c>
      <c r="Z237" t="n">
        <v>10</v>
      </c>
    </row>
    <row r="238">
      <c r="A238" t="n">
        <v>6</v>
      </c>
      <c r="B238" t="n">
        <v>50</v>
      </c>
      <c r="C238" t="inlineStr">
        <is>
          <t xml:space="preserve">CONCLUIDO	</t>
        </is>
      </c>
      <c r="D238" t="n">
        <v>3.3075</v>
      </c>
      <c r="E238" t="n">
        <v>30.23</v>
      </c>
      <c r="F238" t="n">
        <v>27.6</v>
      </c>
      <c r="G238" t="n">
        <v>61.33</v>
      </c>
      <c r="H238" t="n">
        <v>1.07</v>
      </c>
      <c r="I238" t="n">
        <v>27</v>
      </c>
      <c r="J238" t="n">
        <v>115.08</v>
      </c>
      <c r="K238" t="n">
        <v>41.65</v>
      </c>
      <c r="L238" t="n">
        <v>7</v>
      </c>
      <c r="M238" t="n">
        <v>25</v>
      </c>
      <c r="N238" t="n">
        <v>16.43</v>
      </c>
      <c r="O238" t="n">
        <v>14426.96</v>
      </c>
      <c r="P238" t="n">
        <v>245.14</v>
      </c>
      <c r="Q238" t="n">
        <v>446.56</v>
      </c>
      <c r="R238" t="n">
        <v>76.27</v>
      </c>
      <c r="S238" t="n">
        <v>40.63</v>
      </c>
      <c r="T238" t="n">
        <v>12650.76</v>
      </c>
      <c r="U238" t="n">
        <v>0.53</v>
      </c>
      <c r="V238" t="n">
        <v>0.75</v>
      </c>
      <c r="W238" t="n">
        <v>2.66</v>
      </c>
      <c r="X238" t="n">
        <v>0.77</v>
      </c>
      <c r="Y238" t="n">
        <v>0.5</v>
      </c>
      <c r="Z238" t="n">
        <v>10</v>
      </c>
    </row>
    <row r="239">
      <c r="A239" t="n">
        <v>7</v>
      </c>
      <c r="B239" t="n">
        <v>50</v>
      </c>
      <c r="C239" t="inlineStr">
        <is>
          <t xml:space="preserve">CONCLUIDO	</t>
        </is>
      </c>
      <c r="D239" t="n">
        <v>3.3323</v>
      </c>
      <c r="E239" t="n">
        <v>30.01</v>
      </c>
      <c r="F239" t="n">
        <v>27.46</v>
      </c>
      <c r="G239" t="n">
        <v>71.64</v>
      </c>
      <c r="H239" t="n">
        <v>1.21</v>
      </c>
      <c r="I239" t="n">
        <v>23</v>
      </c>
      <c r="J239" t="n">
        <v>116.37</v>
      </c>
      <c r="K239" t="n">
        <v>41.65</v>
      </c>
      <c r="L239" t="n">
        <v>8</v>
      </c>
      <c r="M239" t="n">
        <v>21</v>
      </c>
      <c r="N239" t="n">
        <v>16.72</v>
      </c>
      <c r="O239" t="n">
        <v>14585.96</v>
      </c>
      <c r="P239" t="n">
        <v>241.45</v>
      </c>
      <c r="Q239" t="n">
        <v>446.57</v>
      </c>
      <c r="R239" t="n">
        <v>71.94</v>
      </c>
      <c r="S239" t="n">
        <v>40.63</v>
      </c>
      <c r="T239" t="n">
        <v>10506.3</v>
      </c>
      <c r="U239" t="n">
        <v>0.5600000000000001</v>
      </c>
      <c r="V239" t="n">
        <v>0.76</v>
      </c>
      <c r="W239" t="n">
        <v>2.65</v>
      </c>
      <c r="X239" t="n">
        <v>0.63</v>
      </c>
      <c r="Y239" t="n">
        <v>0.5</v>
      </c>
      <c r="Z239" t="n">
        <v>10</v>
      </c>
    </row>
    <row r="240">
      <c r="A240" t="n">
        <v>8</v>
      </c>
      <c r="B240" t="n">
        <v>50</v>
      </c>
      <c r="C240" t="inlineStr">
        <is>
          <t xml:space="preserve">CONCLUIDO	</t>
        </is>
      </c>
      <c r="D240" t="n">
        <v>3.3491</v>
      </c>
      <c r="E240" t="n">
        <v>29.86</v>
      </c>
      <c r="F240" t="n">
        <v>27.38</v>
      </c>
      <c r="G240" t="n">
        <v>82.13</v>
      </c>
      <c r="H240" t="n">
        <v>1.35</v>
      </c>
      <c r="I240" t="n">
        <v>20</v>
      </c>
      <c r="J240" t="n">
        <v>117.66</v>
      </c>
      <c r="K240" t="n">
        <v>41.65</v>
      </c>
      <c r="L240" t="n">
        <v>9</v>
      </c>
      <c r="M240" t="n">
        <v>18</v>
      </c>
      <c r="N240" t="n">
        <v>17.01</v>
      </c>
      <c r="O240" t="n">
        <v>14745.39</v>
      </c>
      <c r="P240" t="n">
        <v>237.09</v>
      </c>
      <c r="Q240" t="n">
        <v>446.56</v>
      </c>
      <c r="R240" t="n">
        <v>69.20999999999999</v>
      </c>
      <c r="S240" t="n">
        <v>40.63</v>
      </c>
      <c r="T240" t="n">
        <v>9155.51</v>
      </c>
      <c r="U240" t="n">
        <v>0.59</v>
      </c>
      <c r="V240" t="n">
        <v>0.76</v>
      </c>
      <c r="W240" t="n">
        <v>2.64</v>
      </c>
      <c r="X240" t="n">
        <v>0.55</v>
      </c>
      <c r="Y240" t="n">
        <v>0.5</v>
      </c>
      <c r="Z240" t="n">
        <v>10</v>
      </c>
    </row>
    <row r="241">
      <c r="A241" t="n">
        <v>9</v>
      </c>
      <c r="B241" t="n">
        <v>50</v>
      </c>
      <c r="C241" t="inlineStr">
        <is>
          <t xml:space="preserve">CONCLUIDO	</t>
        </is>
      </c>
      <c r="D241" t="n">
        <v>3.3615</v>
      </c>
      <c r="E241" t="n">
        <v>29.75</v>
      </c>
      <c r="F241" t="n">
        <v>27.31</v>
      </c>
      <c r="G241" t="n">
        <v>91.04000000000001</v>
      </c>
      <c r="H241" t="n">
        <v>1.48</v>
      </c>
      <c r="I241" t="n">
        <v>18</v>
      </c>
      <c r="J241" t="n">
        <v>118.96</v>
      </c>
      <c r="K241" t="n">
        <v>41.65</v>
      </c>
      <c r="L241" t="n">
        <v>10</v>
      </c>
      <c r="M241" t="n">
        <v>16</v>
      </c>
      <c r="N241" t="n">
        <v>17.31</v>
      </c>
      <c r="O241" t="n">
        <v>14905.25</v>
      </c>
      <c r="P241" t="n">
        <v>234.94</v>
      </c>
      <c r="Q241" t="n">
        <v>446.56</v>
      </c>
      <c r="R241" t="n">
        <v>67.09</v>
      </c>
      <c r="S241" t="n">
        <v>40.63</v>
      </c>
      <c r="T241" t="n">
        <v>8106.02</v>
      </c>
      <c r="U241" t="n">
        <v>0.61</v>
      </c>
      <c r="V241" t="n">
        <v>0.76</v>
      </c>
      <c r="W241" t="n">
        <v>2.64</v>
      </c>
      <c r="X241" t="n">
        <v>0.48</v>
      </c>
      <c r="Y241" t="n">
        <v>0.5</v>
      </c>
      <c r="Z241" t="n">
        <v>10</v>
      </c>
    </row>
    <row r="242">
      <c r="A242" t="n">
        <v>10</v>
      </c>
      <c r="B242" t="n">
        <v>50</v>
      </c>
      <c r="C242" t="inlineStr">
        <is>
          <t xml:space="preserve">CONCLUIDO	</t>
        </is>
      </c>
      <c r="D242" t="n">
        <v>3.3714</v>
      </c>
      <c r="E242" t="n">
        <v>29.66</v>
      </c>
      <c r="F242" t="n">
        <v>27.27</v>
      </c>
      <c r="G242" t="n">
        <v>102.26</v>
      </c>
      <c r="H242" t="n">
        <v>1.61</v>
      </c>
      <c r="I242" t="n">
        <v>16</v>
      </c>
      <c r="J242" t="n">
        <v>120.26</v>
      </c>
      <c r="K242" t="n">
        <v>41.65</v>
      </c>
      <c r="L242" t="n">
        <v>11</v>
      </c>
      <c r="M242" t="n">
        <v>14</v>
      </c>
      <c r="N242" t="n">
        <v>17.61</v>
      </c>
      <c r="O242" t="n">
        <v>15065.56</v>
      </c>
      <c r="P242" t="n">
        <v>230.67</v>
      </c>
      <c r="Q242" t="n">
        <v>446.56</v>
      </c>
      <c r="R242" t="n">
        <v>65.53</v>
      </c>
      <c r="S242" t="n">
        <v>40.63</v>
      </c>
      <c r="T242" t="n">
        <v>7336.16</v>
      </c>
      <c r="U242" t="n">
        <v>0.62</v>
      </c>
      <c r="V242" t="n">
        <v>0.76</v>
      </c>
      <c r="W242" t="n">
        <v>2.64</v>
      </c>
      <c r="X242" t="n">
        <v>0.44</v>
      </c>
      <c r="Y242" t="n">
        <v>0.5</v>
      </c>
      <c r="Z242" t="n">
        <v>10</v>
      </c>
    </row>
    <row r="243">
      <c r="A243" t="n">
        <v>11</v>
      </c>
      <c r="B243" t="n">
        <v>50</v>
      </c>
      <c r="C243" t="inlineStr">
        <is>
          <t xml:space="preserve">CONCLUIDO	</t>
        </is>
      </c>
      <c r="D243" t="n">
        <v>3.3798</v>
      </c>
      <c r="E243" t="n">
        <v>29.59</v>
      </c>
      <c r="F243" t="n">
        <v>27.22</v>
      </c>
      <c r="G243" t="n">
        <v>108.87</v>
      </c>
      <c r="H243" t="n">
        <v>1.74</v>
      </c>
      <c r="I243" t="n">
        <v>15</v>
      </c>
      <c r="J243" t="n">
        <v>121.56</v>
      </c>
      <c r="K243" t="n">
        <v>41.65</v>
      </c>
      <c r="L243" t="n">
        <v>12</v>
      </c>
      <c r="M243" t="n">
        <v>13</v>
      </c>
      <c r="N243" t="n">
        <v>17.91</v>
      </c>
      <c r="O243" t="n">
        <v>15226.31</v>
      </c>
      <c r="P243" t="n">
        <v>227.38</v>
      </c>
      <c r="Q243" t="n">
        <v>446.56</v>
      </c>
      <c r="R243" t="n">
        <v>63.91</v>
      </c>
      <c r="S243" t="n">
        <v>40.63</v>
      </c>
      <c r="T243" t="n">
        <v>6531.46</v>
      </c>
      <c r="U243" t="n">
        <v>0.64</v>
      </c>
      <c r="V243" t="n">
        <v>0.76</v>
      </c>
      <c r="W243" t="n">
        <v>2.63</v>
      </c>
      <c r="X243" t="n">
        <v>0.39</v>
      </c>
      <c r="Y243" t="n">
        <v>0.5</v>
      </c>
      <c r="Z243" t="n">
        <v>10</v>
      </c>
    </row>
    <row r="244">
      <c r="A244" t="n">
        <v>12</v>
      </c>
      <c r="B244" t="n">
        <v>50</v>
      </c>
      <c r="C244" t="inlineStr">
        <is>
          <t xml:space="preserve">CONCLUIDO	</t>
        </is>
      </c>
      <c r="D244" t="n">
        <v>3.385</v>
      </c>
      <c r="E244" t="n">
        <v>29.54</v>
      </c>
      <c r="F244" t="n">
        <v>27.2</v>
      </c>
      <c r="G244" t="n">
        <v>116.55</v>
      </c>
      <c r="H244" t="n">
        <v>1.87</v>
      </c>
      <c r="I244" t="n">
        <v>14</v>
      </c>
      <c r="J244" t="n">
        <v>122.87</v>
      </c>
      <c r="K244" t="n">
        <v>41.65</v>
      </c>
      <c r="L244" t="n">
        <v>13</v>
      </c>
      <c r="M244" t="n">
        <v>12</v>
      </c>
      <c r="N244" t="n">
        <v>18.22</v>
      </c>
      <c r="O244" t="n">
        <v>15387.5</v>
      </c>
      <c r="P244" t="n">
        <v>224.04</v>
      </c>
      <c r="Q244" t="n">
        <v>446.58</v>
      </c>
      <c r="R244" t="n">
        <v>63.17</v>
      </c>
      <c r="S244" t="n">
        <v>40.63</v>
      </c>
      <c r="T244" t="n">
        <v>6165.1</v>
      </c>
      <c r="U244" t="n">
        <v>0.64</v>
      </c>
      <c r="V244" t="n">
        <v>0.76</v>
      </c>
      <c r="W244" t="n">
        <v>2.63</v>
      </c>
      <c r="X244" t="n">
        <v>0.37</v>
      </c>
      <c r="Y244" t="n">
        <v>0.5</v>
      </c>
      <c r="Z244" t="n">
        <v>10</v>
      </c>
    </row>
    <row r="245">
      <c r="A245" t="n">
        <v>13</v>
      </c>
      <c r="B245" t="n">
        <v>50</v>
      </c>
      <c r="C245" t="inlineStr">
        <is>
          <t xml:space="preserve">CONCLUIDO	</t>
        </is>
      </c>
      <c r="D245" t="n">
        <v>3.3897</v>
      </c>
      <c r="E245" t="n">
        <v>29.5</v>
      </c>
      <c r="F245" t="n">
        <v>27.18</v>
      </c>
      <c r="G245" t="n">
        <v>125.43</v>
      </c>
      <c r="H245" t="n">
        <v>1.99</v>
      </c>
      <c r="I245" t="n">
        <v>13</v>
      </c>
      <c r="J245" t="n">
        <v>124.18</v>
      </c>
      <c r="K245" t="n">
        <v>41.65</v>
      </c>
      <c r="L245" t="n">
        <v>14</v>
      </c>
      <c r="M245" t="n">
        <v>11</v>
      </c>
      <c r="N245" t="n">
        <v>18.53</v>
      </c>
      <c r="O245" t="n">
        <v>15549.15</v>
      </c>
      <c r="P245" t="n">
        <v>222.63</v>
      </c>
      <c r="Q245" t="n">
        <v>446.56</v>
      </c>
      <c r="R245" t="n">
        <v>62.7</v>
      </c>
      <c r="S245" t="n">
        <v>40.63</v>
      </c>
      <c r="T245" t="n">
        <v>5933.88</v>
      </c>
      <c r="U245" t="n">
        <v>0.65</v>
      </c>
      <c r="V245" t="n">
        <v>0.76</v>
      </c>
      <c r="W245" t="n">
        <v>2.63</v>
      </c>
      <c r="X245" t="n">
        <v>0.35</v>
      </c>
      <c r="Y245" t="n">
        <v>0.5</v>
      </c>
      <c r="Z245" t="n">
        <v>10</v>
      </c>
    </row>
    <row r="246">
      <c r="A246" t="n">
        <v>14</v>
      </c>
      <c r="B246" t="n">
        <v>50</v>
      </c>
      <c r="C246" t="inlineStr">
        <is>
          <t xml:space="preserve">CONCLUIDO	</t>
        </is>
      </c>
      <c r="D246" t="n">
        <v>3.3958</v>
      </c>
      <c r="E246" t="n">
        <v>29.45</v>
      </c>
      <c r="F246" t="n">
        <v>27.15</v>
      </c>
      <c r="G246" t="n">
        <v>135.73</v>
      </c>
      <c r="H246" t="n">
        <v>2.11</v>
      </c>
      <c r="I246" t="n">
        <v>12</v>
      </c>
      <c r="J246" t="n">
        <v>125.49</v>
      </c>
      <c r="K246" t="n">
        <v>41.65</v>
      </c>
      <c r="L246" t="n">
        <v>15</v>
      </c>
      <c r="M246" t="n">
        <v>10</v>
      </c>
      <c r="N246" t="n">
        <v>18.84</v>
      </c>
      <c r="O246" t="n">
        <v>15711.24</v>
      </c>
      <c r="P246" t="n">
        <v>217.61</v>
      </c>
      <c r="Q246" t="n">
        <v>446.56</v>
      </c>
      <c r="R246" t="n">
        <v>61.59</v>
      </c>
      <c r="S246" t="n">
        <v>40.63</v>
      </c>
      <c r="T246" t="n">
        <v>5387.09</v>
      </c>
      <c r="U246" t="n">
        <v>0.66</v>
      </c>
      <c r="V246" t="n">
        <v>0.77</v>
      </c>
      <c r="W246" t="n">
        <v>2.63</v>
      </c>
      <c r="X246" t="n">
        <v>0.32</v>
      </c>
      <c r="Y246" t="n">
        <v>0.5</v>
      </c>
      <c r="Z246" t="n">
        <v>10</v>
      </c>
    </row>
    <row r="247">
      <c r="A247" t="n">
        <v>15</v>
      </c>
      <c r="B247" t="n">
        <v>50</v>
      </c>
      <c r="C247" t="inlineStr">
        <is>
          <t xml:space="preserve">CONCLUIDO	</t>
        </is>
      </c>
      <c r="D247" t="n">
        <v>3.4019</v>
      </c>
      <c r="E247" t="n">
        <v>29.4</v>
      </c>
      <c r="F247" t="n">
        <v>27.11</v>
      </c>
      <c r="G247" t="n">
        <v>147.9</v>
      </c>
      <c r="H247" t="n">
        <v>2.23</v>
      </c>
      <c r="I247" t="n">
        <v>11</v>
      </c>
      <c r="J247" t="n">
        <v>126.81</v>
      </c>
      <c r="K247" t="n">
        <v>41.65</v>
      </c>
      <c r="L247" t="n">
        <v>16</v>
      </c>
      <c r="M247" t="n">
        <v>6</v>
      </c>
      <c r="N247" t="n">
        <v>19.16</v>
      </c>
      <c r="O247" t="n">
        <v>15873.8</v>
      </c>
      <c r="P247" t="n">
        <v>214.54</v>
      </c>
      <c r="Q247" t="n">
        <v>446.56</v>
      </c>
      <c r="R247" t="n">
        <v>60.4</v>
      </c>
      <c r="S247" t="n">
        <v>40.63</v>
      </c>
      <c r="T247" t="n">
        <v>4795.75</v>
      </c>
      <c r="U247" t="n">
        <v>0.67</v>
      </c>
      <c r="V247" t="n">
        <v>0.77</v>
      </c>
      <c r="W247" t="n">
        <v>2.63</v>
      </c>
      <c r="X247" t="n">
        <v>0.29</v>
      </c>
      <c r="Y247" t="n">
        <v>0.5</v>
      </c>
      <c r="Z247" t="n">
        <v>10</v>
      </c>
    </row>
    <row r="248">
      <c r="A248" t="n">
        <v>16</v>
      </c>
      <c r="B248" t="n">
        <v>50</v>
      </c>
      <c r="C248" t="inlineStr">
        <is>
          <t xml:space="preserve">CONCLUIDO	</t>
        </is>
      </c>
      <c r="D248" t="n">
        <v>3.4013</v>
      </c>
      <c r="E248" t="n">
        <v>29.4</v>
      </c>
      <c r="F248" t="n">
        <v>27.12</v>
      </c>
      <c r="G248" t="n">
        <v>147.93</v>
      </c>
      <c r="H248" t="n">
        <v>2.34</v>
      </c>
      <c r="I248" t="n">
        <v>11</v>
      </c>
      <c r="J248" t="n">
        <v>128.13</v>
      </c>
      <c r="K248" t="n">
        <v>41.65</v>
      </c>
      <c r="L248" t="n">
        <v>17</v>
      </c>
      <c r="M248" t="n">
        <v>4</v>
      </c>
      <c r="N248" t="n">
        <v>19.48</v>
      </c>
      <c r="O248" t="n">
        <v>16036.82</v>
      </c>
      <c r="P248" t="n">
        <v>214.55</v>
      </c>
      <c r="Q248" t="n">
        <v>446.56</v>
      </c>
      <c r="R248" t="n">
        <v>60.57</v>
      </c>
      <c r="S248" t="n">
        <v>40.63</v>
      </c>
      <c r="T248" t="n">
        <v>4880.56</v>
      </c>
      <c r="U248" t="n">
        <v>0.67</v>
      </c>
      <c r="V248" t="n">
        <v>0.77</v>
      </c>
      <c r="W248" t="n">
        <v>2.63</v>
      </c>
      <c r="X248" t="n">
        <v>0.29</v>
      </c>
      <c r="Y248" t="n">
        <v>0.5</v>
      </c>
      <c r="Z248" t="n">
        <v>10</v>
      </c>
    </row>
    <row r="249">
      <c r="A249" t="n">
        <v>17</v>
      </c>
      <c r="B249" t="n">
        <v>50</v>
      </c>
      <c r="C249" t="inlineStr">
        <is>
          <t xml:space="preserve">CONCLUIDO	</t>
        </is>
      </c>
      <c r="D249" t="n">
        <v>3.4022</v>
      </c>
      <c r="E249" t="n">
        <v>29.39</v>
      </c>
      <c r="F249" t="n">
        <v>27.11</v>
      </c>
      <c r="G249" t="n">
        <v>147.88</v>
      </c>
      <c r="H249" t="n">
        <v>2.46</v>
      </c>
      <c r="I249" t="n">
        <v>11</v>
      </c>
      <c r="J249" t="n">
        <v>129.46</v>
      </c>
      <c r="K249" t="n">
        <v>41.65</v>
      </c>
      <c r="L249" t="n">
        <v>18</v>
      </c>
      <c r="M249" t="n">
        <v>1</v>
      </c>
      <c r="N249" t="n">
        <v>19.81</v>
      </c>
      <c r="O249" t="n">
        <v>16200.3</v>
      </c>
      <c r="P249" t="n">
        <v>215.26</v>
      </c>
      <c r="Q249" t="n">
        <v>446.56</v>
      </c>
      <c r="R249" t="n">
        <v>60.11</v>
      </c>
      <c r="S249" t="n">
        <v>40.63</v>
      </c>
      <c r="T249" t="n">
        <v>4649.26</v>
      </c>
      <c r="U249" t="n">
        <v>0.68</v>
      </c>
      <c r="V249" t="n">
        <v>0.77</v>
      </c>
      <c r="W249" t="n">
        <v>2.64</v>
      </c>
      <c r="X249" t="n">
        <v>0.28</v>
      </c>
      <c r="Y249" t="n">
        <v>0.5</v>
      </c>
      <c r="Z249" t="n">
        <v>10</v>
      </c>
    </row>
    <row r="250">
      <c r="A250" t="n">
        <v>18</v>
      </c>
      <c r="B250" t="n">
        <v>50</v>
      </c>
      <c r="C250" t="inlineStr">
        <is>
          <t xml:space="preserve">CONCLUIDO	</t>
        </is>
      </c>
      <c r="D250" t="n">
        <v>3.4084</v>
      </c>
      <c r="E250" t="n">
        <v>29.34</v>
      </c>
      <c r="F250" t="n">
        <v>27.08</v>
      </c>
      <c r="G250" t="n">
        <v>162.49</v>
      </c>
      <c r="H250" t="n">
        <v>2.57</v>
      </c>
      <c r="I250" t="n">
        <v>10</v>
      </c>
      <c r="J250" t="n">
        <v>130.79</v>
      </c>
      <c r="K250" t="n">
        <v>41.65</v>
      </c>
      <c r="L250" t="n">
        <v>19</v>
      </c>
      <c r="M250" t="n">
        <v>1</v>
      </c>
      <c r="N250" t="n">
        <v>20.14</v>
      </c>
      <c r="O250" t="n">
        <v>16364.25</v>
      </c>
      <c r="P250" t="n">
        <v>215.92</v>
      </c>
      <c r="Q250" t="n">
        <v>446.56</v>
      </c>
      <c r="R250" t="n">
        <v>59.12</v>
      </c>
      <c r="S250" t="n">
        <v>40.63</v>
      </c>
      <c r="T250" t="n">
        <v>4159.31</v>
      </c>
      <c r="U250" t="n">
        <v>0.6899999999999999</v>
      </c>
      <c r="V250" t="n">
        <v>0.77</v>
      </c>
      <c r="W250" t="n">
        <v>2.64</v>
      </c>
      <c r="X250" t="n">
        <v>0.25</v>
      </c>
      <c r="Y250" t="n">
        <v>0.5</v>
      </c>
      <c r="Z250" t="n">
        <v>10</v>
      </c>
    </row>
    <row r="251">
      <c r="A251" t="n">
        <v>19</v>
      </c>
      <c r="B251" t="n">
        <v>50</v>
      </c>
      <c r="C251" t="inlineStr">
        <is>
          <t xml:space="preserve">CONCLUIDO	</t>
        </is>
      </c>
      <c r="D251" t="n">
        <v>3.4079</v>
      </c>
      <c r="E251" t="n">
        <v>29.34</v>
      </c>
      <c r="F251" t="n">
        <v>27.09</v>
      </c>
      <c r="G251" t="n">
        <v>162.51</v>
      </c>
      <c r="H251" t="n">
        <v>2.67</v>
      </c>
      <c r="I251" t="n">
        <v>10</v>
      </c>
      <c r="J251" t="n">
        <v>132.12</v>
      </c>
      <c r="K251" t="n">
        <v>41.65</v>
      </c>
      <c r="L251" t="n">
        <v>20</v>
      </c>
      <c r="M251" t="n">
        <v>0</v>
      </c>
      <c r="N251" t="n">
        <v>20.47</v>
      </c>
      <c r="O251" t="n">
        <v>16528.68</v>
      </c>
      <c r="P251" t="n">
        <v>218.13</v>
      </c>
      <c r="Q251" t="n">
        <v>446.56</v>
      </c>
      <c r="R251" t="n">
        <v>59.29</v>
      </c>
      <c r="S251" t="n">
        <v>40.63</v>
      </c>
      <c r="T251" t="n">
        <v>4245.93</v>
      </c>
      <c r="U251" t="n">
        <v>0.6899999999999999</v>
      </c>
      <c r="V251" t="n">
        <v>0.77</v>
      </c>
      <c r="W251" t="n">
        <v>2.63</v>
      </c>
      <c r="X251" t="n">
        <v>0.26</v>
      </c>
      <c r="Y251" t="n">
        <v>0.5</v>
      </c>
      <c r="Z251" t="n">
        <v>10</v>
      </c>
    </row>
    <row r="252">
      <c r="A252" t="n">
        <v>0</v>
      </c>
      <c r="B252" t="n">
        <v>25</v>
      </c>
      <c r="C252" t="inlineStr">
        <is>
          <t xml:space="preserve">CONCLUIDO	</t>
        </is>
      </c>
      <c r="D252" t="n">
        <v>2.8731</v>
      </c>
      <c r="E252" t="n">
        <v>34.81</v>
      </c>
      <c r="F252" t="n">
        <v>31.01</v>
      </c>
      <c r="G252" t="n">
        <v>12.92</v>
      </c>
      <c r="H252" t="n">
        <v>0.28</v>
      </c>
      <c r="I252" t="n">
        <v>144</v>
      </c>
      <c r="J252" t="n">
        <v>61.76</v>
      </c>
      <c r="K252" t="n">
        <v>28.92</v>
      </c>
      <c r="L252" t="n">
        <v>1</v>
      </c>
      <c r="M252" t="n">
        <v>142</v>
      </c>
      <c r="N252" t="n">
        <v>6.84</v>
      </c>
      <c r="O252" t="n">
        <v>7851.41</v>
      </c>
      <c r="P252" t="n">
        <v>198.15</v>
      </c>
      <c r="Q252" t="n">
        <v>446.61</v>
      </c>
      <c r="R252" t="n">
        <v>187.03</v>
      </c>
      <c r="S252" t="n">
        <v>40.63</v>
      </c>
      <c r="T252" t="n">
        <v>67446.32000000001</v>
      </c>
      <c r="U252" t="n">
        <v>0.22</v>
      </c>
      <c r="V252" t="n">
        <v>0.67</v>
      </c>
      <c r="W252" t="n">
        <v>2.86</v>
      </c>
      <c r="X252" t="n">
        <v>4.18</v>
      </c>
      <c r="Y252" t="n">
        <v>0.5</v>
      </c>
      <c r="Z252" t="n">
        <v>10</v>
      </c>
    </row>
    <row r="253">
      <c r="A253" t="n">
        <v>1</v>
      </c>
      <c r="B253" t="n">
        <v>25</v>
      </c>
      <c r="C253" t="inlineStr">
        <is>
          <t xml:space="preserve">CONCLUIDO	</t>
        </is>
      </c>
      <c r="D253" t="n">
        <v>3.1842</v>
      </c>
      <c r="E253" t="n">
        <v>31.41</v>
      </c>
      <c r="F253" t="n">
        <v>28.71</v>
      </c>
      <c r="G253" t="n">
        <v>26.5</v>
      </c>
      <c r="H253" t="n">
        <v>0.55</v>
      </c>
      <c r="I253" t="n">
        <v>65</v>
      </c>
      <c r="J253" t="n">
        <v>62.92</v>
      </c>
      <c r="K253" t="n">
        <v>28.92</v>
      </c>
      <c r="L253" t="n">
        <v>2</v>
      </c>
      <c r="M253" t="n">
        <v>63</v>
      </c>
      <c r="N253" t="n">
        <v>7</v>
      </c>
      <c r="O253" t="n">
        <v>7994.37</v>
      </c>
      <c r="P253" t="n">
        <v>178.11</v>
      </c>
      <c r="Q253" t="n">
        <v>446.57</v>
      </c>
      <c r="R253" t="n">
        <v>112.18</v>
      </c>
      <c r="S253" t="n">
        <v>40.63</v>
      </c>
      <c r="T253" t="n">
        <v>30415.32</v>
      </c>
      <c r="U253" t="n">
        <v>0.36</v>
      </c>
      <c r="V253" t="n">
        <v>0.72</v>
      </c>
      <c r="W253" t="n">
        <v>2.72</v>
      </c>
      <c r="X253" t="n">
        <v>1.88</v>
      </c>
      <c r="Y253" t="n">
        <v>0.5</v>
      </c>
      <c r="Z253" t="n">
        <v>10</v>
      </c>
    </row>
    <row r="254">
      <c r="A254" t="n">
        <v>2</v>
      </c>
      <c r="B254" t="n">
        <v>25</v>
      </c>
      <c r="C254" t="inlineStr">
        <is>
          <t xml:space="preserve">CONCLUIDO	</t>
        </is>
      </c>
      <c r="D254" t="n">
        <v>3.2912</v>
      </c>
      <c r="E254" t="n">
        <v>30.38</v>
      </c>
      <c r="F254" t="n">
        <v>28</v>
      </c>
      <c r="G254" t="n">
        <v>40.01</v>
      </c>
      <c r="H254" t="n">
        <v>0.8100000000000001</v>
      </c>
      <c r="I254" t="n">
        <v>42</v>
      </c>
      <c r="J254" t="n">
        <v>64.08</v>
      </c>
      <c r="K254" t="n">
        <v>28.92</v>
      </c>
      <c r="L254" t="n">
        <v>3</v>
      </c>
      <c r="M254" t="n">
        <v>40</v>
      </c>
      <c r="N254" t="n">
        <v>7.16</v>
      </c>
      <c r="O254" t="n">
        <v>8137.65</v>
      </c>
      <c r="P254" t="n">
        <v>168.1</v>
      </c>
      <c r="Q254" t="n">
        <v>446.57</v>
      </c>
      <c r="R254" t="n">
        <v>89.36</v>
      </c>
      <c r="S254" t="n">
        <v>40.63</v>
      </c>
      <c r="T254" t="n">
        <v>19118.04</v>
      </c>
      <c r="U254" t="n">
        <v>0.45</v>
      </c>
      <c r="V254" t="n">
        <v>0.74</v>
      </c>
      <c r="W254" t="n">
        <v>2.68</v>
      </c>
      <c r="X254" t="n">
        <v>1.18</v>
      </c>
      <c r="Y254" t="n">
        <v>0.5</v>
      </c>
      <c r="Z254" t="n">
        <v>10</v>
      </c>
    </row>
    <row r="255">
      <c r="A255" t="n">
        <v>3</v>
      </c>
      <c r="B255" t="n">
        <v>25</v>
      </c>
      <c r="C255" t="inlineStr">
        <is>
          <t xml:space="preserve">CONCLUIDO	</t>
        </is>
      </c>
      <c r="D255" t="n">
        <v>3.3466</v>
      </c>
      <c r="E255" t="n">
        <v>29.88</v>
      </c>
      <c r="F255" t="n">
        <v>27.67</v>
      </c>
      <c r="G255" t="n">
        <v>55.34</v>
      </c>
      <c r="H255" t="n">
        <v>1.07</v>
      </c>
      <c r="I255" t="n">
        <v>30</v>
      </c>
      <c r="J255" t="n">
        <v>65.25</v>
      </c>
      <c r="K255" t="n">
        <v>28.92</v>
      </c>
      <c r="L255" t="n">
        <v>4</v>
      </c>
      <c r="M255" t="n">
        <v>28</v>
      </c>
      <c r="N255" t="n">
        <v>7.33</v>
      </c>
      <c r="O255" t="n">
        <v>8281.25</v>
      </c>
      <c r="P255" t="n">
        <v>160.77</v>
      </c>
      <c r="Q255" t="n">
        <v>446.58</v>
      </c>
      <c r="R255" t="n">
        <v>78.84999999999999</v>
      </c>
      <c r="S255" t="n">
        <v>40.63</v>
      </c>
      <c r="T255" t="n">
        <v>13925.76</v>
      </c>
      <c r="U255" t="n">
        <v>0.52</v>
      </c>
      <c r="V255" t="n">
        <v>0.75</v>
      </c>
      <c r="W255" t="n">
        <v>2.65</v>
      </c>
      <c r="X255" t="n">
        <v>0.84</v>
      </c>
      <c r="Y255" t="n">
        <v>0.5</v>
      </c>
      <c r="Z255" t="n">
        <v>10</v>
      </c>
    </row>
    <row r="256">
      <c r="A256" t="n">
        <v>4</v>
      </c>
      <c r="B256" t="n">
        <v>25</v>
      </c>
      <c r="C256" t="inlineStr">
        <is>
          <t xml:space="preserve">CONCLUIDO	</t>
        </is>
      </c>
      <c r="D256" t="n">
        <v>3.3819</v>
      </c>
      <c r="E256" t="n">
        <v>29.57</v>
      </c>
      <c r="F256" t="n">
        <v>27.45</v>
      </c>
      <c r="G256" t="n">
        <v>71.62</v>
      </c>
      <c r="H256" t="n">
        <v>1.31</v>
      </c>
      <c r="I256" t="n">
        <v>23</v>
      </c>
      <c r="J256" t="n">
        <v>66.42</v>
      </c>
      <c r="K256" t="n">
        <v>28.92</v>
      </c>
      <c r="L256" t="n">
        <v>5</v>
      </c>
      <c r="M256" t="n">
        <v>20</v>
      </c>
      <c r="N256" t="n">
        <v>7.49</v>
      </c>
      <c r="O256" t="n">
        <v>8425.16</v>
      </c>
      <c r="P256" t="n">
        <v>153</v>
      </c>
      <c r="Q256" t="n">
        <v>446.62</v>
      </c>
      <c r="R256" t="n">
        <v>71.66</v>
      </c>
      <c r="S256" t="n">
        <v>40.63</v>
      </c>
      <c r="T256" t="n">
        <v>10364.91</v>
      </c>
      <c r="U256" t="n">
        <v>0.57</v>
      </c>
      <c r="V256" t="n">
        <v>0.76</v>
      </c>
      <c r="W256" t="n">
        <v>2.65</v>
      </c>
      <c r="X256" t="n">
        <v>0.62</v>
      </c>
      <c r="Y256" t="n">
        <v>0.5</v>
      </c>
      <c r="Z256" t="n">
        <v>10</v>
      </c>
    </row>
    <row r="257">
      <c r="A257" t="n">
        <v>5</v>
      </c>
      <c r="B257" t="n">
        <v>25</v>
      </c>
      <c r="C257" t="inlineStr">
        <is>
          <t xml:space="preserve">CONCLUIDO	</t>
        </is>
      </c>
      <c r="D257" t="n">
        <v>3.3945</v>
      </c>
      <c r="E257" t="n">
        <v>29.46</v>
      </c>
      <c r="F257" t="n">
        <v>27.39</v>
      </c>
      <c r="G257" t="n">
        <v>82.16</v>
      </c>
      <c r="H257" t="n">
        <v>1.55</v>
      </c>
      <c r="I257" t="n">
        <v>20</v>
      </c>
      <c r="J257" t="n">
        <v>67.59</v>
      </c>
      <c r="K257" t="n">
        <v>28.92</v>
      </c>
      <c r="L257" t="n">
        <v>6</v>
      </c>
      <c r="M257" t="n">
        <v>7</v>
      </c>
      <c r="N257" t="n">
        <v>7.66</v>
      </c>
      <c r="O257" t="n">
        <v>8569.4</v>
      </c>
      <c r="P257" t="n">
        <v>148.63</v>
      </c>
      <c r="Q257" t="n">
        <v>446.56</v>
      </c>
      <c r="R257" t="n">
        <v>69.12</v>
      </c>
      <c r="S257" t="n">
        <v>40.63</v>
      </c>
      <c r="T257" t="n">
        <v>9108.35</v>
      </c>
      <c r="U257" t="n">
        <v>0.59</v>
      </c>
      <c r="V257" t="n">
        <v>0.76</v>
      </c>
      <c r="W257" t="n">
        <v>2.65</v>
      </c>
      <c r="X257" t="n">
        <v>0.5600000000000001</v>
      </c>
      <c r="Y257" t="n">
        <v>0.5</v>
      </c>
      <c r="Z257" t="n">
        <v>10</v>
      </c>
    </row>
    <row r="258">
      <c r="A258" t="n">
        <v>6</v>
      </c>
      <c r="B258" t="n">
        <v>25</v>
      </c>
      <c r="C258" t="inlineStr">
        <is>
          <t xml:space="preserve">CONCLUIDO	</t>
        </is>
      </c>
      <c r="D258" t="n">
        <v>3.3994</v>
      </c>
      <c r="E258" t="n">
        <v>29.42</v>
      </c>
      <c r="F258" t="n">
        <v>27.36</v>
      </c>
      <c r="G258" t="n">
        <v>86.39</v>
      </c>
      <c r="H258" t="n">
        <v>1.78</v>
      </c>
      <c r="I258" t="n">
        <v>19</v>
      </c>
      <c r="J258" t="n">
        <v>68.76000000000001</v>
      </c>
      <c r="K258" t="n">
        <v>28.92</v>
      </c>
      <c r="L258" t="n">
        <v>7</v>
      </c>
      <c r="M258" t="n">
        <v>1</v>
      </c>
      <c r="N258" t="n">
        <v>7.83</v>
      </c>
      <c r="O258" t="n">
        <v>8713.950000000001</v>
      </c>
      <c r="P258" t="n">
        <v>149.54</v>
      </c>
      <c r="Q258" t="n">
        <v>446.6</v>
      </c>
      <c r="R258" t="n">
        <v>67.97</v>
      </c>
      <c r="S258" t="n">
        <v>40.63</v>
      </c>
      <c r="T258" t="n">
        <v>8542.07</v>
      </c>
      <c r="U258" t="n">
        <v>0.6</v>
      </c>
      <c r="V258" t="n">
        <v>0.76</v>
      </c>
      <c r="W258" t="n">
        <v>2.66</v>
      </c>
      <c r="X258" t="n">
        <v>0.53</v>
      </c>
      <c r="Y258" t="n">
        <v>0.5</v>
      </c>
      <c r="Z258" t="n">
        <v>10</v>
      </c>
    </row>
    <row r="259">
      <c r="A259" t="n">
        <v>7</v>
      </c>
      <c r="B259" t="n">
        <v>25</v>
      </c>
      <c r="C259" t="inlineStr">
        <is>
          <t xml:space="preserve">CONCLUIDO	</t>
        </is>
      </c>
      <c r="D259" t="n">
        <v>3.3988</v>
      </c>
      <c r="E259" t="n">
        <v>29.42</v>
      </c>
      <c r="F259" t="n">
        <v>27.36</v>
      </c>
      <c r="G259" t="n">
        <v>86.41</v>
      </c>
      <c r="H259" t="n">
        <v>2</v>
      </c>
      <c r="I259" t="n">
        <v>19</v>
      </c>
      <c r="J259" t="n">
        <v>69.93000000000001</v>
      </c>
      <c r="K259" t="n">
        <v>28.92</v>
      </c>
      <c r="L259" t="n">
        <v>8</v>
      </c>
      <c r="M259" t="n">
        <v>0</v>
      </c>
      <c r="N259" t="n">
        <v>8.01</v>
      </c>
      <c r="O259" t="n">
        <v>8858.84</v>
      </c>
      <c r="P259" t="n">
        <v>151.85</v>
      </c>
      <c r="Q259" t="n">
        <v>446.56</v>
      </c>
      <c r="R259" t="n">
        <v>68.02</v>
      </c>
      <c r="S259" t="n">
        <v>40.63</v>
      </c>
      <c r="T259" t="n">
        <v>8565.780000000001</v>
      </c>
      <c r="U259" t="n">
        <v>0.6</v>
      </c>
      <c r="V259" t="n">
        <v>0.76</v>
      </c>
      <c r="W259" t="n">
        <v>2.66</v>
      </c>
      <c r="X259" t="n">
        <v>0.54</v>
      </c>
      <c r="Y259" t="n">
        <v>0.5</v>
      </c>
      <c r="Z259" t="n">
        <v>10</v>
      </c>
    </row>
    <row r="260">
      <c r="A260" t="n">
        <v>0</v>
      </c>
      <c r="B260" t="n">
        <v>85</v>
      </c>
      <c r="C260" t="inlineStr">
        <is>
          <t xml:space="preserve">CONCLUIDO	</t>
        </is>
      </c>
      <c r="D260" t="n">
        <v>1.9669</v>
      </c>
      <c r="E260" t="n">
        <v>50.84</v>
      </c>
      <c r="F260" t="n">
        <v>36.95</v>
      </c>
      <c r="G260" t="n">
        <v>6.52</v>
      </c>
      <c r="H260" t="n">
        <v>0.11</v>
      </c>
      <c r="I260" t="n">
        <v>340</v>
      </c>
      <c r="J260" t="n">
        <v>167.88</v>
      </c>
      <c r="K260" t="n">
        <v>51.39</v>
      </c>
      <c r="L260" t="n">
        <v>1</v>
      </c>
      <c r="M260" t="n">
        <v>338</v>
      </c>
      <c r="N260" t="n">
        <v>30.49</v>
      </c>
      <c r="O260" t="n">
        <v>20939.59</v>
      </c>
      <c r="P260" t="n">
        <v>469.22</v>
      </c>
      <c r="Q260" t="n">
        <v>446.66</v>
      </c>
      <c r="R260" t="n">
        <v>381.48</v>
      </c>
      <c r="S260" t="n">
        <v>40.63</v>
      </c>
      <c r="T260" t="n">
        <v>163690.86</v>
      </c>
      <c r="U260" t="n">
        <v>0.11</v>
      </c>
      <c r="V260" t="n">
        <v>0.5600000000000001</v>
      </c>
      <c r="W260" t="n">
        <v>3.17</v>
      </c>
      <c r="X260" t="n">
        <v>10.11</v>
      </c>
      <c r="Y260" t="n">
        <v>0.5</v>
      </c>
      <c r="Z260" t="n">
        <v>10</v>
      </c>
    </row>
    <row r="261">
      <c r="A261" t="n">
        <v>1</v>
      </c>
      <c r="B261" t="n">
        <v>85</v>
      </c>
      <c r="C261" t="inlineStr">
        <is>
          <t xml:space="preserve">CONCLUIDO	</t>
        </is>
      </c>
      <c r="D261" t="n">
        <v>2.6233</v>
      </c>
      <c r="E261" t="n">
        <v>38.12</v>
      </c>
      <c r="F261" t="n">
        <v>30.93</v>
      </c>
      <c r="G261" t="n">
        <v>13.07</v>
      </c>
      <c r="H261" t="n">
        <v>0.21</v>
      </c>
      <c r="I261" t="n">
        <v>142</v>
      </c>
      <c r="J261" t="n">
        <v>169.33</v>
      </c>
      <c r="K261" t="n">
        <v>51.39</v>
      </c>
      <c r="L261" t="n">
        <v>2</v>
      </c>
      <c r="M261" t="n">
        <v>140</v>
      </c>
      <c r="N261" t="n">
        <v>30.94</v>
      </c>
      <c r="O261" t="n">
        <v>21118.46</v>
      </c>
      <c r="P261" t="n">
        <v>391.26</v>
      </c>
      <c r="Q261" t="n">
        <v>446.59</v>
      </c>
      <c r="R261" t="n">
        <v>184.83</v>
      </c>
      <c r="S261" t="n">
        <v>40.63</v>
      </c>
      <c r="T261" t="n">
        <v>66357</v>
      </c>
      <c r="U261" t="n">
        <v>0.22</v>
      </c>
      <c r="V261" t="n">
        <v>0.67</v>
      </c>
      <c r="W261" t="n">
        <v>2.85</v>
      </c>
      <c r="X261" t="n">
        <v>4.11</v>
      </c>
      <c r="Y261" t="n">
        <v>0.5</v>
      </c>
      <c r="Z261" t="n">
        <v>10</v>
      </c>
    </row>
    <row r="262">
      <c r="A262" t="n">
        <v>2</v>
      </c>
      <c r="B262" t="n">
        <v>85</v>
      </c>
      <c r="C262" t="inlineStr">
        <is>
          <t xml:space="preserve">CONCLUIDO	</t>
        </is>
      </c>
      <c r="D262" t="n">
        <v>2.8723</v>
      </c>
      <c r="E262" t="n">
        <v>34.82</v>
      </c>
      <c r="F262" t="n">
        <v>29.39</v>
      </c>
      <c r="G262" t="n">
        <v>19.6</v>
      </c>
      <c r="H262" t="n">
        <v>0.31</v>
      </c>
      <c r="I262" t="n">
        <v>90</v>
      </c>
      <c r="J262" t="n">
        <v>170.79</v>
      </c>
      <c r="K262" t="n">
        <v>51.39</v>
      </c>
      <c r="L262" t="n">
        <v>3</v>
      </c>
      <c r="M262" t="n">
        <v>88</v>
      </c>
      <c r="N262" t="n">
        <v>31.4</v>
      </c>
      <c r="O262" t="n">
        <v>21297.94</v>
      </c>
      <c r="P262" t="n">
        <v>370.45</v>
      </c>
      <c r="Q262" t="n">
        <v>446.57</v>
      </c>
      <c r="R262" t="n">
        <v>135.04</v>
      </c>
      <c r="S262" t="n">
        <v>40.63</v>
      </c>
      <c r="T262" t="n">
        <v>41720.81</v>
      </c>
      <c r="U262" t="n">
        <v>0.3</v>
      </c>
      <c r="V262" t="n">
        <v>0.71</v>
      </c>
      <c r="W262" t="n">
        <v>2.75</v>
      </c>
      <c r="X262" t="n">
        <v>2.56</v>
      </c>
      <c r="Y262" t="n">
        <v>0.5</v>
      </c>
      <c r="Z262" t="n">
        <v>10</v>
      </c>
    </row>
    <row r="263">
      <c r="A263" t="n">
        <v>3</v>
      </c>
      <c r="B263" t="n">
        <v>85</v>
      </c>
      <c r="C263" t="inlineStr">
        <is>
          <t xml:space="preserve">CONCLUIDO	</t>
        </is>
      </c>
      <c r="D263" t="n">
        <v>3.0032</v>
      </c>
      <c r="E263" t="n">
        <v>33.3</v>
      </c>
      <c r="F263" t="n">
        <v>28.69</v>
      </c>
      <c r="G263" t="n">
        <v>26.08</v>
      </c>
      <c r="H263" t="n">
        <v>0.41</v>
      </c>
      <c r="I263" t="n">
        <v>66</v>
      </c>
      <c r="J263" t="n">
        <v>172.25</v>
      </c>
      <c r="K263" t="n">
        <v>51.39</v>
      </c>
      <c r="L263" t="n">
        <v>4</v>
      </c>
      <c r="M263" t="n">
        <v>64</v>
      </c>
      <c r="N263" t="n">
        <v>31.86</v>
      </c>
      <c r="O263" t="n">
        <v>21478.05</v>
      </c>
      <c r="P263" t="n">
        <v>360.14</v>
      </c>
      <c r="Q263" t="n">
        <v>446.57</v>
      </c>
      <c r="R263" t="n">
        <v>111.59</v>
      </c>
      <c r="S263" t="n">
        <v>40.63</v>
      </c>
      <c r="T263" t="n">
        <v>30113.9</v>
      </c>
      <c r="U263" t="n">
        <v>0.36</v>
      </c>
      <c r="V263" t="n">
        <v>0.72</v>
      </c>
      <c r="W263" t="n">
        <v>2.72</v>
      </c>
      <c r="X263" t="n">
        <v>1.86</v>
      </c>
      <c r="Y263" t="n">
        <v>0.5</v>
      </c>
      <c r="Z263" t="n">
        <v>10</v>
      </c>
    </row>
    <row r="264">
      <c r="A264" t="n">
        <v>4</v>
      </c>
      <c r="B264" t="n">
        <v>85</v>
      </c>
      <c r="C264" t="inlineStr">
        <is>
          <t xml:space="preserve">CONCLUIDO	</t>
        </is>
      </c>
      <c r="D264" t="n">
        <v>3.0845</v>
      </c>
      <c r="E264" t="n">
        <v>32.42</v>
      </c>
      <c r="F264" t="n">
        <v>28.29</v>
      </c>
      <c r="G264" t="n">
        <v>32.64</v>
      </c>
      <c r="H264" t="n">
        <v>0.51</v>
      </c>
      <c r="I264" t="n">
        <v>52</v>
      </c>
      <c r="J264" t="n">
        <v>173.71</v>
      </c>
      <c r="K264" t="n">
        <v>51.39</v>
      </c>
      <c r="L264" t="n">
        <v>5</v>
      </c>
      <c r="M264" t="n">
        <v>50</v>
      </c>
      <c r="N264" t="n">
        <v>32.32</v>
      </c>
      <c r="O264" t="n">
        <v>21658.78</v>
      </c>
      <c r="P264" t="n">
        <v>353.69</v>
      </c>
      <c r="Q264" t="n">
        <v>446.59</v>
      </c>
      <c r="R264" t="n">
        <v>98.7</v>
      </c>
      <c r="S264" t="n">
        <v>40.63</v>
      </c>
      <c r="T264" t="n">
        <v>23741.09</v>
      </c>
      <c r="U264" t="n">
        <v>0.41</v>
      </c>
      <c r="V264" t="n">
        <v>0.73</v>
      </c>
      <c r="W264" t="n">
        <v>2.69</v>
      </c>
      <c r="X264" t="n">
        <v>1.46</v>
      </c>
      <c r="Y264" t="n">
        <v>0.5</v>
      </c>
      <c r="Z264" t="n">
        <v>10</v>
      </c>
    </row>
    <row r="265">
      <c r="A265" t="n">
        <v>5</v>
      </c>
      <c r="B265" t="n">
        <v>85</v>
      </c>
      <c r="C265" t="inlineStr">
        <is>
          <t xml:space="preserve">CONCLUIDO	</t>
        </is>
      </c>
      <c r="D265" t="n">
        <v>3.1403</v>
      </c>
      <c r="E265" t="n">
        <v>31.84</v>
      </c>
      <c r="F265" t="n">
        <v>28.01</v>
      </c>
      <c r="G265" t="n">
        <v>39.09</v>
      </c>
      <c r="H265" t="n">
        <v>0.61</v>
      </c>
      <c r="I265" t="n">
        <v>43</v>
      </c>
      <c r="J265" t="n">
        <v>175.18</v>
      </c>
      <c r="K265" t="n">
        <v>51.39</v>
      </c>
      <c r="L265" t="n">
        <v>6</v>
      </c>
      <c r="M265" t="n">
        <v>41</v>
      </c>
      <c r="N265" t="n">
        <v>32.79</v>
      </c>
      <c r="O265" t="n">
        <v>21840.16</v>
      </c>
      <c r="P265" t="n">
        <v>349.09</v>
      </c>
      <c r="Q265" t="n">
        <v>446.56</v>
      </c>
      <c r="R265" t="n">
        <v>89.81999999999999</v>
      </c>
      <c r="S265" t="n">
        <v>40.63</v>
      </c>
      <c r="T265" t="n">
        <v>19343.63</v>
      </c>
      <c r="U265" t="n">
        <v>0.45</v>
      </c>
      <c r="V265" t="n">
        <v>0.74</v>
      </c>
      <c r="W265" t="n">
        <v>2.68</v>
      </c>
      <c r="X265" t="n">
        <v>1.19</v>
      </c>
      <c r="Y265" t="n">
        <v>0.5</v>
      </c>
      <c r="Z265" t="n">
        <v>10</v>
      </c>
    </row>
    <row r="266">
      <c r="A266" t="n">
        <v>6</v>
      </c>
      <c r="B266" t="n">
        <v>85</v>
      </c>
      <c r="C266" t="inlineStr">
        <is>
          <t xml:space="preserve">CONCLUIDO	</t>
        </is>
      </c>
      <c r="D266" t="n">
        <v>3.1759</v>
      </c>
      <c r="E266" t="n">
        <v>31.49</v>
      </c>
      <c r="F266" t="n">
        <v>27.86</v>
      </c>
      <c r="G266" t="n">
        <v>45.18</v>
      </c>
      <c r="H266" t="n">
        <v>0.7</v>
      </c>
      <c r="I266" t="n">
        <v>37</v>
      </c>
      <c r="J266" t="n">
        <v>176.66</v>
      </c>
      <c r="K266" t="n">
        <v>51.39</v>
      </c>
      <c r="L266" t="n">
        <v>7</v>
      </c>
      <c r="M266" t="n">
        <v>35</v>
      </c>
      <c r="N266" t="n">
        <v>33.27</v>
      </c>
      <c r="O266" t="n">
        <v>22022.17</v>
      </c>
      <c r="P266" t="n">
        <v>346.27</v>
      </c>
      <c r="Q266" t="n">
        <v>446.56</v>
      </c>
      <c r="R266" t="n">
        <v>84.91</v>
      </c>
      <c r="S266" t="n">
        <v>40.63</v>
      </c>
      <c r="T266" t="n">
        <v>16919.21</v>
      </c>
      <c r="U266" t="n">
        <v>0.48</v>
      </c>
      <c r="V266" t="n">
        <v>0.75</v>
      </c>
      <c r="W266" t="n">
        <v>2.67</v>
      </c>
      <c r="X266" t="n">
        <v>1.03</v>
      </c>
      <c r="Y266" t="n">
        <v>0.5</v>
      </c>
      <c r="Z266" t="n">
        <v>10</v>
      </c>
    </row>
    <row r="267">
      <c r="A267" t="n">
        <v>7</v>
      </c>
      <c r="B267" t="n">
        <v>85</v>
      </c>
      <c r="C267" t="inlineStr">
        <is>
          <t xml:space="preserve">CONCLUIDO	</t>
        </is>
      </c>
      <c r="D267" t="n">
        <v>3.2063</v>
      </c>
      <c r="E267" t="n">
        <v>31.19</v>
      </c>
      <c r="F267" t="n">
        <v>27.73</v>
      </c>
      <c r="G267" t="n">
        <v>52</v>
      </c>
      <c r="H267" t="n">
        <v>0.8</v>
      </c>
      <c r="I267" t="n">
        <v>32</v>
      </c>
      <c r="J267" t="n">
        <v>178.14</v>
      </c>
      <c r="K267" t="n">
        <v>51.39</v>
      </c>
      <c r="L267" t="n">
        <v>8</v>
      </c>
      <c r="M267" t="n">
        <v>30</v>
      </c>
      <c r="N267" t="n">
        <v>33.75</v>
      </c>
      <c r="O267" t="n">
        <v>22204.83</v>
      </c>
      <c r="P267" t="n">
        <v>343.3</v>
      </c>
      <c r="Q267" t="n">
        <v>446.57</v>
      </c>
      <c r="R267" t="n">
        <v>80.62</v>
      </c>
      <c r="S267" t="n">
        <v>40.63</v>
      </c>
      <c r="T267" t="n">
        <v>14798.79</v>
      </c>
      <c r="U267" t="n">
        <v>0.5</v>
      </c>
      <c r="V267" t="n">
        <v>0.75</v>
      </c>
      <c r="W267" t="n">
        <v>2.66</v>
      </c>
      <c r="X267" t="n">
        <v>0.9</v>
      </c>
      <c r="Y267" t="n">
        <v>0.5</v>
      </c>
      <c r="Z267" t="n">
        <v>10</v>
      </c>
    </row>
    <row r="268">
      <c r="A268" t="n">
        <v>8</v>
      </c>
      <c r="B268" t="n">
        <v>85</v>
      </c>
      <c r="C268" t="inlineStr">
        <is>
          <t xml:space="preserve">CONCLUIDO	</t>
        </is>
      </c>
      <c r="D268" t="n">
        <v>3.2279</v>
      </c>
      <c r="E268" t="n">
        <v>30.98</v>
      </c>
      <c r="F268" t="n">
        <v>27.62</v>
      </c>
      <c r="G268" t="n">
        <v>57.16</v>
      </c>
      <c r="H268" t="n">
        <v>0.89</v>
      </c>
      <c r="I268" t="n">
        <v>29</v>
      </c>
      <c r="J268" t="n">
        <v>179.63</v>
      </c>
      <c r="K268" t="n">
        <v>51.39</v>
      </c>
      <c r="L268" t="n">
        <v>9</v>
      </c>
      <c r="M268" t="n">
        <v>27</v>
      </c>
      <c r="N268" t="n">
        <v>34.24</v>
      </c>
      <c r="O268" t="n">
        <v>22388.15</v>
      </c>
      <c r="P268" t="n">
        <v>340.59</v>
      </c>
      <c r="Q268" t="n">
        <v>446.56</v>
      </c>
      <c r="R268" t="n">
        <v>77.31</v>
      </c>
      <c r="S268" t="n">
        <v>40.63</v>
      </c>
      <c r="T268" t="n">
        <v>13158.09</v>
      </c>
      <c r="U268" t="n">
        <v>0.53</v>
      </c>
      <c r="V268" t="n">
        <v>0.75</v>
      </c>
      <c r="W268" t="n">
        <v>2.65</v>
      </c>
      <c r="X268" t="n">
        <v>0.8</v>
      </c>
      <c r="Y268" t="n">
        <v>0.5</v>
      </c>
      <c r="Z268" t="n">
        <v>10</v>
      </c>
    </row>
    <row r="269">
      <c r="A269" t="n">
        <v>9</v>
      </c>
      <c r="B269" t="n">
        <v>85</v>
      </c>
      <c r="C269" t="inlineStr">
        <is>
          <t xml:space="preserve">CONCLUIDO	</t>
        </is>
      </c>
      <c r="D269" t="n">
        <v>3.2473</v>
      </c>
      <c r="E269" t="n">
        <v>30.8</v>
      </c>
      <c r="F269" t="n">
        <v>27.54</v>
      </c>
      <c r="G269" t="n">
        <v>63.56</v>
      </c>
      <c r="H269" t="n">
        <v>0.98</v>
      </c>
      <c r="I269" t="n">
        <v>26</v>
      </c>
      <c r="J269" t="n">
        <v>181.12</v>
      </c>
      <c r="K269" t="n">
        <v>51.39</v>
      </c>
      <c r="L269" t="n">
        <v>10</v>
      </c>
      <c r="M269" t="n">
        <v>24</v>
      </c>
      <c r="N269" t="n">
        <v>34.73</v>
      </c>
      <c r="O269" t="n">
        <v>22572.13</v>
      </c>
      <c r="P269" t="n">
        <v>338.62</v>
      </c>
      <c r="Q269" t="n">
        <v>446.56</v>
      </c>
      <c r="R269" t="n">
        <v>74.34</v>
      </c>
      <c r="S269" t="n">
        <v>40.63</v>
      </c>
      <c r="T269" t="n">
        <v>11688.42</v>
      </c>
      <c r="U269" t="n">
        <v>0.55</v>
      </c>
      <c r="V269" t="n">
        <v>0.75</v>
      </c>
      <c r="W269" t="n">
        <v>2.65</v>
      </c>
      <c r="X269" t="n">
        <v>0.71</v>
      </c>
      <c r="Y269" t="n">
        <v>0.5</v>
      </c>
      <c r="Z269" t="n">
        <v>10</v>
      </c>
    </row>
    <row r="270">
      <c r="A270" t="n">
        <v>10</v>
      </c>
      <c r="B270" t="n">
        <v>85</v>
      </c>
      <c r="C270" t="inlineStr">
        <is>
          <t xml:space="preserve">CONCLUIDO	</t>
        </is>
      </c>
      <c r="D270" t="n">
        <v>3.2677</v>
      </c>
      <c r="E270" t="n">
        <v>30.6</v>
      </c>
      <c r="F270" t="n">
        <v>27.45</v>
      </c>
      <c r="G270" t="n">
        <v>71.61</v>
      </c>
      <c r="H270" t="n">
        <v>1.07</v>
      </c>
      <c r="I270" t="n">
        <v>23</v>
      </c>
      <c r="J270" t="n">
        <v>182.62</v>
      </c>
      <c r="K270" t="n">
        <v>51.39</v>
      </c>
      <c r="L270" t="n">
        <v>11</v>
      </c>
      <c r="M270" t="n">
        <v>21</v>
      </c>
      <c r="N270" t="n">
        <v>35.22</v>
      </c>
      <c r="O270" t="n">
        <v>22756.91</v>
      </c>
      <c r="P270" t="n">
        <v>336.02</v>
      </c>
      <c r="Q270" t="n">
        <v>446.56</v>
      </c>
      <c r="R270" t="n">
        <v>71.52</v>
      </c>
      <c r="S270" t="n">
        <v>40.63</v>
      </c>
      <c r="T270" t="n">
        <v>10297.43</v>
      </c>
      <c r="U270" t="n">
        <v>0.57</v>
      </c>
      <c r="V270" t="n">
        <v>0.76</v>
      </c>
      <c r="W270" t="n">
        <v>2.65</v>
      </c>
      <c r="X270" t="n">
        <v>0.62</v>
      </c>
      <c r="Y270" t="n">
        <v>0.5</v>
      </c>
      <c r="Z270" t="n">
        <v>10</v>
      </c>
    </row>
    <row r="271">
      <c r="A271" t="n">
        <v>11</v>
      </c>
      <c r="B271" t="n">
        <v>85</v>
      </c>
      <c r="C271" t="inlineStr">
        <is>
          <t xml:space="preserve">CONCLUIDO	</t>
        </is>
      </c>
      <c r="D271" t="n">
        <v>3.2805</v>
      </c>
      <c r="E271" t="n">
        <v>30.48</v>
      </c>
      <c r="F271" t="n">
        <v>27.4</v>
      </c>
      <c r="G271" t="n">
        <v>78.28</v>
      </c>
      <c r="H271" t="n">
        <v>1.16</v>
      </c>
      <c r="I271" t="n">
        <v>21</v>
      </c>
      <c r="J271" t="n">
        <v>184.12</v>
      </c>
      <c r="K271" t="n">
        <v>51.39</v>
      </c>
      <c r="L271" t="n">
        <v>12</v>
      </c>
      <c r="M271" t="n">
        <v>19</v>
      </c>
      <c r="N271" t="n">
        <v>35.73</v>
      </c>
      <c r="O271" t="n">
        <v>22942.24</v>
      </c>
      <c r="P271" t="n">
        <v>333.98</v>
      </c>
      <c r="Q271" t="n">
        <v>446.57</v>
      </c>
      <c r="R271" t="n">
        <v>69.77</v>
      </c>
      <c r="S271" t="n">
        <v>40.63</v>
      </c>
      <c r="T271" t="n">
        <v>9429.959999999999</v>
      </c>
      <c r="U271" t="n">
        <v>0.58</v>
      </c>
      <c r="V271" t="n">
        <v>0.76</v>
      </c>
      <c r="W271" t="n">
        <v>2.64</v>
      </c>
      <c r="X271" t="n">
        <v>0.57</v>
      </c>
      <c r="Y271" t="n">
        <v>0.5</v>
      </c>
      <c r="Z271" t="n">
        <v>10</v>
      </c>
    </row>
    <row r="272">
      <c r="A272" t="n">
        <v>12</v>
      </c>
      <c r="B272" t="n">
        <v>85</v>
      </c>
      <c r="C272" t="inlineStr">
        <is>
          <t xml:space="preserve">CONCLUIDO	</t>
        </is>
      </c>
      <c r="D272" t="n">
        <v>3.289</v>
      </c>
      <c r="E272" t="n">
        <v>30.4</v>
      </c>
      <c r="F272" t="n">
        <v>27.35</v>
      </c>
      <c r="G272" t="n">
        <v>82.06</v>
      </c>
      <c r="H272" t="n">
        <v>1.24</v>
      </c>
      <c r="I272" t="n">
        <v>20</v>
      </c>
      <c r="J272" t="n">
        <v>185.63</v>
      </c>
      <c r="K272" t="n">
        <v>51.39</v>
      </c>
      <c r="L272" t="n">
        <v>13</v>
      </c>
      <c r="M272" t="n">
        <v>18</v>
      </c>
      <c r="N272" t="n">
        <v>36.24</v>
      </c>
      <c r="O272" t="n">
        <v>23128.27</v>
      </c>
      <c r="P272" t="n">
        <v>332.66</v>
      </c>
      <c r="Q272" t="n">
        <v>446.56</v>
      </c>
      <c r="R272" t="n">
        <v>68.3</v>
      </c>
      <c r="S272" t="n">
        <v>40.63</v>
      </c>
      <c r="T272" t="n">
        <v>8702.379999999999</v>
      </c>
      <c r="U272" t="n">
        <v>0.59</v>
      </c>
      <c r="V272" t="n">
        <v>0.76</v>
      </c>
      <c r="W272" t="n">
        <v>2.64</v>
      </c>
      <c r="X272" t="n">
        <v>0.53</v>
      </c>
      <c r="Y272" t="n">
        <v>0.5</v>
      </c>
      <c r="Z272" t="n">
        <v>10</v>
      </c>
    </row>
    <row r="273">
      <c r="A273" t="n">
        <v>13</v>
      </c>
      <c r="B273" t="n">
        <v>85</v>
      </c>
      <c r="C273" t="inlineStr">
        <is>
          <t xml:space="preserve">CONCLUIDO	</t>
        </is>
      </c>
      <c r="D273" t="n">
        <v>3.3002</v>
      </c>
      <c r="E273" t="n">
        <v>30.3</v>
      </c>
      <c r="F273" t="n">
        <v>27.32</v>
      </c>
      <c r="G273" t="n">
        <v>91.06</v>
      </c>
      <c r="H273" t="n">
        <v>1.33</v>
      </c>
      <c r="I273" t="n">
        <v>18</v>
      </c>
      <c r="J273" t="n">
        <v>187.14</v>
      </c>
      <c r="K273" t="n">
        <v>51.39</v>
      </c>
      <c r="L273" t="n">
        <v>14</v>
      </c>
      <c r="M273" t="n">
        <v>16</v>
      </c>
      <c r="N273" t="n">
        <v>36.75</v>
      </c>
      <c r="O273" t="n">
        <v>23314.98</v>
      </c>
      <c r="P273" t="n">
        <v>331.22</v>
      </c>
      <c r="Q273" t="n">
        <v>446.57</v>
      </c>
      <c r="R273" t="n">
        <v>67.04000000000001</v>
      </c>
      <c r="S273" t="n">
        <v>40.63</v>
      </c>
      <c r="T273" t="n">
        <v>8079.03</v>
      </c>
      <c r="U273" t="n">
        <v>0.61</v>
      </c>
      <c r="V273" t="n">
        <v>0.76</v>
      </c>
      <c r="W273" t="n">
        <v>2.64</v>
      </c>
      <c r="X273" t="n">
        <v>0.49</v>
      </c>
      <c r="Y273" t="n">
        <v>0.5</v>
      </c>
      <c r="Z273" t="n">
        <v>10</v>
      </c>
    </row>
    <row r="274">
      <c r="A274" t="n">
        <v>14</v>
      </c>
      <c r="B274" t="n">
        <v>85</v>
      </c>
      <c r="C274" t="inlineStr">
        <is>
          <t xml:space="preserve">CONCLUIDO	</t>
        </is>
      </c>
      <c r="D274" t="n">
        <v>3.3067</v>
      </c>
      <c r="E274" t="n">
        <v>30.24</v>
      </c>
      <c r="F274" t="n">
        <v>27.29</v>
      </c>
      <c r="G274" t="n">
        <v>96.33</v>
      </c>
      <c r="H274" t="n">
        <v>1.41</v>
      </c>
      <c r="I274" t="n">
        <v>17</v>
      </c>
      <c r="J274" t="n">
        <v>188.66</v>
      </c>
      <c r="K274" t="n">
        <v>51.39</v>
      </c>
      <c r="L274" t="n">
        <v>15</v>
      </c>
      <c r="M274" t="n">
        <v>15</v>
      </c>
      <c r="N274" t="n">
        <v>37.27</v>
      </c>
      <c r="O274" t="n">
        <v>23502.4</v>
      </c>
      <c r="P274" t="n">
        <v>329.15</v>
      </c>
      <c r="Q274" t="n">
        <v>446.56</v>
      </c>
      <c r="R274" t="n">
        <v>66.28</v>
      </c>
      <c r="S274" t="n">
        <v>40.63</v>
      </c>
      <c r="T274" t="n">
        <v>7707.17</v>
      </c>
      <c r="U274" t="n">
        <v>0.61</v>
      </c>
      <c r="V274" t="n">
        <v>0.76</v>
      </c>
      <c r="W274" t="n">
        <v>2.64</v>
      </c>
      <c r="X274" t="n">
        <v>0.47</v>
      </c>
      <c r="Y274" t="n">
        <v>0.5</v>
      </c>
      <c r="Z274" t="n">
        <v>10</v>
      </c>
    </row>
    <row r="275">
      <c r="A275" t="n">
        <v>15</v>
      </c>
      <c r="B275" t="n">
        <v>85</v>
      </c>
      <c r="C275" t="inlineStr">
        <is>
          <t xml:space="preserve">CONCLUIDO	</t>
        </is>
      </c>
      <c r="D275" t="n">
        <v>3.3147</v>
      </c>
      <c r="E275" t="n">
        <v>30.17</v>
      </c>
      <c r="F275" t="n">
        <v>27.25</v>
      </c>
      <c r="G275" t="n">
        <v>102.2</v>
      </c>
      <c r="H275" t="n">
        <v>1.49</v>
      </c>
      <c r="I275" t="n">
        <v>16</v>
      </c>
      <c r="J275" t="n">
        <v>190.19</v>
      </c>
      <c r="K275" t="n">
        <v>51.39</v>
      </c>
      <c r="L275" t="n">
        <v>16</v>
      </c>
      <c r="M275" t="n">
        <v>14</v>
      </c>
      <c r="N275" t="n">
        <v>37.79</v>
      </c>
      <c r="O275" t="n">
        <v>23690.52</v>
      </c>
      <c r="P275" t="n">
        <v>327.89</v>
      </c>
      <c r="Q275" t="n">
        <v>446.56</v>
      </c>
      <c r="R275" t="n">
        <v>65.16</v>
      </c>
      <c r="S275" t="n">
        <v>40.63</v>
      </c>
      <c r="T275" t="n">
        <v>7151.39</v>
      </c>
      <c r="U275" t="n">
        <v>0.62</v>
      </c>
      <c r="V275" t="n">
        <v>0.76</v>
      </c>
      <c r="W275" t="n">
        <v>2.63</v>
      </c>
      <c r="X275" t="n">
        <v>0.43</v>
      </c>
      <c r="Y275" t="n">
        <v>0.5</v>
      </c>
      <c r="Z275" t="n">
        <v>10</v>
      </c>
    </row>
    <row r="276">
      <c r="A276" t="n">
        <v>16</v>
      </c>
      <c r="B276" t="n">
        <v>85</v>
      </c>
      <c r="C276" t="inlineStr">
        <is>
          <t xml:space="preserve">CONCLUIDO	</t>
        </is>
      </c>
      <c r="D276" t="n">
        <v>3.3219</v>
      </c>
      <c r="E276" t="n">
        <v>30.1</v>
      </c>
      <c r="F276" t="n">
        <v>27.22</v>
      </c>
      <c r="G276" t="n">
        <v>108.89</v>
      </c>
      <c r="H276" t="n">
        <v>1.57</v>
      </c>
      <c r="I276" t="n">
        <v>15</v>
      </c>
      <c r="J276" t="n">
        <v>191.72</v>
      </c>
      <c r="K276" t="n">
        <v>51.39</v>
      </c>
      <c r="L276" t="n">
        <v>17</v>
      </c>
      <c r="M276" t="n">
        <v>13</v>
      </c>
      <c r="N276" t="n">
        <v>38.33</v>
      </c>
      <c r="O276" t="n">
        <v>23879.37</v>
      </c>
      <c r="P276" t="n">
        <v>326.13</v>
      </c>
      <c r="Q276" t="n">
        <v>446.56</v>
      </c>
      <c r="R276" t="n">
        <v>64.13</v>
      </c>
      <c r="S276" t="n">
        <v>40.63</v>
      </c>
      <c r="T276" t="n">
        <v>6639.23</v>
      </c>
      <c r="U276" t="n">
        <v>0.63</v>
      </c>
      <c r="V276" t="n">
        <v>0.76</v>
      </c>
      <c r="W276" t="n">
        <v>2.63</v>
      </c>
      <c r="X276" t="n">
        <v>0.4</v>
      </c>
      <c r="Y276" t="n">
        <v>0.5</v>
      </c>
      <c r="Z276" t="n">
        <v>10</v>
      </c>
    </row>
    <row r="277">
      <c r="A277" t="n">
        <v>17</v>
      </c>
      <c r="B277" t="n">
        <v>85</v>
      </c>
      <c r="C277" t="inlineStr">
        <is>
          <t xml:space="preserve">CONCLUIDO	</t>
        </is>
      </c>
      <c r="D277" t="n">
        <v>3.3274</v>
      </c>
      <c r="E277" t="n">
        <v>30.05</v>
      </c>
      <c r="F277" t="n">
        <v>27.21</v>
      </c>
      <c r="G277" t="n">
        <v>116.6</v>
      </c>
      <c r="H277" t="n">
        <v>1.65</v>
      </c>
      <c r="I277" t="n">
        <v>14</v>
      </c>
      <c r="J277" t="n">
        <v>193.26</v>
      </c>
      <c r="K277" t="n">
        <v>51.39</v>
      </c>
      <c r="L277" t="n">
        <v>18</v>
      </c>
      <c r="M277" t="n">
        <v>12</v>
      </c>
      <c r="N277" t="n">
        <v>38.86</v>
      </c>
      <c r="O277" t="n">
        <v>24068.93</v>
      </c>
      <c r="P277" t="n">
        <v>325.09</v>
      </c>
      <c r="Q277" t="n">
        <v>446.56</v>
      </c>
      <c r="R277" t="n">
        <v>63.58</v>
      </c>
      <c r="S277" t="n">
        <v>40.63</v>
      </c>
      <c r="T277" t="n">
        <v>6367.63</v>
      </c>
      <c r="U277" t="n">
        <v>0.64</v>
      </c>
      <c r="V277" t="n">
        <v>0.76</v>
      </c>
      <c r="W277" t="n">
        <v>2.63</v>
      </c>
      <c r="X277" t="n">
        <v>0.38</v>
      </c>
      <c r="Y277" t="n">
        <v>0.5</v>
      </c>
      <c r="Z277" t="n">
        <v>10</v>
      </c>
    </row>
    <row r="278">
      <c r="A278" t="n">
        <v>18</v>
      </c>
      <c r="B278" t="n">
        <v>85</v>
      </c>
      <c r="C278" t="inlineStr">
        <is>
          <t xml:space="preserve">CONCLUIDO	</t>
        </is>
      </c>
      <c r="D278" t="n">
        <v>3.3282</v>
      </c>
      <c r="E278" t="n">
        <v>30.05</v>
      </c>
      <c r="F278" t="n">
        <v>27.2</v>
      </c>
      <c r="G278" t="n">
        <v>116.57</v>
      </c>
      <c r="H278" t="n">
        <v>1.73</v>
      </c>
      <c r="I278" t="n">
        <v>14</v>
      </c>
      <c r="J278" t="n">
        <v>194.8</v>
      </c>
      <c r="K278" t="n">
        <v>51.39</v>
      </c>
      <c r="L278" t="n">
        <v>19</v>
      </c>
      <c r="M278" t="n">
        <v>12</v>
      </c>
      <c r="N278" t="n">
        <v>39.41</v>
      </c>
      <c r="O278" t="n">
        <v>24259.23</v>
      </c>
      <c r="P278" t="n">
        <v>322.48</v>
      </c>
      <c r="Q278" t="n">
        <v>446.56</v>
      </c>
      <c r="R278" t="n">
        <v>63.34</v>
      </c>
      <c r="S278" t="n">
        <v>40.63</v>
      </c>
      <c r="T278" t="n">
        <v>6249.7</v>
      </c>
      <c r="U278" t="n">
        <v>0.64</v>
      </c>
      <c r="V278" t="n">
        <v>0.76</v>
      </c>
      <c r="W278" t="n">
        <v>2.63</v>
      </c>
      <c r="X278" t="n">
        <v>0.37</v>
      </c>
      <c r="Y278" t="n">
        <v>0.5</v>
      </c>
      <c r="Z278" t="n">
        <v>10</v>
      </c>
    </row>
    <row r="279">
      <c r="A279" t="n">
        <v>19</v>
      </c>
      <c r="B279" t="n">
        <v>85</v>
      </c>
      <c r="C279" t="inlineStr">
        <is>
          <t xml:space="preserve">CONCLUIDO	</t>
        </is>
      </c>
      <c r="D279" t="n">
        <v>3.3353</v>
      </c>
      <c r="E279" t="n">
        <v>29.98</v>
      </c>
      <c r="F279" t="n">
        <v>27.17</v>
      </c>
      <c r="G279" t="n">
        <v>125.4</v>
      </c>
      <c r="H279" t="n">
        <v>1.81</v>
      </c>
      <c r="I279" t="n">
        <v>13</v>
      </c>
      <c r="J279" t="n">
        <v>196.35</v>
      </c>
      <c r="K279" t="n">
        <v>51.39</v>
      </c>
      <c r="L279" t="n">
        <v>20</v>
      </c>
      <c r="M279" t="n">
        <v>11</v>
      </c>
      <c r="N279" t="n">
        <v>39.96</v>
      </c>
      <c r="O279" t="n">
        <v>24450.27</v>
      </c>
      <c r="P279" t="n">
        <v>323.18</v>
      </c>
      <c r="Q279" t="n">
        <v>446.56</v>
      </c>
      <c r="R279" t="n">
        <v>62.44</v>
      </c>
      <c r="S279" t="n">
        <v>40.63</v>
      </c>
      <c r="T279" t="n">
        <v>5804.84</v>
      </c>
      <c r="U279" t="n">
        <v>0.65</v>
      </c>
      <c r="V279" t="n">
        <v>0.76</v>
      </c>
      <c r="W279" t="n">
        <v>2.63</v>
      </c>
      <c r="X279" t="n">
        <v>0.34</v>
      </c>
      <c r="Y279" t="n">
        <v>0.5</v>
      </c>
      <c r="Z279" t="n">
        <v>10</v>
      </c>
    </row>
    <row r="280">
      <c r="A280" t="n">
        <v>20</v>
      </c>
      <c r="B280" t="n">
        <v>85</v>
      </c>
      <c r="C280" t="inlineStr">
        <is>
          <t xml:space="preserve">CONCLUIDO	</t>
        </is>
      </c>
      <c r="D280" t="n">
        <v>3.343</v>
      </c>
      <c r="E280" t="n">
        <v>29.91</v>
      </c>
      <c r="F280" t="n">
        <v>27.13</v>
      </c>
      <c r="G280" t="n">
        <v>135.67</v>
      </c>
      <c r="H280" t="n">
        <v>1.88</v>
      </c>
      <c r="I280" t="n">
        <v>12</v>
      </c>
      <c r="J280" t="n">
        <v>197.9</v>
      </c>
      <c r="K280" t="n">
        <v>51.39</v>
      </c>
      <c r="L280" t="n">
        <v>21</v>
      </c>
      <c r="M280" t="n">
        <v>10</v>
      </c>
      <c r="N280" t="n">
        <v>40.51</v>
      </c>
      <c r="O280" t="n">
        <v>24642.07</v>
      </c>
      <c r="P280" t="n">
        <v>319.99</v>
      </c>
      <c r="Q280" t="n">
        <v>446.56</v>
      </c>
      <c r="R280" t="n">
        <v>61.15</v>
      </c>
      <c r="S280" t="n">
        <v>40.63</v>
      </c>
      <c r="T280" t="n">
        <v>5165.9</v>
      </c>
      <c r="U280" t="n">
        <v>0.66</v>
      </c>
      <c r="V280" t="n">
        <v>0.77</v>
      </c>
      <c r="W280" t="n">
        <v>2.63</v>
      </c>
      <c r="X280" t="n">
        <v>0.31</v>
      </c>
      <c r="Y280" t="n">
        <v>0.5</v>
      </c>
      <c r="Z280" t="n">
        <v>10</v>
      </c>
    </row>
    <row r="281">
      <c r="A281" t="n">
        <v>21</v>
      </c>
      <c r="B281" t="n">
        <v>85</v>
      </c>
      <c r="C281" t="inlineStr">
        <is>
          <t xml:space="preserve">CONCLUIDO	</t>
        </is>
      </c>
      <c r="D281" t="n">
        <v>3.3419</v>
      </c>
      <c r="E281" t="n">
        <v>29.92</v>
      </c>
      <c r="F281" t="n">
        <v>27.14</v>
      </c>
      <c r="G281" t="n">
        <v>135.72</v>
      </c>
      <c r="H281" t="n">
        <v>1.96</v>
      </c>
      <c r="I281" t="n">
        <v>12</v>
      </c>
      <c r="J281" t="n">
        <v>199.46</v>
      </c>
      <c r="K281" t="n">
        <v>51.39</v>
      </c>
      <c r="L281" t="n">
        <v>22</v>
      </c>
      <c r="M281" t="n">
        <v>10</v>
      </c>
      <c r="N281" t="n">
        <v>41.07</v>
      </c>
      <c r="O281" t="n">
        <v>24834.62</v>
      </c>
      <c r="P281" t="n">
        <v>319.81</v>
      </c>
      <c r="Q281" t="n">
        <v>446.57</v>
      </c>
      <c r="R281" t="n">
        <v>61.45</v>
      </c>
      <c r="S281" t="n">
        <v>40.63</v>
      </c>
      <c r="T281" t="n">
        <v>5313.29</v>
      </c>
      <c r="U281" t="n">
        <v>0.66</v>
      </c>
      <c r="V281" t="n">
        <v>0.77</v>
      </c>
      <c r="W281" t="n">
        <v>2.63</v>
      </c>
      <c r="X281" t="n">
        <v>0.32</v>
      </c>
      <c r="Y281" t="n">
        <v>0.5</v>
      </c>
      <c r="Z281" t="n">
        <v>10</v>
      </c>
    </row>
    <row r="282">
      <c r="A282" t="n">
        <v>22</v>
      </c>
      <c r="B282" t="n">
        <v>85</v>
      </c>
      <c r="C282" t="inlineStr">
        <is>
          <t xml:space="preserve">CONCLUIDO	</t>
        </is>
      </c>
      <c r="D282" t="n">
        <v>3.3504</v>
      </c>
      <c r="E282" t="n">
        <v>29.85</v>
      </c>
      <c r="F282" t="n">
        <v>27.1</v>
      </c>
      <c r="G282" t="n">
        <v>147.83</v>
      </c>
      <c r="H282" t="n">
        <v>2.03</v>
      </c>
      <c r="I282" t="n">
        <v>11</v>
      </c>
      <c r="J282" t="n">
        <v>201.03</v>
      </c>
      <c r="K282" t="n">
        <v>51.39</v>
      </c>
      <c r="L282" t="n">
        <v>23</v>
      </c>
      <c r="M282" t="n">
        <v>9</v>
      </c>
      <c r="N282" t="n">
        <v>41.64</v>
      </c>
      <c r="O282" t="n">
        <v>25027.94</v>
      </c>
      <c r="P282" t="n">
        <v>317.36</v>
      </c>
      <c r="Q282" t="n">
        <v>446.56</v>
      </c>
      <c r="R282" t="n">
        <v>60.1</v>
      </c>
      <c r="S282" t="n">
        <v>40.63</v>
      </c>
      <c r="T282" t="n">
        <v>4644.69</v>
      </c>
      <c r="U282" t="n">
        <v>0.68</v>
      </c>
      <c r="V282" t="n">
        <v>0.77</v>
      </c>
      <c r="W282" t="n">
        <v>2.63</v>
      </c>
      <c r="X282" t="n">
        <v>0.27</v>
      </c>
      <c r="Y282" t="n">
        <v>0.5</v>
      </c>
      <c r="Z282" t="n">
        <v>10</v>
      </c>
    </row>
    <row r="283">
      <c r="A283" t="n">
        <v>23</v>
      </c>
      <c r="B283" t="n">
        <v>85</v>
      </c>
      <c r="C283" t="inlineStr">
        <is>
          <t xml:space="preserve">CONCLUIDO	</t>
        </is>
      </c>
      <c r="D283" t="n">
        <v>3.3481</v>
      </c>
      <c r="E283" t="n">
        <v>29.87</v>
      </c>
      <c r="F283" t="n">
        <v>27.12</v>
      </c>
      <c r="G283" t="n">
        <v>147.94</v>
      </c>
      <c r="H283" t="n">
        <v>2.1</v>
      </c>
      <c r="I283" t="n">
        <v>11</v>
      </c>
      <c r="J283" t="n">
        <v>202.61</v>
      </c>
      <c r="K283" t="n">
        <v>51.39</v>
      </c>
      <c r="L283" t="n">
        <v>24</v>
      </c>
      <c r="M283" t="n">
        <v>9</v>
      </c>
      <c r="N283" t="n">
        <v>42.21</v>
      </c>
      <c r="O283" t="n">
        <v>25222.04</v>
      </c>
      <c r="P283" t="n">
        <v>317.76</v>
      </c>
      <c r="Q283" t="n">
        <v>446.56</v>
      </c>
      <c r="R283" t="n">
        <v>60.84</v>
      </c>
      <c r="S283" t="n">
        <v>40.63</v>
      </c>
      <c r="T283" t="n">
        <v>5013.28</v>
      </c>
      <c r="U283" t="n">
        <v>0.67</v>
      </c>
      <c r="V283" t="n">
        <v>0.77</v>
      </c>
      <c r="W283" t="n">
        <v>2.63</v>
      </c>
      <c r="X283" t="n">
        <v>0.29</v>
      </c>
      <c r="Y283" t="n">
        <v>0.5</v>
      </c>
      <c r="Z283" t="n">
        <v>10</v>
      </c>
    </row>
    <row r="284">
      <c r="A284" t="n">
        <v>24</v>
      </c>
      <c r="B284" t="n">
        <v>85</v>
      </c>
      <c r="C284" t="inlineStr">
        <is>
          <t xml:space="preserve">CONCLUIDO	</t>
        </is>
      </c>
      <c r="D284" t="n">
        <v>3.3566</v>
      </c>
      <c r="E284" t="n">
        <v>29.79</v>
      </c>
      <c r="F284" t="n">
        <v>27.08</v>
      </c>
      <c r="G284" t="n">
        <v>162.49</v>
      </c>
      <c r="H284" t="n">
        <v>2.17</v>
      </c>
      <c r="I284" t="n">
        <v>10</v>
      </c>
      <c r="J284" t="n">
        <v>204.19</v>
      </c>
      <c r="K284" t="n">
        <v>51.39</v>
      </c>
      <c r="L284" t="n">
        <v>25</v>
      </c>
      <c r="M284" t="n">
        <v>8</v>
      </c>
      <c r="N284" t="n">
        <v>42.79</v>
      </c>
      <c r="O284" t="n">
        <v>25417.05</v>
      </c>
      <c r="P284" t="n">
        <v>314.22</v>
      </c>
      <c r="Q284" t="n">
        <v>446.56</v>
      </c>
      <c r="R284" t="n">
        <v>59.54</v>
      </c>
      <c r="S284" t="n">
        <v>40.63</v>
      </c>
      <c r="T284" t="n">
        <v>4369.08</v>
      </c>
      <c r="U284" t="n">
        <v>0.68</v>
      </c>
      <c r="V284" t="n">
        <v>0.77</v>
      </c>
      <c r="W284" t="n">
        <v>2.62</v>
      </c>
      <c r="X284" t="n">
        <v>0.25</v>
      </c>
      <c r="Y284" t="n">
        <v>0.5</v>
      </c>
      <c r="Z284" t="n">
        <v>10</v>
      </c>
    </row>
    <row r="285">
      <c r="A285" t="n">
        <v>25</v>
      </c>
      <c r="B285" t="n">
        <v>85</v>
      </c>
      <c r="C285" t="inlineStr">
        <is>
          <t xml:space="preserve">CONCLUIDO	</t>
        </is>
      </c>
      <c r="D285" t="n">
        <v>3.3555</v>
      </c>
      <c r="E285" t="n">
        <v>29.8</v>
      </c>
      <c r="F285" t="n">
        <v>27.09</v>
      </c>
      <c r="G285" t="n">
        <v>162.54</v>
      </c>
      <c r="H285" t="n">
        <v>2.24</v>
      </c>
      <c r="I285" t="n">
        <v>10</v>
      </c>
      <c r="J285" t="n">
        <v>205.77</v>
      </c>
      <c r="K285" t="n">
        <v>51.39</v>
      </c>
      <c r="L285" t="n">
        <v>26</v>
      </c>
      <c r="M285" t="n">
        <v>8</v>
      </c>
      <c r="N285" t="n">
        <v>43.38</v>
      </c>
      <c r="O285" t="n">
        <v>25612.75</v>
      </c>
      <c r="P285" t="n">
        <v>314.89</v>
      </c>
      <c r="Q285" t="n">
        <v>446.56</v>
      </c>
      <c r="R285" t="n">
        <v>59.93</v>
      </c>
      <c r="S285" t="n">
        <v>40.63</v>
      </c>
      <c r="T285" t="n">
        <v>4564.62</v>
      </c>
      <c r="U285" t="n">
        <v>0.68</v>
      </c>
      <c r="V285" t="n">
        <v>0.77</v>
      </c>
      <c r="W285" t="n">
        <v>2.62</v>
      </c>
      <c r="X285" t="n">
        <v>0.26</v>
      </c>
      <c r="Y285" t="n">
        <v>0.5</v>
      </c>
      <c r="Z285" t="n">
        <v>10</v>
      </c>
    </row>
    <row r="286">
      <c r="A286" t="n">
        <v>26</v>
      </c>
      <c r="B286" t="n">
        <v>85</v>
      </c>
      <c r="C286" t="inlineStr">
        <is>
          <t xml:space="preserve">CONCLUIDO	</t>
        </is>
      </c>
      <c r="D286" t="n">
        <v>3.3571</v>
      </c>
      <c r="E286" t="n">
        <v>29.79</v>
      </c>
      <c r="F286" t="n">
        <v>27.08</v>
      </c>
      <c r="G286" t="n">
        <v>162.46</v>
      </c>
      <c r="H286" t="n">
        <v>2.31</v>
      </c>
      <c r="I286" t="n">
        <v>10</v>
      </c>
      <c r="J286" t="n">
        <v>207.37</v>
      </c>
      <c r="K286" t="n">
        <v>51.39</v>
      </c>
      <c r="L286" t="n">
        <v>27</v>
      </c>
      <c r="M286" t="n">
        <v>8</v>
      </c>
      <c r="N286" t="n">
        <v>43.97</v>
      </c>
      <c r="O286" t="n">
        <v>25809.25</v>
      </c>
      <c r="P286" t="n">
        <v>312.69</v>
      </c>
      <c r="Q286" t="n">
        <v>446.56</v>
      </c>
      <c r="R286" t="n">
        <v>59.54</v>
      </c>
      <c r="S286" t="n">
        <v>40.63</v>
      </c>
      <c r="T286" t="n">
        <v>4370.5</v>
      </c>
      <c r="U286" t="n">
        <v>0.68</v>
      </c>
      <c r="V286" t="n">
        <v>0.77</v>
      </c>
      <c r="W286" t="n">
        <v>2.62</v>
      </c>
      <c r="X286" t="n">
        <v>0.25</v>
      </c>
      <c r="Y286" t="n">
        <v>0.5</v>
      </c>
      <c r="Z286" t="n">
        <v>10</v>
      </c>
    </row>
    <row r="287">
      <c r="A287" t="n">
        <v>27</v>
      </c>
      <c r="B287" t="n">
        <v>85</v>
      </c>
      <c r="C287" t="inlineStr">
        <is>
          <t xml:space="preserve">CONCLUIDO	</t>
        </is>
      </c>
      <c r="D287" t="n">
        <v>3.3643</v>
      </c>
      <c r="E287" t="n">
        <v>29.72</v>
      </c>
      <c r="F287" t="n">
        <v>27.05</v>
      </c>
      <c r="G287" t="n">
        <v>180.31</v>
      </c>
      <c r="H287" t="n">
        <v>2.38</v>
      </c>
      <c r="I287" t="n">
        <v>9</v>
      </c>
      <c r="J287" t="n">
        <v>208.97</v>
      </c>
      <c r="K287" t="n">
        <v>51.39</v>
      </c>
      <c r="L287" t="n">
        <v>28</v>
      </c>
      <c r="M287" t="n">
        <v>7</v>
      </c>
      <c r="N287" t="n">
        <v>44.57</v>
      </c>
      <c r="O287" t="n">
        <v>26006.56</v>
      </c>
      <c r="P287" t="n">
        <v>309.38</v>
      </c>
      <c r="Q287" t="n">
        <v>446.56</v>
      </c>
      <c r="R287" t="n">
        <v>58.43</v>
      </c>
      <c r="S287" t="n">
        <v>40.63</v>
      </c>
      <c r="T287" t="n">
        <v>3819.89</v>
      </c>
      <c r="U287" t="n">
        <v>0.7</v>
      </c>
      <c r="V287" t="n">
        <v>0.77</v>
      </c>
      <c r="W287" t="n">
        <v>2.62</v>
      </c>
      <c r="X287" t="n">
        <v>0.22</v>
      </c>
      <c r="Y287" t="n">
        <v>0.5</v>
      </c>
      <c r="Z287" t="n">
        <v>10</v>
      </c>
    </row>
    <row r="288">
      <c r="A288" t="n">
        <v>28</v>
      </c>
      <c r="B288" t="n">
        <v>85</v>
      </c>
      <c r="C288" t="inlineStr">
        <is>
          <t xml:space="preserve">CONCLUIDO	</t>
        </is>
      </c>
      <c r="D288" t="n">
        <v>3.3642</v>
      </c>
      <c r="E288" t="n">
        <v>29.72</v>
      </c>
      <c r="F288" t="n">
        <v>27.05</v>
      </c>
      <c r="G288" t="n">
        <v>180.31</v>
      </c>
      <c r="H288" t="n">
        <v>2.45</v>
      </c>
      <c r="I288" t="n">
        <v>9</v>
      </c>
      <c r="J288" t="n">
        <v>210.57</v>
      </c>
      <c r="K288" t="n">
        <v>51.39</v>
      </c>
      <c r="L288" t="n">
        <v>29</v>
      </c>
      <c r="M288" t="n">
        <v>7</v>
      </c>
      <c r="N288" t="n">
        <v>45.18</v>
      </c>
      <c r="O288" t="n">
        <v>26204.71</v>
      </c>
      <c r="P288" t="n">
        <v>311.59</v>
      </c>
      <c r="Q288" t="n">
        <v>446.56</v>
      </c>
      <c r="R288" t="n">
        <v>58.36</v>
      </c>
      <c r="S288" t="n">
        <v>40.63</v>
      </c>
      <c r="T288" t="n">
        <v>3786.24</v>
      </c>
      <c r="U288" t="n">
        <v>0.7</v>
      </c>
      <c r="V288" t="n">
        <v>0.77</v>
      </c>
      <c r="W288" t="n">
        <v>2.62</v>
      </c>
      <c r="X288" t="n">
        <v>0.22</v>
      </c>
      <c r="Y288" t="n">
        <v>0.5</v>
      </c>
      <c r="Z288" t="n">
        <v>10</v>
      </c>
    </row>
    <row r="289">
      <c r="A289" t="n">
        <v>29</v>
      </c>
      <c r="B289" t="n">
        <v>85</v>
      </c>
      <c r="C289" t="inlineStr">
        <is>
          <t xml:space="preserve">CONCLUIDO	</t>
        </is>
      </c>
      <c r="D289" t="n">
        <v>3.3636</v>
      </c>
      <c r="E289" t="n">
        <v>29.73</v>
      </c>
      <c r="F289" t="n">
        <v>27.05</v>
      </c>
      <c r="G289" t="n">
        <v>180.35</v>
      </c>
      <c r="H289" t="n">
        <v>2.51</v>
      </c>
      <c r="I289" t="n">
        <v>9</v>
      </c>
      <c r="J289" t="n">
        <v>212.19</v>
      </c>
      <c r="K289" t="n">
        <v>51.39</v>
      </c>
      <c r="L289" t="n">
        <v>30</v>
      </c>
      <c r="M289" t="n">
        <v>7</v>
      </c>
      <c r="N289" t="n">
        <v>45.79</v>
      </c>
      <c r="O289" t="n">
        <v>26403.69</v>
      </c>
      <c r="P289" t="n">
        <v>309.79</v>
      </c>
      <c r="Q289" t="n">
        <v>446.56</v>
      </c>
      <c r="R289" t="n">
        <v>58.66</v>
      </c>
      <c r="S289" t="n">
        <v>40.63</v>
      </c>
      <c r="T289" t="n">
        <v>3933.75</v>
      </c>
      <c r="U289" t="n">
        <v>0.6899999999999999</v>
      </c>
      <c r="V289" t="n">
        <v>0.77</v>
      </c>
      <c r="W289" t="n">
        <v>2.62</v>
      </c>
      <c r="X289" t="n">
        <v>0.22</v>
      </c>
      <c r="Y289" t="n">
        <v>0.5</v>
      </c>
      <c r="Z289" t="n">
        <v>10</v>
      </c>
    </row>
    <row r="290">
      <c r="A290" t="n">
        <v>30</v>
      </c>
      <c r="B290" t="n">
        <v>85</v>
      </c>
      <c r="C290" t="inlineStr">
        <is>
          <t xml:space="preserve">CONCLUIDO	</t>
        </is>
      </c>
      <c r="D290" t="n">
        <v>3.3628</v>
      </c>
      <c r="E290" t="n">
        <v>29.74</v>
      </c>
      <c r="F290" t="n">
        <v>27.06</v>
      </c>
      <c r="G290" t="n">
        <v>180.4</v>
      </c>
      <c r="H290" t="n">
        <v>2.58</v>
      </c>
      <c r="I290" t="n">
        <v>9</v>
      </c>
      <c r="J290" t="n">
        <v>213.81</v>
      </c>
      <c r="K290" t="n">
        <v>51.39</v>
      </c>
      <c r="L290" t="n">
        <v>31</v>
      </c>
      <c r="M290" t="n">
        <v>7</v>
      </c>
      <c r="N290" t="n">
        <v>46.41</v>
      </c>
      <c r="O290" t="n">
        <v>26603.52</v>
      </c>
      <c r="P290" t="n">
        <v>307.14</v>
      </c>
      <c r="Q290" t="n">
        <v>446.56</v>
      </c>
      <c r="R290" t="n">
        <v>58.76</v>
      </c>
      <c r="S290" t="n">
        <v>40.63</v>
      </c>
      <c r="T290" t="n">
        <v>3985.76</v>
      </c>
      <c r="U290" t="n">
        <v>0.6899999999999999</v>
      </c>
      <c r="V290" t="n">
        <v>0.77</v>
      </c>
      <c r="W290" t="n">
        <v>2.62</v>
      </c>
      <c r="X290" t="n">
        <v>0.23</v>
      </c>
      <c r="Y290" t="n">
        <v>0.5</v>
      </c>
      <c r="Z290" t="n">
        <v>10</v>
      </c>
    </row>
    <row r="291">
      <c r="A291" t="n">
        <v>31</v>
      </c>
      <c r="B291" t="n">
        <v>85</v>
      </c>
      <c r="C291" t="inlineStr">
        <is>
          <t xml:space="preserve">CONCLUIDO	</t>
        </is>
      </c>
      <c r="D291" t="n">
        <v>3.3714</v>
      </c>
      <c r="E291" t="n">
        <v>29.66</v>
      </c>
      <c r="F291" t="n">
        <v>27.02</v>
      </c>
      <c r="G291" t="n">
        <v>202.63</v>
      </c>
      <c r="H291" t="n">
        <v>2.64</v>
      </c>
      <c r="I291" t="n">
        <v>8</v>
      </c>
      <c r="J291" t="n">
        <v>215.43</v>
      </c>
      <c r="K291" t="n">
        <v>51.39</v>
      </c>
      <c r="L291" t="n">
        <v>32</v>
      </c>
      <c r="M291" t="n">
        <v>6</v>
      </c>
      <c r="N291" t="n">
        <v>47.04</v>
      </c>
      <c r="O291" t="n">
        <v>26804.21</v>
      </c>
      <c r="P291" t="n">
        <v>305.4</v>
      </c>
      <c r="Q291" t="n">
        <v>446.56</v>
      </c>
      <c r="R291" t="n">
        <v>57.39</v>
      </c>
      <c r="S291" t="n">
        <v>40.63</v>
      </c>
      <c r="T291" t="n">
        <v>3304.13</v>
      </c>
      <c r="U291" t="n">
        <v>0.71</v>
      </c>
      <c r="V291" t="n">
        <v>0.77</v>
      </c>
      <c r="W291" t="n">
        <v>2.62</v>
      </c>
      <c r="X291" t="n">
        <v>0.19</v>
      </c>
      <c r="Y291" t="n">
        <v>0.5</v>
      </c>
      <c r="Z291" t="n">
        <v>10</v>
      </c>
    </row>
    <row r="292">
      <c r="A292" t="n">
        <v>32</v>
      </c>
      <c r="B292" t="n">
        <v>85</v>
      </c>
      <c r="C292" t="inlineStr">
        <is>
          <t xml:space="preserve">CONCLUIDO	</t>
        </is>
      </c>
      <c r="D292" t="n">
        <v>3.3718</v>
      </c>
      <c r="E292" t="n">
        <v>29.66</v>
      </c>
      <c r="F292" t="n">
        <v>27.01</v>
      </c>
      <c r="G292" t="n">
        <v>202.61</v>
      </c>
      <c r="H292" t="n">
        <v>2.7</v>
      </c>
      <c r="I292" t="n">
        <v>8</v>
      </c>
      <c r="J292" t="n">
        <v>217.07</v>
      </c>
      <c r="K292" t="n">
        <v>51.39</v>
      </c>
      <c r="L292" t="n">
        <v>33</v>
      </c>
      <c r="M292" t="n">
        <v>6</v>
      </c>
      <c r="N292" t="n">
        <v>47.68</v>
      </c>
      <c r="O292" t="n">
        <v>27005.77</v>
      </c>
      <c r="P292" t="n">
        <v>305.93</v>
      </c>
      <c r="Q292" t="n">
        <v>446.56</v>
      </c>
      <c r="R292" t="n">
        <v>57.28</v>
      </c>
      <c r="S292" t="n">
        <v>40.63</v>
      </c>
      <c r="T292" t="n">
        <v>3248.94</v>
      </c>
      <c r="U292" t="n">
        <v>0.71</v>
      </c>
      <c r="V292" t="n">
        <v>0.77</v>
      </c>
      <c r="W292" t="n">
        <v>2.62</v>
      </c>
      <c r="X292" t="n">
        <v>0.19</v>
      </c>
      <c r="Y292" t="n">
        <v>0.5</v>
      </c>
      <c r="Z292" t="n">
        <v>10</v>
      </c>
    </row>
    <row r="293">
      <c r="A293" t="n">
        <v>33</v>
      </c>
      <c r="B293" t="n">
        <v>85</v>
      </c>
      <c r="C293" t="inlineStr">
        <is>
          <t xml:space="preserve">CONCLUIDO	</t>
        </is>
      </c>
      <c r="D293" t="n">
        <v>3.3705</v>
      </c>
      <c r="E293" t="n">
        <v>29.67</v>
      </c>
      <c r="F293" t="n">
        <v>27.03</v>
      </c>
      <c r="G293" t="n">
        <v>202.69</v>
      </c>
      <c r="H293" t="n">
        <v>2.76</v>
      </c>
      <c r="I293" t="n">
        <v>8</v>
      </c>
      <c r="J293" t="n">
        <v>218.71</v>
      </c>
      <c r="K293" t="n">
        <v>51.39</v>
      </c>
      <c r="L293" t="n">
        <v>34</v>
      </c>
      <c r="M293" t="n">
        <v>6</v>
      </c>
      <c r="N293" t="n">
        <v>48.32</v>
      </c>
      <c r="O293" t="n">
        <v>27208.22</v>
      </c>
      <c r="P293" t="n">
        <v>304.1</v>
      </c>
      <c r="Q293" t="n">
        <v>446.56</v>
      </c>
      <c r="R293" t="n">
        <v>57.75</v>
      </c>
      <c r="S293" t="n">
        <v>40.63</v>
      </c>
      <c r="T293" t="n">
        <v>3485.25</v>
      </c>
      <c r="U293" t="n">
        <v>0.7</v>
      </c>
      <c r="V293" t="n">
        <v>0.77</v>
      </c>
      <c r="W293" t="n">
        <v>2.62</v>
      </c>
      <c r="X293" t="n">
        <v>0.2</v>
      </c>
      <c r="Y293" t="n">
        <v>0.5</v>
      </c>
      <c r="Z293" t="n">
        <v>10</v>
      </c>
    </row>
    <row r="294">
      <c r="A294" t="n">
        <v>34</v>
      </c>
      <c r="B294" t="n">
        <v>85</v>
      </c>
      <c r="C294" t="inlineStr">
        <is>
          <t xml:space="preserve">CONCLUIDO	</t>
        </is>
      </c>
      <c r="D294" t="n">
        <v>3.3704</v>
      </c>
      <c r="E294" t="n">
        <v>29.67</v>
      </c>
      <c r="F294" t="n">
        <v>27.03</v>
      </c>
      <c r="G294" t="n">
        <v>202.7</v>
      </c>
      <c r="H294" t="n">
        <v>2.82</v>
      </c>
      <c r="I294" t="n">
        <v>8</v>
      </c>
      <c r="J294" t="n">
        <v>220.36</v>
      </c>
      <c r="K294" t="n">
        <v>51.39</v>
      </c>
      <c r="L294" t="n">
        <v>35</v>
      </c>
      <c r="M294" t="n">
        <v>6</v>
      </c>
      <c r="N294" t="n">
        <v>48.97</v>
      </c>
      <c r="O294" t="n">
        <v>27411.55</v>
      </c>
      <c r="P294" t="n">
        <v>302.68</v>
      </c>
      <c r="Q294" t="n">
        <v>446.56</v>
      </c>
      <c r="R294" t="n">
        <v>57.75</v>
      </c>
      <c r="S294" t="n">
        <v>40.63</v>
      </c>
      <c r="T294" t="n">
        <v>3483.4</v>
      </c>
      <c r="U294" t="n">
        <v>0.7</v>
      </c>
      <c r="V294" t="n">
        <v>0.77</v>
      </c>
      <c r="W294" t="n">
        <v>2.62</v>
      </c>
      <c r="X294" t="n">
        <v>0.2</v>
      </c>
      <c r="Y294" t="n">
        <v>0.5</v>
      </c>
      <c r="Z294" t="n">
        <v>10</v>
      </c>
    </row>
    <row r="295">
      <c r="A295" t="n">
        <v>35</v>
      </c>
      <c r="B295" t="n">
        <v>85</v>
      </c>
      <c r="C295" t="inlineStr">
        <is>
          <t xml:space="preserve">CONCLUIDO	</t>
        </is>
      </c>
      <c r="D295" t="n">
        <v>3.3762</v>
      </c>
      <c r="E295" t="n">
        <v>29.62</v>
      </c>
      <c r="F295" t="n">
        <v>27.01</v>
      </c>
      <c r="G295" t="n">
        <v>231.51</v>
      </c>
      <c r="H295" t="n">
        <v>2.88</v>
      </c>
      <c r="I295" t="n">
        <v>7</v>
      </c>
      <c r="J295" t="n">
        <v>222.01</v>
      </c>
      <c r="K295" t="n">
        <v>51.39</v>
      </c>
      <c r="L295" t="n">
        <v>36</v>
      </c>
      <c r="M295" t="n">
        <v>5</v>
      </c>
      <c r="N295" t="n">
        <v>49.62</v>
      </c>
      <c r="O295" t="n">
        <v>27615.8</v>
      </c>
      <c r="P295" t="n">
        <v>299.61</v>
      </c>
      <c r="Q295" t="n">
        <v>446.56</v>
      </c>
      <c r="R295" t="n">
        <v>57.2</v>
      </c>
      <c r="S295" t="n">
        <v>40.63</v>
      </c>
      <c r="T295" t="n">
        <v>3217.36</v>
      </c>
      <c r="U295" t="n">
        <v>0.71</v>
      </c>
      <c r="V295" t="n">
        <v>0.77</v>
      </c>
      <c r="W295" t="n">
        <v>2.62</v>
      </c>
      <c r="X295" t="n">
        <v>0.18</v>
      </c>
      <c r="Y295" t="n">
        <v>0.5</v>
      </c>
      <c r="Z295" t="n">
        <v>10</v>
      </c>
    </row>
    <row r="296">
      <c r="A296" t="n">
        <v>36</v>
      </c>
      <c r="B296" t="n">
        <v>85</v>
      </c>
      <c r="C296" t="inlineStr">
        <is>
          <t xml:space="preserve">CONCLUIDO	</t>
        </is>
      </c>
      <c r="D296" t="n">
        <v>3.3763</v>
      </c>
      <c r="E296" t="n">
        <v>29.62</v>
      </c>
      <c r="F296" t="n">
        <v>27.01</v>
      </c>
      <c r="G296" t="n">
        <v>231.5</v>
      </c>
      <c r="H296" t="n">
        <v>2.94</v>
      </c>
      <c r="I296" t="n">
        <v>7</v>
      </c>
      <c r="J296" t="n">
        <v>223.68</v>
      </c>
      <c r="K296" t="n">
        <v>51.39</v>
      </c>
      <c r="L296" t="n">
        <v>37</v>
      </c>
      <c r="M296" t="n">
        <v>4</v>
      </c>
      <c r="N296" t="n">
        <v>50.29</v>
      </c>
      <c r="O296" t="n">
        <v>27821.09</v>
      </c>
      <c r="P296" t="n">
        <v>301.59</v>
      </c>
      <c r="Q296" t="n">
        <v>446.56</v>
      </c>
      <c r="R296" t="n">
        <v>57.1</v>
      </c>
      <c r="S296" t="n">
        <v>40.63</v>
      </c>
      <c r="T296" t="n">
        <v>3164.9</v>
      </c>
      <c r="U296" t="n">
        <v>0.71</v>
      </c>
      <c r="V296" t="n">
        <v>0.77</v>
      </c>
      <c r="W296" t="n">
        <v>2.62</v>
      </c>
      <c r="X296" t="n">
        <v>0.18</v>
      </c>
      <c r="Y296" t="n">
        <v>0.5</v>
      </c>
      <c r="Z296" t="n">
        <v>10</v>
      </c>
    </row>
    <row r="297">
      <c r="A297" t="n">
        <v>37</v>
      </c>
      <c r="B297" t="n">
        <v>85</v>
      </c>
      <c r="C297" t="inlineStr">
        <is>
          <t xml:space="preserve">CONCLUIDO	</t>
        </is>
      </c>
      <c r="D297" t="n">
        <v>3.3764</v>
      </c>
      <c r="E297" t="n">
        <v>29.62</v>
      </c>
      <c r="F297" t="n">
        <v>27.01</v>
      </c>
      <c r="G297" t="n">
        <v>231.5</v>
      </c>
      <c r="H297" t="n">
        <v>3</v>
      </c>
      <c r="I297" t="n">
        <v>7</v>
      </c>
      <c r="J297" t="n">
        <v>225.35</v>
      </c>
      <c r="K297" t="n">
        <v>51.39</v>
      </c>
      <c r="L297" t="n">
        <v>38</v>
      </c>
      <c r="M297" t="n">
        <v>4</v>
      </c>
      <c r="N297" t="n">
        <v>50.96</v>
      </c>
      <c r="O297" t="n">
        <v>28027.19</v>
      </c>
      <c r="P297" t="n">
        <v>303.53</v>
      </c>
      <c r="Q297" t="n">
        <v>446.56</v>
      </c>
      <c r="R297" t="n">
        <v>57.21</v>
      </c>
      <c r="S297" t="n">
        <v>40.63</v>
      </c>
      <c r="T297" t="n">
        <v>3222.25</v>
      </c>
      <c r="U297" t="n">
        <v>0.71</v>
      </c>
      <c r="V297" t="n">
        <v>0.77</v>
      </c>
      <c r="W297" t="n">
        <v>2.62</v>
      </c>
      <c r="X297" t="n">
        <v>0.18</v>
      </c>
      <c r="Y297" t="n">
        <v>0.5</v>
      </c>
      <c r="Z297" t="n">
        <v>10</v>
      </c>
    </row>
    <row r="298">
      <c r="A298" t="n">
        <v>38</v>
      </c>
      <c r="B298" t="n">
        <v>85</v>
      </c>
      <c r="C298" t="inlineStr">
        <is>
          <t xml:space="preserve">CONCLUIDO	</t>
        </is>
      </c>
      <c r="D298" t="n">
        <v>3.3766</v>
      </c>
      <c r="E298" t="n">
        <v>29.62</v>
      </c>
      <c r="F298" t="n">
        <v>27.01</v>
      </c>
      <c r="G298" t="n">
        <v>231.48</v>
      </c>
      <c r="H298" t="n">
        <v>3.05</v>
      </c>
      <c r="I298" t="n">
        <v>7</v>
      </c>
      <c r="J298" t="n">
        <v>227.03</v>
      </c>
      <c r="K298" t="n">
        <v>51.39</v>
      </c>
      <c r="L298" t="n">
        <v>39</v>
      </c>
      <c r="M298" t="n">
        <v>3</v>
      </c>
      <c r="N298" t="n">
        <v>51.64</v>
      </c>
      <c r="O298" t="n">
        <v>28234.24</v>
      </c>
      <c r="P298" t="n">
        <v>304.65</v>
      </c>
      <c r="Q298" t="n">
        <v>446.56</v>
      </c>
      <c r="R298" t="n">
        <v>56.94</v>
      </c>
      <c r="S298" t="n">
        <v>40.63</v>
      </c>
      <c r="T298" t="n">
        <v>3086.08</v>
      </c>
      <c r="U298" t="n">
        <v>0.71</v>
      </c>
      <c r="V298" t="n">
        <v>0.77</v>
      </c>
      <c r="W298" t="n">
        <v>2.62</v>
      </c>
      <c r="X298" t="n">
        <v>0.18</v>
      </c>
      <c r="Y298" t="n">
        <v>0.5</v>
      </c>
      <c r="Z298" t="n">
        <v>10</v>
      </c>
    </row>
    <row r="299">
      <c r="A299" t="n">
        <v>39</v>
      </c>
      <c r="B299" t="n">
        <v>85</v>
      </c>
      <c r="C299" t="inlineStr">
        <is>
          <t xml:space="preserve">CONCLUIDO	</t>
        </is>
      </c>
      <c r="D299" t="n">
        <v>3.3763</v>
      </c>
      <c r="E299" t="n">
        <v>29.62</v>
      </c>
      <c r="F299" t="n">
        <v>27.01</v>
      </c>
      <c r="G299" t="n">
        <v>231.5</v>
      </c>
      <c r="H299" t="n">
        <v>3.11</v>
      </c>
      <c r="I299" t="n">
        <v>7</v>
      </c>
      <c r="J299" t="n">
        <v>228.71</v>
      </c>
      <c r="K299" t="n">
        <v>51.39</v>
      </c>
      <c r="L299" t="n">
        <v>40</v>
      </c>
      <c r="M299" t="n">
        <v>2</v>
      </c>
      <c r="N299" t="n">
        <v>52.32</v>
      </c>
      <c r="O299" t="n">
        <v>28442.24</v>
      </c>
      <c r="P299" t="n">
        <v>305.7</v>
      </c>
      <c r="Q299" t="n">
        <v>446.56</v>
      </c>
      <c r="R299" t="n">
        <v>57.09</v>
      </c>
      <c r="S299" t="n">
        <v>40.63</v>
      </c>
      <c r="T299" t="n">
        <v>3162.11</v>
      </c>
      <c r="U299" t="n">
        <v>0.71</v>
      </c>
      <c r="V299" t="n">
        <v>0.77</v>
      </c>
      <c r="W299" t="n">
        <v>2.62</v>
      </c>
      <c r="X299" t="n">
        <v>0.18</v>
      </c>
      <c r="Y299" t="n">
        <v>0.5</v>
      </c>
      <c r="Z299" t="n">
        <v>10</v>
      </c>
    </row>
    <row r="300">
      <c r="A300" t="n">
        <v>0</v>
      </c>
      <c r="B300" t="n">
        <v>20</v>
      </c>
      <c r="C300" t="inlineStr">
        <is>
          <t xml:space="preserve">CONCLUIDO	</t>
        </is>
      </c>
      <c r="D300" t="n">
        <v>2.9801</v>
      </c>
      <c r="E300" t="n">
        <v>33.56</v>
      </c>
      <c r="F300" t="n">
        <v>30.32</v>
      </c>
      <c r="G300" t="n">
        <v>14.91</v>
      </c>
      <c r="H300" t="n">
        <v>0.34</v>
      </c>
      <c r="I300" t="n">
        <v>122</v>
      </c>
      <c r="J300" t="n">
        <v>51.33</v>
      </c>
      <c r="K300" t="n">
        <v>24.83</v>
      </c>
      <c r="L300" t="n">
        <v>1</v>
      </c>
      <c r="M300" t="n">
        <v>120</v>
      </c>
      <c r="N300" t="n">
        <v>5.51</v>
      </c>
      <c r="O300" t="n">
        <v>6564.78</v>
      </c>
      <c r="P300" t="n">
        <v>168.22</v>
      </c>
      <c r="Q300" t="n">
        <v>446.59</v>
      </c>
      <c r="R300" t="n">
        <v>164.61</v>
      </c>
      <c r="S300" t="n">
        <v>40.63</v>
      </c>
      <c r="T300" t="n">
        <v>56343.98</v>
      </c>
      <c r="U300" t="n">
        <v>0.25</v>
      </c>
      <c r="V300" t="n">
        <v>0.6899999999999999</v>
      </c>
      <c r="W300" t="n">
        <v>2.81</v>
      </c>
      <c r="X300" t="n">
        <v>3.49</v>
      </c>
      <c r="Y300" t="n">
        <v>0.5</v>
      </c>
      <c r="Z300" t="n">
        <v>10</v>
      </c>
    </row>
    <row r="301">
      <c r="A301" t="n">
        <v>1</v>
      </c>
      <c r="B301" t="n">
        <v>20</v>
      </c>
      <c r="C301" t="inlineStr">
        <is>
          <t xml:space="preserve">CONCLUIDO	</t>
        </is>
      </c>
      <c r="D301" t="n">
        <v>3.2418</v>
      </c>
      <c r="E301" t="n">
        <v>30.85</v>
      </c>
      <c r="F301" t="n">
        <v>28.41</v>
      </c>
      <c r="G301" t="n">
        <v>30.44</v>
      </c>
      <c r="H301" t="n">
        <v>0.66</v>
      </c>
      <c r="I301" t="n">
        <v>56</v>
      </c>
      <c r="J301" t="n">
        <v>52.47</v>
      </c>
      <c r="K301" t="n">
        <v>24.83</v>
      </c>
      <c r="L301" t="n">
        <v>2</v>
      </c>
      <c r="M301" t="n">
        <v>54</v>
      </c>
      <c r="N301" t="n">
        <v>5.64</v>
      </c>
      <c r="O301" t="n">
        <v>6705.1</v>
      </c>
      <c r="P301" t="n">
        <v>151.23</v>
      </c>
      <c r="Q301" t="n">
        <v>446.58</v>
      </c>
      <c r="R301" t="n">
        <v>102.82</v>
      </c>
      <c r="S301" t="n">
        <v>40.63</v>
      </c>
      <c r="T301" t="n">
        <v>25780.69</v>
      </c>
      <c r="U301" t="n">
        <v>0.4</v>
      </c>
      <c r="V301" t="n">
        <v>0.73</v>
      </c>
      <c r="W301" t="n">
        <v>2.7</v>
      </c>
      <c r="X301" t="n">
        <v>1.59</v>
      </c>
      <c r="Y301" t="n">
        <v>0.5</v>
      </c>
      <c r="Z301" t="n">
        <v>10</v>
      </c>
    </row>
    <row r="302">
      <c r="A302" t="n">
        <v>2</v>
      </c>
      <c r="B302" t="n">
        <v>20</v>
      </c>
      <c r="C302" t="inlineStr">
        <is>
          <t xml:space="preserve">CONCLUIDO	</t>
        </is>
      </c>
      <c r="D302" t="n">
        <v>3.3334</v>
      </c>
      <c r="E302" t="n">
        <v>30</v>
      </c>
      <c r="F302" t="n">
        <v>27.82</v>
      </c>
      <c r="G302" t="n">
        <v>47.7</v>
      </c>
      <c r="H302" t="n">
        <v>0.97</v>
      </c>
      <c r="I302" t="n">
        <v>35</v>
      </c>
      <c r="J302" t="n">
        <v>53.61</v>
      </c>
      <c r="K302" t="n">
        <v>24.83</v>
      </c>
      <c r="L302" t="n">
        <v>3</v>
      </c>
      <c r="M302" t="n">
        <v>33</v>
      </c>
      <c r="N302" t="n">
        <v>5.78</v>
      </c>
      <c r="O302" t="n">
        <v>6845.59</v>
      </c>
      <c r="P302" t="n">
        <v>140.87</v>
      </c>
      <c r="Q302" t="n">
        <v>446.58</v>
      </c>
      <c r="R302" t="n">
        <v>83.67</v>
      </c>
      <c r="S302" t="n">
        <v>40.63</v>
      </c>
      <c r="T302" t="n">
        <v>16308.61</v>
      </c>
      <c r="U302" t="n">
        <v>0.49</v>
      </c>
      <c r="V302" t="n">
        <v>0.75</v>
      </c>
      <c r="W302" t="n">
        <v>2.67</v>
      </c>
      <c r="X302" t="n">
        <v>1</v>
      </c>
      <c r="Y302" t="n">
        <v>0.5</v>
      </c>
      <c r="Z302" t="n">
        <v>10</v>
      </c>
    </row>
    <row r="303">
      <c r="A303" t="n">
        <v>3</v>
      </c>
      <c r="B303" t="n">
        <v>20</v>
      </c>
      <c r="C303" t="inlineStr">
        <is>
          <t xml:space="preserve">CONCLUIDO	</t>
        </is>
      </c>
      <c r="D303" t="n">
        <v>3.378</v>
      </c>
      <c r="E303" t="n">
        <v>29.6</v>
      </c>
      <c r="F303" t="n">
        <v>27.54</v>
      </c>
      <c r="G303" t="n">
        <v>63.55</v>
      </c>
      <c r="H303" t="n">
        <v>1.27</v>
      </c>
      <c r="I303" t="n">
        <v>26</v>
      </c>
      <c r="J303" t="n">
        <v>54.75</v>
      </c>
      <c r="K303" t="n">
        <v>24.83</v>
      </c>
      <c r="L303" t="n">
        <v>4</v>
      </c>
      <c r="M303" t="n">
        <v>17</v>
      </c>
      <c r="N303" t="n">
        <v>5.92</v>
      </c>
      <c r="O303" t="n">
        <v>6986.39</v>
      </c>
      <c r="P303" t="n">
        <v>133.26</v>
      </c>
      <c r="Q303" t="n">
        <v>446.6</v>
      </c>
      <c r="R303" t="n">
        <v>74.17</v>
      </c>
      <c r="S303" t="n">
        <v>40.63</v>
      </c>
      <c r="T303" t="n">
        <v>11605.33</v>
      </c>
      <c r="U303" t="n">
        <v>0.55</v>
      </c>
      <c r="V303" t="n">
        <v>0.75</v>
      </c>
      <c r="W303" t="n">
        <v>2.66</v>
      </c>
      <c r="X303" t="n">
        <v>0.71</v>
      </c>
      <c r="Y303" t="n">
        <v>0.5</v>
      </c>
      <c r="Z303" t="n">
        <v>10</v>
      </c>
    </row>
    <row r="304">
      <c r="A304" t="n">
        <v>4</v>
      </c>
      <c r="B304" t="n">
        <v>20</v>
      </c>
      <c r="C304" t="inlineStr">
        <is>
          <t xml:space="preserve">CONCLUIDO	</t>
        </is>
      </c>
      <c r="D304" t="n">
        <v>3.3855</v>
      </c>
      <c r="E304" t="n">
        <v>29.54</v>
      </c>
      <c r="F304" t="n">
        <v>27.5</v>
      </c>
      <c r="G304" t="n">
        <v>68.73999999999999</v>
      </c>
      <c r="H304" t="n">
        <v>1.55</v>
      </c>
      <c r="I304" t="n">
        <v>24</v>
      </c>
      <c r="J304" t="n">
        <v>55.89</v>
      </c>
      <c r="K304" t="n">
        <v>24.83</v>
      </c>
      <c r="L304" t="n">
        <v>5</v>
      </c>
      <c r="M304" t="n">
        <v>0</v>
      </c>
      <c r="N304" t="n">
        <v>6.07</v>
      </c>
      <c r="O304" t="n">
        <v>7127.49</v>
      </c>
      <c r="P304" t="n">
        <v>132.3</v>
      </c>
      <c r="Q304" t="n">
        <v>446.62</v>
      </c>
      <c r="R304" t="n">
        <v>72.13</v>
      </c>
      <c r="S304" t="n">
        <v>40.63</v>
      </c>
      <c r="T304" t="n">
        <v>10594.36</v>
      </c>
      <c r="U304" t="n">
        <v>0.5600000000000001</v>
      </c>
      <c r="V304" t="n">
        <v>0.76</v>
      </c>
      <c r="W304" t="n">
        <v>2.67</v>
      </c>
      <c r="X304" t="n">
        <v>0.67</v>
      </c>
      <c r="Y304" t="n">
        <v>0.5</v>
      </c>
      <c r="Z304" t="n">
        <v>10</v>
      </c>
    </row>
    <row r="305">
      <c r="A305" t="n">
        <v>0</v>
      </c>
      <c r="B305" t="n">
        <v>65</v>
      </c>
      <c r="C305" t="inlineStr">
        <is>
          <t xml:space="preserve">CONCLUIDO	</t>
        </is>
      </c>
      <c r="D305" t="n">
        <v>2.2356</v>
      </c>
      <c r="E305" t="n">
        <v>44.73</v>
      </c>
      <c r="F305" t="n">
        <v>35.01</v>
      </c>
      <c r="G305" t="n">
        <v>7.58</v>
      </c>
      <c r="H305" t="n">
        <v>0.13</v>
      </c>
      <c r="I305" t="n">
        <v>277</v>
      </c>
      <c r="J305" t="n">
        <v>133.21</v>
      </c>
      <c r="K305" t="n">
        <v>46.47</v>
      </c>
      <c r="L305" t="n">
        <v>1</v>
      </c>
      <c r="M305" t="n">
        <v>275</v>
      </c>
      <c r="N305" t="n">
        <v>20.75</v>
      </c>
      <c r="O305" t="n">
        <v>16663.42</v>
      </c>
      <c r="P305" t="n">
        <v>382.22</v>
      </c>
      <c r="Q305" t="n">
        <v>446.63</v>
      </c>
      <c r="R305" t="n">
        <v>317.85</v>
      </c>
      <c r="S305" t="n">
        <v>40.63</v>
      </c>
      <c r="T305" t="n">
        <v>132191.72</v>
      </c>
      <c r="U305" t="n">
        <v>0.13</v>
      </c>
      <c r="V305" t="n">
        <v>0.59</v>
      </c>
      <c r="W305" t="n">
        <v>3.07</v>
      </c>
      <c r="X305" t="n">
        <v>8.18</v>
      </c>
      <c r="Y305" t="n">
        <v>0.5</v>
      </c>
      <c r="Z305" t="n">
        <v>10</v>
      </c>
    </row>
    <row r="306">
      <c r="A306" t="n">
        <v>1</v>
      </c>
      <c r="B306" t="n">
        <v>65</v>
      </c>
      <c r="C306" t="inlineStr">
        <is>
          <t xml:space="preserve">CONCLUIDO	</t>
        </is>
      </c>
      <c r="D306" t="n">
        <v>2.803</v>
      </c>
      <c r="E306" t="n">
        <v>35.68</v>
      </c>
      <c r="F306" t="n">
        <v>30.26</v>
      </c>
      <c r="G306" t="n">
        <v>15.26</v>
      </c>
      <c r="H306" t="n">
        <v>0.26</v>
      </c>
      <c r="I306" t="n">
        <v>119</v>
      </c>
      <c r="J306" t="n">
        <v>134.55</v>
      </c>
      <c r="K306" t="n">
        <v>46.47</v>
      </c>
      <c r="L306" t="n">
        <v>2</v>
      </c>
      <c r="M306" t="n">
        <v>117</v>
      </c>
      <c r="N306" t="n">
        <v>21.09</v>
      </c>
      <c r="O306" t="n">
        <v>16828.84</v>
      </c>
      <c r="P306" t="n">
        <v>328.26</v>
      </c>
      <c r="Q306" t="n">
        <v>446.59</v>
      </c>
      <c r="R306" t="n">
        <v>162.45</v>
      </c>
      <c r="S306" t="n">
        <v>40.63</v>
      </c>
      <c r="T306" t="n">
        <v>55280.56</v>
      </c>
      <c r="U306" t="n">
        <v>0.25</v>
      </c>
      <c r="V306" t="n">
        <v>0.6899999999999999</v>
      </c>
      <c r="W306" t="n">
        <v>2.82</v>
      </c>
      <c r="X306" t="n">
        <v>3.43</v>
      </c>
      <c r="Y306" t="n">
        <v>0.5</v>
      </c>
      <c r="Z306" t="n">
        <v>10</v>
      </c>
    </row>
    <row r="307">
      <c r="A307" t="n">
        <v>2</v>
      </c>
      <c r="B307" t="n">
        <v>65</v>
      </c>
      <c r="C307" t="inlineStr">
        <is>
          <t xml:space="preserve">CONCLUIDO	</t>
        </is>
      </c>
      <c r="D307" t="n">
        <v>3.0085</v>
      </c>
      <c r="E307" t="n">
        <v>33.24</v>
      </c>
      <c r="F307" t="n">
        <v>28.99</v>
      </c>
      <c r="G307" t="n">
        <v>22.89</v>
      </c>
      <c r="H307" t="n">
        <v>0.39</v>
      </c>
      <c r="I307" t="n">
        <v>76</v>
      </c>
      <c r="J307" t="n">
        <v>135.9</v>
      </c>
      <c r="K307" t="n">
        <v>46.47</v>
      </c>
      <c r="L307" t="n">
        <v>3</v>
      </c>
      <c r="M307" t="n">
        <v>74</v>
      </c>
      <c r="N307" t="n">
        <v>21.43</v>
      </c>
      <c r="O307" t="n">
        <v>16994.64</v>
      </c>
      <c r="P307" t="n">
        <v>312.55</v>
      </c>
      <c r="Q307" t="n">
        <v>446.56</v>
      </c>
      <c r="R307" t="n">
        <v>121.87</v>
      </c>
      <c r="S307" t="n">
        <v>40.63</v>
      </c>
      <c r="T307" t="n">
        <v>35203.63</v>
      </c>
      <c r="U307" t="n">
        <v>0.33</v>
      </c>
      <c r="V307" t="n">
        <v>0.72</v>
      </c>
      <c r="W307" t="n">
        <v>2.73</v>
      </c>
      <c r="X307" t="n">
        <v>2.16</v>
      </c>
      <c r="Y307" t="n">
        <v>0.5</v>
      </c>
      <c r="Z307" t="n">
        <v>10</v>
      </c>
    </row>
    <row r="308">
      <c r="A308" t="n">
        <v>3</v>
      </c>
      <c r="B308" t="n">
        <v>65</v>
      </c>
      <c r="C308" t="inlineStr">
        <is>
          <t xml:space="preserve">CONCLUIDO	</t>
        </is>
      </c>
      <c r="D308" t="n">
        <v>3.1124</v>
      </c>
      <c r="E308" t="n">
        <v>32.13</v>
      </c>
      <c r="F308" t="n">
        <v>28.43</v>
      </c>
      <c r="G308" t="n">
        <v>30.46</v>
      </c>
      <c r="H308" t="n">
        <v>0.52</v>
      </c>
      <c r="I308" t="n">
        <v>56</v>
      </c>
      <c r="J308" t="n">
        <v>137.25</v>
      </c>
      <c r="K308" t="n">
        <v>46.47</v>
      </c>
      <c r="L308" t="n">
        <v>4</v>
      </c>
      <c r="M308" t="n">
        <v>54</v>
      </c>
      <c r="N308" t="n">
        <v>21.78</v>
      </c>
      <c r="O308" t="n">
        <v>17160.92</v>
      </c>
      <c r="P308" t="n">
        <v>304.55</v>
      </c>
      <c r="Q308" t="n">
        <v>446.57</v>
      </c>
      <c r="R308" t="n">
        <v>103.12</v>
      </c>
      <c r="S308" t="n">
        <v>40.63</v>
      </c>
      <c r="T308" t="n">
        <v>25929.09</v>
      </c>
      <c r="U308" t="n">
        <v>0.39</v>
      </c>
      <c r="V308" t="n">
        <v>0.73</v>
      </c>
      <c r="W308" t="n">
        <v>2.71</v>
      </c>
      <c r="X308" t="n">
        <v>1.6</v>
      </c>
      <c r="Y308" t="n">
        <v>0.5</v>
      </c>
      <c r="Z308" t="n">
        <v>10</v>
      </c>
    </row>
    <row r="309">
      <c r="A309" t="n">
        <v>4</v>
      </c>
      <c r="B309" t="n">
        <v>65</v>
      </c>
      <c r="C309" t="inlineStr">
        <is>
          <t xml:space="preserve">CONCLUIDO	</t>
        </is>
      </c>
      <c r="D309" t="n">
        <v>3.1813</v>
      </c>
      <c r="E309" t="n">
        <v>31.43</v>
      </c>
      <c r="F309" t="n">
        <v>28.06</v>
      </c>
      <c r="G309" t="n">
        <v>38.26</v>
      </c>
      <c r="H309" t="n">
        <v>0.64</v>
      </c>
      <c r="I309" t="n">
        <v>44</v>
      </c>
      <c r="J309" t="n">
        <v>138.6</v>
      </c>
      <c r="K309" t="n">
        <v>46.47</v>
      </c>
      <c r="L309" t="n">
        <v>5</v>
      </c>
      <c r="M309" t="n">
        <v>42</v>
      </c>
      <c r="N309" t="n">
        <v>22.13</v>
      </c>
      <c r="O309" t="n">
        <v>17327.69</v>
      </c>
      <c r="P309" t="n">
        <v>298.55</v>
      </c>
      <c r="Q309" t="n">
        <v>446.57</v>
      </c>
      <c r="R309" t="n">
        <v>91.14</v>
      </c>
      <c r="S309" t="n">
        <v>40.63</v>
      </c>
      <c r="T309" t="n">
        <v>19998.42</v>
      </c>
      <c r="U309" t="n">
        <v>0.45</v>
      </c>
      <c r="V309" t="n">
        <v>0.74</v>
      </c>
      <c r="W309" t="n">
        <v>2.69</v>
      </c>
      <c r="X309" t="n">
        <v>1.23</v>
      </c>
      <c r="Y309" t="n">
        <v>0.5</v>
      </c>
      <c r="Z309" t="n">
        <v>10</v>
      </c>
    </row>
    <row r="310">
      <c r="A310" t="n">
        <v>5</v>
      </c>
      <c r="B310" t="n">
        <v>65</v>
      </c>
      <c r="C310" t="inlineStr">
        <is>
          <t xml:space="preserve">CONCLUIDO	</t>
        </is>
      </c>
      <c r="D310" t="n">
        <v>3.2206</v>
      </c>
      <c r="E310" t="n">
        <v>31.05</v>
      </c>
      <c r="F310" t="n">
        <v>27.86</v>
      </c>
      <c r="G310" t="n">
        <v>45.18</v>
      </c>
      <c r="H310" t="n">
        <v>0.76</v>
      </c>
      <c r="I310" t="n">
        <v>37</v>
      </c>
      <c r="J310" t="n">
        <v>139.95</v>
      </c>
      <c r="K310" t="n">
        <v>46.47</v>
      </c>
      <c r="L310" t="n">
        <v>6</v>
      </c>
      <c r="M310" t="n">
        <v>35</v>
      </c>
      <c r="N310" t="n">
        <v>22.49</v>
      </c>
      <c r="O310" t="n">
        <v>17494.97</v>
      </c>
      <c r="P310" t="n">
        <v>295.15</v>
      </c>
      <c r="Q310" t="n">
        <v>446.57</v>
      </c>
      <c r="R310" t="n">
        <v>85.08</v>
      </c>
      <c r="S310" t="n">
        <v>40.63</v>
      </c>
      <c r="T310" t="n">
        <v>17005.84</v>
      </c>
      <c r="U310" t="n">
        <v>0.48</v>
      </c>
      <c r="V310" t="n">
        <v>0.75</v>
      </c>
      <c r="W310" t="n">
        <v>2.67</v>
      </c>
      <c r="X310" t="n">
        <v>1.03</v>
      </c>
      <c r="Y310" t="n">
        <v>0.5</v>
      </c>
      <c r="Z310" t="n">
        <v>10</v>
      </c>
    </row>
    <row r="311">
      <c r="A311" t="n">
        <v>6</v>
      </c>
      <c r="B311" t="n">
        <v>65</v>
      </c>
      <c r="C311" t="inlineStr">
        <is>
          <t xml:space="preserve">CONCLUIDO	</t>
        </is>
      </c>
      <c r="D311" t="n">
        <v>3.2544</v>
      </c>
      <c r="E311" t="n">
        <v>30.73</v>
      </c>
      <c r="F311" t="n">
        <v>27.7</v>
      </c>
      <c r="G311" t="n">
        <v>53.62</v>
      </c>
      <c r="H311" t="n">
        <v>0.88</v>
      </c>
      <c r="I311" t="n">
        <v>31</v>
      </c>
      <c r="J311" t="n">
        <v>141.31</v>
      </c>
      <c r="K311" t="n">
        <v>46.47</v>
      </c>
      <c r="L311" t="n">
        <v>7</v>
      </c>
      <c r="M311" t="n">
        <v>29</v>
      </c>
      <c r="N311" t="n">
        <v>22.85</v>
      </c>
      <c r="O311" t="n">
        <v>17662.75</v>
      </c>
      <c r="P311" t="n">
        <v>291.43</v>
      </c>
      <c r="Q311" t="n">
        <v>446.56</v>
      </c>
      <c r="R311" t="n">
        <v>79.87</v>
      </c>
      <c r="S311" t="n">
        <v>40.63</v>
      </c>
      <c r="T311" t="n">
        <v>14429.89</v>
      </c>
      <c r="U311" t="n">
        <v>0.51</v>
      </c>
      <c r="V311" t="n">
        <v>0.75</v>
      </c>
      <c r="W311" t="n">
        <v>2.66</v>
      </c>
      <c r="X311" t="n">
        <v>0.88</v>
      </c>
      <c r="Y311" t="n">
        <v>0.5</v>
      </c>
      <c r="Z311" t="n">
        <v>10</v>
      </c>
    </row>
    <row r="312">
      <c r="A312" t="n">
        <v>7</v>
      </c>
      <c r="B312" t="n">
        <v>65</v>
      </c>
      <c r="C312" t="inlineStr">
        <is>
          <t xml:space="preserve">CONCLUIDO	</t>
        </is>
      </c>
      <c r="D312" t="n">
        <v>3.278</v>
      </c>
      <c r="E312" t="n">
        <v>30.51</v>
      </c>
      <c r="F312" t="n">
        <v>27.59</v>
      </c>
      <c r="G312" t="n">
        <v>61.31</v>
      </c>
      <c r="H312" t="n">
        <v>0.99</v>
      </c>
      <c r="I312" t="n">
        <v>27</v>
      </c>
      <c r="J312" t="n">
        <v>142.68</v>
      </c>
      <c r="K312" t="n">
        <v>46.47</v>
      </c>
      <c r="L312" t="n">
        <v>8</v>
      </c>
      <c r="M312" t="n">
        <v>25</v>
      </c>
      <c r="N312" t="n">
        <v>23.21</v>
      </c>
      <c r="O312" t="n">
        <v>17831.04</v>
      </c>
      <c r="P312" t="n">
        <v>288.13</v>
      </c>
      <c r="Q312" t="n">
        <v>446.59</v>
      </c>
      <c r="R312" t="n">
        <v>75.98999999999999</v>
      </c>
      <c r="S312" t="n">
        <v>40.63</v>
      </c>
      <c r="T312" t="n">
        <v>12511.66</v>
      </c>
      <c r="U312" t="n">
        <v>0.53</v>
      </c>
      <c r="V312" t="n">
        <v>0.75</v>
      </c>
      <c r="W312" t="n">
        <v>2.66</v>
      </c>
      <c r="X312" t="n">
        <v>0.76</v>
      </c>
      <c r="Y312" t="n">
        <v>0.5</v>
      </c>
      <c r="Z312" t="n">
        <v>10</v>
      </c>
    </row>
    <row r="313">
      <c r="A313" t="n">
        <v>8</v>
      </c>
      <c r="B313" t="n">
        <v>65</v>
      </c>
      <c r="C313" t="inlineStr">
        <is>
          <t xml:space="preserve">CONCLUIDO	</t>
        </is>
      </c>
      <c r="D313" t="n">
        <v>3.2986</v>
      </c>
      <c r="E313" t="n">
        <v>30.32</v>
      </c>
      <c r="F313" t="n">
        <v>27.48</v>
      </c>
      <c r="G313" t="n">
        <v>68.70999999999999</v>
      </c>
      <c r="H313" t="n">
        <v>1.11</v>
      </c>
      <c r="I313" t="n">
        <v>24</v>
      </c>
      <c r="J313" t="n">
        <v>144.05</v>
      </c>
      <c r="K313" t="n">
        <v>46.47</v>
      </c>
      <c r="L313" t="n">
        <v>9</v>
      </c>
      <c r="M313" t="n">
        <v>22</v>
      </c>
      <c r="N313" t="n">
        <v>23.58</v>
      </c>
      <c r="O313" t="n">
        <v>17999.83</v>
      </c>
      <c r="P313" t="n">
        <v>285.16</v>
      </c>
      <c r="Q313" t="n">
        <v>446.57</v>
      </c>
      <c r="R313" t="n">
        <v>72.73999999999999</v>
      </c>
      <c r="S313" t="n">
        <v>40.63</v>
      </c>
      <c r="T313" t="n">
        <v>10898.22</v>
      </c>
      <c r="U313" t="n">
        <v>0.5600000000000001</v>
      </c>
      <c r="V313" t="n">
        <v>0.76</v>
      </c>
      <c r="W313" t="n">
        <v>2.64</v>
      </c>
      <c r="X313" t="n">
        <v>0.65</v>
      </c>
      <c r="Y313" t="n">
        <v>0.5</v>
      </c>
      <c r="Z313" t="n">
        <v>10</v>
      </c>
    </row>
    <row r="314">
      <c r="A314" t="n">
        <v>9</v>
      </c>
      <c r="B314" t="n">
        <v>65</v>
      </c>
      <c r="C314" t="inlineStr">
        <is>
          <t xml:space="preserve">CONCLUIDO	</t>
        </is>
      </c>
      <c r="D314" t="n">
        <v>3.3107</v>
      </c>
      <c r="E314" t="n">
        <v>30.21</v>
      </c>
      <c r="F314" t="n">
        <v>27.43</v>
      </c>
      <c r="G314" t="n">
        <v>74.8</v>
      </c>
      <c r="H314" t="n">
        <v>1.22</v>
      </c>
      <c r="I314" t="n">
        <v>22</v>
      </c>
      <c r="J314" t="n">
        <v>145.42</v>
      </c>
      <c r="K314" t="n">
        <v>46.47</v>
      </c>
      <c r="L314" t="n">
        <v>10</v>
      </c>
      <c r="M314" t="n">
        <v>20</v>
      </c>
      <c r="N314" t="n">
        <v>23.95</v>
      </c>
      <c r="O314" t="n">
        <v>18169.15</v>
      </c>
      <c r="P314" t="n">
        <v>281.83</v>
      </c>
      <c r="Q314" t="n">
        <v>446.6</v>
      </c>
      <c r="R314" t="n">
        <v>70.7</v>
      </c>
      <c r="S314" t="n">
        <v>40.63</v>
      </c>
      <c r="T314" t="n">
        <v>9892</v>
      </c>
      <c r="U314" t="n">
        <v>0.57</v>
      </c>
      <c r="V314" t="n">
        <v>0.76</v>
      </c>
      <c r="W314" t="n">
        <v>2.64</v>
      </c>
      <c r="X314" t="n">
        <v>0.6</v>
      </c>
      <c r="Y314" t="n">
        <v>0.5</v>
      </c>
      <c r="Z314" t="n">
        <v>10</v>
      </c>
    </row>
    <row r="315">
      <c r="A315" t="n">
        <v>10</v>
      </c>
      <c r="B315" t="n">
        <v>65</v>
      </c>
      <c r="C315" t="inlineStr">
        <is>
          <t xml:space="preserve">CONCLUIDO	</t>
        </is>
      </c>
      <c r="D315" t="n">
        <v>3.3222</v>
      </c>
      <c r="E315" t="n">
        <v>30.1</v>
      </c>
      <c r="F315" t="n">
        <v>27.38</v>
      </c>
      <c r="G315" t="n">
        <v>82.13</v>
      </c>
      <c r="H315" t="n">
        <v>1.33</v>
      </c>
      <c r="I315" t="n">
        <v>20</v>
      </c>
      <c r="J315" t="n">
        <v>146.8</v>
      </c>
      <c r="K315" t="n">
        <v>46.47</v>
      </c>
      <c r="L315" t="n">
        <v>11</v>
      </c>
      <c r="M315" t="n">
        <v>18</v>
      </c>
      <c r="N315" t="n">
        <v>24.33</v>
      </c>
      <c r="O315" t="n">
        <v>18338.99</v>
      </c>
      <c r="P315" t="n">
        <v>279.85</v>
      </c>
      <c r="Q315" t="n">
        <v>446.59</v>
      </c>
      <c r="R315" t="n">
        <v>69.12</v>
      </c>
      <c r="S315" t="n">
        <v>40.63</v>
      </c>
      <c r="T315" t="n">
        <v>9112.459999999999</v>
      </c>
      <c r="U315" t="n">
        <v>0.59</v>
      </c>
      <c r="V315" t="n">
        <v>0.76</v>
      </c>
      <c r="W315" t="n">
        <v>2.64</v>
      </c>
      <c r="X315" t="n">
        <v>0.55</v>
      </c>
      <c r="Y315" t="n">
        <v>0.5</v>
      </c>
      <c r="Z315" t="n">
        <v>10</v>
      </c>
    </row>
    <row r="316">
      <c r="A316" t="n">
        <v>11</v>
      </c>
      <c r="B316" t="n">
        <v>65</v>
      </c>
      <c r="C316" t="inlineStr">
        <is>
          <t xml:space="preserve">CONCLUIDO	</t>
        </is>
      </c>
      <c r="D316" t="n">
        <v>3.3362</v>
      </c>
      <c r="E316" t="n">
        <v>29.97</v>
      </c>
      <c r="F316" t="n">
        <v>27.3</v>
      </c>
      <c r="G316" t="n">
        <v>91.01000000000001</v>
      </c>
      <c r="H316" t="n">
        <v>1.43</v>
      </c>
      <c r="I316" t="n">
        <v>18</v>
      </c>
      <c r="J316" t="n">
        <v>148.18</v>
      </c>
      <c r="K316" t="n">
        <v>46.47</v>
      </c>
      <c r="L316" t="n">
        <v>12</v>
      </c>
      <c r="M316" t="n">
        <v>16</v>
      </c>
      <c r="N316" t="n">
        <v>24.71</v>
      </c>
      <c r="O316" t="n">
        <v>18509.36</v>
      </c>
      <c r="P316" t="n">
        <v>277.31</v>
      </c>
      <c r="Q316" t="n">
        <v>446.56</v>
      </c>
      <c r="R316" t="n">
        <v>66.7</v>
      </c>
      <c r="S316" t="n">
        <v>40.63</v>
      </c>
      <c r="T316" t="n">
        <v>7911.69</v>
      </c>
      <c r="U316" t="n">
        <v>0.61</v>
      </c>
      <c r="V316" t="n">
        <v>0.76</v>
      </c>
      <c r="W316" t="n">
        <v>2.64</v>
      </c>
      <c r="X316" t="n">
        <v>0.48</v>
      </c>
      <c r="Y316" t="n">
        <v>0.5</v>
      </c>
      <c r="Z316" t="n">
        <v>10</v>
      </c>
    </row>
    <row r="317">
      <c r="A317" t="n">
        <v>12</v>
      </c>
      <c r="B317" t="n">
        <v>65</v>
      </c>
      <c r="C317" t="inlineStr">
        <is>
          <t xml:space="preserve">CONCLUIDO	</t>
        </is>
      </c>
      <c r="D317" t="n">
        <v>3.3409</v>
      </c>
      <c r="E317" t="n">
        <v>29.93</v>
      </c>
      <c r="F317" t="n">
        <v>27.29</v>
      </c>
      <c r="G317" t="n">
        <v>96.31</v>
      </c>
      <c r="H317" t="n">
        <v>1.54</v>
      </c>
      <c r="I317" t="n">
        <v>17</v>
      </c>
      <c r="J317" t="n">
        <v>149.56</v>
      </c>
      <c r="K317" t="n">
        <v>46.47</v>
      </c>
      <c r="L317" t="n">
        <v>13</v>
      </c>
      <c r="M317" t="n">
        <v>15</v>
      </c>
      <c r="N317" t="n">
        <v>25.1</v>
      </c>
      <c r="O317" t="n">
        <v>18680.25</v>
      </c>
      <c r="P317" t="n">
        <v>274.99</v>
      </c>
      <c r="Q317" t="n">
        <v>446.56</v>
      </c>
      <c r="R317" t="n">
        <v>66.23999999999999</v>
      </c>
      <c r="S317" t="n">
        <v>40.63</v>
      </c>
      <c r="T317" t="n">
        <v>7685.67</v>
      </c>
      <c r="U317" t="n">
        <v>0.61</v>
      </c>
      <c r="V317" t="n">
        <v>0.76</v>
      </c>
      <c r="W317" t="n">
        <v>2.64</v>
      </c>
      <c r="X317" t="n">
        <v>0.46</v>
      </c>
      <c r="Y317" t="n">
        <v>0.5</v>
      </c>
      <c r="Z317" t="n">
        <v>10</v>
      </c>
    </row>
    <row r="318">
      <c r="A318" t="n">
        <v>13</v>
      </c>
      <c r="B318" t="n">
        <v>65</v>
      </c>
      <c r="C318" t="inlineStr">
        <is>
          <t xml:space="preserve">CONCLUIDO	</t>
        </is>
      </c>
      <c r="D318" t="n">
        <v>3.3562</v>
      </c>
      <c r="E318" t="n">
        <v>29.8</v>
      </c>
      <c r="F318" t="n">
        <v>27.21</v>
      </c>
      <c r="G318" t="n">
        <v>108.83</v>
      </c>
      <c r="H318" t="n">
        <v>1.64</v>
      </c>
      <c r="I318" t="n">
        <v>15</v>
      </c>
      <c r="J318" t="n">
        <v>150.95</v>
      </c>
      <c r="K318" t="n">
        <v>46.47</v>
      </c>
      <c r="L318" t="n">
        <v>14</v>
      </c>
      <c r="M318" t="n">
        <v>13</v>
      </c>
      <c r="N318" t="n">
        <v>25.49</v>
      </c>
      <c r="O318" t="n">
        <v>18851.69</v>
      </c>
      <c r="P318" t="n">
        <v>271.47</v>
      </c>
      <c r="Q318" t="n">
        <v>446.56</v>
      </c>
      <c r="R318" t="n">
        <v>63.51</v>
      </c>
      <c r="S318" t="n">
        <v>40.63</v>
      </c>
      <c r="T318" t="n">
        <v>6327.67</v>
      </c>
      <c r="U318" t="n">
        <v>0.64</v>
      </c>
      <c r="V318" t="n">
        <v>0.76</v>
      </c>
      <c r="W318" t="n">
        <v>2.63</v>
      </c>
      <c r="X318" t="n">
        <v>0.38</v>
      </c>
      <c r="Y318" t="n">
        <v>0.5</v>
      </c>
      <c r="Z318" t="n">
        <v>10</v>
      </c>
    </row>
    <row r="319">
      <c r="A319" t="n">
        <v>14</v>
      </c>
      <c r="B319" t="n">
        <v>65</v>
      </c>
      <c r="C319" t="inlineStr">
        <is>
          <t xml:space="preserve">CONCLUIDO	</t>
        </is>
      </c>
      <c r="D319" t="n">
        <v>3.36</v>
      </c>
      <c r="E319" t="n">
        <v>29.76</v>
      </c>
      <c r="F319" t="n">
        <v>27.2</v>
      </c>
      <c r="G319" t="n">
        <v>116.57</v>
      </c>
      <c r="H319" t="n">
        <v>1.74</v>
      </c>
      <c r="I319" t="n">
        <v>14</v>
      </c>
      <c r="J319" t="n">
        <v>152.35</v>
      </c>
      <c r="K319" t="n">
        <v>46.47</v>
      </c>
      <c r="L319" t="n">
        <v>15</v>
      </c>
      <c r="M319" t="n">
        <v>12</v>
      </c>
      <c r="N319" t="n">
        <v>25.88</v>
      </c>
      <c r="O319" t="n">
        <v>19023.66</v>
      </c>
      <c r="P319" t="n">
        <v>270.45</v>
      </c>
      <c r="Q319" t="n">
        <v>446.58</v>
      </c>
      <c r="R319" t="n">
        <v>63.38</v>
      </c>
      <c r="S319" t="n">
        <v>40.63</v>
      </c>
      <c r="T319" t="n">
        <v>6270.67</v>
      </c>
      <c r="U319" t="n">
        <v>0.64</v>
      </c>
      <c r="V319" t="n">
        <v>0.76</v>
      </c>
      <c r="W319" t="n">
        <v>2.63</v>
      </c>
      <c r="X319" t="n">
        <v>0.37</v>
      </c>
      <c r="Y319" t="n">
        <v>0.5</v>
      </c>
      <c r="Z319" t="n">
        <v>10</v>
      </c>
    </row>
    <row r="320">
      <c r="A320" t="n">
        <v>15</v>
      </c>
      <c r="B320" t="n">
        <v>65</v>
      </c>
      <c r="C320" t="inlineStr">
        <is>
          <t xml:space="preserve">CONCLUIDO	</t>
        </is>
      </c>
      <c r="D320" t="n">
        <v>3.3655</v>
      </c>
      <c r="E320" t="n">
        <v>29.71</v>
      </c>
      <c r="F320" t="n">
        <v>27.18</v>
      </c>
      <c r="G320" t="n">
        <v>125.44</v>
      </c>
      <c r="H320" t="n">
        <v>1.84</v>
      </c>
      <c r="I320" t="n">
        <v>13</v>
      </c>
      <c r="J320" t="n">
        <v>153.75</v>
      </c>
      <c r="K320" t="n">
        <v>46.47</v>
      </c>
      <c r="L320" t="n">
        <v>16</v>
      </c>
      <c r="M320" t="n">
        <v>11</v>
      </c>
      <c r="N320" t="n">
        <v>26.28</v>
      </c>
      <c r="O320" t="n">
        <v>19196.18</v>
      </c>
      <c r="P320" t="n">
        <v>267.12</v>
      </c>
      <c r="Q320" t="n">
        <v>446.56</v>
      </c>
      <c r="R320" t="n">
        <v>62.69</v>
      </c>
      <c r="S320" t="n">
        <v>40.63</v>
      </c>
      <c r="T320" t="n">
        <v>5930.37</v>
      </c>
      <c r="U320" t="n">
        <v>0.65</v>
      </c>
      <c r="V320" t="n">
        <v>0.76</v>
      </c>
      <c r="W320" t="n">
        <v>2.63</v>
      </c>
      <c r="X320" t="n">
        <v>0.35</v>
      </c>
      <c r="Y320" t="n">
        <v>0.5</v>
      </c>
      <c r="Z320" t="n">
        <v>10</v>
      </c>
    </row>
    <row r="321">
      <c r="A321" t="n">
        <v>16</v>
      </c>
      <c r="B321" t="n">
        <v>65</v>
      </c>
      <c r="C321" t="inlineStr">
        <is>
          <t xml:space="preserve">CONCLUIDO	</t>
        </is>
      </c>
      <c r="D321" t="n">
        <v>3.366</v>
      </c>
      <c r="E321" t="n">
        <v>29.71</v>
      </c>
      <c r="F321" t="n">
        <v>27.17</v>
      </c>
      <c r="G321" t="n">
        <v>125.42</v>
      </c>
      <c r="H321" t="n">
        <v>1.94</v>
      </c>
      <c r="I321" t="n">
        <v>13</v>
      </c>
      <c r="J321" t="n">
        <v>155.15</v>
      </c>
      <c r="K321" t="n">
        <v>46.47</v>
      </c>
      <c r="L321" t="n">
        <v>17</v>
      </c>
      <c r="M321" t="n">
        <v>11</v>
      </c>
      <c r="N321" t="n">
        <v>26.68</v>
      </c>
      <c r="O321" t="n">
        <v>19369.26</v>
      </c>
      <c r="P321" t="n">
        <v>266.22</v>
      </c>
      <c r="Q321" t="n">
        <v>446.56</v>
      </c>
      <c r="R321" t="n">
        <v>62.73</v>
      </c>
      <c r="S321" t="n">
        <v>40.63</v>
      </c>
      <c r="T321" t="n">
        <v>5950.1</v>
      </c>
      <c r="U321" t="n">
        <v>0.65</v>
      </c>
      <c r="V321" t="n">
        <v>0.76</v>
      </c>
      <c r="W321" t="n">
        <v>2.63</v>
      </c>
      <c r="X321" t="n">
        <v>0.35</v>
      </c>
      <c r="Y321" t="n">
        <v>0.5</v>
      </c>
      <c r="Z321" t="n">
        <v>10</v>
      </c>
    </row>
    <row r="322">
      <c r="A322" t="n">
        <v>17</v>
      </c>
      <c r="B322" t="n">
        <v>65</v>
      </c>
      <c r="C322" t="inlineStr">
        <is>
          <t xml:space="preserve">CONCLUIDO	</t>
        </is>
      </c>
      <c r="D322" t="n">
        <v>3.3733</v>
      </c>
      <c r="E322" t="n">
        <v>29.64</v>
      </c>
      <c r="F322" t="n">
        <v>27.14</v>
      </c>
      <c r="G322" t="n">
        <v>135.69</v>
      </c>
      <c r="H322" t="n">
        <v>2.04</v>
      </c>
      <c r="I322" t="n">
        <v>12</v>
      </c>
      <c r="J322" t="n">
        <v>156.56</v>
      </c>
      <c r="K322" t="n">
        <v>46.47</v>
      </c>
      <c r="L322" t="n">
        <v>18</v>
      </c>
      <c r="M322" t="n">
        <v>10</v>
      </c>
      <c r="N322" t="n">
        <v>27.09</v>
      </c>
      <c r="O322" t="n">
        <v>19542.89</v>
      </c>
      <c r="P322" t="n">
        <v>263.7</v>
      </c>
      <c r="Q322" t="n">
        <v>446.56</v>
      </c>
      <c r="R322" t="n">
        <v>61.22</v>
      </c>
      <c r="S322" t="n">
        <v>40.63</v>
      </c>
      <c r="T322" t="n">
        <v>5201.44</v>
      </c>
      <c r="U322" t="n">
        <v>0.66</v>
      </c>
      <c r="V322" t="n">
        <v>0.77</v>
      </c>
      <c r="W322" t="n">
        <v>2.63</v>
      </c>
      <c r="X322" t="n">
        <v>0.31</v>
      </c>
      <c r="Y322" t="n">
        <v>0.5</v>
      </c>
      <c r="Z322" t="n">
        <v>10</v>
      </c>
    </row>
    <row r="323">
      <c r="A323" t="n">
        <v>18</v>
      </c>
      <c r="B323" t="n">
        <v>65</v>
      </c>
      <c r="C323" t="inlineStr">
        <is>
          <t xml:space="preserve">CONCLUIDO	</t>
        </is>
      </c>
      <c r="D323" t="n">
        <v>3.3801</v>
      </c>
      <c r="E323" t="n">
        <v>29.58</v>
      </c>
      <c r="F323" t="n">
        <v>27.11</v>
      </c>
      <c r="G323" t="n">
        <v>147.85</v>
      </c>
      <c r="H323" t="n">
        <v>2.13</v>
      </c>
      <c r="I323" t="n">
        <v>11</v>
      </c>
      <c r="J323" t="n">
        <v>157.97</v>
      </c>
      <c r="K323" t="n">
        <v>46.47</v>
      </c>
      <c r="L323" t="n">
        <v>19</v>
      </c>
      <c r="M323" t="n">
        <v>9</v>
      </c>
      <c r="N323" t="n">
        <v>27.5</v>
      </c>
      <c r="O323" t="n">
        <v>19717.08</v>
      </c>
      <c r="P323" t="n">
        <v>261.11</v>
      </c>
      <c r="Q323" t="n">
        <v>446.56</v>
      </c>
      <c r="R323" t="n">
        <v>60.21</v>
      </c>
      <c r="S323" t="n">
        <v>40.63</v>
      </c>
      <c r="T323" t="n">
        <v>4700.79</v>
      </c>
      <c r="U323" t="n">
        <v>0.67</v>
      </c>
      <c r="V323" t="n">
        <v>0.77</v>
      </c>
      <c r="W323" t="n">
        <v>2.63</v>
      </c>
      <c r="X323" t="n">
        <v>0.28</v>
      </c>
      <c r="Y323" t="n">
        <v>0.5</v>
      </c>
      <c r="Z323" t="n">
        <v>10</v>
      </c>
    </row>
    <row r="324">
      <c r="A324" t="n">
        <v>19</v>
      </c>
      <c r="B324" t="n">
        <v>65</v>
      </c>
      <c r="C324" t="inlineStr">
        <is>
          <t xml:space="preserve">CONCLUIDO	</t>
        </is>
      </c>
      <c r="D324" t="n">
        <v>3.3793</v>
      </c>
      <c r="E324" t="n">
        <v>29.59</v>
      </c>
      <c r="F324" t="n">
        <v>27.11</v>
      </c>
      <c r="G324" t="n">
        <v>147.88</v>
      </c>
      <c r="H324" t="n">
        <v>2.22</v>
      </c>
      <c r="I324" t="n">
        <v>11</v>
      </c>
      <c r="J324" t="n">
        <v>159.39</v>
      </c>
      <c r="K324" t="n">
        <v>46.47</v>
      </c>
      <c r="L324" t="n">
        <v>20</v>
      </c>
      <c r="M324" t="n">
        <v>9</v>
      </c>
      <c r="N324" t="n">
        <v>27.92</v>
      </c>
      <c r="O324" t="n">
        <v>19891.97</v>
      </c>
      <c r="P324" t="n">
        <v>258.96</v>
      </c>
      <c r="Q324" t="n">
        <v>446.56</v>
      </c>
      <c r="R324" t="n">
        <v>60.48</v>
      </c>
      <c r="S324" t="n">
        <v>40.63</v>
      </c>
      <c r="T324" t="n">
        <v>4835.37</v>
      </c>
      <c r="U324" t="n">
        <v>0.67</v>
      </c>
      <c r="V324" t="n">
        <v>0.77</v>
      </c>
      <c r="W324" t="n">
        <v>2.63</v>
      </c>
      <c r="X324" t="n">
        <v>0.28</v>
      </c>
      <c r="Y324" t="n">
        <v>0.5</v>
      </c>
      <c r="Z324" t="n">
        <v>10</v>
      </c>
    </row>
    <row r="325">
      <c r="A325" t="n">
        <v>20</v>
      </c>
      <c r="B325" t="n">
        <v>65</v>
      </c>
      <c r="C325" t="inlineStr">
        <is>
          <t xml:space="preserve">CONCLUIDO	</t>
        </is>
      </c>
      <c r="D325" t="n">
        <v>3.3857</v>
      </c>
      <c r="E325" t="n">
        <v>29.54</v>
      </c>
      <c r="F325" t="n">
        <v>27.08</v>
      </c>
      <c r="G325" t="n">
        <v>162.5</v>
      </c>
      <c r="H325" t="n">
        <v>2.31</v>
      </c>
      <c r="I325" t="n">
        <v>10</v>
      </c>
      <c r="J325" t="n">
        <v>160.81</v>
      </c>
      <c r="K325" t="n">
        <v>46.47</v>
      </c>
      <c r="L325" t="n">
        <v>21</v>
      </c>
      <c r="M325" t="n">
        <v>8</v>
      </c>
      <c r="N325" t="n">
        <v>28.34</v>
      </c>
      <c r="O325" t="n">
        <v>20067.32</v>
      </c>
      <c r="P325" t="n">
        <v>256.85</v>
      </c>
      <c r="Q325" t="n">
        <v>446.56</v>
      </c>
      <c r="R325" t="n">
        <v>59.56</v>
      </c>
      <c r="S325" t="n">
        <v>40.63</v>
      </c>
      <c r="T325" t="n">
        <v>4382.44</v>
      </c>
      <c r="U325" t="n">
        <v>0.68</v>
      </c>
      <c r="V325" t="n">
        <v>0.77</v>
      </c>
      <c r="W325" t="n">
        <v>2.62</v>
      </c>
      <c r="X325" t="n">
        <v>0.26</v>
      </c>
      <c r="Y325" t="n">
        <v>0.5</v>
      </c>
      <c r="Z325" t="n">
        <v>10</v>
      </c>
    </row>
    <row r="326">
      <c r="A326" t="n">
        <v>21</v>
      </c>
      <c r="B326" t="n">
        <v>65</v>
      </c>
      <c r="C326" t="inlineStr">
        <is>
          <t xml:space="preserve">CONCLUIDO	</t>
        </is>
      </c>
      <c r="D326" t="n">
        <v>3.3862</v>
      </c>
      <c r="E326" t="n">
        <v>29.53</v>
      </c>
      <c r="F326" t="n">
        <v>27.08</v>
      </c>
      <c r="G326" t="n">
        <v>162.47</v>
      </c>
      <c r="H326" t="n">
        <v>2.4</v>
      </c>
      <c r="I326" t="n">
        <v>10</v>
      </c>
      <c r="J326" t="n">
        <v>162.24</v>
      </c>
      <c r="K326" t="n">
        <v>46.47</v>
      </c>
      <c r="L326" t="n">
        <v>22</v>
      </c>
      <c r="M326" t="n">
        <v>8</v>
      </c>
      <c r="N326" t="n">
        <v>28.77</v>
      </c>
      <c r="O326" t="n">
        <v>20243.25</v>
      </c>
      <c r="P326" t="n">
        <v>252.42</v>
      </c>
      <c r="Q326" t="n">
        <v>446.56</v>
      </c>
      <c r="R326" t="n">
        <v>59.41</v>
      </c>
      <c r="S326" t="n">
        <v>40.63</v>
      </c>
      <c r="T326" t="n">
        <v>4306.86</v>
      </c>
      <c r="U326" t="n">
        <v>0.68</v>
      </c>
      <c r="V326" t="n">
        <v>0.77</v>
      </c>
      <c r="W326" t="n">
        <v>2.63</v>
      </c>
      <c r="X326" t="n">
        <v>0.25</v>
      </c>
      <c r="Y326" t="n">
        <v>0.5</v>
      </c>
      <c r="Z326" t="n">
        <v>10</v>
      </c>
    </row>
    <row r="327">
      <c r="A327" t="n">
        <v>22</v>
      </c>
      <c r="B327" t="n">
        <v>65</v>
      </c>
      <c r="C327" t="inlineStr">
        <is>
          <t xml:space="preserve">CONCLUIDO	</t>
        </is>
      </c>
      <c r="D327" t="n">
        <v>3.3921</v>
      </c>
      <c r="E327" t="n">
        <v>29.48</v>
      </c>
      <c r="F327" t="n">
        <v>27.05</v>
      </c>
      <c r="G327" t="n">
        <v>180.36</v>
      </c>
      <c r="H327" t="n">
        <v>2.49</v>
      </c>
      <c r="I327" t="n">
        <v>9</v>
      </c>
      <c r="J327" t="n">
        <v>163.67</v>
      </c>
      <c r="K327" t="n">
        <v>46.47</v>
      </c>
      <c r="L327" t="n">
        <v>23</v>
      </c>
      <c r="M327" t="n">
        <v>7</v>
      </c>
      <c r="N327" t="n">
        <v>29.2</v>
      </c>
      <c r="O327" t="n">
        <v>20419.76</v>
      </c>
      <c r="P327" t="n">
        <v>251.61</v>
      </c>
      <c r="Q327" t="n">
        <v>446.56</v>
      </c>
      <c r="R327" t="n">
        <v>58.67</v>
      </c>
      <c r="S327" t="n">
        <v>40.63</v>
      </c>
      <c r="T327" t="n">
        <v>3940.42</v>
      </c>
      <c r="U327" t="n">
        <v>0.6899999999999999</v>
      </c>
      <c r="V327" t="n">
        <v>0.77</v>
      </c>
      <c r="W327" t="n">
        <v>2.62</v>
      </c>
      <c r="X327" t="n">
        <v>0.23</v>
      </c>
      <c r="Y327" t="n">
        <v>0.5</v>
      </c>
      <c r="Z327" t="n">
        <v>10</v>
      </c>
    </row>
    <row r="328">
      <c r="A328" t="n">
        <v>23</v>
      </c>
      <c r="B328" t="n">
        <v>65</v>
      </c>
      <c r="C328" t="inlineStr">
        <is>
          <t xml:space="preserve">CONCLUIDO	</t>
        </is>
      </c>
      <c r="D328" t="n">
        <v>3.3916</v>
      </c>
      <c r="E328" t="n">
        <v>29.48</v>
      </c>
      <c r="F328" t="n">
        <v>27.06</v>
      </c>
      <c r="G328" t="n">
        <v>180.4</v>
      </c>
      <c r="H328" t="n">
        <v>2.58</v>
      </c>
      <c r="I328" t="n">
        <v>9</v>
      </c>
      <c r="J328" t="n">
        <v>165.1</v>
      </c>
      <c r="K328" t="n">
        <v>46.47</v>
      </c>
      <c r="L328" t="n">
        <v>24</v>
      </c>
      <c r="M328" t="n">
        <v>6</v>
      </c>
      <c r="N328" t="n">
        <v>29.64</v>
      </c>
      <c r="O328" t="n">
        <v>20596.86</v>
      </c>
      <c r="P328" t="n">
        <v>250.64</v>
      </c>
      <c r="Q328" t="n">
        <v>446.56</v>
      </c>
      <c r="R328" t="n">
        <v>58.75</v>
      </c>
      <c r="S328" t="n">
        <v>40.63</v>
      </c>
      <c r="T328" t="n">
        <v>3979.66</v>
      </c>
      <c r="U328" t="n">
        <v>0.6899999999999999</v>
      </c>
      <c r="V328" t="n">
        <v>0.77</v>
      </c>
      <c r="W328" t="n">
        <v>2.62</v>
      </c>
      <c r="X328" t="n">
        <v>0.23</v>
      </c>
      <c r="Y328" t="n">
        <v>0.5</v>
      </c>
      <c r="Z328" t="n">
        <v>10</v>
      </c>
    </row>
    <row r="329">
      <c r="A329" t="n">
        <v>24</v>
      </c>
      <c r="B329" t="n">
        <v>65</v>
      </c>
      <c r="C329" t="inlineStr">
        <is>
          <t xml:space="preserve">CONCLUIDO	</t>
        </is>
      </c>
      <c r="D329" t="n">
        <v>3.3912</v>
      </c>
      <c r="E329" t="n">
        <v>29.49</v>
      </c>
      <c r="F329" t="n">
        <v>27.06</v>
      </c>
      <c r="G329" t="n">
        <v>180.42</v>
      </c>
      <c r="H329" t="n">
        <v>2.66</v>
      </c>
      <c r="I329" t="n">
        <v>9</v>
      </c>
      <c r="J329" t="n">
        <v>166.54</v>
      </c>
      <c r="K329" t="n">
        <v>46.47</v>
      </c>
      <c r="L329" t="n">
        <v>25</v>
      </c>
      <c r="M329" t="n">
        <v>5</v>
      </c>
      <c r="N329" t="n">
        <v>30.08</v>
      </c>
      <c r="O329" t="n">
        <v>20774.56</v>
      </c>
      <c r="P329" t="n">
        <v>248.09</v>
      </c>
      <c r="Q329" t="n">
        <v>446.56</v>
      </c>
      <c r="R329" t="n">
        <v>58.84</v>
      </c>
      <c r="S329" t="n">
        <v>40.63</v>
      </c>
      <c r="T329" t="n">
        <v>4027.38</v>
      </c>
      <c r="U329" t="n">
        <v>0.6899999999999999</v>
      </c>
      <c r="V329" t="n">
        <v>0.77</v>
      </c>
      <c r="W329" t="n">
        <v>2.63</v>
      </c>
      <c r="X329" t="n">
        <v>0.24</v>
      </c>
      <c r="Y329" t="n">
        <v>0.5</v>
      </c>
      <c r="Z329" t="n">
        <v>10</v>
      </c>
    </row>
    <row r="330">
      <c r="A330" t="n">
        <v>25</v>
      </c>
      <c r="B330" t="n">
        <v>65</v>
      </c>
      <c r="C330" t="inlineStr">
        <is>
          <t xml:space="preserve">CONCLUIDO	</t>
        </is>
      </c>
      <c r="D330" t="n">
        <v>3.3977</v>
      </c>
      <c r="E330" t="n">
        <v>29.43</v>
      </c>
      <c r="F330" t="n">
        <v>27.03</v>
      </c>
      <c r="G330" t="n">
        <v>202.75</v>
      </c>
      <c r="H330" t="n">
        <v>2.74</v>
      </c>
      <c r="I330" t="n">
        <v>8</v>
      </c>
      <c r="J330" t="n">
        <v>167.99</v>
      </c>
      <c r="K330" t="n">
        <v>46.47</v>
      </c>
      <c r="L330" t="n">
        <v>26</v>
      </c>
      <c r="M330" t="n">
        <v>1</v>
      </c>
      <c r="N330" t="n">
        <v>30.52</v>
      </c>
      <c r="O330" t="n">
        <v>20952.87</v>
      </c>
      <c r="P330" t="n">
        <v>247.03</v>
      </c>
      <c r="Q330" t="n">
        <v>446.56</v>
      </c>
      <c r="R330" t="n">
        <v>57.63</v>
      </c>
      <c r="S330" t="n">
        <v>40.63</v>
      </c>
      <c r="T330" t="n">
        <v>3423.68</v>
      </c>
      <c r="U330" t="n">
        <v>0.7</v>
      </c>
      <c r="V330" t="n">
        <v>0.77</v>
      </c>
      <c r="W330" t="n">
        <v>2.63</v>
      </c>
      <c r="X330" t="n">
        <v>0.21</v>
      </c>
      <c r="Y330" t="n">
        <v>0.5</v>
      </c>
      <c r="Z330" t="n">
        <v>10</v>
      </c>
    </row>
    <row r="331">
      <c r="A331" t="n">
        <v>26</v>
      </c>
      <c r="B331" t="n">
        <v>65</v>
      </c>
      <c r="C331" t="inlineStr">
        <is>
          <t xml:space="preserve">CONCLUIDO	</t>
        </is>
      </c>
      <c r="D331" t="n">
        <v>3.3979</v>
      </c>
      <c r="E331" t="n">
        <v>29.43</v>
      </c>
      <c r="F331" t="n">
        <v>27.03</v>
      </c>
      <c r="G331" t="n">
        <v>202.74</v>
      </c>
      <c r="H331" t="n">
        <v>2.82</v>
      </c>
      <c r="I331" t="n">
        <v>8</v>
      </c>
      <c r="J331" t="n">
        <v>169.44</v>
      </c>
      <c r="K331" t="n">
        <v>46.47</v>
      </c>
      <c r="L331" t="n">
        <v>27</v>
      </c>
      <c r="M331" t="n">
        <v>1</v>
      </c>
      <c r="N331" t="n">
        <v>30.97</v>
      </c>
      <c r="O331" t="n">
        <v>21131.78</v>
      </c>
      <c r="P331" t="n">
        <v>248.7</v>
      </c>
      <c r="Q331" t="n">
        <v>446.56</v>
      </c>
      <c r="R331" t="n">
        <v>57.56</v>
      </c>
      <c r="S331" t="n">
        <v>40.63</v>
      </c>
      <c r="T331" t="n">
        <v>3390.22</v>
      </c>
      <c r="U331" t="n">
        <v>0.71</v>
      </c>
      <c r="V331" t="n">
        <v>0.77</v>
      </c>
      <c r="W331" t="n">
        <v>2.63</v>
      </c>
      <c r="X331" t="n">
        <v>0.2</v>
      </c>
      <c r="Y331" t="n">
        <v>0.5</v>
      </c>
      <c r="Z331" t="n">
        <v>10</v>
      </c>
    </row>
    <row r="332">
      <c r="A332" t="n">
        <v>27</v>
      </c>
      <c r="B332" t="n">
        <v>65</v>
      </c>
      <c r="C332" t="inlineStr">
        <is>
          <t xml:space="preserve">CONCLUIDO	</t>
        </is>
      </c>
      <c r="D332" t="n">
        <v>3.3979</v>
      </c>
      <c r="E332" t="n">
        <v>29.43</v>
      </c>
      <c r="F332" t="n">
        <v>27.03</v>
      </c>
      <c r="G332" t="n">
        <v>202.74</v>
      </c>
      <c r="H332" t="n">
        <v>2.9</v>
      </c>
      <c r="I332" t="n">
        <v>8</v>
      </c>
      <c r="J332" t="n">
        <v>170.9</v>
      </c>
      <c r="K332" t="n">
        <v>46.47</v>
      </c>
      <c r="L332" t="n">
        <v>28</v>
      </c>
      <c r="M332" t="n">
        <v>1</v>
      </c>
      <c r="N332" t="n">
        <v>31.43</v>
      </c>
      <c r="O332" t="n">
        <v>21311.32</v>
      </c>
      <c r="P332" t="n">
        <v>250.2</v>
      </c>
      <c r="Q332" t="n">
        <v>446.56</v>
      </c>
      <c r="R332" t="n">
        <v>57.52</v>
      </c>
      <c r="S332" t="n">
        <v>40.63</v>
      </c>
      <c r="T332" t="n">
        <v>3369.97</v>
      </c>
      <c r="U332" t="n">
        <v>0.71</v>
      </c>
      <c r="V332" t="n">
        <v>0.77</v>
      </c>
      <c r="W332" t="n">
        <v>2.63</v>
      </c>
      <c r="X332" t="n">
        <v>0.2</v>
      </c>
      <c r="Y332" t="n">
        <v>0.5</v>
      </c>
      <c r="Z332" t="n">
        <v>10</v>
      </c>
    </row>
    <row r="333">
      <c r="A333" t="n">
        <v>28</v>
      </c>
      <c r="B333" t="n">
        <v>65</v>
      </c>
      <c r="C333" t="inlineStr">
        <is>
          <t xml:space="preserve">CONCLUIDO	</t>
        </is>
      </c>
      <c r="D333" t="n">
        <v>3.3979</v>
      </c>
      <c r="E333" t="n">
        <v>29.43</v>
      </c>
      <c r="F333" t="n">
        <v>27.03</v>
      </c>
      <c r="G333" t="n">
        <v>202.74</v>
      </c>
      <c r="H333" t="n">
        <v>2.98</v>
      </c>
      <c r="I333" t="n">
        <v>8</v>
      </c>
      <c r="J333" t="n">
        <v>172.36</v>
      </c>
      <c r="K333" t="n">
        <v>46.47</v>
      </c>
      <c r="L333" t="n">
        <v>29</v>
      </c>
      <c r="M333" t="n">
        <v>0</v>
      </c>
      <c r="N333" t="n">
        <v>31.89</v>
      </c>
      <c r="O333" t="n">
        <v>21491.47</v>
      </c>
      <c r="P333" t="n">
        <v>252.19</v>
      </c>
      <c r="Q333" t="n">
        <v>446.56</v>
      </c>
      <c r="R333" t="n">
        <v>57.51</v>
      </c>
      <c r="S333" t="n">
        <v>40.63</v>
      </c>
      <c r="T333" t="n">
        <v>3366.41</v>
      </c>
      <c r="U333" t="n">
        <v>0.71</v>
      </c>
      <c r="V333" t="n">
        <v>0.77</v>
      </c>
      <c r="W333" t="n">
        <v>2.63</v>
      </c>
      <c r="X333" t="n">
        <v>0.2</v>
      </c>
      <c r="Y333" t="n">
        <v>0.5</v>
      </c>
      <c r="Z333" t="n">
        <v>10</v>
      </c>
    </row>
    <row r="334">
      <c r="A334" t="n">
        <v>0</v>
      </c>
      <c r="B334" t="n">
        <v>75</v>
      </c>
      <c r="C334" t="inlineStr">
        <is>
          <t xml:space="preserve">CONCLUIDO	</t>
        </is>
      </c>
      <c r="D334" t="n">
        <v>2.1006</v>
      </c>
      <c r="E334" t="n">
        <v>47.61</v>
      </c>
      <c r="F334" t="n">
        <v>35.92</v>
      </c>
      <c r="G334" t="n">
        <v>7</v>
      </c>
      <c r="H334" t="n">
        <v>0.12</v>
      </c>
      <c r="I334" t="n">
        <v>308</v>
      </c>
      <c r="J334" t="n">
        <v>150.44</v>
      </c>
      <c r="K334" t="n">
        <v>49.1</v>
      </c>
      <c r="L334" t="n">
        <v>1</v>
      </c>
      <c r="M334" t="n">
        <v>306</v>
      </c>
      <c r="N334" t="n">
        <v>25.34</v>
      </c>
      <c r="O334" t="n">
        <v>18787.76</v>
      </c>
      <c r="P334" t="n">
        <v>424.76</v>
      </c>
      <c r="Q334" t="n">
        <v>446.62</v>
      </c>
      <c r="R334" t="n">
        <v>348.84</v>
      </c>
      <c r="S334" t="n">
        <v>40.63</v>
      </c>
      <c r="T334" t="n">
        <v>147528.54</v>
      </c>
      <c r="U334" t="n">
        <v>0.12</v>
      </c>
      <c r="V334" t="n">
        <v>0.58</v>
      </c>
      <c r="W334" t="n">
        <v>3.09</v>
      </c>
      <c r="X334" t="n">
        <v>9.08</v>
      </c>
      <c r="Y334" t="n">
        <v>0.5</v>
      </c>
      <c r="Z334" t="n">
        <v>10</v>
      </c>
    </row>
    <row r="335">
      <c r="A335" t="n">
        <v>1</v>
      </c>
      <c r="B335" t="n">
        <v>75</v>
      </c>
      <c r="C335" t="inlineStr">
        <is>
          <t xml:space="preserve">CONCLUIDO	</t>
        </is>
      </c>
      <c r="D335" t="n">
        <v>2.7094</v>
      </c>
      <c r="E335" t="n">
        <v>36.91</v>
      </c>
      <c r="F335" t="n">
        <v>30.63</v>
      </c>
      <c r="G335" t="n">
        <v>14.03</v>
      </c>
      <c r="H335" t="n">
        <v>0.23</v>
      </c>
      <c r="I335" t="n">
        <v>131</v>
      </c>
      <c r="J335" t="n">
        <v>151.83</v>
      </c>
      <c r="K335" t="n">
        <v>49.1</v>
      </c>
      <c r="L335" t="n">
        <v>2</v>
      </c>
      <c r="M335" t="n">
        <v>129</v>
      </c>
      <c r="N335" t="n">
        <v>25.73</v>
      </c>
      <c r="O335" t="n">
        <v>18959.54</v>
      </c>
      <c r="P335" t="n">
        <v>360.36</v>
      </c>
      <c r="Q335" t="n">
        <v>446.63</v>
      </c>
      <c r="R335" t="n">
        <v>175.21</v>
      </c>
      <c r="S335" t="n">
        <v>40.63</v>
      </c>
      <c r="T335" t="n">
        <v>61602.34</v>
      </c>
      <c r="U335" t="n">
        <v>0.23</v>
      </c>
      <c r="V335" t="n">
        <v>0.68</v>
      </c>
      <c r="W335" t="n">
        <v>2.82</v>
      </c>
      <c r="X335" t="n">
        <v>3.8</v>
      </c>
      <c r="Y335" t="n">
        <v>0.5</v>
      </c>
      <c r="Z335" t="n">
        <v>10</v>
      </c>
    </row>
    <row r="336">
      <c r="A336" t="n">
        <v>2</v>
      </c>
      <c r="B336" t="n">
        <v>75</v>
      </c>
      <c r="C336" t="inlineStr">
        <is>
          <t xml:space="preserve">CONCLUIDO	</t>
        </is>
      </c>
      <c r="D336" t="n">
        <v>2.9392</v>
      </c>
      <c r="E336" t="n">
        <v>34.02</v>
      </c>
      <c r="F336" t="n">
        <v>29.21</v>
      </c>
      <c r="G336" t="n">
        <v>21.12</v>
      </c>
      <c r="H336" t="n">
        <v>0.35</v>
      </c>
      <c r="I336" t="n">
        <v>83</v>
      </c>
      <c r="J336" t="n">
        <v>153.23</v>
      </c>
      <c r="K336" t="n">
        <v>49.1</v>
      </c>
      <c r="L336" t="n">
        <v>3</v>
      </c>
      <c r="M336" t="n">
        <v>81</v>
      </c>
      <c r="N336" t="n">
        <v>26.13</v>
      </c>
      <c r="O336" t="n">
        <v>19131.85</v>
      </c>
      <c r="P336" t="n">
        <v>342.08</v>
      </c>
      <c r="Q336" t="n">
        <v>446.59</v>
      </c>
      <c r="R336" t="n">
        <v>128.83</v>
      </c>
      <c r="S336" t="n">
        <v>40.63</v>
      </c>
      <c r="T336" t="n">
        <v>38648.67</v>
      </c>
      <c r="U336" t="n">
        <v>0.32</v>
      </c>
      <c r="V336" t="n">
        <v>0.71</v>
      </c>
      <c r="W336" t="n">
        <v>2.74</v>
      </c>
      <c r="X336" t="n">
        <v>2.38</v>
      </c>
      <c r="Y336" t="n">
        <v>0.5</v>
      </c>
      <c r="Z336" t="n">
        <v>10</v>
      </c>
    </row>
    <row r="337">
      <c r="A337" t="n">
        <v>3</v>
      </c>
      <c r="B337" t="n">
        <v>75</v>
      </c>
      <c r="C337" t="inlineStr">
        <is>
          <t xml:space="preserve">CONCLUIDO	</t>
        </is>
      </c>
      <c r="D337" t="n">
        <v>3.0588</v>
      </c>
      <c r="E337" t="n">
        <v>32.69</v>
      </c>
      <c r="F337" t="n">
        <v>28.55</v>
      </c>
      <c r="G337" t="n">
        <v>28.08</v>
      </c>
      <c r="H337" t="n">
        <v>0.46</v>
      </c>
      <c r="I337" t="n">
        <v>61</v>
      </c>
      <c r="J337" t="n">
        <v>154.63</v>
      </c>
      <c r="K337" t="n">
        <v>49.1</v>
      </c>
      <c r="L337" t="n">
        <v>4</v>
      </c>
      <c r="M337" t="n">
        <v>59</v>
      </c>
      <c r="N337" t="n">
        <v>26.53</v>
      </c>
      <c r="O337" t="n">
        <v>19304.72</v>
      </c>
      <c r="P337" t="n">
        <v>332.85</v>
      </c>
      <c r="Q337" t="n">
        <v>446.56</v>
      </c>
      <c r="R337" t="n">
        <v>107.15</v>
      </c>
      <c r="S337" t="n">
        <v>40.63</v>
      </c>
      <c r="T337" t="n">
        <v>27918.84</v>
      </c>
      <c r="U337" t="n">
        <v>0.38</v>
      </c>
      <c r="V337" t="n">
        <v>0.73</v>
      </c>
      <c r="W337" t="n">
        <v>2.71</v>
      </c>
      <c r="X337" t="n">
        <v>1.72</v>
      </c>
      <c r="Y337" t="n">
        <v>0.5</v>
      </c>
      <c r="Z337" t="n">
        <v>10</v>
      </c>
    </row>
    <row r="338">
      <c r="A338" t="n">
        <v>4</v>
      </c>
      <c r="B338" t="n">
        <v>75</v>
      </c>
      <c r="C338" t="inlineStr">
        <is>
          <t xml:space="preserve">CONCLUIDO	</t>
        </is>
      </c>
      <c r="D338" t="n">
        <v>3.1299</v>
      </c>
      <c r="E338" t="n">
        <v>31.95</v>
      </c>
      <c r="F338" t="n">
        <v>28.21</v>
      </c>
      <c r="G338" t="n">
        <v>35.26</v>
      </c>
      <c r="H338" t="n">
        <v>0.57</v>
      </c>
      <c r="I338" t="n">
        <v>48</v>
      </c>
      <c r="J338" t="n">
        <v>156.03</v>
      </c>
      <c r="K338" t="n">
        <v>49.1</v>
      </c>
      <c r="L338" t="n">
        <v>5</v>
      </c>
      <c r="M338" t="n">
        <v>46</v>
      </c>
      <c r="N338" t="n">
        <v>26.94</v>
      </c>
      <c r="O338" t="n">
        <v>19478.15</v>
      </c>
      <c r="P338" t="n">
        <v>327.14</v>
      </c>
      <c r="Q338" t="n">
        <v>446.56</v>
      </c>
      <c r="R338" t="n">
        <v>96.15000000000001</v>
      </c>
      <c r="S338" t="n">
        <v>40.63</v>
      </c>
      <c r="T338" t="n">
        <v>22486.36</v>
      </c>
      <c r="U338" t="n">
        <v>0.42</v>
      </c>
      <c r="V338" t="n">
        <v>0.74</v>
      </c>
      <c r="W338" t="n">
        <v>2.69</v>
      </c>
      <c r="X338" t="n">
        <v>1.38</v>
      </c>
      <c r="Y338" t="n">
        <v>0.5</v>
      </c>
      <c r="Z338" t="n">
        <v>10</v>
      </c>
    </row>
    <row r="339">
      <c r="A339" t="n">
        <v>5</v>
      </c>
      <c r="B339" t="n">
        <v>75</v>
      </c>
      <c r="C339" t="inlineStr">
        <is>
          <t xml:space="preserve">CONCLUIDO	</t>
        </is>
      </c>
      <c r="D339" t="n">
        <v>3.1793</v>
      </c>
      <c r="E339" t="n">
        <v>31.45</v>
      </c>
      <c r="F339" t="n">
        <v>27.95</v>
      </c>
      <c r="G339" t="n">
        <v>41.93</v>
      </c>
      <c r="H339" t="n">
        <v>0.67</v>
      </c>
      <c r="I339" t="n">
        <v>40</v>
      </c>
      <c r="J339" t="n">
        <v>157.44</v>
      </c>
      <c r="K339" t="n">
        <v>49.1</v>
      </c>
      <c r="L339" t="n">
        <v>6</v>
      </c>
      <c r="M339" t="n">
        <v>38</v>
      </c>
      <c r="N339" t="n">
        <v>27.35</v>
      </c>
      <c r="O339" t="n">
        <v>19652.13</v>
      </c>
      <c r="P339" t="n">
        <v>322.5</v>
      </c>
      <c r="Q339" t="n">
        <v>446.58</v>
      </c>
      <c r="R339" t="n">
        <v>87.84</v>
      </c>
      <c r="S339" t="n">
        <v>40.63</v>
      </c>
      <c r="T339" t="n">
        <v>18371.49</v>
      </c>
      <c r="U339" t="n">
        <v>0.46</v>
      </c>
      <c r="V339" t="n">
        <v>0.74</v>
      </c>
      <c r="W339" t="n">
        <v>2.67</v>
      </c>
      <c r="X339" t="n">
        <v>1.13</v>
      </c>
      <c r="Y339" t="n">
        <v>0.5</v>
      </c>
      <c r="Z339" t="n">
        <v>10</v>
      </c>
    </row>
    <row r="340">
      <c r="A340" t="n">
        <v>6</v>
      </c>
      <c r="B340" t="n">
        <v>75</v>
      </c>
      <c r="C340" t="inlineStr">
        <is>
          <t xml:space="preserve">CONCLUIDO	</t>
        </is>
      </c>
      <c r="D340" t="n">
        <v>3.2164</v>
      </c>
      <c r="E340" t="n">
        <v>31.09</v>
      </c>
      <c r="F340" t="n">
        <v>27.77</v>
      </c>
      <c r="G340" t="n">
        <v>49.01</v>
      </c>
      <c r="H340" t="n">
        <v>0.78</v>
      </c>
      <c r="I340" t="n">
        <v>34</v>
      </c>
      <c r="J340" t="n">
        <v>158.86</v>
      </c>
      <c r="K340" t="n">
        <v>49.1</v>
      </c>
      <c r="L340" t="n">
        <v>7</v>
      </c>
      <c r="M340" t="n">
        <v>32</v>
      </c>
      <c r="N340" t="n">
        <v>27.77</v>
      </c>
      <c r="O340" t="n">
        <v>19826.68</v>
      </c>
      <c r="P340" t="n">
        <v>319.07</v>
      </c>
      <c r="Q340" t="n">
        <v>446.57</v>
      </c>
      <c r="R340" t="n">
        <v>81.84999999999999</v>
      </c>
      <c r="S340" t="n">
        <v>40.63</v>
      </c>
      <c r="T340" t="n">
        <v>15402.88</v>
      </c>
      <c r="U340" t="n">
        <v>0.5</v>
      </c>
      <c r="V340" t="n">
        <v>0.75</v>
      </c>
      <c r="W340" t="n">
        <v>2.67</v>
      </c>
      <c r="X340" t="n">
        <v>0.95</v>
      </c>
      <c r="Y340" t="n">
        <v>0.5</v>
      </c>
      <c r="Z340" t="n">
        <v>10</v>
      </c>
    </row>
    <row r="341">
      <c r="A341" t="n">
        <v>7</v>
      </c>
      <c r="B341" t="n">
        <v>75</v>
      </c>
      <c r="C341" t="inlineStr">
        <is>
          <t xml:space="preserve">CONCLUIDO	</t>
        </is>
      </c>
      <c r="D341" t="n">
        <v>3.2395</v>
      </c>
      <c r="E341" t="n">
        <v>30.87</v>
      </c>
      <c r="F341" t="n">
        <v>27.68</v>
      </c>
      <c r="G341" t="n">
        <v>55.35</v>
      </c>
      <c r="H341" t="n">
        <v>0.88</v>
      </c>
      <c r="I341" t="n">
        <v>30</v>
      </c>
      <c r="J341" t="n">
        <v>160.28</v>
      </c>
      <c r="K341" t="n">
        <v>49.1</v>
      </c>
      <c r="L341" t="n">
        <v>8</v>
      </c>
      <c r="M341" t="n">
        <v>28</v>
      </c>
      <c r="N341" t="n">
        <v>28.19</v>
      </c>
      <c r="O341" t="n">
        <v>20001.93</v>
      </c>
      <c r="P341" t="n">
        <v>316.23</v>
      </c>
      <c r="Q341" t="n">
        <v>446.56</v>
      </c>
      <c r="R341" t="n">
        <v>78.72</v>
      </c>
      <c r="S341" t="n">
        <v>40.63</v>
      </c>
      <c r="T341" t="n">
        <v>13862.39</v>
      </c>
      <c r="U341" t="n">
        <v>0.52</v>
      </c>
      <c r="V341" t="n">
        <v>0.75</v>
      </c>
      <c r="W341" t="n">
        <v>2.66</v>
      </c>
      <c r="X341" t="n">
        <v>0.85</v>
      </c>
      <c r="Y341" t="n">
        <v>0.5</v>
      </c>
      <c r="Z341" t="n">
        <v>10</v>
      </c>
    </row>
    <row r="342">
      <c r="A342" t="n">
        <v>8</v>
      </c>
      <c r="B342" t="n">
        <v>75</v>
      </c>
      <c r="C342" t="inlineStr">
        <is>
          <t xml:space="preserve">CONCLUIDO	</t>
        </is>
      </c>
      <c r="D342" t="n">
        <v>3.2657</v>
      </c>
      <c r="E342" t="n">
        <v>30.62</v>
      </c>
      <c r="F342" t="n">
        <v>27.55</v>
      </c>
      <c r="G342" t="n">
        <v>63.58</v>
      </c>
      <c r="H342" t="n">
        <v>0.99</v>
      </c>
      <c r="I342" t="n">
        <v>26</v>
      </c>
      <c r="J342" t="n">
        <v>161.71</v>
      </c>
      <c r="K342" t="n">
        <v>49.1</v>
      </c>
      <c r="L342" t="n">
        <v>9</v>
      </c>
      <c r="M342" t="n">
        <v>24</v>
      </c>
      <c r="N342" t="n">
        <v>28.61</v>
      </c>
      <c r="O342" t="n">
        <v>20177.64</v>
      </c>
      <c r="P342" t="n">
        <v>313.39</v>
      </c>
      <c r="Q342" t="n">
        <v>446.56</v>
      </c>
      <c r="R342" t="n">
        <v>74.78</v>
      </c>
      <c r="S342" t="n">
        <v>40.63</v>
      </c>
      <c r="T342" t="n">
        <v>11908.17</v>
      </c>
      <c r="U342" t="n">
        <v>0.54</v>
      </c>
      <c r="V342" t="n">
        <v>0.75</v>
      </c>
      <c r="W342" t="n">
        <v>2.65</v>
      </c>
      <c r="X342" t="n">
        <v>0.72</v>
      </c>
      <c r="Y342" t="n">
        <v>0.5</v>
      </c>
      <c r="Z342" t="n">
        <v>10</v>
      </c>
    </row>
    <row r="343">
      <c r="A343" t="n">
        <v>9</v>
      </c>
      <c r="B343" t="n">
        <v>75</v>
      </c>
      <c r="C343" t="inlineStr">
        <is>
          <t xml:space="preserve">CONCLUIDO	</t>
        </is>
      </c>
      <c r="D343" t="n">
        <v>3.2796</v>
      </c>
      <c r="E343" t="n">
        <v>30.49</v>
      </c>
      <c r="F343" t="n">
        <v>27.48</v>
      </c>
      <c r="G343" t="n">
        <v>68.7</v>
      </c>
      <c r="H343" t="n">
        <v>1.09</v>
      </c>
      <c r="I343" t="n">
        <v>24</v>
      </c>
      <c r="J343" t="n">
        <v>163.13</v>
      </c>
      <c r="K343" t="n">
        <v>49.1</v>
      </c>
      <c r="L343" t="n">
        <v>10</v>
      </c>
      <c r="M343" t="n">
        <v>22</v>
      </c>
      <c r="N343" t="n">
        <v>29.04</v>
      </c>
      <c r="O343" t="n">
        <v>20353.94</v>
      </c>
      <c r="P343" t="n">
        <v>310.8</v>
      </c>
      <c r="Q343" t="n">
        <v>446.57</v>
      </c>
      <c r="R343" t="n">
        <v>72.75</v>
      </c>
      <c r="S343" t="n">
        <v>40.63</v>
      </c>
      <c r="T343" t="n">
        <v>10907.09</v>
      </c>
      <c r="U343" t="n">
        <v>0.5600000000000001</v>
      </c>
      <c r="V343" t="n">
        <v>0.76</v>
      </c>
      <c r="W343" t="n">
        <v>2.64</v>
      </c>
      <c r="X343" t="n">
        <v>0.65</v>
      </c>
      <c r="Y343" t="n">
        <v>0.5</v>
      </c>
      <c r="Z343" t="n">
        <v>10</v>
      </c>
    </row>
    <row r="344">
      <c r="A344" t="n">
        <v>10</v>
      </c>
      <c r="B344" t="n">
        <v>75</v>
      </c>
      <c r="C344" t="inlineStr">
        <is>
          <t xml:space="preserve">CONCLUIDO	</t>
        </is>
      </c>
      <c r="D344" t="n">
        <v>3.2915</v>
      </c>
      <c r="E344" t="n">
        <v>30.38</v>
      </c>
      <c r="F344" t="n">
        <v>27.43</v>
      </c>
      <c r="G344" t="n">
        <v>74.81999999999999</v>
      </c>
      <c r="H344" t="n">
        <v>1.18</v>
      </c>
      <c r="I344" t="n">
        <v>22</v>
      </c>
      <c r="J344" t="n">
        <v>164.57</v>
      </c>
      <c r="K344" t="n">
        <v>49.1</v>
      </c>
      <c r="L344" t="n">
        <v>11</v>
      </c>
      <c r="M344" t="n">
        <v>20</v>
      </c>
      <c r="N344" t="n">
        <v>29.47</v>
      </c>
      <c r="O344" t="n">
        <v>20530.82</v>
      </c>
      <c r="P344" t="n">
        <v>308.23</v>
      </c>
      <c r="Q344" t="n">
        <v>446.56</v>
      </c>
      <c r="R344" t="n">
        <v>70.83</v>
      </c>
      <c r="S344" t="n">
        <v>40.63</v>
      </c>
      <c r="T344" t="n">
        <v>9953.209999999999</v>
      </c>
      <c r="U344" t="n">
        <v>0.57</v>
      </c>
      <c r="V344" t="n">
        <v>0.76</v>
      </c>
      <c r="W344" t="n">
        <v>2.65</v>
      </c>
      <c r="X344" t="n">
        <v>0.6</v>
      </c>
      <c r="Y344" t="n">
        <v>0.5</v>
      </c>
      <c r="Z344" t="n">
        <v>10</v>
      </c>
    </row>
    <row r="345">
      <c r="A345" t="n">
        <v>11</v>
      </c>
      <c r="B345" t="n">
        <v>75</v>
      </c>
      <c r="C345" t="inlineStr">
        <is>
          <t xml:space="preserve">CONCLUIDO	</t>
        </is>
      </c>
      <c r="D345" t="n">
        <v>3.3065</v>
      </c>
      <c r="E345" t="n">
        <v>30.24</v>
      </c>
      <c r="F345" t="n">
        <v>27.36</v>
      </c>
      <c r="G345" t="n">
        <v>82.06999999999999</v>
      </c>
      <c r="H345" t="n">
        <v>1.28</v>
      </c>
      <c r="I345" t="n">
        <v>20</v>
      </c>
      <c r="J345" t="n">
        <v>166.01</v>
      </c>
      <c r="K345" t="n">
        <v>49.1</v>
      </c>
      <c r="L345" t="n">
        <v>12</v>
      </c>
      <c r="M345" t="n">
        <v>18</v>
      </c>
      <c r="N345" t="n">
        <v>29.91</v>
      </c>
      <c r="O345" t="n">
        <v>20708.3</v>
      </c>
      <c r="P345" t="n">
        <v>306.67</v>
      </c>
      <c r="Q345" t="n">
        <v>446.56</v>
      </c>
      <c r="R345" t="n">
        <v>68.5</v>
      </c>
      <c r="S345" t="n">
        <v>40.63</v>
      </c>
      <c r="T345" t="n">
        <v>8801.57</v>
      </c>
      <c r="U345" t="n">
        <v>0.59</v>
      </c>
      <c r="V345" t="n">
        <v>0.76</v>
      </c>
      <c r="W345" t="n">
        <v>2.64</v>
      </c>
      <c r="X345" t="n">
        <v>0.53</v>
      </c>
      <c r="Y345" t="n">
        <v>0.5</v>
      </c>
      <c r="Z345" t="n">
        <v>10</v>
      </c>
    </row>
    <row r="346">
      <c r="A346" t="n">
        <v>12</v>
      </c>
      <c r="B346" t="n">
        <v>75</v>
      </c>
      <c r="C346" t="inlineStr">
        <is>
          <t xml:space="preserve">CONCLUIDO	</t>
        </is>
      </c>
      <c r="D346" t="n">
        <v>3.3171</v>
      </c>
      <c r="E346" t="n">
        <v>30.15</v>
      </c>
      <c r="F346" t="n">
        <v>27.32</v>
      </c>
      <c r="G346" t="n">
        <v>91.06999999999999</v>
      </c>
      <c r="H346" t="n">
        <v>1.38</v>
      </c>
      <c r="I346" t="n">
        <v>18</v>
      </c>
      <c r="J346" t="n">
        <v>167.45</v>
      </c>
      <c r="K346" t="n">
        <v>49.1</v>
      </c>
      <c r="L346" t="n">
        <v>13</v>
      </c>
      <c r="M346" t="n">
        <v>16</v>
      </c>
      <c r="N346" t="n">
        <v>30.36</v>
      </c>
      <c r="O346" t="n">
        <v>20886.38</v>
      </c>
      <c r="P346" t="n">
        <v>305.12</v>
      </c>
      <c r="Q346" t="n">
        <v>446.56</v>
      </c>
      <c r="R346" t="n">
        <v>67.34</v>
      </c>
      <c r="S346" t="n">
        <v>40.63</v>
      </c>
      <c r="T346" t="n">
        <v>8229.450000000001</v>
      </c>
      <c r="U346" t="n">
        <v>0.6</v>
      </c>
      <c r="V346" t="n">
        <v>0.76</v>
      </c>
      <c r="W346" t="n">
        <v>2.64</v>
      </c>
      <c r="X346" t="n">
        <v>0.49</v>
      </c>
      <c r="Y346" t="n">
        <v>0.5</v>
      </c>
      <c r="Z346" t="n">
        <v>10</v>
      </c>
    </row>
    <row r="347">
      <c r="A347" t="n">
        <v>13</v>
      </c>
      <c r="B347" t="n">
        <v>75</v>
      </c>
      <c r="C347" t="inlineStr">
        <is>
          <t xml:space="preserve">CONCLUIDO	</t>
        </is>
      </c>
      <c r="D347" t="n">
        <v>3.3252</v>
      </c>
      <c r="E347" t="n">
        <v>30.07</v>
      </c>
      <c r="F347" t="n">
        <v>27.28</v>
      </c>
      <c r="G347" t="n">
        <v>96.27</v>
      </c>
      <c r="H347" t="n">
        <v>1.47</v>
      </c>
      <c r="I347" t="n">
        <v>17</v>
      </c>
      <c r="J347" t="n">
        <v>168.9</v>
      </c>
      <c r="K347" t="n">
        <v>49.1</v>
      </c>
      <c r="L347" t="n">
        <v>14</v>
      </c>
      <c r="M347" t="n">
        <v>15</v>
      </c>
      <c r="N347" t="n">
        <v>30.81</v>
      </c>
      <c r="O347" t="n">
        <v>21065.06</v>
      </c>
      <c r="P347" t="n">
        <v>302.8</v>
      </c>
      <c r="Q347" t="n">
        <v>446.57</v>
      </c>
      <c r="R347" t="n">
        <v>66.06999999999999</v>
      </c>
      <c r="S347" t="n">
        <v>40.63</v>
      </c>
      <c r="T347" t="n">
        <v>7598.11</v>
      </c>
      <c r="U347" t="n">
        <v>0.61</v>
      </c>
      <c r="V347" t="n">
        <v>0.76</v>
      </c>
      <c r="W347" t="n">
        <v>2.63</v>
      </c>
      <c r="X347" t="n">
        <v>0.45</v>
      </c>
      <c r="Y347" t="n">
        <v>0.5</v>
      </c>
      <c r="Z347" t="n">
        <v>10</v>
      </c>
    </row>
    <row r="348">
      <c r="A348" t="n">
        <v>14</v>
      </c>
      <c r="B348" t="n">
        <v>75</v>
      </c>
      <c r="C348" t="inlineStr">
        <is>
          <t xml:space="preserve">CONCLUIDO	</t>
        </is>
      </c>
      <c r="D348" t="n">
        <v>3.3291</v>
      </c>
      <c r="E348" t="n">
        <v>30.04</v>
      </c>
      <c r="F348" t="n">
        <v>27.27</v>
      </c>
      <c r="G348" t="n">
        <v>102.27</v>
      </c>
      <c r="H348" t="n">
        <v>1.56</v>
      </c>
      <c r="I348" t="n">
        <v>16</v>
      </c>
      <c r="J348" t="n">
        <v>170.35</v>
      </c>
      <c r="K348" t="n">
        <v>49.1</v>
      </c>
      <c r="L348" t="n">
        <v>15</v>
      </c>
      <c r="M348" t="n">
        <v>14</v>
      </c>
      <c r="N348" t="n">
        <v>31.26</v>
      </c>
      <c r="O348" t="n">
        <v>21244.37</v>
      </c>
      <c r="P348" t="n">
        <v>301.7</v>
      </c>
      <c r="Q348" t="n">
        <v>446.57</v>
      </c>
      <c r="R348" t="n">
        <v>65.81</v>
      </c>
      <c r="S348" t="n">
        <v>40.63</v>
      </c>
      <c r="T348" t="n">
        <v>7477.44</v>
      </c>
      <c r="U348" t="n">
        <v>0.62</v>
      </c>
      <c r="V348" t="n">
        <v>0.76</v>
      </c>
      <c r="W348" t="n">
        <v>2.63</v>
      </c>
      <c r="X348" t="n">
        <v>0.44</v>
      </c>
      <c r="Y348" t="n">
        <v>0.5</v>
      </c>
      <c r="Z348" t="n">
        <v>10</v>
      </c>
    </row>
    <row r="349">
      <c r="A349" t="n">
        <v>15</v>
      </c>
      <c r="B349" t="n">
        <v>75</v>
      </c>
      <c r="C349" t="inlineStr">
        <is>
          <t xml:space="preserve">CONCLUIDO	</t>
        </is>
      </c>
      <c r="D349" t="n">
        <v>3.3378</v>
      </c>
      <c r="E349" t="n">
        <v>29.96</v>
      </c>
      <c r="F349" t="n">
        <v>27.23</v>
      </c>
      <c r="G349" t="n">
        <v>108.9</v>
      </c>
      <c r="H349" t="n">
        <v>1.65</v>
      </c>
      <c r="I349" t="n">
        <v>15</v>
      </c>
      <c r="J349" t="n">
        <v>171.81</v>
      </c>
      <c r="K349" t="n">
        <v>49.1</v>
      </c>
      <c r="L349" t="n">
        <v>16</v>
      </c>
      <c r="M349" t="n">
        <v>13</v>
      </c>
      <c r="N349" t="n">
        <v>31.72</v>
      </c>
      <c r="O349" t="n">
        <v>21424.29</v>
      </c>
      <c r="P349" t="n">
        <v>298.74</v>
      </c>
      <c r="Q349" t="n">
        <v>446.56</v>
      </c>
      <c r="R349" t="n">
        <v>64.25</v>
      </c>
      <c r="S349" t="n">
        <v>40.63</v>
      </c>
      <c r="T349" t="n">
        <v>6700.41</v>
      </c>
      <c r="U349" t="n">
        <v>0.63</v>
      </c>
      <c r="V349" t="n">
        <v>0.76</v>
      </c>
      <c r="W349" t="n">
        <v>2.63</v>
      </c>
      <c r="X349" t="n">
        <v>0.4</v>
      </c>
      <c r="Y349" t="n">
        <v>0.5</v>
      </c>
      <c r="Z349" t="n">
        <v>10</v>
      </c>
    </row>
    <row r="350">
      <c r="A350" t="n">
        <v>16</v>
      </c>
      <c r="B350" t="n">
        <v>75</v>
      </c>
      <c r="C350" t="inlineStr">
        <is>
          <t xml:space="preserve">CONCLUIDO	</t>
        </is>
      </c>
      <c r="D350" t="n">
        <v>3.3435</v>
      </c>
      <c r="E350" t="n">
        <v>29.91</v>
      </c>
      <c r="F350" t="n">
        <v>27.2</v>
      </c>
      <c r="G350" t="n">
        <v>116.59</v>
      </c>
      <c r="H350" t="n">
        <v>1.74</v>
      </c>
      <c r="I350" t="n">
        <v>14</v>
      </c>
      <c r="J350" t="n">
        <v>173.28</v>
      </c>
      <c r="K350" t="n">
        <v>49.1</v>
      </c>
      <c r="L350" t="n">
        <v>17</v>
      </c>
      <c r="M350" t="n">
        <v>12</v>
      </c>
      <c r="N350" t="n">
        <v>32.18</v>
      </c>
      <c r="O350" t="n">
        <v>21604.83</v>
      </c>
      <c r="P350" t="n">
        <v>297.3</v>
      </c>
      <c r="Q350" t="n">
        <v>446.57</v>
      </c>
      <c r="R350" t="n">
        <v>63.45</v>
      </c>
      <c r="S350" t="n">
        <v>40.63</v>
      </c>
      <c r="T350" t="n">
        <v>6302.71</v>
      </c>
      <c r="U350" t="n">
        <v>0.64</v>
      </c>
      <c r="V350" t="n">
        <v>0.76</v>
      </c>
      <c r="W350" t="n">
        <v>2.63</v>
      </c>
      <c r="X350" t="n">
        <v>0.38</v>
      </c>
      <c r="Y350" t="n">
        <v>0.5</v>
      </c>
      <c r="Z350" t="n">
        <v>10</v>
      </c>
    </row>
    <row r="351">
      <c r="A351" t="n">
        <v>17</v>
      </c>
      <c r="B351" t="n">
        <v>75</v>
      </c>
      <c r="C351" t="inlineStr">
        <is>
          <t xml:space="preserve">CONCLUIDO	</t>
        </is>
      </c>
      <c r="D351" t="n">
        <v>3.35</v>
      </c>
      <c r="E351" t="n">
        <v>29.85</v>
      </c>
      <c r="F351" t="n">
        <v>27.18</v>
      </c>
      <c r="G351" t="n">
        <v>125.43</v>
      </c>
      <c r="H351" t="n">
        <v>1.83</v>
      </c>
      <c r="I351" t="n">
        <v>13</v>
      </c>
      <c r="J351" t="n">
        <v>174.75</v>
      </c>
      <c r="K351" t="n">
        <v>49.1</v>
      </c>
      <c r="L351" t="n">
        <v>18</v>
      </c>
      <c r="M351" t="n">
        <v>11</v>
      </c>
      <c r="N351" t="n">
        <v>32.65</v>
      </c>
      <c r="O351" t="n">
        <v>21786.02</v>
      </c>
      <c r="P351" t="n">
        <v>296.26</v>
      </c>
      <c r="Q351" t="n">
        <v>446.56</v>
      </c>
      <c r="R351" t="n">
        <v>62.76</v>
      </c>
      <c r="S351" t="n">
        <v>40.63</v>
      </c>
      <c r="T351" t="n">
        <v>5965.23</v>
      </c>
      <c r="U351" t="n">
        <v>0.65</v>
      </c>
      <c r="V351" t="n">
        <v>0.76</v>
      </c>
      <c r="W351" t="n">
        <v>2.63</v>
      </c>
      <c r="X351" t="n">
        <v>0.35</v>
      </c>
      <c r="Y351" t="n">
        <v>0.5</v>
      </c>
      <c r="Z351" t="n">
        <v>10</v>
      </c>
    </row>
    <row r="352">
      <c r="A352" t="n">
        <v>18</v>
      </c>
      <c r="B352" t="n">
        <v>75</v>
      </c>
      <c r="C352" t="inlineStr">
        <is>
          <t xml:space="preserve">CONCLUIDO	</t>
        </is>
      </c>
      <c r="D352" t="n">
        <v>3.3507</v>
      </c>
      <c r="E352" t="n">
        <v>29.84</v>
      </c>
      <c r="F352" t="n">
        <v>27.17</v>
      </c>
      <c r="G352" t="n">
        <v>125.4</v>
      </c>
      <c r="H352" t="n">
        <v>1.91</v>
      </c>
      <c r="I352" t="n">
        <v>13</v>
      </c>
      <c r="J352" t="n">
        <v>176.22</v>
      </c>
      <c r="K352" t="n">
        <v>49.1</v>
      </c>
      <c r="L352" t="n">
        <v>19</v>
      </c>
      <c r="M352" t="n">
        <v>11</v>
      </c>
      <c r="N352" t="n">
        <v>33.13</v>
      </c>
      <c r="O352" t="n">
        <v>21967.84</v>
      </c>
      <c r="P352" t="n">
        <v>292.87</v>
      </c>
      <c r="Q352" t="n">
        <v>446.56</v>
      </c>
      <c r="R352" t="n">
        <v>62.34</v>
      </c>
      <c r="S352" t="n">
        <v>40.63</v>
      </c>
      <c r="T352" t="n">
        <v>5753.28</v>
      </c>
      <c r="U352" t="n">
        <v>0.65</v>
      </c>
      <c r="V352" t="n">
        <v>0.76</v>
      </c>
      <c r="W352" t="n">
        <v>2.63</v>
      </c>
      <c r="X352" t="n">
        <v>0.34</v>
      </c>
      <c r="Y352" t="n">
        <v>0.5</v>
      </c>
      <c r="Z352" t="n">
        <v>10</v>
      </c>
    </row>
    <row r="353">
      <c r="A353" t="n">
        <v>19</v>
      </c>
      <c r="B353" t="n">
        <v>75</v>
      </c>
      <c r="C353" t="inlineStr">
        <is>
          <t xml:space="preserve">CONCLUIDO	</t>
        </is>
      </c>
      <c r="D353" t="n">
        <v>3.3586</v>
      </c>
      <c r="E353" t="n">
        <v>29.77</v>
      </c>
      <c r="F353" t="n">
        <v>27.13</v>
      </c>
      <c r="G353" t="n">
        <v>135.66</v>
      </c>
      <c r="H353" t="n">
        <v>2</v>
      </c>
      <c r="I353" t="n">
        <v>12</v>
      </c>
      <c r="J353" t="n">
        <v>177.7</v>
      </c>
      <c r="K353" t="n">
        <v>49.1</v>
      </c>
      <c r="L353" t="n">
        <v>20</v>
      </c>
      <c r="M353" t="n">
        <v>10</v>
      </c>
      <c r="N353" t="n">
        <v>33.61</v>
      </c>
      <c r="O353" t="n">
        <v>22150.3</v>
      </c>
      <c r="P353" t="n">
        <v>292.07</v>
      </c>
      <c r="Q353" t="n">
        <v>446.57</v>
      </c>
      <c r="R353" t="n">
        <v>61.19</v>
      </c>
      <c r="S353" t="n">
        <v>40.63</v>
      </c>
      <c r="T353" t="n">
        <v>5182.95</v>
      </c>
      <c r="U353" t="n">
        <v>0.66</v>
      </c>
      <c r="V353" t="n">
        <v>0.77</v>
      </c>
      <c r="W353" t="n">
        <v>2.63</v>
      </c>
      <c r="X353" t="n">
        <v>0.3</v>
      </c>
      <c r="Y353" t="n">
        <v>0.5</v>
      </c>
      <c r="Z353" t="n">
        <v>10</v>
      </c>
    </row>
    <row r="354">
      <c r="A354" t="n">
        <v>20</v>
      </c>
      <c r="B354" t="n">
        <v>75</v>
      </c>
      <c r="C354" t="inlineStr">
        <is>
          <t xml:space="preserve">CONCLUIDO	</t>
        </is>
      </c>
      <c r="D354" t="n">
        <v>3.3653</v>
      </c>
      <c r="E354" t="n">
        <v>29.72</v>
      </c>
      <c r="F354" t="n">
        <v>27.1</v>
      </c>
      <c r="G354" t="n">
        <v>147.83</v>
      </c>
      <c r="H354" t="n">
        <v>2.08</v>
      </c>
      <c r="I354" t="n">
        <v>11</v>
      </c>
      <c r="J354" t="n">
        <v>179.18</v>
      </c>
      <c r="K354" t="n">
        <v>49.1</v>
      </c>
      <c r="L354" t="n">
        <v>21</v>
      </c>
      <c r="M354" t="n">
        <v>9</v>
      </c>
      <c r="N354" t="n">
        <v>34.09</v>
      </c>
      <c r="O354" t="n">
        <v>22333.43</v>
      </c>
      <c r="P354" t="n">
        <v>289.5</v>
      </c>
      <c r="Q354" t="n">
        <v>446.56</v>
      </c>
      <c r="R354" t="n">
        <v>60.09</v>
      </c>
      <c r="S354" t="n">
        <v>40.63</v>
      </c>
      <c r="T354" t="n">
        <v>4637.72</v>
      </c>
      <c r="U354" t="n">
        <v>0.68</v>
      </c>
      <c r="V354" t="n">
        <v>0.77</v>
      </c>
      <c r="W354" t="n">
        <v>2.63</v>
      </c>
      <c r="X354" t="n">
        <v>0.28</v>
      </c>
      <c r="Y354" t="n">
        <v>0.5</v>
      </c>
      <c r="Z354" t="n">
        <v>10</v>
      </c>
    </row>
    <row r="355">
      <c r="A355" t="n">
        <v>21</v>
      </c>
      <c r="B355" t="n">
        <v>75</v>
      </c>
      <c r="C355" t="inlineStr">
        <is>
          <t xml:space="preserve">CONCLUIDO	</t>
        </is>
      </c>
      <c r="D355" t="n">
        <v>3.365</v>
      </c>
      <c r="E355" t="n">
        <v>29.72</v>
      </c>
      <c r="F355" t="n">
        <v>27.11</v>
      </c>
      <c r="G355" t="n">
        <v>147.85</v>
      </c>
      <c r="H355" t="n">
        <v>2.16</v>
      </c>
      <c r="I355" t="n">
        <v>11</v>
      </c>
      <c r="J355" t="n">
        <v>180.67</v>
      </c>
      <c r="K355" t="n">
        <v>49.1</v>
      </c>
      <c r="L355" t="n">
        <v>22</v>
      </c>
      <c r="M355" t="n">
        <v>9</v>
      </c>
      <c r="N355" t="n">
        <v>34.58</v>
      </c>
      <c r="O355" t="n">
        <v>22517.21</v>
      </c>
      <c r="P355" t="n">
        <v>289.28</v>
      </c>
      <c r="Q355" t="n">
        <v>446.56</v>
      </c>
      <c r="R355" t="n">
        <v>60.27</v>
      </c>
      <c r="S355" t="n">
        <v>40.63</v>
      </c>
      <c r="T355" t="n">
        <v>4728.3</v>
      </c>
      <c r="U355" t="n">
        <v>0.67</v>
      </c>
      <c r="V355" t="n">
        <v>0.77</v>
      </c>
      <c r="W355" t="n">
        <v>2.63</v>
      </c>
      <c r="X355" t="n">
        <v>0.28</v>
      </c>
      <c r="Y355" t="n">
        <v>0.5</v>
      </c>
      <c r="Z355" t="n">
        <v>10</v>
      </c>
    </row>
    <row r="356">
      <c r="A356" t="n">
        <v>22</v>
      </c>
      <c r="B356" t="n">
        <v>75</v>
      </c>
      <c r="C356" t="inlineStr">
        <is>
          <t xml:space="preserve">CONCLUIDO	</t>
        </is>
      </c>
      <c r="D356" t="n">
        <v>3.371</v>
      </c>
      <c r="E356" t="n">
        <v>29.66</v>
      </c>
      <c r="F356" t="n">
        <v>27.08</v>
      </c>
      <c r="G356" t="n">
        <v>162.5</v>
      </c>
      <c r="H356" t="n">
        <v>2.24</v>
      </c>
      <c r="I356" t="n">
        <v>10</v>
      </c>
      <c r="J356" t="n">
        <v>182.17</v>
      </c>
      <c r="K356" t="n">
        <v>49.1</v>
      </c>
      <c r="L356" t="n">
        <v>23</v>
      </c>
      <c r="M356" t="n">
        <v>8</v>
      </c>
      <c r="N356" t="n">
        <v>35.08</v>
      </c>
      <c r="O356" t="n">
        <v>22701.78</v>
      </c>
      <c r="P356" t="n">
        <v>286.28</v>
      </c>
      <c r="Q356" t="n">
        <v>446.56</v>
      </c>
      <c r="R356" t="n">
        <v>59.66</v>
      </c>
      <c r="S356" t="n">
        <v>40.63</v>
      </c>
      <c r="T356" t="n">
        <v>4431.08</v>
      </c>
      <c r="U356" t="n">
        <v>0.68</v>
      </c>
      <c r="V356" t="n">
        <v>0.77</v>
      </c>
      <c r="W356" t="n">
        <v>2.62</v>
      </c>
      <c r="X356" t="n">
        <v>0.26</v>
      </c>
      <c r="Y356" t="n">
        <v>0.5</v>
      </c>
      <c r="Z356" t="n">
        <v>10</v>
      </c>
    </row>
    <row r="357">
      <c r="A357" t="n">
        <v>23</v>
      </c>
      <c r="B357" t="n">
        <v>75</v>
      </c>
      <c r="C357" t="inlineStr">
        <is>
          <t xml:space="preserve">CONCLUIDO	</t>
        </is>
      </c>
      <c r="D357" t="n">
        <v>3.3706</v>
      </c>
      <c r="E357" t="n">
        <v>29.67</v>
      </c>
      <c r="F357" t="n">
        <v>27.09</v>
      </c>
      <c r="G357" t="n">
        <v>162.52</v>
      </c>
      <c r="H357" t="n">
        <v>2.32</v>
      </c>
      <c r="I357" t="n">
        <v>10</v>
      </c>
      <c r="J357" t="n">
        <v>183.67</v>
      </c>
      <c r="K357" t="n">
        <v>49.1</v>
      </c>
      <c r="L357" t="n">
        <v>24</v>
      </c>
      <c r="M357" t="n">
        <v>8</v>
      </c>
      <c r="N357" t="n">
        <v>35.58</v>
      </c>
      <c r="O357" t="n">
        <v>22886.92</v>
      </c>
      <c r="P357" t="n">
        <v>285.21</v>
      </c>
      <c r="Q357" t="n">
        <v>446.56</v>
      </c>
      <c r="R357" t="n">
        <v>59.7</v>
      </c>
      <c r="S357" t="n">
        <v>40.63</v>
      </c>
      <c r="T357" t="n">
        <v>4449.99</v>
      </c>
      <c r="U357" t="n">
        <v>0.68</v>
      </c>
      <c r="V357" t="n">
        <v>0.77</v>
      </c>
      <c r="W357" t="n">
        <v>2.62</v>
      </c>
      <c r="X357" t="n">
        <v>0.26</v>
      </c>
      <c r="Y357" t="n">
        <v>0.5</v>
      </c>
      <c r="Z357" t="n">
        <v>10</v>
      </c>
    </row>
    <row r="358">
      <c r="A358" t="n">
        <v>24</v>
      </c>
      <c r="B358" t="n">
        <v>75</v>
      </c>
      <c r="C358" t="inlineStr">
        <is>
          <t xml:space="preserve">CONCLUIDO	</t>
        </is>
      </c>
      <c r="D358" t="n">
        <v>3.3707</v>
      </c>
      <c r="E358" t="n">
        <v>29.67</v>
      </c>
      <c r="F358" t="n">
        <v>27.09</v>
      </c>
      <c r="G358" t="n">
        <v>162.51</v>
      </c>
      <c r="H358" t="n">
        <v>2.4</v>
      </c>
      <c r="I358" t="n">
        <v>10</v>
      </c>
      <c r="J358" t="n">
        <v>185.18</v>
      </c>
      <c r="K358" t="n">
        <v>49.1</v>
      </c>
      <c r="L358" t="n">
        <v>25</v>
      </c>
      <c r="M358" t="n">
        <v>8</v>
      </c>
      <c r="N358" t="n">
        <v>36.08</v>
      </c>
      <c r="O358" t="n">
        <v>23072.73</v>
      </c>
      <c r="P358" t="n">
        <v>280.37</v>
      </c>
      <c r="Q358" t="n">
        <v>446.56</v>
      </c>
      <c r="R358" t="n">
        <v>59.6</v>
      </c>
      <c r="S358" t="n">
        <v>40.63</v>
      </c>
      <c r="T358" t="n">
        <v>4398.84</v>
      </c>
      <c r="U358" t="n">
        <v>0.68</v>
      </c>
      <c r="V358" t="n">
        <v>0.77</v>
      </c>
      <c r="W358" t="n">
        <v>2.63</v>
      </c>
      <c r="X358" t="n">
        <v>0.26</v>
      </c>
      <c r="Y358" t="n">
        <v>0.5</v>
      </c>
      <c r="Z358" t="n">
        <v>10</v>
      </c>
    </row>
    <row r="359">
      <c r="A359" t="n">
        <v>25</v>
      </c>
      <c r="B359" t="n">
        <v>75</v>
      </c>
      <c r="C359" t="inlineStr">
        <is>
          <t xml:space="preserve">CONCLUIDO	</t>
        </is>
      </c>
      <c r="D359" t="n">
        <v>3.3779</v>
      </c>
      <c r="E359" t="n">
        <v>29.6</v>
      </c>
      <c r="F359" t="n">
        <v>27.05</v>
      </c>
      <c r="G359" t="n">
        <v>180.35</v>
      </c>
      <c r="H359" t="n">
        <v>2.47</v>
      </c>
      <c r="I359" t="n">
        <v>9</v>
      </c>
      <c r="J359" t="n">
        <v>186.69</v>
      </c>
      <c r="K359" t="n">
        <v>49.1</v>
      </c>
      <c r="L359" t="n">
        <v>26</v>
      </c>
      <c r="M359" t="n">
        <v>7</v>
      </c>
      <c r="N359" t="n">
        <v>36.6</v>
      </c>
      <c r="O359" t="n">
        <v>23259.24</v>
      </c>
      <c r="P359" t="n">
        <v>281.76</v>
      </c>
      <c r="Q359" t="n">
        <v>446.56</v>
      </c>
      <c r="R359" t="n">
        <v>58.63</v>
      </c>
      <c r="S359" t="n">
        <v>40.63</v>
      </c>
      <c r="T359" t="n">
        <v>3921.77</v>
      </c>
      <c r="U359" t="n">
        <v>0.6899999999999999</v>
      </c>
      <c r="V359" t="n">
        <v>0.77</v>
      </c>
      <c r="W359" t="n">
        <v>2.62</v>
      </c>
      <c r="X359" t="n">
        <v>0.23</v>
      </c>
      <c r="Y359" t="n">
        <v>0.5</v>
      </c>
      <c r="Z359" t="n">
        <v>10</v>
      </c>
    </row>
    <row r="360">
      <c r="A360" t="n">
        <v>26</v>
      </c>
      <c r="B360" t="n">
        <v>75</v>
      </c>
      <c r="C360" t="inlineStr">
        <is>
          <t xml:space="preserve">CONCLUIDO	</t>
        </is>
      </c>
      <c r="D360" t="n">
        <v>3.3784</v>
      </c>
      <c r="E360" t="n">
        <v>29.6</v>
      </c>
      <c r="F360" t="n">
        <v>27.05</v>
      </c>
      <c r="G360" t="n">
        <v>180.32</v>
      </c>
      <c r="H360" t="n">
        <v>2.55</v>
      </c>
      <c r="I360" t="n">
        <v>9</v>
      </c>
      <c r="J360" t="n">
        <v>188.21</v>
      </c>
      <c r="K360" t="n">
        <v>49.1</v>
      </c>
      <c r="L360" t="n">
        <v>27</v>
      </c>
      <c r="M360" t="n">
        <v>7</v>
      </c>
      <c r="N360" t="n">
        <v>37.11</v>
      </c>
      <c r="O360" t="n">
        <v>23446.45</v>
      </c>
      <c r="P360" t="n">
        <v>279.64</v>
      </c>
      <c r="Q360" t="n">
        <v>446.56</v>
      </c>
      <c r="R360" t="n">
        <v>58.54</v>
      </c>
      <c r="S360" t="n">
        <v>40.63</v>
      </c>
      <c r="T360" t="n">
        <v>3875.66</v>
      </c>
      <c r="U360" t="n">
        <v>0.6899999999999999</v>
      </c>
      <c r="V360" t="n">
        <v>0.77</v>
      </c>
      <c r="W360" t="n">
        <v>2.62</v>
      </c>
      <c r="X360" t="n">
        <v>0.22</v>
      </c>
      <c r="Y360" t="n">
        <v>0.5</v>
      </c>
      <c r="Z360" t="n">
        <v>10</v>
      </c>
    </row>
    <row r="361">
      <c r="A361" t="n">
        <v>27</v>
      </c>
      <c r="B361" t="n">
        <v>75</v>
      </c>
      <c r="C361" t="inlineStr">
        <is>
          <t xml:space="preserve">CONCLUIDO	</t>
        </is>
      </c>
      <c r="D361" t="n">
        <v>3.3785</v>
      </c>
      <c r="E361" t="n">
        <v>29.6</v>
      </c>
      <c r="F361" t="n">
        <v>27.05</v>
      </c>
      <c r="G361" t="n">
        <v>180.32</v>
      </c>
      <c r="H361" t="n">
        <v>2.62</v>
      </c>
      <c r="I361" t="n">
        <v>9</v>
      </c>
      <c r="J361" t="n">
        <v>189.73</v>
      </c>
      <c r="K361" t="n">
        <v>49.1</v>
      </c>
      <c r="L361" t="n">
        <v>28</v>
      </c>
      <c r="M361" t="n">
        <v>7</v>
      </c>
      <c r="N361" t="n">
        <v>37.64</v>
      </c>
      <c r="O361" t="n">
        <v>23634.36</v>
      </c>
      <c r="P361" t="n">
        <v>276.66</v>
      </c>
      <c r="Q361" t="n">
        <v>446.56</v>
      </c>
      <c r="R361" t="n">
        <v>58.5</v>
      </c>
      <c r="S361" t="n">
        <v>40.63</v>
      </c>
      <c r="T361" t="n">
        <v>3855.05</v>
      </c>
      <c r="U361" t="n">
        <v>0.6899999999999999</v>
      </c>
      <c r="V361" t="n">
        <v>0.77</v>
      </c>
      <c r="W361" t="n">
        <v>2.62</v>
      </c>
      <c r="X361" t="n">
        <v>0.22</v>
      </c>
      <c r="Y361" t="n">
        <v>0.5</v>
      </c>
      <c r="Z361" t="n">
        <v>10</v>
      </c>
    </row>
    <row r="362">
      <c r="A362" t="n">
        <v>28</v>
      </c>
      <c r="B362" t="n">
        <v>75</v>
      </c>
      <c r="C362" t="inlineStr">
        <is>
          <t xml:space="preserve">CONCLUIDO	</t>
        </is>
      </c>
      <c r="D362" t="n">
        <v>3.3844</v>
      </c>
      <c r="E362" t="n">
        <v>29.55</v>
      </c>
      <c r="F362" t="n">
        <v>27.03</v>
      </c>
      <c r="G362" t="n">
        <v>202.7</v>
      </c>
      <c r="H362" t="n">
        <v>2.69</v>
      </c>
      <c r="I362" t="n">
        <v>8</v>
      </c>
      <c r="J362" t="n">
        <v>191.26</v>
      </c>
      <c r="K362" t="n">
        <v>49.1</v>
      </c>
      <c r="L362" t="n">
        <v>29</v>
      </c>
      <c r="M362" t="n">
        <v>6</v>
      </c>
      <c r="N362" t="n">
        <v>38.17</v>
      </c>
      <c r="O362" t="n">
        <v>23822.99</v>
      </c>
      <c r="P362" t="n">
        <v>275.62</v>
      </c>
      <c r="Q362" t="n">
        <v>446.56</v>
      </c>
      <c r="R362" t="n">
        <v>57.76</v>
      </c>
      <c r="S362" t="n">
        <v>40.63</v>
      </c>
      <c r="T362" t="n">
        <v>3492.4</v>
      </c>
      <c r="U362" t="n">
        <v>0.7</v>
      </c>
      <c r="V362" t="n">
        <v>0.77</v>
      </c>
      <c r="W362" t="n">
        <v>2.62</v>
      </c>
      <c r="X362" t="n">
        <v>0.2</v>
      </c>
      <c r="Y362" t="n">
        <v>0.5</v>
      </c>
      <c r="Z362" t="n">
        <v>10</v>
      </c>
    </row>
    <row r="363">
      <c r="A363" t="n">
        <v>29</v>
      </c>
      <c r="B363" t="n">
        <v>75</v>
      </c>
      <c r="C363" t="inlineStr">
        <is>
          <t xml:space="preserve">CONCLUIDO	</t>
        </is>
      </c>
      <c r="D363" t="n">
        <v>3.3848</v>
      </c>
      <c r="E363" t="n">
        <v>29.54</v>
      </c>
      <c r="F363" t="n">
        <v>27.02</v>
      </c>
      <c r="G363" t="n">
        <v>202.67</v>
      </c>
      <c r="H363" t="n">
        <v>2.76</v>
      </c>
      <c r="I363" t="n">
        <v>8</v>
      </c>
      <c r="J363" t="n">
        <v>192.8</v>
      </c>
      <c r="K363" t="n">
        <v>49.1</v>
      </c>
      <c r="L363" t="n">
        <v>30</v>
      </c>
      <c r="M363" t="n">
        <v>5</v>
      </c>
      <c r="N363" t="n">
        <v>38.7</v>
      </c>
      <c r="O363" t="n">
        <v>24012.34</v>
      </c>
      <c r="P363" t="n">
        <v>275.48</v>
      </c>
      <c r="Q363" t="n">
        <v>446.56</v>
      </c>
      <c r="R363" t="n">
        <v>57.6</v>
      </c>
      <c r="S363" t="n">
        <v>40.63</v>
      </c>
      <c r="T363" t="n">
        <v>3410.05</v>
      </c>
      <c r="U363" t="n">
        <v>0.71</v>
      </c>
      <c r="V363" t="n">
        <v>0.77</v>
      </c>
      <c r="W363" t="n">
        <v>2.62</v>
      </c>
      <c r="X363" t="n">
        <v>0.2</v>
      </c>
      <c r="Y363" t="n">
        <v>0.5</v>
      </c>
      <c r="Z363" t="n">
        <v>10</v>
      </c>
    </row>
    <row r="364">
      <c r="A364" t="n">
        <v>30</v>
      </c>
      <c r="B364" t="n">
        <v>75</v>
      </c>
      <c r="C364" t="inlineStr">
        <is>
          <t xml:space="preserve">CONCLUIDO	</t>
        </is>
      </c>
      <c r="D364" t="n">
        <v>3.3834</v>
      </c>
      <c r="E364" t="n">
        <v>29.56</v>
      </c>
      <c r="F364" t="n">
        <v>27.04</v>
      </c>
      <c r="G364" t="n">
        <v>202.76</v>
      </c>
      <c r="H364" t="n">
        <v>2.83</v>
      </c>
      <c r="I364" t="n">
        <v>8</v>
      </c>
      <c r="J364" t="n">
        <v>194.34</v>
      </c>
      <c r="K364" t="n">
        <v>49.1</v>
      </c>
      <c r="L364" t="n">
        <v>31</v>
      </c>
      <c r="M364" t="n">
        <v>5</v>
      </c>
      <c r="N364" t="n">
        <v>39.24</v>
      </c>
      <c r="O364" t="n">
        <v>24202.42</v>
      </c>
      <c r="P364" t="n">
        <v>272.06</v>
      </c>
      <c r="Q364" t="n">
        <v>446.56</v>
      </c>
      <c r="R364" t="n">
        <v>58.02</v>
      </c>
      <c r="S364" t="n">
        <v>40.63</v>
      </c>
      <c r="T364" t="n">
        <v>3620.57</v>
      </c>
      <c r="U364" t="n">
        <v>0.7</v>
      </c>
      <c r="V364" t="n">
        <v>0.77</v>
      </c>
      <c r="W364" t="n">
        <v>2.62</v>
      </c>
      <c r="X364" t="n">
        <v>0.21</v>
      </c>
      <c r="Y364" t="n">
        <v>0.5</v>
      </c>
      <c r="Z364" t="n">
        <v>10</v>
      </c>
    </row>
    <row r="365">
      <c r="A365" t="n">
        <v>31</v>
      </c>
      <c r="B365" t="n">
        <v>75</v>
      </c>
      <c r="C365" t="inlineStr">
        <is>
          <t xml:space="preserve">CONCLUIDO	</t>
        </is>
      </c>
      <c r="D365" t="n">
        <v>3.3851</v>
      </c>
      <c r="E365" t="n">
        <v>29.54</v>
      </c>
      <c r="F365" t="n">
        <v>27.02</v>
      </c>
      <c r="G365" t="n">
        <v>202.65</v>
      </c>
      <c r="H365" t="n">
        <v>2.9</v>
      </c>
      <c r="I365" t="n">
        <v>8</v>
      </c>
      <c r="J365" t="n">
        <v>195.89</v>
      </c>
      <c r="K365" t="n">
        <v>49.1</v>
      </c>
      <c r="L365" t="n">
        <v>32</v>
      </c>
      <c r="M365" t="n">
        <v>3</v>
      </c>
      <c r="N365" t="n">
        <v>39.79</v>
      </c>
      <c r="O365" t="n">
        <v>24393.24</v>
      </c>
      <c r="P365" t="n">
        <v>270.31</v>
      </c>
      <c r="Q365" t="n">
        <v>446.56</v>
      </c>
      <c r="R365" t="n">
        <v>57.45</v>
      </c>
      <c r="S365" t="n">
        <v>40.63</v>
      </c>
      <c r="T365" t="n">
        <v>3336.95</v>
      </c>
      <c r="U365" t="n">
        <v>0.71</v>
      </c>
      <c r="V365" t="n">
        <v>0.77</v>
      </c>
      <c r="W365" t="n">
        <v>2.62</v>
      </c>
      <c r="X365" t="n">
        <v>0.19</v>
      </c>
      <c r="Y365" t="n">
        <v>0.5</v>
      </c>
      <c r="Z365" t="n">
        <v>10</v>
      </c>
    </row>
    <row r="366">
      <c r="A366" t="n">
        <v>32</v>
      </c>
      <c r="B366" t="n">
        <v>75</v>
      </c>
      <c r="C366" t="inlineStr">
        <is>
          <t xml:space="preserve">CONCLUIDO	</t>
        </is>
      </c>
      <c r="D366" t="n">
        <v>3.39</v>
      </c>
      <c r="E366" t="n">
        <v>29.5</v>
      </c>
      <c r="F366" t="n">
        <v>27.01</v>
      </c>
      <c r="G366" t="n">
        <v>231.5</v>
      </c>
      <c r="H366" t="n">
        <v>2.97</v>
      </c>
      <c r="I366" t="n">
        <v>7</v>
      </c>
      <c r="J366" t="n">
        <v>197.44</v>
      </c>
      <c r="K366" t="n">
        <v>49.1</v>
      </c>
      <c r="L366" t="n">
        <v>33</v>
      </c>
      <c r="M366" t="n">
        <v>0</v>
      </c>
      <c r="N366" t="n">
        <v>40.34</v>
      </c>
      <c r="O366" t="n">
        <v>24584.81</v>
      </c>
      <c r="P366" t="n">
        <v>268.87</v>
      </c>
      <c r="Q366" t="n">
        <v>446.56</v>
      </c>
      <c r="R366" t="n">
        <v>57.06</v>
      </c>
      <c r="S366" t="n">
        <v>40.63</v>
      </c>
      <c r="T366" t="n">
        <v>3147.15</v>
      </c>
      <c r="U366" t="n">
        <v>0.71</v>
      </c>
      <c r="V366" t="n">
        <v>0.77</v>
      </c>
      <c r="W366" t="n">
        <v>2.62</v>
      </c>
      <c r="X366" t="n">
        <v>0.18</v>
      </c>
      <c r="Y366" t="n">
        <v>0.5</v>
      </c>
      <c r="Z366" t="n">
        <v>10</v>
      </c>
    </row>
    <row r="367">
      <c r="A367" t="n">
        <v>0</v>
      </c>
      <c r="B367" t="n">
        <v>95</v>
      </c>
      <c r="C367" t="inlineStr">
        <is>
          <t xml:space="preserve">CONCLUIDO	</t>
        </is>
      </c>
      <c r="D367" t="n">
        <v>1.8401</v>
      </c>
      <c r="E367" t="n">
        <v>54.34</v>
      </c>
      <c r="F367" t="n">
        <v>37.99</v>
      </c>
      <c r="G367" t="n">
        <v>6.11</v>
      </c>
      <c r="H367" t="n">
        <v>0.1</v>
      </c>
      <c r="I367" t="n">
        <v>373</v>
      </c>
      <c r="J367" t="n">
        <v>185.69</v>
      </c>
      <c r="K367" t="n">
        <v>53.44</v>
      </c>
      <c r="L367" t="n">
        <v>1</v>
      </c>
      <c r="M367" t="n">
        <v>371</v>
      </c>
      <c r="N367" t="n">
        <v>36.26</v>
      </c>
      <c r="O367" t="n">
        <v>23136.14</v>
      </c>
      <c r="P367" t="n">
        <v>514.84</v>
      </c>
      <c r="Q367" t="n">
        <v>446.69</v>
      </c>
      <c r="R367" t="n">
        <v>415.69</v>
      </c>
      <c r="S367" t="n">
        <v>40.63</v>
      </c>
      <c r="T367" t="n">
        <v>180631.94</v>
      </c>
      <c r="U367" t="n">
        <v>0.1</v>
      </c>
      <c r="V367" t="n">
        <v>0.55</v>
      </c>
      <c r="W367" t="n">
        <v>3.23</v>
      </c>
      <c r="X367" t="n">
        <v>11.16</v>
      </c>
      <c r="Y367" t="n">
        <v>0.5</v>
      </c>
      <c r="Z367" t="n">
        <v>10</v>
      </c>
    </row>
    <row r="368">
      <c r="A368" t="n">
        <v>1</v>
      </c>
      <c r="B368" t="n">
        <v>95</v>
      </c>
      <c r="C368" t="inlineStr">
        <is>
          <t xml:space="preserve">CONCLUIDO	</t>
        </is>
      </c>
      <c r="D368" t="n">
        <v>2.5359</v>
      </c>
      <c r="E368" t="n">
        <v>39.43</v>
      </c>
      <c r="F368" t="n">
        <v>31.27</v>
      </c>
      <c r="G368" t="n">
        <v>12.26</v>
      </c>
      <c r="H368" t="n">
        <v>0.19</v>
      </c>
      <c r="I368" t="n">
        <v>153</v>
      </c>
      <c r="J368" t="n">
        <v>187.21</v>
      </c>
      <c r="K368" t="n">
        <v>53.44</v>
      </c>
      <c r="L368" t="n">
        <v>2</v>
      </c>
      <c r="M368" t="n">
        <v>151</v>
      </c>
      <c r="N368" t="n">
        <v>36.77</v>
      </c>
      <c r="O368" t="n">
        <v>23322.88</v>
      </c>
      <c r="P368" t="n">
        <v>422.38</v>
      </c>
      <c r="Q368" t="n">
        <v>446.6</v>
      </c>
      <c r="R368" t="n">
        <v>195.76</v>
      </c>
      <c r="S368" t="n">
        <v>40.63</v>
      </c>
      <c r="T368" t="n">
        <v>71763.16</v>
      </c>
      <c r="U368" t="n">
        <v>0.21</v>
      </c>
      <c r="V368" t="n">
        <v>0.66</v>
      </c>
      <c r="W368" t="n">
        <v>2.87</v>
      </c>
      <c r="X368" t="n">
        <v>4.44</v>
      </c>
      <c r="Y368" t="n">
        <v>0.5</v>
      </c>
      <c r="Z368" t="n">
        <v>10</v>
      </c>
    </row>
    <row r="369">
      <c r="A369" t="n">
        <v>2</v>
      </c>
      <c r="B369" t="n">
        <v>95</v>
      </c>
      <c r="C369" t="inlineStr">
        <is>
          <t xml:space="preserve">CONCLUIDO	</t>
        </is>
      </c>
      <c r="D369" t="n">
        <v>2.8003</v>
      </c>
      <c r="E369" t="n">
        <v>35.71</v>
      </c>
      <c r="F369" t="n">
        <v>29.63</v>
      </c>
      <c r="G369" t="n">
        <v>18.33</v>
      </c>
      <c r="H369" t="n">
        <v>0.28</v>
      </c>
      <c r="I369" t="n">
        <v>97</v>
      </c>
      <c r="J369" t="n">
        <v>188.73</v>
      </c>
      <c r="K369" t="n">
        <v>53.44</v>
      </c>
      <c r="L369" t="n">
        <v>3</v>
      </c>
      <c r="M369" t="n">
        <v>95</v>
      </c>
      <c r="N369" t="n">
        <v>37.29</v>
      </c>
      <c r="O369" t="n">
        <v>23510.33</v>
      </c>
      <c r="P369" t="n">
        <v>399.06</v>
      </c>
      <c r="Q369" t="n">
        <v>446.6</v>
      </c>
      <c r="R369" t="n">
        <v>142.36</v>
      </c>
      <c r="S369" t="n">
        <v>40.63</v>
      </c>
      <c r="T369" t="n">
        <v>45346.17</v>
      </c>
      <c r="U369" t="n">
        <v>0.29</v>
      </c>
      <c r="V369" t="n">
        <v>0.7</v>
      </c>
      <c r="W369" t="n">
        <v>2.77</v>
      </c>
      <c r="X369" t="n">
        <v>2.8</v>
      </c>
      <c r="Y369" t="n">
        <v>0.5</v>
      </c>
      <c r="Z369" t="n">
        <v>10</v>
      </c>
    </row>
    <row r="370">
      <c r="A370" t="n">
        <v>3</v>
      </c>
      <c r="B370" t="n">
        <v>95</v>
      </c>
      <c r="C370" t="inlineStr">
        <is>
          <t xml:space="preserve">CONCLUIDO	</t>
        </is>
      </c>
      <c r="D370" t="n">
        <v>2.9456</v>
      </c>
      <c r="E370" t="n">
        <v>33.95</v>
      </c>
      <c r="F370" t="n">
        <v>28.84</v>
      </c>
      <c r="G370" t="n">
        <v>24.37</v>
      </c>
      <c r="H370" t="n">
        <v>0.37</v>
      </c>
      <c r="I370" t="n">
        <v>71</v>
      </c>
      <c r="J370" t="n">
        <v>190.25</v>
      </c>
      <c r="K370" t="n">
        <v>53.44</v>
      </c>
      <c r="L370" t="n">
        <v>4</v>
      </c>
      <c r="M370" t="n">
        <v>69</v>
      </c>
      <c r="N370" t="n">
        <v>37.82</v>
      </c>
      <c r="O370" t="n">
        <v>23698.48</v>
      </c>
      <c r="P370" t="n">
        <v>387.54</v>
      </c>
      <c r="Q370" t="n">
        <v>446.57</v>
      </c>
      <c r="R370" t="n">
        <v>116.71</v>
      </c>
      <c r="S370" t="n">
        <v>40.63</v>
      </c>
      <c r="T370" t="n">
        <v>32648.61</v>
      </c>
      <c r="U370" t="n">
        <v>0.35</v>
      </c>
      <c r="V370" t="n">
        <v>0.72</v>
      </c>
      <c r="W370" t="n">
        <v>2.72</v>
      </c>
      <c r="X370" t="n">
        <v>2.01</v>
      </c>
      <c r="Y370" t="n">
        <v>0.5</v>
      </c>
      <c r="Z370" t="n">
        <v>10</v>
      </c>
    </row>
    <row r="371">
      <c r="A371" t="n">
        <v>4</v>
      </c>
      <c r="B371" t="n">
        <v>95</v>
      </c>
      <c r="C371" t="inlineStr">
        <is>
          <t xml:space="preserve">CONCLUIDO	</t>
        </is>
      </c>
      <c r="D371" t="n">
        <v>3.0323</v>
      </c>
      <c r="E371" t="n">
        <v>32.98</v>
      </c>
      <c r="F371" t="n">
        <v>28.43</v>
      </c>
      <c r="G371" t="n">
        <v>30.46</v>
      </c>
      <c r="H371" t="n">
        <v>0.46</v>
      </c>
      <c r="I371" t="n">
        <v>56</v>
      </c>
      <c r="J371" t="n">
        <v>191.78</v>
      </c>
      <c r="K371" t="n">
        <v>53.44</v>
      </c>
      <c r="L371" t="n">
        <v>5</v>
      </c>
      <c r="M371" t="n">
        <v>54</v>
      </c>
      <c r="N371" t="n">
        <v>38.35</v>
      </c>
      <c r="O371" t="n">
        <v>23887.36</v>
      </c>
      <c r="P371" t="n">
        <v>380.83</v>
      </c>
      <c r="Q371" t="n">
        <v>446.57</v>
      </c>
      <c r="R371" t="n">
        <v>103.21</v>
      </c>
      <c r="S371" t="n">
        <v>40.63</v>
      </c>
      <c r="T371" t="n">
        <v>25976.33</v>
      </c>
      <c r="U371" t="n">
        <v>0.39</v>
      </c>
      <c r="V371" t="n">
        <v>0.73</v>
      </c>
      <c r="W371" t="n">
        <v>2.7</v>
      </c>
      <c r="X371" t="n">
        <v>1.6</v>
      </c>
      <c r="Y371" t="n">
        <v>0.5</v>
      </c>
      <c r="Z371" t="n">
        <v>10</v>
      </c>
    </row>
    <row r="372">
      <c r="A372" t="n">
        <v>5</v>
      </c>
      <c r="B372" t="n">
        <v>95</v>
      </c>
      <c r="C372" t="inlineStr">
        <is>
          <t xml:space="preserve">CONCLUIDO	</t>
        </is>
      </c>
      <c r="D372" t="n">
        <v>3.0949</v>
      </c>
      <c r="E372" t="n">
        <v>32.31</v>
      </c>
      <c r="F372" t="n">
        <v>28.13</v>
      </c>
      <c r="G372" t="n">
        <v>36.69</v>
      </c>
      <c r="H372" t="n">
        <v>0.55</v>
      </c>
      <c r="I372" t="n">
        <v>46</v>
      </c>
      <c r="J372" t="n">
        <v>193.32</v>
      </c>
      <c r="K372" t="n">
        <v>53.44</v>
      </c>
      <c r="L372" t="n">
        <v>6</v>
      </c>
      <c r="M372" t="n">
        <v>44</v>
      </c>
      <c r="N372" t="n">
        <v>38.89</v>
      </c>
      <c r="O372" t="n">
        <v>24076.95</v>
      </c>
      <c r="P372" t="n">
        <v>375.64</v>
      </c>
      <c r="Q372" t="n">
        <v>446.61</v>
      </c>
      <c r="R372" t="n">
        <v>93.67</v>
      </c>
      <c r="S372" t="n">
        <v>40.63</v>
      </c>
      <c r="T372" t="n">
        <v>21255.77</v>
      </c>
      <c r="U372" t="n">
        <v>0.43</v>
      </c>
      <c r="V372" t="n">
        <v>0.74</v>
      </c>
      <c r="W372" t="n">
        <v>2.68</v>
      </c>
      <c r="X372" t="n">
        <v>1.3</v>
      </c>
      <c r="Y372" t="n">
        <v>0.5</v>
      </c>
      <c r="Z372" t="n">
        <v>10</v>
      </c>
    </row>
    <row r="373">
      <c r="A373" t="n">
        <v>6</v>
      </c>
      <c r="B373" t="n">
        <v>95</v>
      </c>
      <c r="C373" t="inlineStr">
        <is>
          <t xml:space="preserve">CONCLUIDO	</t>
        </is>
      </c>
      <c r="D373" t="n">
        <v>3.134</v>
      </c>
      <c r="E373" t="n">
        <v>31.91</v>
      </c>
      <c r="F373" t="n">
        <v>27.95</v>
      </c>
      <c r="G373" t="n">
        <v>41.93</v>
      </c>
      <c r="H373" t="n">
        <v>0.64</v>
      </c>
      <c r="I373" t="n">
        <v>40</v>
      </c>
      <c r="J373" t="n">
        <v>194.86</v>
      </c>
      <c r="K373" t="n">
        <v>53.44</v>
      </c>
      <c r="L373" t="n">
        <v>7</v>
      </c>
      <c r="M373" t="n">
        <v>38</v>
      </c>
      <c r="N373" t="n">
        <v>39.43</v>
      </c>
      <c r="O373" t="n">
        <v>24267.28</v>
      </c>
      <c r="P373" t="n">
        <v>372.38</v>
      </c>
      <c r="Q373" t="n">
        <v>446.57</v>
      </c>
      <c r="R373" t="n">
        <v>87.38</v>
      </c>
      <c r="S373" t="n">
        <v>40.63</v>
      </c>
      <c r="T373" t="n">
        <v>18139.5</v>
      </c>
      <c r="U373" t="n">
        <v>0.46</v>
      </c>
      <c r="V373" t="n">
        <v>0.74</v>
      </c>
      <c r="W373" t="n">
        <v>2.69</v>
      </c>
      <c r="X373" t="n">
        <v>1.12</v>
      </c>
      <c r="Y373" t="n">
        <v>0.5</v>
      </c>
      <c r="Z373" t="n">
        <v>10</v>
      </c>
    </row>
    <row r="374">
      <c r="A374" t="n">
        <v>7</v>
      </c>
      <c r="B374" t="n">
        <v>95</v>
      </c>
      <c r="C374" t="inlineStr">
        <is>
          <t xml:space="preserve">CONCLUIDO	</t>
        </is>
      </c>
      <c r="D374" t="n">
        <v>3.1749</v>
      </c>
      <c r="E374" t="n">
        <v>31.5</v>
      </c>
      <c r="F374" t="n">
        <v>27.76</v>
      </c>
      <c r="G374" t="n">
        <v>48.99</v>
      </c>
      <c r="H374" t="n">
        <v>0.72</v>
      </c>
      <c r="I374" t="n">
        <v>34</v>
      </c>
      <c r="J374" t="n">
        <v>196.41</v>
      </c>
      <c r="K374" t="n">
        <v>53.44</v>
      </c>
      <c r="L374" t="n">
        <v>8</v>
      </c>
      <c r="M374" t="n">
        <v>32</v>
      </c>
      <c r="N374" t="n">
        <v>39.98</v>
      </c>
      <c r="O374" t="n">
        <v>24458.36</v>
      </c>
      <c r="P374" t="n">
        <v>368.8</v>
      </c>
      <c r="Q374" t="n">
        <v>446.56</v>
      </c>
      <c r="R374" t="n">
        <v>81.81999999999999</v>
      </c>
      <c r="S374" t="n">
        <v>40.63</v>
      </c>
      <c r="T374" t="n">
        <v>15388.66</v>
      </c>
      <c r="U374" t="n">
        <v>0.5</v>
      </c>
      <c r="V374" t="n">
        <v>0.75</v>
      </c>
      <c r="W374" t="n">
        <v>2.66</v>
      </c>
      <c r="X374" t="n">
        <v>0.9399999999999999</v>
      </c>
      <c r="Y374" t="n">
        <v>0.5</v>
      </c>
      <c r="Z374" t="n">
        <v>10</v>
      </c>
    </row>
    <row r="375">
      <c r="A375" t="n">
        <v>8</v>
      </c>
      <c r="B375" t="n">
        <v>95</v>
      </c>
      <c r="C375" t="inlineStr">
        <is>
          <t xml:space="preserve">CONCLUIDO	</t>
        </is>
      </c>
      <c r="D375" t="n">
        <v>3.1961</v>
      </c>
      <c r="E375" t="n">
        <v>31.29</v>
      </c>
      <c r="F375" t="n">
        <v>27.67</v>
      </c>
      <c r="G375" t="n">
        <v>53.55</v>
      </c>
      <c r="H375" t="n">
        <v>0.8100000000000001</v>
      </c>
      <c r="I375" t="n">
        <v>31</v>
      </c>
      <c r="J375" t="n">
        <v>197.97</v>
      </c>
      <c r="K375" t="n">
        <v>53.44</v>
      </c>
      <c r="L375" t="n">
        <v>9</v>
      </c>
      <c r="M375" t="n">
        <v>29</v>
      </c>
      <c r="N375" t="n">
        <v>40.53</v>
      </c>
      <c r="O375" t="n">
        <v>24650.18</v>
      </c>
      <c r="P375" t="n">
        <v>366.82</v>
      </c>
      <c r="Q375" t="n">
        <v>446.56</v>
      </c>
      <c r="R375" t="n">
        <v>78.67</v>
      </c>
      <c r="S375" t="n">
        <v>40.63</v>
      </c>
      <c r="T375" t="n">
        <v>13830.74</v>
      </c>
      <c r="U375" t="n">
        <v>0.52</v>
      </c>
      <c r="V375" t="n">
        <v>0.75</v>
      </c>
      <c r="W375" t="n">
        <v>2.65</v>
      </c>
      <c r="X375" t="n">
        <v>0.84</v>
      </c>
      <c r="Y375" t="n">
        <v>0.5</v>
      </c>
      <c r="Z375" t="n">
        <v>10</v>
      </c>
    </row>
    <row r="376">
      <c r="A376" t="n">
        <v>9</v>
      </c>
      <c r="B376" t="n">
        <v>95</v>
      </c>
      <c r="C376" t="inlineStr">
        <is>
          <t xml:space="preserve">CONCLUIDO	</t>
        </is>
      </c>
      <c r="D376" t="n">
        <v>3.2135</v>
      </c>
      <c r="E376" t="n">
        <v>31.12</v>
      </c>
      <c r="F376" t="n">
        <v>27.61</v>
      </c>
      <c r="G376" t="n">
        <v>59.16</v>
      </c>
      <c r="H376" t="n">
        <v>0.89</v>
      </c>
      <c r="I376" t="n">
        <v>28</v>
      </c>
      <c r="J376" t="n">
        <v>199.53</v>
      </c>
      <c r="K376" t="n">
        <v>53.44</v>
      </c>
      <c r="L376" t="n">
        <v>10</v>
      </c>
      <c r="M376" t="n">
        <v>26</v>
      </c>
      <c r="N376" t="n">
        <v>41.1</v>
      </c>
      <c r="O376" t="n">
        <v>24842.77</v>
      </c>
      <c r="P376" t="n">
        <v>365.18</v>
      </c>
      <c r="Q376" t="n">
        <v>446.56</v>
      </c>
      <c r="R376" t="n">
        <v>76.68000000000001</v>
      </c>
      <c r="S376" t="n">
        <v>40.63</v>
      </c>
      <c r="T376" t="n">
        <v>12852.17</v>
      </c>
      <c r="U376" t="n">
        <v>0.53</v>
      </c>
      <c r="V376" t="n">
        <v>0.75</v>
      </c>
      <c r="W376" t="n">
        <v>2.65</v>
      </c>
      <c r="X376" t="n">
        <v>0.78</v>
      </c>
      <c r="Y376" t="n">
        <v>0.5</v>
      </c>
      <c r="Z376" t="n">
        <v>10</v>
      </c>
    </row>
    <row r="377">
      <c r="A377" t="n">
        <v>10</v>
      </c>
      <c r="B377" t="n">
        <v>95</v>
      </c>
      <c r="C377" t="inlineStr">
        <is>
          <t xml:space="preserve">CONCLUIDO	</t>
        </is>
      </c>
      <c r="D377" t="n">
        <v>3.2345</v>
      </c>
      <c r="E377" t="n">
        <v>30.92</v>
      </c>
      <c r="F377" t="n">
        <v>27.52</v>
      </c>
      <c r="G377" t="n">
        <v>66.04000000000001</v>
      </c>
      <c r="H377" t="n">
        <v>0.97</v>
      </c>
      <c r="I377" t="n">
        <v>25</v>
      </c>
      <c r="J377" t="n">
        <v>201.1</v>
      </c>
      <c r="K377" t="n">
        <v>53.44</v>
      </c>
      <c r="L377" t="n">
        <v>11</v>
      </c>
      <c r="M377" t="n">
        <v>23</v>
      </c>
      <c r="N377" t="n">
        <v>41.66</v>
      </c>
      <c r="O377" t="n">
        <v>25036.12</v>
      </c>
      <c r="P377" t="n">
        <v>362.49</v>
      </c>
      <c r="Q377" t="n">
        <v>446.56</v>
      </c>
      <c r="R377" t="n">
        <v>73.69</v>
      </c>
      <c r="S377" t="n">
        <v>40.63</v>
      </c>
      <c r="T377" t="n">
        <v>11369.61</v>
      </c>
      <c r="U377" t="n">
        <v>0.55</v>
      </c>
      <c r="V377" t="n">
        <v>0.76</v>
      </c>
      <c r="W377" t="n">
        <v>2.65</v>
      </c>
      <c r="X377" t="n">
        <v>0.6899999999999999</v>
      </c>
      <c r="Y377" t="n">
        <v>0.5</v>
      </c>
      <c r="Z377" t="n">
        <v>10</v>
      </c>
    </row>
    <row r="378">
      <c r="A378" t="n">
        <v>11</v>
      </c>
      <c r="B378" t="n">
        <v>95</v>
      </c>
      <c r="C378" t="inlineStr">
        <is>
          <t xml:space="preserve">CONCLUIDO	</t>
        </is>
      </c>
      <c r="D378" t="n">
        <v>3.2481</v>
      </c>
      <c r="E378" t="n">
        <v>30.79</v>
      </c>
      <c r="F378" t="n">
        <v>27.46</v>
      </c>
      <c r="G378" t="n">
        <v>71.64</v>
      </c>
      <c r="H378" t="n">
        <v>1.05</v>
      </c>
      <c r="I378" t="n">
        <v>23</v>
      </c>
      <c r="J378" t="n">
        <v>202.67</v>
      </c>
      <c r="K378" t="n">
        <v>53.44</v>
      </c>
      <c r="L378" t="n">
        <v>12</v>
      </c>
      <c r="M378" t="n">
        <v>21</v>
      </c>
      <c r="N378" t="n">
        <v>42.24</v>
      </c>
      <c r="O378" t="n">
        <v>25230.25</v>
      </c>
      <c r="P378" t="n">
        <v>361.38</v>
      </c>
      <c r="Q378" t="n">
        <v>446.56</v>
      </c>
      <c r="R378" t="n">
        <v>72.01000000000001</v>
      </c>
      <c r="S378" t="n">
        <v>40.63</v>
      </c>
      <c r="T378" t="n">
        <v>10540.01</v>
      </c>
      <c r="U378" t="n">
        <v>0.5600000000000001</v>
      </c>
      <c r="V378" t="n">
        <v>0.76</v>
      </c>
      <c r="W378" t="n">
        <v>2.64</v>
      </c>
      <c r="X378" t="n">
        <v>0.64</v>
      </c>
      <c r="Y378" t="n">
        <v>0.5</v>
      </c>
      <c r="Z378" t="n">
        <v>10</v>
      </c>
    </row>
    <row r="379">
      <c r="A379" t="n">
        <v>12</v>
      </c>
      <c r="B379" t="n">
        <v>95</v>
      </c>
      <c r="C379" t="inlineStr">
        <is>
          <t xml:space="preserve">CONCLUIDO	</t>
        </is>
      </c>
      <c r="D379" t="n">
        <v>3.2642</v>
      </c>
      <c r="E379" t="n">
        <v>30.64</v>
      </c>
      <c r="F379" t="n">
        <v>27.39</v>
      </c>
      <c r="G379" t="n">
        <v>78.23999999999999</v>
      </c>
      <c r="H379" t="n">
        <v>1.13</v>
      </c>
      <c r="I379" t="n">
        <v>21</v>
      </c>
      <c r="J379" t="n">
        <v>204.25</v>
      </c>
      <c r="K379" t="n">
        <v>53.44</v>
      </c>
      <c r="L379" t="n">
        <v>13</v>
      </c>
      <c r="M379" t="n">
        <v>19</v>
      </c>
      <c r="N379" t="n">
        <v>42.82</v>
      </c>
      <c r="O379" t="n">
        <v>25425.3</v>
      </c>
      <c r="P379" t="n">
        <v>359.09</v>
      </c>
      <c r="Q379" t="n">
        <v>446.56</v>
      </c>
      <c r="R379" t="n">
        <v>69.42</v>
      </c>
      <c r="S379" t="n">
        <v>40.63</v>
      </c>
      <c r="T379" t="n">
        <v>9255.200000000001</v>
      </c>
      <c r="U379" t="n">
        <v>0.59</v>
      </c>
      <c r="V379" t="n">
        <v>0.76</v>
      </c>
      <c r="W379" t="n">
        <v>2.64</v>
      </c>
      <c r="X379" t="n">
        <v>0.5600000000000001</v>
      </c>
      <c r="Y379" t="n">
        <v>0.5</v>
      </c>
      <c r="Z379" t="n">
        <v>10</v>
      </c>
    </row>
    <row r="380">
      <c r="A380" t="n">
        <v>13</v>
      </c>
      <c r="B380" t="n">
        <v>95</v>
      </c>
      <c r="C380" t="inlineStr">
        <is>
          <t xml:space="preserve">CONCLUIDO	</t>
        </is>
      </c>
      <c r="D380" t="n">
        <v>3.2714</v>
      </c>
      <c r="E380" t="n">
        <v>30.57</v>
      </c>
      <c r="F380" t="n">
        <v>27.36</v>
      </c>
      <c r="G380" t="n">
        <v>82.06999999999999</v>
      </c>
      <c r="H380" t="n">
        <v>1.21</v>
      </c>
      <c r="I380" t="n">
        <v>20</v>
      </c>
      <c r="J380" t="n">
        <v>205.84</v>
      </c>
      <c r="K380" t="n">
        <v>53.44</v>
      </c>
      <c r="L380" t="n">
        <v>14</v>
      </c>
      <c r="M380" t="n">
        <v>18</v>
      </c>
      <c r="N380" t="n">
        <v>43.4</v>
      </c>
      <c r="O380" t="n">
        <v>25621.03</v>
      </c>
      <c r="P380" t="n">
        <v>358.02</v>
      </c>
      <c r="Q380" t="n">
        <v>446.56</v>
      </c>
      <c r="R380" t="n">
        <v>68.33</v>
      </c>
      <c r="S380" t="n">
        <v>40.63</v>
      </c>
      <c r="T380" t="n">
        <v>8714.32</v>
      </c>
      <c r="U380" t="n">
        <v>0.59</v>
      </c>
      <c r="V380" t="n">
        <v>0.76</v>
      </c>
      <c r="W380" t="n">
        <v>2.64</v>
      </c>
      <c r="X380" t="n">
        <v>0.53</v>
      </c>
      <c r="Y380" t="n">
        <v>0.5</v>
      </c>
      <c r="Z380" t="n">
        <v>10</v>
      </c>
    </row>
    <row r="381">
      <c r="A381" t="n">
        <v>14</v>
      </c>
      <c r="B381" t="n">
        <v>95</v>
      </c>
      <c r="C381" t="inlineStr">
        <is>
          <t xml:space="preserve">CONCLUIDO	</t>
        </is>
      </c>
      <c r="D381" t="n">
        <v>3.276</v>
      </c>
      <c r="E381" t="n">
        <v>30.52</v>
      </c>
      <c r="F381" t="n">
        <v>27.35</v>
      </c>
      <c r="G381" t="n">
        <v>86.37</v>
      </c>
      <c r="H381" t="n">
        <v>1.28</v>
      </c>
      <c r="I381" t="n">
        <v>19</v>
      </c>
      <c r="J381" t="n">
        <v>207.43</v>
      </c>
      <c r="K381" t="n">
        <v>53.44</v>
      </c>
      <c r="L381" t="n">
        <v>15</v>
      </c>
      <c r="M381" t="n">
        <v>17</v>
      </c>
      <c r="N381" t="n">
        <v>44</v>
      </c>
      <c r="O381" t="n">
        <v>25817.56</v>
      </c>
      <c r="P381" t="n">
        <v>357.23</v>
      </c>
      <c r="Q381" t="n">
        <v>446.56</v>
      </c>
      <c r="R381" t="n">
        <v>68.23</v>
      </c>
      <c r="S381" t="n">
        <v>40.63</v>
      </c>
      <c r="T381" t="n">
        <v>8667.719999999999</v>
      </c>
      <c r="U381" t="n">
        <v>0.6</v>
      </c>
      <c r="V381" t="n">
        <v>0.76</v>
      </c>
      <c r="W381" t="n">
        <v>2.64</v>
      </c>
      <c r="X381" t="n">
        <v>0.52</v>
      </c>
      <c r="Y381" t="n">
        <v>0.5</v>
      </c>
      <c r="Z381" t="n">
        <v>10</v>
      </c>
    </row>
    <row r="382">
      <c r="A382" t="n">
        <v>15</v>
      </c>
      <c r="B382" t="n">
        <v>95</v>
      </c>
      <c r="C382" t="inlineStr">
        <is>
          <t xml:space="preserve">CONCLUIDO	</t>
        </is>
      </c>
      <c r="D382" t="n">
        <v>3.2914</v>
      </c>
      <c r="E382" t="n">
        <v>30.38</v>
      </c>
      <c r="F382" t="n">
        <v>27.28</v>
      </c>
      <c r="G382" t="n">
        <v>96.28</v>
      </c>
      <c r="H382" t="n">
        <v>1.36</v>
      </c>
      <c r="I382" t="n">
        <v>17</v>
      </c>
      <c r="J382" t="n">
        <v>209.03</v>
      </c>
      <c r="K382" t="n">
        <v>53.44</v>
      </c>
      <c r="L382" t="n">
        <v>16</v>
      </c>
      <c r="M382" t="n">
        <v>15</v>
      </c>
      <c r="N382" t="n">
        <v>44.6</v>
      </c>
      <c r="O382" t="n">
        <v>26014.91</v>
      </c>
      <c r="P382" t="n">
        <v>354.6</v>
      </c>
      <c r="Q382" t="n">
        <v>446.56</v>
      </c>
      <c r="R382" t="n">
        <v>65.89</v>
      </c>
      <c r="S382" t="n">
        <v>40.63</v>
      </c>
      <c r="T382" t="n">
        <v>7511.72</v>
      </c>
      <c r="U382" t="n">
        <v>0.62</v>
      </c>
      <c r="V382" t="n">
        <v>0.76</v>
      </c>
      <c r="W382" t="n">
        <v>2.64</v>
      </c>
      <c r="X382" t="n">
        <v>0.45</v>
      </c>
      <c r="Y382" t="n">
        <v>0.5</v>
      </c>
      <c r="Z382" t="n">
        <v>10</v>
      </c>
    </row>
    <row r="383">
      <c r="A383" t="n">
        <v>16</v>
      </c>
      <c r="B383" t="n">
        <v>95</v>
      </c>
      <c r="C383" t="inlineStr">
        <is>
          <t xml:space="preserve">CONCLUIDO	</t>
        </is>
      </c>
      <c r="D383" t="n">
        <v>3.2966</v>
      </c>
      <c r="E383" t="n">
        <v>30.33</v>
      </c>
      <c r="F383" t="n">
        <v>27.27</v>
      </c>
      <c r="G383" t="n">
        <v>102.26</v>
      </c>
      <c r="H383" t="n">
        <v>1.43</v>
      </c>
      <c r="I383" t="n">
        <v>16</v>
      </c>
      <c r="J383" t="n">
        <v>210.64</v>
      </c>
      <c r="K383" t="n">
        <v>53.44</v>
      </c>
      <c r="L383" t="n">
        <v>17</v>
      </c>
      <c r="M383" t="n">
        <v>14</v>
      </c>
      <c r="N383" t="n">
        <v>45.21</v>
      </c>
      <c r="O383" t="n">
        <v>26213.09</v>
      </c>
      <c r="P383" t="n">
        <v>354.02</v>
      </c>
      <c r="Q383" t="n">
        <v>446.56</v>
      </c>
      <c r="R383" t="n">
        <v>65.59999999999999</v>
      </c>
      <c r="S383" t="n">
        <v>40.63</v>
      </c>
      <c r="T383" t="n">
        <v>7370.54</v>
      </c>
      <c r="U383" t="n">
        <v>0.62</v>
      </c>
      <c r="V383" t="n">
        <v>0.76</v>
      </c>
      <c r="W383" t="n">
        <v>2.64</v>
      </c>
      <c r="X383" t="n">
        <v>0.44</v>
      </c>
      <c r="Y383" t="n">
        <v>0.5</v>
      </c>
      <c r="Z383" t="n">
        <v>10</v>
      </c>
    </row>
    <row r="384">
      <c r="A384" t="n">
        <v>17</v>
      </c>
      <c r="B384" t="n">
        <v>95</v>
      </c>
      <c r="C384" t="inlineStr">
        <is>
          <t xml:space="preserve">CONCLUIDO	</t>
        </is>
      </c>
      <c r="D384" t="n">
        <v>3.3069</v>
      </c>
      <c r="E384" t="n">
        <v>30.24</v>
      </c>
      <c r="F384" t="n">
        <v>27.21</v>
      </c>
      <c r="G384" t="n">
        <v>108.85</v>
      </c>
      <c r="H384" t="n">
        <v>1.51</v>
      </c>
      <c r="I384" t="n">
        <v>15</v>
      </c>
      <c r="J384" t="n">
        <v>212.25</v>
      </c>
      <c r="K384" t="n">
        <v>53.44</v>
      </c>
      <c r="L384" t="n">
        <v>18</v>
      </c>
      <c r="M384" t="n">
        <v>13</v>
      </c>
      <c r="N384" t="n">
        <v>45.82</v>
      </c>
      <c r="O384" t="n">
        <v>26412.11</v>
      </c>
      <c r="P384" t="n">
        <v>352.03</v>
      </c>
      <c r="Q384" t="n">
        <v>446.56</v>
      </c>
      <c r="R384" t="n">
        <v>63.78</v>
      </c>
      <c r="S384" t="n">
        <v>40.63</v>
      </c>
      <c r="T384" t="n">
        <v>6464.1</v>
      </c>
      <c r="U384" t="n">
        <v>0.64</v>
      </c>
      <c r="V384" t="n">
        <v>0.76</v>
      </c>
      <c r="W384" t="n">
        <v>2.63</v>
      </c>
      <c r="X384" t="n">
        <v>0.39</v>
      </c>
      <c r="Y384" t="n">
        <v>0.5</v>
      </c>
      <c r="Z384" t="n">
        <v>10</v>
      </c>
    </row>
    <row r="385">
      <c r="A385" t="n">
        <v>18</v>
      </c>
      <c r="B385" t="n">
        <v>95</v>
      </c>
      <c r="C385" t="inlineStr">
        <is>
          <t xml:space="preserve">CONCLUIDO	</t>
        </is>
      </c>
      <c r="D385" t="n">
        <v>3.3064</v>
      </c>
      <c r="E385" t="n">
        <v>30.24</v>
      </c>
      <c r="F385" t="n">
        <v>27.22</v>
      </c>
      <c r="G385" t="n">
        <v>108.87</v>
      </c>
      <c r="H385" t="n">
        <v>1.58</v>
      </c>
      <c r="I385" t="n">
        <v>15</v>
      </c>
      <c r="J385" t="n">
        <v>213.87</v>
      </c>
      <c r="K385" t="n">
        <v>53.44</v>
      </c>
      <c r="L385" t="n">
        <v>19</v>
      </c>
      <c r="M385" t="n">
        <v>13</v>
      </c>
      <c r="N385" t="n">
        <v>46.44</v>
      </c>
      <c r="O385" t="n">
        <v>26611.98</v>
      </c>
      <c r="P385" t="n">
        <v>351.64</v>
      </c>
      <c r="Q385" t="n">
        <v>446.56</v>
      </c>
      <c r="R385" t="n">
        <v>63.89</v>
      </c>
      <c r="S385" t="n">
        <v>40.63</v>
      </c>
      <c r="T385" t="n">
        <v>6520.46</v>
      </c>
      <c r="U385" t="n">
        <v>0.64</v>
      </c>
      <c r="V385" t="n">
        <v>0.76</v>
      </c>
      <c r="W385" t="n">
        <v>2.63</v>
      </c>
      <c r="X385" t="n">
        <v>0.39</v>
      </c>
      <c r="Y385" t="n">
        <v>0.5</v>
      </c>
      <c r="Z385" t="n">
        <v>10</v>
      </c>
    </row>
    <row r="386">
      <c r="A386" t="n">
        <v>19</v>
      </c>
      <c r="B386" t="n">
        <v>95</v>
      </c>
      <c r="C386" t="inlineStr">
        <is>
          <t xml:space="preserve">CONCLUIDO	</t>
        </is>
      </c>
      <c r="D386" t="n">
        <v>3.3107</v>
      </c>
      <c r="E386" t="n">
        <v>30.2</v>
      </c>
      <c r="F386" t="n">
        <v>27.21</v>
      </c>
      <c r="G386" t="n">
        <v>116.64</v>
      </c>
      <c r="H386" t="n">
        <v>1.65</v>
      </c>
      <c r="I386" t="n">
        <v>14</v>
      </c>
      <c r="J386" t="n">
        <v>215.5</v>
      </c>
      <c r="K386" t="n">
        <v>53.44</v>
      </c>
      <c r="L386" t="n">
        <v>20</v>
      </c>
      <c r="M386" t="n">
        <v>12</v>
      </c>
      <c r="N386" t="n">
        <v>47.07</v>
      </c>
      <c r="O386" t="n">
        <v>26812.71</v>
      </c>
      <c r="P386" t="n">
        <v>351.14</v>
      </c>
      <c r="Q386" t="n">
        <v>446.56</v>
      </c>
      <c r="R386" t="n">
        <v>63.82</v>
      </c>
      <c r="S386" t="n">
        <v>40.63</v>
      </c>
      <c r="T386" t="n">
        <v>6490.57</v>
      </c>
      <c r="U386" t="n">
        <v>0.64</v>
      </c>
      <c r="V386" t="n">
        <v>0.76</v>
      </c>
      <c r="W386" t="n">
        <v>2.63</v>
      </c>
      <c r="X386" t="n">
        <v>0.39</v>
      </c>
      <c r="Y386" t="n">
        <v>0.5</v>
      </c>
      <c r="Z386" t="n">
        <v>10</v>
      </c>
    </row>
    <row r="387">
      <c r="A387" t="n">
        <v>20</v>
      </c>
      <c r="B387" t="n">
        <v>95</v>
      </c>
      <c r="C387" t="inlineStr">
        <is>
          <t xml:space="preserve">CONCLUIDO	</t>
        </is>
      </c>
      <c r="D387" t="n">
        <v>3.3184</v>
      </c>
      <c r="E387" t="n">
        <v>30.13</v>
      </c>
      <c r="F387" t="n">
        <v>27.18</v>
      </c>
      <c r="G387" t="n">
        <v>125.46</v>
      </c>
      <c r="H387" t="n">
        <v>1.72</v>
      </c>
      <c r="I387" t="n">
        <v>13</v>
      </c>
      <c r="J387" t="n">
        <v>217.14</v>
      </c>
      <c r="K387" t="n">
        <v>53.44</v>
      </c>
      <c r="L387" t="n">
        <v>21</v>
      </c>
      <c r="M387" t="n">
        <v>11</v>
      </c>
      <c r="N387" t="n">
        <v>47.7</v>
      </c>
      <c r="O387" t="n">
        <v>27014.3</v>
      </c>
      <c r="P387" t="n">
        <v>349.44</v>
      </c>
      <c r="Q387" t="n">
        <v>446.56</v>
      </c>
      <c r="R387" t="n">
        <v>62.66</v>
      </c>
      <c r="S387" t="n">
        <v>40.63</v>
      </c>
      <c r="T387" t="n">
        <v>5916.17</v>
      </c>
      <c r="U387" t="n">
        <v>0.65</v>
      </c>
      <c r="V387" t="n">
        <v>0.76</v>
      </c>
      <c r="W387" t="n">
        <v>2.63</v>
      </c>
      <c r="X387" t="n">
        <v>0.35</v>
      </c>
      <c r="Y387" t="n">
        <v>0.5</v>
      </c>
      <c r="Z387" t="n">
        <v>10</v>
      </c>
    </row>
    <row r="388">
      <c r="A388" t="n">
        <v>21</v>
      </c>
      <c r="B388" t="n">
        <v>95</v>
      </c>
      <c r="C388" t="inlineStr">
        <is>
          <t xml:space="preserve">CONCLUIDO	</t>
        </is>
      </c>
      <c r="D388" t="n">
        <v>3.3195</v>
      </c>
      <c r="E388" t="n">
        <v>30.13</v>
      </c>
      <c r="F388" t="n">
        <v>27.17</v>
      </c>
      <c r="G388" t="n">
        <v>125.41</v>
      </c>
      <c r="H388" t="n">
        <v>1.79</v>
      </c>
      <c r="I388" t="n">
        <v>13</v>
      </c>
      <c r="J388" t="n">
        <v>218.78</v>
      </c>
      <c r="K388" t="n">
        <v>53.44</v>
      </c>
      <c r="L388" t="n">
        <v>22</v>
      </c>
      <c r="M388" t="n">
        <v>11</v>
      </c>
      <c r="N388" t="n">
        <v>48.34</v>
      </c>
      <c r="O388" t="n">
        <v>27216.79</v>
      </c>
      <c r="P388" t="n">
        <v>350.08</v>
      </c>
      <c r="Q388" t="n">
        <v>446.56</v>
      </c>
      <c r="R388" t="n">
        <v>62.55</v>
      </c>
      <c r="S388" t="n">
        <v>40.63</v>
      </c>
      <c r="T388" t="n">
        <v>5859.02</v>
      </c>
      <c r="U388" t="n">
        <v>0.65</v>
      </c>
      <c r="V388" t="n">
        <v>0.76</v>
      </c>
      <c r="W388" t="n">
        <v>2.63</v>
      </c>
      <c r="X388" t="n">
        <v>0.35</v>
      </c>
      <c r="Y388" t="n">
        <v>0.5</v>
      </c>
      <c r="Z388" t="n">
        <v>10</v>
      </c>
    </row>
    <row r="389">
      <c r="A389" t="n">
        <v>22</v>
      </c>
      <c r="B389" t="n">
        <v>95</v>
      </c>
      <c r="C389" t="inlineStr">
        <is>
          <t xml:space="preserve">CONCLUIDO	</t>
        </is>
      </c>
      <c r="D389" t="n">
        <v>3.3281</v>
      </c>
      <c r="E389" t="n">
        <v>30.05</v>
      </c>
      <c r="F389" t="n">
        <v>27.13</v>
      </c>
      <c r="G389" t="n">
        <v>135.66</v>
      </c>
      <c r="H389" t="n">
        <v>1.85</v>
      </c>
      <c r="I389" t="n">
        <v>12</v>
      </c>
      <c r="J389" t="n">
        <v>220.43</v>
      </c>
      <c r="K389" t="n">
        <v>53.44</v>
      </c>
      <c r="L389" t="n">
        <v>23</v>
      </c>
      <c r="M389" t="n">
        <v>10</v>
      </c>
      <c r="N389" t="n">
        <v>48.99</v>
      </c>
      <c r="O389" t="n">
        <v>27420.16</v>
      </c>
      <c r="P389" t="n">
        <v>347.45</v>
      </c>
      <c r="Q389" t="n">
        <v>446.56</v>
      </c>
      <c r="R389" t="n">
        <v>61.16</v>
      </c>
      <c r="S389" t="n">
        <v>40.63</v>
      </c>
      <c r="T389" t="n">
        <v>5171.42</v>
      </c>
      <c r="U389" t="n">
        <v>0.66</v>
      </c>
      <c r="V389" t="n">
        <v>0.77</v>
      </c>
      <c r="W389" t="n">
        <v>2.63</v>
      </c>
      <c r="X389" t="n">
        <v>0.3</v>
      </c>
      <c r="Y389" t="n">
        <v>0.5</v>
      </c>
      <c r="Z389" t="n">
        <v>10</v>
      </c>
    </row>
    <row r="390">
      <c r="A390" t="n">
        <v>23</v>
      </c>
      <c r="B390" t="n">
        <v>95</v>
      </c>
      <c r="C390" t="inlineStr">
        <is>
          <t xml:space="preserve">CONCLUIDO	</t>
        </is>
      </c>
      <c r="D390" t="n">
        <v>3.326</v>
      </c>
      <c r="E390" t="n">
        <v>30.07</v>
      </c>
      <c r="F390" t="n">
        <v>27.15</v>
      </c>
      <c r="G390" t="n">
        <v>135.75</v>
      </c>
      <c r="H390" t="n">
        <v>1.92</v>
      </c>
      <c r="I390" t="n">
        <v>12</v>
      </c>
      <c r="J390" t="n">
        <v>222.08</v>
      </c>
      <c r="K390" t="n">
        <v>53.44</v>
      </c>
      <c r="L390" t="n">
        <v>24</v>
      </c>
      <c r="M390" t="n">
        <v>10</v>
      </c>
      <c r="N390" t="n">
        <v>49.65</v>
      </c>
      <c r="O390" t="n">
        <v>27624.44</v>
      </c>
      <c r="P390" t="n">
        <v>347</v>
      </c>
      <c r="Q390" t="n">
        <v>446.57</v>
      </c>
      <c r="R390" t="n">
        <v>61.7</v>
      </c>
      <c r="S390" t="n">
        <v>40.63</v>
      </c>
      <c r="T390" t="n">
        <v>5438.32</v>
      </c>
      <c r="U390" t="n">
        <v>0.66</v>
      </c>
      <c r="V390" t="n">
        <v>0.77</v>
      </c>
      <c r="W390" t="n">
        <v>2.63</v>
      </c>
      <c r="X390" t="n">
        <v>0.32</v>
      </c>
      <c r="Y390" t="n">
        <v>0.5</v>
      </c>
      <c r="Z390" t="n">
        <v>10</v>
      </c>
    </row>
    <row r="391">
      <c r="A391" t="n">
        <v>24</v>
      </c>
      <c r="B391" t="n">
        <v>95</v>
      </c>
      <c r="C391" t="inlineStr">
        <is>
          <t xml:space="preserve">CONCLUIDO	</t>
        </is>
      </c>
      <c r="D391" t="n">
        <v>3.3363</v>
      </c>
      <c r="E391" t="n">
        <v>29.97</v>
      </c>
      <c r="F391" t="n">
        <v>27.1</v>
      </c>
      <c r="G391" t="n">
        <v>147.79</v>
      </c>
      <c r="H391" t="n">
        <v>1.99</v>
      </c>
      <c r="I391" t="n">
        <v>11</v>
      </c>
      <c r="J391" t="n">
        <v>223.75</v>
      </c>
      <c r="K391" t="n">
        <v>53.44</v>
      </c>
      <c r="L391" t="n">
        <v>25</v>
      </c>
      <c r="M391" t="n">
        <v>9</v>
      </c>
      <c r="N391" t="n">
        <v>50.31</v>
      </c>
      <c r="O391" t="n">
        <v>27829.77</v>
      </c>
      <c r="P391" t="n">
        <v>344.94</v>
      </c>
      <c r="Q391" t="n">
        <v>446.56</v>
      </c>
      <c r="R391" t="n">
        <v>60.01</v>
      </c>
      <c r="S391" t="n">
        <v>40.63</v>
      </c>
      <c r="T391" t="n">
        <v>4600.52</v>
      </c>
      <c r="U391" t="n">
        <v>0.68</v>
      </c>
      <c r="V391" t="n">
        <v>0.77</v>
      </c>
      <c r="W391" t="n">
        <v>2.62</v>
      </c>
      <c r="X391" t="n">
        <v>0.27</v>
      </c>
      <c r="Y391" t="n">
        <v>0.5</v>
      </c>
      <c r="Z391" t="n">
        <v>10</v>
      </c>
    </row>
    <row r="392">
      <c r="A392" t="n">
        <v>25</v>
      </c>
      <c r="B392" t="n">
        <v>95</v>
      </c>
      <c r="C392" t="inlineStr">
        <is>
          <t xml:space="preserve">CONCLUIDO	</t>
        </is>
      </c>
      <c r="D392" t="n">
        <v>3.334</v>
      </c>
      <c r="E392" t="n">
        <v>29.99</v>
      </c>
      <c r="F392" t="n">
        <v>27.12</v>
      </c>
      <c r="G392" t="n">
        <v>147.9</v>
      </c>
      <c r="H392" t="n">
        <v>2.05</v>
      </c>
      <c r="I392" t="n">
        <v>11</v>
      </c>
      <c r="J392" t="n">
        <v>225.42</v>
      </c>
      <c r="K392" t="n">
        <v>53.44</v>
      </c>
      <c r="L392" t="n">
        <v>26</v>
      </c>
      <c r="M392" t="n">
        <v>9</v>
      </c>
      <c r="N392" t="n">
        <v>50.98</v>
      </c>
      <c r="O392" t="n">
        <v>28035.92</v>
      </c>
      <c r="P392" t="n">
        <v>345.25</v>
      </c>
      <c r="Q392" t="n">
        <v>446.56</v>
      </c>
      <c r="R392" t="n">
        <v>60.56</v>
      </c>
      <c r="S392" t="n">
        <v>40.63</v>
      </c>
      <c r="T392" t="n">
        <v>4874.37</v>
      </c>
      <c r="U392" t="n">
        <v>0.67</v>
      </c>
      <c r="V392" t="n">
        <v>0.77</v>
      </c>
      <c r="W392" t="n">
        <v>2.63</v>
      </c>
      <c r="X392" t="n">
        <v>0.29</v>
      </c>
      <c r="Y392" t="n">
        <v>0.5</v>
      </c>
      <c r="Z392" t="n">
        <v>10</v>
      </c>
    </row>
    <row r="393">
      <c r="A393" t="n">
        <v>26</v>
      </c>
      <c r="B393" t="n">
        <v>95</v>
      </c>
      <c r="C393" t="inlineStr">
        <is>
          <t xml:space="preserve">CONCLUIDO	</t>
        </is>
      </c>
      <c r="D393" t="n">
        <v>3.3334</v>
      </c>
      <c r="E393" t="n">
        <v>30</v>
      </c>
      <c r="F393" t="n">
        <v>27.12</v>
      </c>
      <c r="G393" t="n">
        <v>147.93</v>
      </c>
      <c r="H393" t="n">
        <v>2.11</v>
      </c>
      <c r="I393" t="n">
        <v>11</v>
      </c>
      <c r="J393" t="n">
        <v>227.1</v>
      </c>
      <c r="K393" t="n">
        <v>53.44</v>
      </c>
      <c r="L393" t="n">
        <v>27</v>
      </c>
      <c r="M393" t="n">
        <v>9</v>
      </c>
      <c r="N393" t="n">
        <v>51.66</v>
      </c>
      <c r="O393" t="n">
        <v>28243</v>
      </c>
      <c r="P393" t="n">
        <v>343.67</v>
      </c>
      <c r="Q393" t="n">
        <v>446.56</v>
      </c>
      <c r="R393" t="n">
        <v>60.9</v>
      </c>
      <c r="S393" t="n">
        <v>40.63</v>
      </c>
      <c r="T393" t="n">
        <v>5043.79</v>
      </c>
      <c r="U393" t="n">
        <v>0.67</v>
      </c>
      <c r="V393" t="n">
        <v>0.77</v>
      </c>
      <c r="W393" t="n">
        <v>2.62</v>
      </c>
      <c r="X393" t="n">
        <v>0.29</v>
      </c>
      <c r="Y393" t="n">
        <v>0.5</v>
      </c>
      <c r="Z393" t="n">
        <v>10</v>
      </c>
    </row>
    <row r="394">
      <c r="A394" t="n">
        <v>27</v>
      </c>
      <c r="B394" t="n">
        <v>95</v>
      </c>
      <c r="C394" t="inlineStr">
        <is>
          <t xml:space="preserve">CONCLUIDO	</t>
        </is>
      </c>
      <c r="D394" t="n">
        <v>3.3422</v>
      </c>
      <c r="E394" t="n">
        <v>29.92</v>
      </c>
      <c r="F394" t="n">
        <v>27.08</v>
      </c>
      <c r="G394" t="n">
        <v>162.48</v>
      </c>
      <c r="H394" t="n">
        <v>2.18</v>
      </c>
      <c r="I394" t="n">
        <v>10</v>
      </c>
      <c r="J394" t="n">
        <v>228.79</v>
      </c>
      <c r="K394" t="n">
        <v>53.44</v>
      </c>
      <c r="L394" t="n">
        <v>28</v>
      </c>
      <c r="M394" t="n">
        <v>8</v>
      </c>
      <c r="N394" t="n">
        <v>52.35</v>
      </c>
      <c r="O394" t="n">
        <v>28451.04</v>
      </c>
      <c r="P394" t="n">
        <v>343.62</v>
      </c>
      <c r="Q394" t="n">
        <v>446.56</v>
      </c>
      <c r="R394" t="n">
        <v>59.53</v>
      </c>
      <c r="S394" t="n">
        <v>40.63</v>
      </c>
      <c r="T394" t="n">
        <v>4364.09</v>
      </c>
      <c r="U394" t="n">
        <v>0.68</v>
      </c>
      <c r="V394" t="n">
        <v>0.77</v>
      </c>
      <c r="W394" t="n">
        <v>2.62</v>
      </c>
      <c r="X394" t="n">
        <v>0.25</v>
      </c>
      <c r="Y394" t="n">
        <v>0.5</v>
      </c>
      <c r="Z394" t="n">
        <v>10</v>
      </c>
    </row>
    <row r="395">
      <c r="A395" t="n">
        <v>28</v>
      </c>
      <c r="B395" t="n">
        <v>95</v>
      </c>
      <c r="C395" t="inlineStr">
        <is>
          <t xml:space="preserve">CONCLUIDO	</t>
        </is>
      </c>
      <c r="D395" t="n">
        <v>3.3408</v>
      </c>
      <c r="E395" t="n">
        <v>29.93</v>
      </c>
      <c r="F395" t="n">
        <v>27.09</v>
      </c>
      <c r="G395" t="n">
        <v>162.55</v>
      </c>
      <c r="H395" t="n">
        <v>2.24</v>
      </c>
      <c r="I395" t="n">
        <v>10</v>
      </c>
      <c r="J395" t="n">
        <v>230.48</v>
      </c>
      <c r="K395" t="n">
        <v>53.44</v>
      </c>
      <c r="L395" t="n">
        <v>29</v>
      </c>
      <c r="M395" t="n">
        <v>8</v>
      </c>
      <c r="N395" t="n">
        <v>53.05</v>
      </c>
      <c r="O395" t="n">
        <v>28660.06</v>
      </c>
      <c r="P395" t="n">
        <v>342.51</v>
      </c>
      <c r="Q395" t="n">
        <v>446.56</v>
      </c>
      <c r="R395" t="n">
        <v>59.76</v>
      </c>
      <c r="S395" t="n">
        <v>40.63</v>
      </c>
      <c r="T395" t="n">
        <v>4482.47</v>
      </c>
      <c r="U395" t="n">
        <v>0.68</v>
      </c>
      <c r="V395" t="n">
        <v>0.77</v>
      </c>
      <c r="W395" t="n">
        <v>2.63</v>
      </c>
      <c r="X395" t="n">
        <v>0.26</v>
      </c>
      <c r="Y395" t="n">
        <v>0.5</v>
      </c>
      <c r="Z395" t="n">
        <v>10</v>
      </c>
    </row>
    <row r="396">
      <c r="A396" t="n">
        <v>29</v>
      </c>
      <c r="B396" t="n">
        <v>95</v>
      </c>
      <c r="C396" t="inlineStr">
        <is>
          <t xml:space="preserve">CONCLUIDO	</t>
        </is>
      </c>
      <c r="D396" t="n">
        <v>3.3415</v>
      </c>
      <c r="E396" t="n">
        <v>29.93</v>
      </c>
      <c r="F396" t="n">
        <v>27.09</v>
      </c>
      <c r="G396" t="n">
        <v>162.51</v>
      </c>
      <c r="H396" t="n">
        <v>2.3</v>
      </c>
      <c r="I396" t="n">
        <v>10</v>
      </c>
      <c r="J396" t="n">
        <v>232.18</v>
      </c>
      <c r="K396" t="n">
        <v>53.44</v>
      </c>
      <c r="L396" t="n">
        <v>30</v>
      </c>
      <c r="M396" t="n">
        <v>8</v>
      </c>
      <c r="N396" t="n">
        <v>53.75</v>
      </c>
      <c r="O396" t="n">
        <v>28870.05</v>
      </c>
      <c r="P396" t="n">
        <v>339.21</v>
      </c>
      <c r="Q396" t="n">
        <v>446.56</v>
      </c>
      <c r="R396" t="n">
        <v>59.54</v>
      </c>
      <c r="S396" t="n">
        <v>40.63</v>
      </c>
      <c r="T396" t="n">
        <v>4370.13</v>
      </c>
      <c r="U396" t="n">
        <v>0.68</v>
      </c>
      <c r="V396" t="n">
        <v>0.77</v>
      </c>
      <c r="W396" t="n">
        <v>2.63</v>
      </c>
      <c r="X396" t="n">
        <v>0.26</v>
      </c>
      <c r="Y396" t="n">
        <v>0.5</v>
      </c>
      <c r="Z396" t="n">
        <v>10</v>
      </c>
    </row>
    <row r="397">
      <c r="A397" t="n">
        <v>30</v>
      </c>
      <c r="B397" t="n">
        <v>95</v>
      </c>
      <c r="C397" t="inlineStr">
        <is>
          <t xml:space="preserve">CONCLUIDO	</t>
        </is>
      </c>
      <c r="D397" t="n">
        <v>3.3487</v>
      </c>
      <c r="E397" t="n">
        <v>29.86</v>
      </c>
      <c r="F397" t="n">
        <v>27.06</v>
      </c>
      <c r="G397" t="n">
        <v>180.39</v>
      </c>
      <c r="H397" t="n">
        <v>2.36</v>
      </c>
      <c r="I397" t="n">
        <v>9</v>
      </c>
      <c r="J397" t="n">
        <v>233.89</v>
      </c>
      <c r="K397" t="n">
        <v>53.44</v>
      </c>
      <c r="L397" t="n">
        <v>31</v>
      </c>
      <c r="M397" t="n">
        <v>7</v>
      </c>
      <c r="N397" t="n">
        <v>54.46</v>
      </c>
      <c r="O397" t="n">
        <v>29081.05</v>
      </c>
      <c r="P397" t="n">
        <v>339.24</v>
      </c>
      <c r="Q397" t="n">
        <v>446.56</v>
      </c>
      <c r="R397" t="n">
        <v>58.59</v>
      </c>
      <c r="S397" t="n">
        <v>40.63</v>
      </c>
      <c r="T397" t="n">
        <v>3898.07</v>
      </c>
      <c r="U397" t="n">
        <v>0.6899999999999999</v>
      </c>
      <c r="V397" t="n">
        <v>0.77</v>
      </c>
      <c r="W397" t="n">
        <v>2.63</v>
      </c>
      <c r="X397" t="n">
        <v>0.23</v>
      </c>
      <c r="Y397" t="n">
        <v>0.5</v>
      </c>
      <c r="Z397" t="n">
        <v>10</v>
      </c>
    </row>
    <row r="398">
      <c r="A398" t="n">
        <v>31</v>
      </c>
      <c r="B398" t="n">
        <v>95</v>
      </c>
      <c r="C398" t="inlineStr">
        <is>
          <t xml:space="preserve">CONCLUIDO	</t>
        </is>
      </c>
      <c r="D398" t="n">
        <v>3.3493</v>
      </c>
      <c r="E398" t="n">
        <v>29.86</v>
      </c>
      <c r="F398" t="n">
        <v>27.05</v>
      </c>
      <c r="G398" t="n">
        <v>180.35</v>
      </c>
      <c r="H398" t="n">
        <v>2.41</v>
      </c>
      <c r="I398" t="n">
        <v>9</v>
      </c>
      <c r="J398" t="n">
        <v>235.61</v>
      </c>
      <c r="K398" t="n">
        <v>53.44</v>
      </c>
      <c r="L398" t="n">
        <v>32</v>
      </c>
      <c r="M398" t="n">
        <v>7</v>
      </c>
      <c r="N398" t="n">
        <v>55.18</v>
      </c>
      <c r="O398" t="n">
        <v>29293.06</v>
      </c>
      <c r="P398" t="n">
        <v>340.73</v>
      </c>
      <c r="Q398" t="n">
        <v>446.56</v>
      </c>
      <c r="R398" t="n">
        <v>58.61</v>
      </c>
      <c r="S398" t="n">
        <v>40.63</v>
      </c>
      <c r="T398" t="n">
        <v>3908.53</v>
      </c>
      <c r="U398" t="n">
        <v>0.6899999999999999</v>
      </c>
      <c r="V398" t="n">
        <v>0.77</v>
      </c>
      <c r="W398" t="n">
        <v>2.62</v>
      </c>
      <c r="X398" t="n">
        <v>0.23</v>
      </c>
      <c r="Y398" t="n">
        <v>0.5</v>
      </c>
      <c r="Z398" t="n">
        <v>10</v>
      </c>
    </row>
    <row r="399">
      <c r="A399" t="n">
        <v>32</v>
      </c>
      <c r="B399" t="n">
        <v>95</v>
      </c>
      <c r="C399" t="inlineStr">
        <is>
          <t xml:space="preserve">CONCLUIDO	</t>
        </is>
      </c>
      <c r="D399" t="n">
        <v>3.3492</v>
      </c>
      <c r="E399" t="n">
        <v>29.86</v>
      </c>
      <c r="F399" t="n">
        <v>27.05</v>
      </c>
      <c r="G399" t="n">
        <v>180.36</v>
      </c>
      <c r="H399" t="n">
        <v>2.47</v>
      </c>
      <c r="I399" t="n">
        <v>9</v>
      </c>
      <c r="J399" t="n">
        <v>237.34</v>
      </c>
      <c r="K399" t="n">
        <v>53.44</v>
      </c>
      <c r="L399" t="n">
        <v>33</v>
      </c>
      <c r="M399" t="n">
        <v>7</v>
      </c>
      <c r="N399" t="n">
        <v>55.91</v>
      </c>
      <c r="O399" t="n">
        <v>29506.09</v>
      </c>
      <c r="P399" t="n">
        <v>339.22</v>
      </c>
      <c r="Q399" t="n">
        <v>446.56</v>
      </c>
      <c r="R399" t="n">
        <v>58.76</v>
      </c>
      <c r="S399" t="n">
        <v>40.63</v>
      </c>
      <c r="T399" t="n">
        <v>3985.02</v>
      </c>
      <c r="U399" t="n">
        <v>0.6899999999999999</v>
      </c>
      <c r="V399" t="n">
        <v>0.77</v>
      </c>
      <c r="W399" t="n">
        <v>2.62</v>
      </c>
      <c r="X399" t="n">
        <v>0.23</v>
      </c>
      <c r="Y399" t="n">
        <v>0.5</v>
      </c>
      <c r="Z399" t="n">
        <v>10</v>
      </c>
    </row>
    <row r="400">
      <c r="A400" t="n">
        <v>33</v>
      </c>
      <c r="B400" t="n">
        <v>95</v>
      </c>
      <c r="C400" t="inlineStr">
        <is>
          <t xml:space="preserve">CONCLUIDO	</t>
        </is>
      </c>
      <c r="D400" t="n">
        <v>3.3483</v>
      </c>
      <c r="E400" t="n">
        <v>29.87</v>
      </c>
      <c r="F400" t="n">
        <v>27.06</v>
      </c>
      <c r="G400" t="n">
        <v>180.41</v>
      </c>
      <c r="H400" t="n">
        <v>2.53</v>
      </c>
      <c r="I400" t="n">
        <v>9</v>
      </c>
      <c r="J400" t="n">
        <v>239.08</v>
      </c>
      <c r="K400" t="n">
        <v>53.44</v>
      </c>
      <c r="L400" t="n">
        <v>34</v>
      </c>
      <c r="M400" t="n">
        <v>7</v>
      </c>
      <c r="N400" t="n">
        <v>56.64</v>
      </c>
      <c r="O400" t="n">
        <v>29720.17</v>
      </c>
      <c r="P400" t="n">
        <v>336.89</v>
      </c>
      <c r="Q400" t="n">
        <v>446.56</v>
      </c>
      <c r="R400" t="n">
        <v>58.79</v>
      </c>
      <c r="S400" t="n">
        <v>40.63</v>
      </c>
      <c r="T400" t="n">
        <v>3999.7</v>
      </c>
      <c r="U400" t="n">
        <v>0.6899999999999999</v>
      </c>
      <c r="V400" t="n">
        <v>0.77</v>
      </c>
      <c r="W400" t="n">
        <v>2.63</v>
      </c>
      <c r="X400" t="n">
        <v>0.23</v>
      </c>
      <c r="Y400" t="n">
        <v>0.5</v>
      </c>
      <c r="Z400" t="n">
        <v>10</v>
      </c>
    </row>
    <row r="401">
      <c r="A401" t="n">
        <v>34</v>
      </c>
      <c r="B401" t="n">
        <v>95</v>
      </c>
      <c r="C401" t="inlineStr">
        <is>
          <t xml:space="preserve">CONCLUIDO	</t>
        </is>
      </c>
      <c r="D401" t="n">
        <v>3.3567</v>
      </c>
      <c r="E401" t="n">
        <v>29.79</v>
      </c>
      <c r="F401" t="n">
        <v>27.02</v>
      </c>
      <c r="G401" t="n">
        <v>202.69</v>
      </c>
      <c r="H401" t="n">
        <v>2.58</v>
      </c>
      <c r="I401" t="n">
        <v>8</v>
      </c>
      <c r="J401" t="n">
        <v>240.82</v>
      </c>
      <c r="K401" t="n">
        <v>53.44</v>
      </c>
      <c r="L401" t="n">
        <v>35</v>
      </c>
      <c r="M401" t="n">
        <v>6</v>
      </c>
      <c r="N401" t="n">
        <v>57.39</v>
      </c>
      <c r="O401" t="n">
        <v>29935.43</v>
      </c>
      <c r="P401" t="n">
        <v>336.32</v>
      </c>
      <c r="Q401" t="n">
        <v>446.56</v>
      </c>
      <c r="R401" t="n">
        <v>57.71</v>
      </c>
      <c r="S401" t="n">
        <v>40.63</v>
      </c>
      <c r="T401" t="n">
        <v>3465.89</v>
      </c>
      <c r="U401" t="n">
        <v>0.7</v>
      </c>
      <c r="V401" t="n">
        <v>0.77</v>
      </c>
      <c r="W401" t="n">
        <v>2.62</v>
      </c>
      <c r="X401" t="n">
        <v>0.2</v>
      </c>
      <c r="Y401" t="n">
        <v>0.5</v>
      </c>
      <c r="Z401" t="n">
        <v>10</v>
      </c>
    </row>
    <row r="402">
      <c r="A402" t="n">
        <v>35</v>
      </c>
      <c r="B402" t="n">
        <v>95</v>
      </c>
      <c r="C402" t="inlineStr">
        <is>
          <t xml:space="preserve">CONCLUIDO	</t>
        </is>
      </c>
      <c r="D402" t="n">
        <v>3.3572</v>
      </c>
      <c r="E402" t="n">
        <v>29.79</v>
      </c>
      <c r="F402" t="n">
        <v>27.02</v>
      </c>
      <c r="G402" t="n">
        <v>202.65</v>
      </c>
      <c r="H402" t="n">
        <v>2.64</v>
      </c>
      <c r="I402" t="n">
        <v>8</v>
      </c>
      <c r="J402" t="n">
        <v>242.57</v>
      </c>
      <c r="K402" t="n">
        <v>53.44</v>
      </c>
      <c r="L402" t="n">
        <v>36</v>
      </c>
      <c r="M402" t="n">
        <v>6</v>
      </c>
      <c r="N402" t="n">
        <v>58.14</v>
      </c>
      <c r="O402" t="n">
        <v>30151.65</v>
      </c>
      <c r="P402" t="n">
        <v>336.6</v>
      </c>
      <c r="Q402" t="n">
        <v>446.57</v>
      </c>
      <c r="R402" t="n">
        <v>57.5</v>
      </c>
      <c r="S402" t="n">
        <v>40.63</v>
      </c>
      <c r="T402" t="n">
        <v>3359.14</v>
      </c>
      <c r="U402" t="n">
        <v>0.71</v>
      </c>
      <c r="V402" t="n">
        <v>0.77</v>
      </c>
      <c r="W402" t="n">
        <v>2.62</v>
      </c>
      <c r="X402" t="n">
        <v>0.19</v>
      </c>
      <c r="Y402" t="n">
        <v>0.5</v>
      </c>
      <c r="Z402" t="n">
        <v>10</v>
      </c>
    </row>
    <row r="403">
      <c r="A403" t="n">
        <v>36</v>
      </c>
      <c r="B403" t="n">
        <v>95</v>
      </c>
      <c r="C403" t="inlineStr">
        <is>
          <t xml:space="preserve">CONCLUIDO	</t>
        </is>
      </c>
      <c r="D403" t="n">
        <v>3.3568</v>
      </c>
      <c r="E403" t="n">
        <v>29.79</v>
      </c>
      <c r="F403" t="n">
        <v>27.02</v>
      </c>
      <c r="G403" t="n">
        <v>202.68</v>
      </c>
      <c r="H403" t="n">
        <v>2.69</v>
      </c>
      <c r="I403" t="n">
        <v>8</v>
      </c>
      <c r="J403" t="n">
        <v>244.34</v>
      </c>
      <c r="K403" t="n">
        <v>53.44</v>
      </c>
      <c r="L403" t="n">
        <v>37</v>
      </c>
      <c r="M403" t="n">
        <v>6</v>
      </c>
      <c r="N403" t="n">
        <v>58.9</v>
      </c>
      <c r="O403" t="n">
        <v>30368.96</v>
      </c>
      <c r="P403" t="n">
        <v>336.38</v>
      </c>
      <c r="Q403" t="n">
        <v>446.56</v>
      </c>
      <c r="R403" t="n">
        <v>57.75</v>
      </c>
      <c r="S403" t="n">
        <v>40.63</v>
      </c>
      <c r="T403" t="n">
        <v>3486.48</v>
      </c>
      <c r="U403" t="n">
        <v>0.7</v>
      </c>
      <c r="V403" t="n">
        <v>0.77</v>
      </c>
      <c r="W403" t="n">
        <v>2.62</v>
      </c>
      <c r="X403" t="n">
        <v>0.2</v>
      </c>
      <c r="Y403" t="n">
        <v>0.5</v>
      </c>
      <c r="Z403" t="n">
        <v>10</v>
      </c>
    </row>
    <row r="404">
      <c r="A404" t="n">
        <v>37</v>
      </c>
      <c r="B404" t="n">
        <v>95</v>
      </c>
      <c r="C404" t="inlineStr">
        <is>
          <t xml:space="preserve">CONCLUIDO	</t>
        </is>
      </c>
      <c r="D404" t="n">
        <v>3.356</v>
      </c>
      <c r="E404" t="n">
        <v>29.8</v>
      </c>
      <c r="F404" t="n">
        <v>27.03</v>
      </c>
      <c r="G404" t="n">
        <v>202.73</v>
      </c>
      <c r="H404" t="n">
        <v>2.75</v>
      </c>
      <c r="I404" t="n">
        <v>8</v>
      </c>
      <c r="J404" t="n">
        <v>246.11</v>
      </c>
      <c r="K404" t="n">
        <v>53.44</v>
      </c>
      <c r="L404" t="n">
        <v>38</v>
      </c>
      <c r="M404" t="n">
        <v>6</v>
      </c>
      <c r="N404" t="n">
        <v>59.67</v>
      </c>
      <c r="O404" t="n">
        <v>30587.38</v>
      </c>
      <c r="P404" t="n">
        <v>334.4</v>
      </c>
      <c r="Q404" t="n">
        <v>446.56</v>
      </c>
      <c r="R404" t="n">
        <v>57.92</v>
      </c>
      <c r="S404" t="n">
        <v>40.63</v>
      </c>
      <c r="T404" t="n">
        <v>3569.59</v>
      </c>
      <c r="U404" t="n">
        <v>0.7</v>
      </c>
      <c r="V404" t="n">
        <v>0.77</v>
      </c>
      <c r="W404" t="n">
        <v>2.62</v>
      </c>
      <c r="X404" t="n">
        <v>0.2</v>
      </c>
      <c r="Y404" t="n">
        <v>0.5</v>
      </c>
      <c r="Z404" t="n">
        <v>10</v>
      </c>
    </row>
    <row r="405">
      <c r="A405" t="n">
        <v>38</v>
      </c>
      <c r="B405" t="n">
        <v>95</v>
      </c>
      <c r="C405" t="inlineStr">
        <is>
          <t xml:space="preserve">CONCLUIDO	</t>
        </is>
      </c>
      <c r="D405" t="n">
        <v>3.3558</v>
      </c>
      <c r="E405" t="n">
        <v>29.8</v>
      </c>
      <c r="F405" t="n">
        <v>27.03</v>
      </c>
      <c r="G405" t="n">
        <v>202.75</v>
      </c>
      <c r="H405" t="n">
        <v>2.8</v>
      </c>
      <c r="I405" t="n">
        <v>8</v>
      </c>
      <c r="J405" t="n">
        <v>247.89</v>
      </c>
      <c r="K405" t="n">
        <v>53.44</v>
      </c>
      <c r="L405" t="n">
        <v>39</v>
      </c>
      <c r="M405" t="n">
        <v>6</v>
      </c>
      <c r="N405" t="n">
        <v>60.45</v>
      </c>
      <c r="O405" t="n">
        <v>30806.92</v>
      </c>
      <c r="P405" t="n">
        <v>332.49</v>
      </c>
      <c r="Q405" t="n">
        <v>446.56</v>
      </c>
      <c r="R405" t="n">
        <v>57.95</v>
      </c>
      <c r="S405" t="n">
        <v>40.63</v>
      </c>
      <c r="T405" t="n">
        <v>3586.71</v>
      </c>
      <c r="U405" t="n">
        <v>0.7</v>
      </c>
      <c r="V405" t="n">
        <v>0.77</v>
      </c>
      <c r="W405" t="n">
        <v>2.62</v>
      </c>
      <c r="X405" t="n">
        <v>0.21</v>
      </c>
      <c r="Y405" t="n">
        <v>0.5</v>
      </c>
      <c r="Z405" t="n">
        <v>10</v>
      </c>
    </row>
    <row r="406">
      <c r="A406" t="n">
        <v>39</v>
      </c>
      <c r="B406" t="n">
        <v>95</v>
      </c>
      <c r="C406" t="inlineStr">
        <is>
          <t xml:space="preserve">CONCLUIDO	</t>
        </is>
      </c>
      <c r="D406" t="n">
        <v>3.3627</v>
      </c>
      <c r="E406" t="n">
        <v>29.74</v>
      </c>
      <c r="F406" t="n">
        <v>27.01</v>
      </c>
      <c r="G406" t="n">
        <v>231.5</v>
      </c>
      <c r="H406" t="n">
        <v>2.85</v>
      </c>
      <c r="I406" t="n">
        <v>7</v>
      </c>
      <c r="J406" t="n">
        <v>249.68</v>
      </c>
      <c r="K406" t="n">
        <v>53.44</v>
      </c>
      <c r="L406" t="n">
        <v>40</v>
      </c>
      <c r="M406" t="n">
        <v>5</v>
      </c>
      <c r="N406" t="n">
        <v>61.24</v>
      </c>
      <c r="O406" t="n">
        <v>31027.6</v>
      </c>
      <c r="P406" t="n">
        <v>331.83</v>
      </c>
      <c r="Q406" t="n">
        <v>446.56</v>
      </c>
      <c r="R406" t="n">
        <v>57.2</v>
      </c>
      <c r="S406" t="n">
        <v>40.63</v>
      </c>
      <c r="T406" t="n">
        <v>3213.66</v>
      </c>
      <c r="U406" t="n">
        <v>0.71</v>
      </c>
      <c r="V406" t="n">
        <v>0.77</v>
      </c>
      <c r="W406" t="n">
        <v>2.62</v>
      </c>
      <c r="X406" t="n">
        <v>0.18</v>
      </c>
      <c r="Y406" t="n">
        <v>0.5</v>
      </c>
      <c r="Z406" t="n">
        <v>10</v>
      </c>
    </row>
    <row r="407">
      <c r="A407" t="n">
        <v>0</v>
      </c>
      <c r="B407" t="n">
        <v>55</v>
      </c>
      <c r="C407" t="inlineStr">
        <is>
          <t xml:space="preserve">CONCLUIDO	</t>
        </is>
      </c>
      <c r="D407" t="n">
        <v>2.3801</v>
      </c>
      <c r="E407" t="n">
        <v>42.01</v>
      </c>
      <c r="F407" t="n">
        <v>34.05</v>
      </c>
      <c r="G407" t="n">
        <v>8.31</v>
      </c>
      <c r="H407" t="n">
        <v>0.15</v>
      </c>
      <c r="I407" t="n">
        <v>246</v>
      </c>
      <c r="J407" t="n">
        <v>116.05</v>
      </c>
      <c r="K407" t="n">
        <v>43.4</v>
      </c>
      <c r="L407" t="n">
        <v>1</v>
      </c>
      <c r="M407" t="n">
        <v>244</v>
      </c>
      <c r="N407" t="n">
        <v>16.65</v>
      </c>
      <c r="O407" t="n">
        <v>14546.17</v>
      </c>
      <c r="P407" t="n">
        <v>339.14</v>
      </c>
      <c r="Q407" t="n">
        <v>446.62</v>
      </c>
      <c r="R407" t="n">
        <v>287.07</v>
      </c>
      <c r="S407" t="n">
        <v>40.63</v>
      </c>
      <c r="T407" t="n">
        <v>116953.83</v>
      </c>
      <c r="U407" t="n">
        <v>0.14</v>
      </c>
      <c r="V407" t="n">
        <v>0.61</v>
      </c>
      <c r="W407" t="n">
        <v>3.01</v>
      </c>
      <c r="X407" t="n">
        <v>7.22</v>
      </c>
      <c r="Y407" t="n">
        <v>0.5</v>
      </c>
      <c r="Z407" t="n">
        <v>10</v>
      </c>
    </row>
    <row r="408">
      <c r="A408" t="n">
        <v>1</v>
      </c>
      <c r="B408" t="n">
        <v>55</v>
      </c>
      <c r="C408" t="inlineStr">
        <is>
          <t xml:space="preserve">CONCLUIDO	</t>
        </is>
      </c>
      <c r="D408" t="n">
        <v>2.8879</v>
      </c>
      <c r="E408" t="n">
        <v>34.63</v>
      </c>
      <c r="F408" t="n">
        <v>29.96</v>
      </c>
      <c r="G408" t="n">
        <v>16.65</v>
      </c>
      <c r="H408" t="n">
        <v>0.3</v>
      </c>
      <c r="I408" t="n">
        <v>108</v>
      </c>
      <c r="J408" t="n">
        <v>117.34</v>
      </c>
      <c r="K408" t="n">
        <v>43.4</v>
      </c>
      <c r="L408" t="n">
        <v>2</v>
      </c>
      <c r="M408" t="n">
        <v>106</v>
      </c>
      <c r="N408" t="n">
        <v>16.94</v>
      </c>
      <c r="O408" t="n">
        <v>14705.49</v>
      </c>
      <c r="P408" t="n">
        <v>295.92</v>
      </c>
      <c r="Q408" t="n">
        <v>446.57</v>
      </c>
      <c r="R408" t="n">
        <v>153</v>
      </c>
      <c r="S408" t="n">
        <v>40.63</v>
      </c>
      <c r="T408" t="n">
        <v>50611.03</v>
      </c>
      <c r="U408" t="n">
        <v>0.27</v>
      </c>
      <c r="V408" t="n">
        <v>0.6899999999999999</v>
      </c>
      <c r="W408" t="n">
        <v>2.8</v>
      </c>
      <c r="X408" t="n">
        <v>3.13</v>
      </c>
      <c r="Y408" t="n">
        <v>0.5</v>
      </c>
      <c r="Z408" t="n">
        <v>10</v>
      </c>
    </row>
    <row r="409">
      <c r="A409" t="n">
        <v>2</v>
      </c>
      <c r="B409" t="n">
        <v>55</v>
      </c>
      <c r="C409" t="inlineStr">
        <is>
          <t xml:space="preserve">CONCLUIDO	</t>
        </is>
      </c>
      <c r="D409" t="n">
        <v>3.0711</v>
      </c>
      <c r="E409" t="n">
        <v>32.56</v>
      </c>
      <c r="F409" t="n">
        <v>28.83</v>
      </c>
      <c r="G409" t="n">
        <v>25.07</v>
      </c>
      <c r="H409" t="n">
        <v>0.45</v>
      </c>
      <c r="I409" t="n">
        <v>69</v>
      </c>
      <c r="J409" t="n">
        <v>118.63</v>
      </c>
      <c r="K409" t="n">
        <v>43.4</v>
      </c>
      <c r="L409" t="n">
        <v>3</v>
      </c>
      <c r="M409" t="n">
        <v>67</v>
      </c>
      <c r="N409" t="n">
        <v>17.23</v>
      </c>
      <c r="O409" t="n">
        <v>14865.24</v>
      </c>
      <c r="P409" t="n">
        <v>282.32</v>
      </c>
      <c r="Q409" t="n">
        <v>446.59</v>
      </c>
      <c r="R409" t="n">
        <v>115.99</v>
      </c>
      <c r="S409" t="n">
        <v>40.63</v>
      </c>
      <c r="T409" t="n">
        <v>32301.69</v>
      </c>
      <c r="U409" t="n">
        <v>0.35</v>
      </c>
      <c r="V409" t="n">
        <v>0.72</v>
      </c>
      <c r="W409" t="n">
        <v>2.74</v>
      </c>
      <c r="X409" t="n">
        <v>2</v>
      </c>
      <c r="Y409" t="n">
        <v>0.5</v>
      </c>
      <c r="Z409" t="n">
        <v>10</v>
      </c>
    </row>
    <row r="410">
      <c r="A410" t="n">
        <v>3</v>
      </c>
      <c r="B410" t="n">
        <v>55</v>
      </c>
      <c r="C410" t="inlineStr">
        <is>
          <t xml:space="preserve">CONCLUIDO	</t>
        </is>
      </c>
      <c r="D410" t="n">
        <v>3.1676</v>
      </c>
      <c r="E410" t="n">
        <v>31.57</v>
      </c>
      <c r="F410" t="n">
        <v>28.27</v>
      </c>
      <c r="G410" t="n">
        <v>33.26</v>
      </c>
      <c r="H410" t="n">
        <v>0.59</v>
      </c>
      <c r="I410" t="n">
        <v>51</v>
      </c>
      <c r="J410" t="n">
        <v>119.93</v>
      </c>
      <c r="K410" t="n">
        <v>43.4</v>
      </c>
      <c r="L410" t="n">
        <v>4</v>
      </c>
      <c r="M410" t="n">
        <v>49</v>
      </c>
      <c r="N410" t="n">
        <v>17.53</v>
      </c>
      <c r="O410" t="n">
        <v>15025.44</v>
      </c>
      <c r="P410" t="n">
        <v>274.34</v>
      </c>
      <c r="Q410" t="n">
        <v>446.57</v>
      </c>
      <c r="R410" t="n">
        <v>98.01000000000001</v>
      </c>
      <c r="S410" t="n">
        <v>40.63</v>
      </c>
      <c r="T410" t="n">
        <v>23398.07</v>
      </c>
      <c r="U410" t="n">
        <v>0.41</v>
      </c>
      <c r="V410" t="n">
        <v>0.74</v>
      </c>
      <c r="W410" t="n">
        <v>2.69</v>
      </c>
      <c r="X410" t="n">
        <v>1.44</v>
      </c>
      <c r="Y410" t="n">
        <v>0.5</v>
      </c>
      <c r="Z410" t="n">
        <v>10</v>
      </c>
    </row>
    <row r="411">
      <c r="A411" t="n">
        <v>4</v>
      </c>
      <c r="B411" t="n">
        <v>55</v>
      </c>
      <c r="C411" t="inlineStr">
        <is>
          <t xml:space="preserve">CONCLUIDO	</t>
        </is>
      </c>
      <c r="D411" t="n">
        <v>3.2264</v>
      </c>
      <c r="E411" t="n">
        <v>30.99</v>
      </c>
      <c r="F411" t="n">
        <v>27.95</v>
      </c>
      <c r="G411" t="n">
        <v>41.93</v>
      </c>
      <c r="H411" t="n">
        <v>0.73</v>
      </c>
      <c r="I411" t="n">
        <v>40</v>
      </c>
      <c r="J411" t="n">
        <v>121.23</v>
      </c>
      <c r="K411" t="n">
        <v>43.4</v>
      </c>
      <c r="L411" t="n">
        <v>5</v>
      </c>
      <c r="M411" t="n">
        <v>38</v>
      </c>
      <c r="N411" t="n">
        <v>17.83</v>
      </c>
      <c r="O411" t="n">
        <v>15186.08</v>
      </c>
      <c r="P411" t="n">
        <v>268.91</v>
      </c>
      <c r="Q411" t="n">
        <v>446.57</v>
      </c>
      <c r="R411" t="n">
        <v>87.98</v>
      </c>
      <c r="S411" t="n">
        <v>40.63</v>
      </c>
      <c r="T411" t="n">
        <v>18440.92</v>
      </c>
      <c r="U411" t="n">
        <v>0.46</v>
      </c>
      <c r="V411" t="n">
        <v>0.74</v>
      </c>
      <c r="W411" t="n">
        <v>2.67</v>
      </c>
      <c r="X411" t="n">
        <v>1.13</v>
      </c>
      <c r="Y411" t="n">
        <v>0.5</v>
      </c>
      <c r="Z411" t="n">
        <v>10</v>
      </c>
    </row>
    <row r="412">
      <c r="A412" t="n">
        <v>5</v>
      </c>
      <c r="B412" t="n">
        <v>55</v>
      </c>
      <c r="C412" t="inlineStr">
        <is>
          <t xml:space="preserve">CONCLUIDO	</t>
        </is>
      </c>
      <c r="D412" t="n">
        <v>3.2669</v>
      </c>
      <c r="E412" t="n">
        <v>30.61</v>
      </c>
      <c r="F412" t="n">
        <v>27.74</v>
      </c>
      <c r="G412" t="n">
        <v>50.43</v>
      </c>
      <c r="H412" t="n">
        <v>0.86</v>
      </c>
      <c r="I412" t="n">
        <v>33</v>
      </c>
      <c r="J412" t="n">
        <v>122.54</v>
      </c>
      <c r="K412" t="n">
        <v>43.4</v>
      </c>
      <c r="L412" t="n">
        <v>6</v>
      </c>
      <c r="M412" t="n">
        <v>31</v>
      </c>
      <c r="N412" t="n">
        <v>18.14</v>
      </c>
      <c r="O412" t="n">
        <v>15347.16</v>
      </c>
      <c r="P412" t="n">
        <v>264.49</v>
      </c>
      <c r="Q412" t="n">
        <v>446.57</v>
      </c>
      <c r="R412" t="n">
        <v>81.06</v>
      </c>
      <c r="S412" t="n">
        <v>40.63</v>
      </c>
      <c r="T412" t="n">
        <v>15015.3</v>
      </c>
      <c r="U412" t="n">
        <v>0.5</v>
      </c>
      <c r="V412" t="n">
        <v>0.75</v>
      </c>
      <c r="W412" t="n">
        <v>2.66</v>
      </c>
      <c r="X412" t="n">
        <v>0.91</v>
      </c>
      <c r="Y412" t="n">
        <v>0.5</v>
      </c>
      <c r="Z412" t="n">
        <v>10</v>
      </c>
    </row>
    <row r="413">
      <c r="A413" t="n">
        <v>6</v>
      </c>
      <c r="B413" t="n">
        <v>55</v>
      </c>
      <c r="C413" t="inlineStr">
        <is>
          <t xml:space="preserve">CONCLUIDO	</t>
        </is>
      </c>
      <c r="D413" t="n">
        <v>3.2954</v>
      </c>
      <c r="E413" t="n">
        <v>30.34</v>
      </c>
      <c r="F413" t="n">
        <v>27.59</v>
      </c>
      <c r="G413" t="n">
        <v>59.13</v>
      </c>
      <c r="H413" t="n">
        <v>1</v>
      </c>
      <c r="I413" t="n">
        <v>28</v>
      </c>
      <c r="J413" t="n">
        <v>123.85</v>
      </c>
      <c r="K413" t="n">
        <v>43.4</v>
      </c>
      <c r="L413" t="n">
        <v>7</v>
      </c>
      <c r="M413" t="n">
        <v>26</v>
      </c>
      <c r="N413" t="n">
        <v>18.45</v>
      </c>
      <c r="O413" t="n">
        <v>15508.69</v>
      </c>
      <c r="P413" t="n">
        <v>260.84</v>
      </c>
      <c r="Q413" t="n">
        <v>446.56</v>
      </c>
      <c r="R413" t="n">
        <v>76.39</v>
      </c>
      <c r="S413" t="n">
        <v>40.63</v>
      </c>
      <c r="T413" t="n">
        <v>12706.32</v>
      </c>
      <c r="U413" t="n">
        <v>0.53</v>
      </c>
      <c r="V413" t="n">
        <v>0.75</v>
      </c>
      <c r="W413" t="n">
        <v>2.65</v>
      </c>
      <c r="X413" t="n">
        <v>0.76</v>
      </c>
      <c r="Y413" t="n">
        <v>0.5</v>
      </c>
      <c r="Z413" t="n">
        <v>10</v>
      </c>
    </row>
    <row r="414">
      <c r="A414" t="n">
        <v>7</v>
      </c>
      <c r="B414" t="n">
        <v>55</v>
      </c>
      <c r="C414" t="inlineStr">
        <is>
          <t xml:space="preserve">CONCLUIDO	</t>
        </is>
      </c>
      <c r="D414" t="n">
        <v>3.3181</v>
      </c>
      <c r="E414" t="n">
        <v>30.14</v>
      </c>
      <c r="F414" t="n">
        <v>27.48</v>
      </c>
      <c r="G414" t="n">
        <v>68.7</v>
      </c>
      <c r="H414" t="n">
        <v>1.13</v>
      </c>
      <c r="I414" t="n">
        <v>24</v>
      </c>
      <c r="J414" t="n">
        <v>125.16</v>
      </c>
      <c r="K414" t="n">
        <v>43.4</v>
      </c>
      <c r="L414" t="n">
        <v>8</v>
      </c>
      <c r="M414" t="n">
        <v>22</v>
      </c>
      <c r="N414" t="n">
        <v>18.76</v>
      </c>
      <c r="O414" t="n">
        <v>15670.68</v>
      </c>
      <c r="P414" t="n">
        <v>257.01</v>
      </c>
      <c r="Q414" t="n">
        <v>446.58</v>
      </c>
      <c r="R414" t="n">
        <v>72.39</v>
      </c>
      <c r="S414" t="n">
        <v>40.63</v>
      </c>
      <c r="T414" t="n">
        <v>10727.12</v>
      </c>
      <c r="U414" t="n">
        <v>0.5600000000000001</v>
      </c>
      <c r="V414" t="n">
        <v>0.76</v>
      </c>
      <c r="W414" t="n">
        <v>2.65</v>
      </c>
      <c r="X414" t="n">
        <v>0.65</v>
      </c>
      <c r="Y414" t="n">
        <v>0.5</v>
      </c>
      <c r="Z414" t="n">
        <v>10</v>
      </c>
    </row>
    <row r="415">
      <c r="A415" t="n">
        <v>8</v>
      </c>
      <c r="B415" t="n">
        <v>55</v>
      </c>
      <c r="C415" t="inlineStr">
        <is>
          <t xml:space="preserve">CONCLUIDO	</t>
        </is>
      </c>
      <c r="D415" t="n">
        <v>3.3293</v>
      </c>
      <c r="E415" t="n">
        <v>30.04</v>
      </c>
      <c r="F415" t="n">
        <v>27.43</v>
      </c>
      <c r="G415" t="n">
        <v>74.8</v>
      </c>
      <c r="H415" t="n">
        <v>1.26</v>
      </c>
      <c r="I415" t="n">
        <v>22</v>
      </c>
      <c r="J415" t="n">
        <v>126.48</v>
      </c>
      <c r="K415" t="n">
        <v>43.4</v>
      </c>
      <c r="L415" t="n">
        <v>9</v>
      </c>
      <c r="M415" t="n">
        <v>20</v>
      </c>
      <c r="N415" t="n">
        <v>19.08</v>
      </c>
      <c r="O415" t="n">
        <v>15833.12</v>
      </c>
      <c r="P415" t="n">
        <v>253.73</v>
      </c>
      <c r="Q415" t="n">
        <v>446.56</v>
      </c>
      <c r="R415" t="n">
        <v>70.8</v>
      </c>
      <c r="S415" t="n">
        <v>40.63</v>
      </c>
      <c r="T415" t="n">
        <v>9942.030000000001</v>
      </c>
      <c r="U415" t="n">
        <v>0.57</v>
      </c>
      <c r="V415" t="n">
        <v>0.76</v>
      </c>
      <c r="W415" t="n">
        <v>2.64</v>
      </c>
      <c r="X415" t="n">
        <v>0.6</v>
      </c>
      <c r="Y415" t="n">
        <v>0.5</v>
      </c>
      <c r="Z415" t="n">
        <v>10</v>
      </c>
    </row>
    <row r="416">
      <c r="A416" t="n">
        <v>9</v>
      </c>
      <c r="B416" t="n">
        <v>55</v>
      </c>
      <c r="C416" t="inlineStr">
        <is>
          <t xml:space="preserve">CONCLUIDO	</t>
        </is>
      </c>
      <c r="D416" t="n">
        <v>3.3465</v>
      </c>
      <c r="E416" t="n">
        <v>29.88</v>
      </c>
      <c r="F416" t="n">
        <v>27.34</v>
      </c>
      <c r="G416" t="n">
        <v>86.34999999999999</v>
      </c>
      <c r="H416" t="n">
        <v>1.38</v>
      </c>
      <c r="I416" t="n">
        <v>19</v>
      </c>
      <c r="J416" t="n">
        <v>127.8</v>
      </c>
      <c r="K416" t="n">
        <v>43.4</v>
      </c>
      <c r="L416" t="n">
        <v>10</v>
      </c>
      <c r="M416" t="n">
        <v>17</v>
      </c>
      <c r="N416" t="n">
        <v>19.4</v>
      </c>
      <c r="O416" t="n">
        <v>15996.02</v>
      </c>
      <c r="P416" t="n">
        <v>250.53</v>
      </c>
      <c r="Q416" t="n">
        <v>446.56</v>
      </c>
      <c r="R416" t="n">
        <v>68.05</v>
      </c>
      <c r="S416" t="n">
        <v>40.63</v>
      </c>
      <c r="T416" t="n">
        <v>8582.34</v>
      </c>
      <c r="U416" t="n">
        <v>0.6</v>
      </c>
      <c r="V416" t="n">
        <v>0.76</v>
      </c>
      <c r="W416" t="n">
        <v>2.64</v>
      </c>
      <c r="X416" t="n">
        <v>0.52</v>
      </c>
      <c r="Y416" t="n">
        <v>0.5</v>
      </c>
      <c r="Z416" t="n">
        <v>10</v>
      </c>
    </row>
    <row r="417">
      <c r="A417" t="n">
        <v>10</v>
      </c>
      <c r="B417" t="n">
        <v>55</v>
      </c>
      <c r="C417" t="inlineStr">
        <is>
          <t xml:space="preserve">CONCLUIDO	</t>
        </is>
      </c>
      <c r="D417" t="n">
        <v>3.3527</v>
      </c>
      <c r="E417" t="n">
        <v>29.83</v>
      </c>
      <c r="F417" t="n">
        <v>27.31</v>
      </c>
      <c r="G417" t="n">
        <v>91.04000000000001</v>
      </c>
      <c r="H417" t="n">
        <v>1.5</v>
      </c>
      <c r="I417" t="n">
        <v>18</v>
      </c>
      <c r="J417" t="n">
        <v>129.13</v>
      </c>
      <c r="K417" t="n">
        <v>43.4</v>
      </c>
      <c r="L417" t="n">
        <v>11</v>
      </c>
      <c r="M417" t="n">
        <v>16</v>
      </c>
      <c r="N417" t="n">
        <v>19.73</v>
      </c>
      <c r="O417" t="n">
        <v>16159.39</v>
      </c>
      <c r="P417" t="n">
        <v>247.67</v>
      </c>
      <c r="Q417" t="n">
        <v>446.56</v>
      </c>
      <c r="R417" t="n">
        <v>67</v>
      </c>
      <c r="S417" t="n">
        <v>40.63</v>
      </c>
      <c r="T417" t="n">
        <v>8058.39</v>
      </c>
      <c r="U417" t="n">
        <v>0.61</v>
      </c>
      <c r="V417" t="n">
        <v>0.76</v>
      </c>
      <c r="W417" t="n">
        <v>2.64</v>
      </c>
      <c r="X417" t="n">
        <v>0.48</v>
      </c>
      <c r="Y417" t="n">
        <v>0.5</v>
      </c>
      <c r="Z417" t="n">
        <v>10</v>
      </c>
    </row>
    <row r="418">
      <c r="A418" t="n">
        <v>11</v>
      </c>
      <c r="B418" t="n">
        <v>55</v>
      </c>
      <c r="C418" t="inlineStr">
        <is>
          <t xml:space="preserve">CONCLUIDO	</t>
        </is>
      </c>
      <c r="D418" t="n">
        <v>3.3651</v>
      </c>
      <c r="E418" t="n">
        <v>29.72</v>
      </c>
      <c r="F418" t="n">
        <v>27.25</v>
      </c>
      <c r="G418" t="n">
        <v>102.19</v>
      </c>
      <c r="H418" t="n">
        <v>1.63</v>
      </c>
      <c r="I418" t="n">
        <v>16</v>
      </c>
      <c r="J418" t="n">
        <v>130.45</v>
      </c>
      <c r="K418" t="n">
        <v>43.4</v>
      </c>
      <c r="L418" t="n">
        <v>12</v>
      </c>
      <c r="M418" t="n">
        <v>14</v>
      </c>
      <c r="N418" t="n">
        <v>20.05</v>
      </c>
      <c r="O418" t="n">
        <v>16323.22</v>
      </c>
      <c r="P418" t="n">
        <v>245.54</v>
      </c>
      <c r="Q418" t="n">
        <v>446.56</v>
      </c>
      <c r="R418" t="n">
        <v>65.16</v>
      </c>
      <c r="S418" t="n">
        <v>40.63</v>
      </c>
      <c r="T418" t="n">
        <v>7150.79</v>
      </c>
      <c r="U418" t="n">
        <v>0.62</v>
      </c>
      <c r="V418" t="n">
        <v>0.76</v>
      </c>
      <c r="W418" t="n">
        <v>2.63</v>
      </c>
      <c r="X418" t="n">
        <v>0.42</v>
      </c>
      <c r="Y418" t="n">
        <v>0.5</v>
      </c>
      <c r="Z418" t="n">
        <v>10</v>
      </c>
    </row>
    <row r="419">
      <c r="A419" t="n">
        <v>12</v>
      </c>
      <c r="B419" t="n">
        <v>55</v>
      </c>
      <c r="C419" t="inlineStr">
        <is>
          <t xml:space="preserve">CONCLUIDO	</t>
        </is>
      </c>
      <c r="D419" t="n">
        <v>3.3709</v>
      </c>
      <c r="E419" t="n">
        <v>29.67</v>
      </c>
      <c r="F419" t="n">
        <v>27.22</v>
      </c>
      <c r="G419" t="n">
        <v>108.89</v>
      </c>
      <c r="H419" t="n">
        <v>1.74</v>
      </c>
      <c r="I419" t="n">
        <v>15</v>
      </c>
      <c r="J419" t="n">
        <v>131.79</v>
      </c>
      <c r="K419" t="n">
        <v>43.4</v>
      </c>
      <c r="L419" t="n">
        <v>13</v>
      </c>
      <c r="M419" t="n">
        <v>13</v>
      </c>
      <c r="N419" t="n">
        <v>20.39</v>
      </c>
      <c r="O419" t="n">
        <v>16487.53</v>
      </c>
      <c r="P419" t="n">
        <v>241.99</v>
      </c>
      <c r="Q419" t="n">
        <v>446.57</v>
      </c>
      <c r="R419" t="n">
        <v>64.19</v>
      </c>
      <c r="S419" t="n">
        <v>40.63</v>
      </c>
      <c r="T419" t="n">
        <v>6672.31</v>
      </c>
      <c r="U419" t="n">
        <v>0.63</v>
      </c>
      <c r="V419" t="n">
        <v>0.76</v>
      </c>
      <c r="W419" t="n">
        <v>2.63</v>
      </c>
      <c r="X419" t="n">
        <v>0.4</v>
      </c>
      <c r="Y419" t="n">
        <v>0.5</v>
      </c>
      <c r="Z419" t="n">
        <v>10</v>
      </c>
    </row>
    <row r="420">
      <c r="A420" t="n">
        <v>13</v>
      </c>
      <c r="B420" t="n">
        <v>55</v>
      </c>
      <c r="C420" t="inlineStr">
        <is>
          <t xml:space="preserve">CONCLUIDO	</t>
        </is>
      </c>
      <c r="D420" t="n">
        <v>3.3775</v>
      </c>
      <c r="E420" t="n">
        <v>29.61</v>
      </c>
      <c r="F420" t="n">
        <v>27.19</v>
      </c>
      <c r="G420" t="n">
        <v>116.52</v>
      </c>
      <c r="H420" t="n">
        <v>1.86</v>
      </c>
      <c r="I420" t="n">
        <v>14</v>
      </c>
      <c r="J420" t="n">
        <v>133.12</v>
      </c>
      <c r="K420" t="n">
        <v>43.4</v>
      </c>
      <c r="L420" t="n">
        <v>14</v>
      </c>
      <c r="M420" t="n">
        <v>12</v>
      </c>
      <c r="N420" t="n">
        <v>20.72</v>
      </c>
      <c r="O420" t="n">
        <v>16652.31</v>
      </c>
      <c r="P420" t="n">
        <v>238.28</v>
      </c>
      <c r="Q420" t="n">
        <v>446.56</v>
      </c>
      <c r="R420" t="n">
        <v>63.13</v>
      </c>
      <c r="S420" t="n">
        <v>40.63</v>
      </c>
      <c r="T420" t="n">
        <v>6146.71</v>
      </c>
      <c r="U420" t="n">
        <v>0.64</v>
      </c>
      <c r="V420" t="n">
        <v>0.76</v>
      </c>
      <c r="W420" t="n">
        <v>2.63</v>
      </c>
      <c r="X420" t="n">
        <v>0.36</v>
      </c>
      <c r="Y420" t="n">
        <v>0.5</v>
      </c>
      <c r="Z420" t="n">
        <v>10</v>
      </c>
    </row>
    <row r="421">
      <c r="A421" t="n">
        <v>14</v>
      </c>
      <c r="B421" t="n">
        <v>55</v>
      </c>
      <c r="C421" t="inlineStr">
        <is>
          <t xml:space="preserve">CONCLUIDO	</t>
        </is>
      </c>
      <c r="D421" t="n">
        <v>3.3816</v>
      </c>
      <c r="E421" t="n">
        <v>29.57</v>
      </c>
      <c r="F421" t="n">
        <v>27.18</v>
      </c>
      <c r="G421" t="n">
        <v>125.43</v>
      </c>
      <c r="H421" t="n">
        <v>1.97</v>
      </c>
      <c r="I421" t="n">
        <v>13</v>
      </c>
      <c r="J421" t="n">
        <v>134.46</v>
      </c>
      <c r="K421" t="n">
        <v>43.4</v>
      </c>
      <c r="L421" t="n">
        <v>15</v>
      </c>
      <c r="M421" t="n">
        <v>11</v>
      </c>
      <c r="N421" t="n">
        <v>21.06</v>
      </c>
      <c r="O421" t="n">
        <v>16817.7</v>
      </c>
      <c r="P421" t="n">
        <v>237.94</v>
      </c>
      <c r="Q421" t="n">
        <v>446.58</v>
      </c>
      <c r="R421" t="n">
        <v>62.61</v>
      </c>
      <c r="S421" t="n">
        <v>40.63</v>
      </c>
      <c r="T421" t="n">
        <v>5888.83</v>
      </c>
      <c r="U421" t="n">
        <v>0.65</v>
      </c>
      <c r="V421" t="n">
        <v>0.76</v>
      </c>
      <c r="W421" t="n">
        <v>2.63</v>
      </c>
      <c r="X421" t="n">
        <v>0.35</v>
      </c>
      <c r="Y421" t="n">
        <v>0.5</v>
      </c>
      <c r="Z421" t="n">
        <v>10</v>
      </c>
    </row>
    <row r="422">
      <c r="A422" t="n">
        <v>15</v>
      </c>
      <c r="B422" t="n">
        <v>55</v>
      </c>
      <c r="C422" t="inlineStr">
        <is>
          <t xml:space="preserve">CONCLUIDO	</t>
        </is>
      </c>
      <c r="D422" t="n">
        <v>3.389</v>
      </c>
      <c r="E422" t="n">
        <v>29.51</v>
      </c>
      <c r="F422" t="n">
        <v>27.14</v>
      </c>
      <c r="G422" t="n">
        <v>135.68</v>
      </c>
      <c r="H422" t="n">
        <v>2.08</v>
      </c>
      <c r="I422" t="n">
        <v>12</v>
      </c>
      <c r="J422" t="n">
        <v>135.81</v>
      </c>
      <c r="K422" t="n">
        <v>43.4</v>
      </c>
      <c r="L422" t="n">
        <v>16</v>
      </c>
      <c r="M422" t="n">
        <v>10</v>
      </c>
      <c r="N422" t="n">
        <v>21.41</v>
      </c>
      <c r="O422" t="n">
        <v>16983.46</v>
      </c>
      <c r="P422" t="n">
        <v>233.76</v>
      </c>
      <c r="Q422" t="n">
        <v>446.58</v>
      </c>
      <c r="R422" t="n">
        <v>61.23</v>
      </c>
      <c r="S422" t="n">
        <v>40.63</v>
      </c>
      <c r="T422" t="n">
        <v>5202.72</v>
      </c>
      <c r="U422" t="n">
        <v>0.66</v>
      </c>
      <c r="V422" t="n">
        <v>0.77</v>
      </c>
      <c r="W422" t="n">
        <v>2.63</v>
      </c>
      <c r="X422" t="n">
        <v>0.31</v>
      </c>
      <c r="Y422" t="n">
        <v>0.5</v>
      </c>
      <c r="Z422" t="n">
        <v>10</v>
      </c>
    </row>
    <row r="423">
      <c r="A423" t="n">
        <v>16</v>
      </c>
      <c r="B423" t="n">
        <v>55</v>
      </c>
      <c r="C423" t="inlineStr">
        <is>
          <t xml:space="preserve">CONCLUIDO	</t>
        </is>
      </c>
      <c r="D423" t="n">
        <v>3.3938</v>
      </c>
      <c r="E423" t="n">
        <v>29.47</v>
      </c>
      <c r="F423" t="n">
        <v>27.12</v>
      </c>
      <c r="G423" t="n">
        <v>147.92</v>
      </c>
      <c r="H423" t="n">
        <v>2.19</v>
      </c>
      <c r="I423" t="n">
        <v>11</v>
      </c>
      <c r="J423" t="n">
        <v>137.15</v>
      </c>
      <c r="K423" t="n">
        <v>43.4</v>
      </c>
      <c r="L423" t="n">
        <v>17</v>
      </c>
      <c r="M423" t="n">
        <v>9</v>
      </c>
      <c r="N423" t="n">
        <v>21.75</v>
      </c>
      <c r="O423" t="n">
        <v>17149.71</v>
      </c>
      <c r="P423" t="n">
        <v>230.37</v>
      </c>
      <c r="Q423" t="n">
        <v>446.56</v>
      </c>
      <c r="R423" t="n">
        <v>60.66</v>
      </c>
      <c r="S423" t="n">
        <v>40.63</v>
      </c>
      <c r="T423" t="n">
        <v>4927.51</v>
      </c>
      <c r="U423" t="n">
        <v>0.67</v>
      </c>
      <c r="V423" t="n">
        <v>0.77</v>
      </c>
      <c r="W423" t="n">
        <v>2.63</v>
      </c>
      <c r="X423" t="n">
        <v>0.29</v>
      </c>
      <c r="Y423" t="n">
        <v>0.5</v>
      </c>
      <c r="Z423" t="n">
        <v>10</v>
      </c>
    </row>
    <row r="424">
      <c r="A424" t="n">
        <v>17</v>
      </c>
      <c r="B424" t="n">
        <v>55</v>
      </c>
      <c r="C424" t="inlineStr">
        <is>
          <t xml:space="preserve">CONCLUIDO	</t>
        </is>
      </c>
      <c r="D424" t="n">
        <v>3.4003</v>
      </c>
      <c r="E424" t="n">
        <v>29.41</v>
      </c>
      <c r="F424" t="n">
        <v>27.09</v>
      </c>
      <c r="G424" t="n">
        <v>162.51</v>
      </c>
      <c r="H424" t="n">
        <v>2.3</v>
      </c>
      <c r="I424" t="n">
        <v>10</v>
      </c>
      <c r="J424" t="n">
        <v>138.51</v>
      </c>
      <c r="K424" t="n">
        <v>43.4</v>
      </c>
      <c r="L424" t="n">
        <v>18</v>
      </c>
      <c r="M424" t="n">
        <v>7</v>
      </c>
      <c r="N424" t="n">
        <v>22.11</v>
      </c>
      <c r="O424" t="n">
        <v>17316.45</v>
      </c>
      <c r="P424" t="n">
        <v>226.2</v>
      </c>
      <c r="Q424" t="n">
        <v>446.56</v>
      </c>
      <c r="R424" t="n">
        <v>59.62</v>
      </c>
      <c r="S424" t="n">
        <v>40.63</v>
      </c>
      <c r="T424" t="n">
        <v>4409.41</v>
      </c>
      <c r="U424" t="n">
        <v>0.68</v>
      </c>
      <c r="V424" t="n">
        <v>0.77</v>
      </c>
      <c r="W424" t="n">
        <v>2.63</v>
      </c>
      <c r="X424" t="n">
        <v>0.26</v>
      </c>
      <c r="Y424" t="n">
        <v>0.5</v>
      </c>
      <c r="Z424" t="n">
        <v>10</v>
      </c>
    </row>
    <row r="425">
      <c r="A425" t="n">
        <v>18</v>
      </c>
      <c r="B425" t="n">
        <v>55</v>
      </c>
      <c r="C425" t="inlineStr">
        <is>
          <t xml:space="preserve">CONCLUIDO	</t>
        </is>
      </c>
      <c r="D425" t="n">
        <v>3.3986</v>
      </c>
      <c r="E425" t="n">
        <v>29.42</v>
      </c>
      <c r="F425" t="n">
        <v>27.1</v>
      </c>
      <c r="G425" t="n">
        <v>162.6</v>
      </c>
      <c r="H425" t="n">
        <v>2.4</v>
      </c>
      <c r="I425" t="n">
        <v>10</v>
      </c>
      <c r="J425" t="n">
        <v>139.86</v>
      </c>
      <c r="K425" t="n">
        <v>43.4</v>
      </c>
      <c r="L425" t="n">
        <v>19</v>
      </c>
      <c r="M425" t="n">
        <v>5</v>
      </c>
      <c r="N425" t="n">
        <v>22.46</v>
      </c>
      <c r="O425" t="n">
        <v>17483.7</v>
      </c>
      <c r="P425" t="n">
        <v>226.62</v>
      </c>
      <c r="Q425" t="n">
        <v>446.56</v>
      </c>
      <c r="R425" t="n">
        <v>60.08</v>
      </c>
      <c r="S425" t="n">
        <v>40.63</v>
      </c>
      <c r="T425" t="n">
        <v>4640.81</v>
      </c>
      <c r="U425" t="n">
        <v>0.68</v>
      </c>
      <c r="V425" t="n">
        <v>0.77</v>
      </c>
      <c r="W425" t="n">
        <v>2.63</v>
      </c>
      <c r="X425" t="n">
        <v>0.27</v>
      </c>
      <c r="Y425" t="n">
        <v>0.5</v>
      </c>
      <c r="Z425" t="n">
        <v>10</v>
      </c>
    </row>
    <row r="426">
      <c r="A426" t="n">
        <v>19</v>
      </c>
      <c r="B426" t="n">
        <v>55</v>
      </c>
      <c r="C426" t="inlineStr">
        <is>
          <t xml:space="preserve">CONCLUIDO	</t>
        </is>
      </c>
      <c r="D426" t="n">
        <v>3.3983</v>
      </c>
      <c r="E426" t="n">
        <v>29.43</v>
      </c>
      <c r="F426" t="n">
        <v>27.1</v>
      </c>
      <c r="G426" t="n">
        <v>162.62</v>
      </c>
      <c r="H426" t="n">
        <v>2.5</v>
      </c>
      <c r="I426" t="n">
        <v>10</v>
      </c>
      <c r="J426" t="n">
        <v>141.22</v>
      </c>
      <c r="K426" t="n">
        <v>43.4</v>
      </c>
      <c r="L426" t="n">
        <v>20</v>
      </c>
      <c r="M426" t="n">
        <v>3</v>
      </c>
      <c r="N426" t="n">
        <v>22.82</v>
      </c>
      <c r="O426" t="n">
        <v>17651.44</v>
      </c>
      <c r="P426" t="n">
        <v>225.87</v>
      </c>
      <c r="Q426" t="n">
        <v>446.56</v>
      </c>
      <c r="R426" t="n">
        <v>60.12</v>
      </c>
      <c r="S426" t="n">
        <v>40.63</v>
      </c>
      <c r="T426" t="n">
        <v>4661.01</v>
      </c>
      <c r="U426" t="n">
        <v>0.68</v>
      </c>
      <c r="V426" t="n">
        <v>0.77</v>
      </c>
      <c r="W426" t="n">
        <v>2.63</v>
      </c>
      <c r="X426" t="n">
        <v>0.28</v>
      </c>
      <c r="Y426" t="n">
        <v>0.5</v>
      </c>
      <c r="Z426" t="n">
        <v>10</v>
      </c>
    </row>
    <row r="427">
      <c r="A427" t="n">
        <v>20</v>
      </c>
      <c r="B427" t="n">
        <v>55</v>
      </c>
      <c r="C427" t="inlineStr">
        <is>
          <t xml:space="preserve">CONCLUIDO	</t>
        </is>
      </c>
      <c r="D427" t="n">
        <v>3.3979</v>
      </c>
      <c r="E427" t="n">
        <v>29.43</v>
      </c>
      <c r="F427" t="n">
        <v>27.11</v>
      </c>
      <c r="G427" t="n">
        <v>162.64</v>
      </c>
      <c r="H427" t="n">
        <v>2.61</v>
      </c>
      <c r="I427" t="n">
        <v>10</v>
      </c>
      <c r="J427" t="n">
        <v>142.59</v>
      </c>
      <c r="K427" t="n">
        <v>43.4</v>
      </c>
      <c r="L427" t="n">
        <v>21</v>
      </c>
      <c r="M427" t="n">
        <v>1</v>
      </c>
      <c r="N427" t="n">
        <v>23.19</v>
      </c>
      <c r="O427" t="n">
        <v>17819.69</v>
      </c>
      <c r="P427" t="n">
        <v>226.69</v>
      </c>
      <c r="Q427" t="n">
        <v>446.56</v>
      </c>
      <c r="R427" t="n">
        <v>60.12</v>
      </c>
      <c r="S427" t="n">
        <v>40.63</v>
      </c>
      <c r="T427" t="n">
        <v>4662.34</v>
      </c>
      <c r="U427" t="n">
        <v>0.68</v>
      </c>
      <c r="V427" t="n">
        <v>0.77</v>
      </c>
      <c r="W427" t="n">
        <v>2.63</v>
      </c>
      <c r="X427" t="n">
        <v>0.28</v>
      </c>
      <c r="Y427" t="n">
        <v>0.5</v>
      </c>
      <c r="Z427" t="n">
        <v>10</v>
      </c>
    </row>
    <row r="428">
      <c r="A428" t="n">
        <v>21</v>
      </c>
      <c r="B428" t="n">
        <v>55</v>
      </c>
      <c r="C428" t="inlineStr">
        <is>
          <t xml:space="preserve">CONCLUIDO	</t>
        </is>
      </c>
      <c r="D428" t="n">
        <v>3.3983</v>
      </c>
      <c r="E428" t="n">
        <v>29.43</v>
      </c>
      <c r="F428" t="n">
        <v>27.1</v>
      </c>
      <c r="G428" t="n">
        <v>162.62</v>
      </c>
      <c r="H428" t="n">
        <v>2.7</v>
      </c>
      <c r="I428" t="n">
        <v>10</v>
      </c>
      <c r="J428" t="n">
        <v>143.96</v>
      </c>
      <c r="K428" t="n">
        <v>43.4</v>
      </c>
      <c r="L428" t="n">
        <v>22</v>
      </c>
      <c r="M428" t="n">
        <v>1</v>
      </c>
      <c r="N428" t="n">
        <v>23.56</v>
      </c>
      <c r="O428" t="n">
        <v>17988.46</v>
      </c>
      <c r="P428" t="n">
        <v>227.89</v>
      </c>
      <c r="Q428" t="n">
        <v>446.56</v>
      </c>
      <c r="R428" t="n">
        <v>60.08</v>
      </c>
      <c r="S428" t="n">
        <v>40.63</v>
      </c>
      <c r="T428" t="n">
        <v>4640.49</v>
      </c>
      <c r="U428" t="n">
        <v>0.68</v>
      </c>
      <c r="V428" t="n">
        <v>0.77</v>
      </c>
      <c r="W428" t="n">
        <v>2.63</v>
      </c>
      <c r="X428" t="n">
        <v>0.28</v>
      </c>
      <c r="Y428" t="n">
        <v>0.5</v>
      </c>
      <c r="Z428" t="n">
        <v>10</v>
      </c>
    </row>
    <row r="429">
      <c r="A429" t="n">
        <v>22</v>
      </c>
      <c r="B429" t="n">
        <v>55</v>
      </c>
      <c r="C429" t="inlineStr">
        <is>
          <t xml:space="preserve">CONCLUIDO	</t>
        </is>
      </c>
      <c r="D429" t="n">
        <v>3.3985</v>
      </c>
      <c r="E429" t="n">
        <v>29.42</v>
      </c>
      <c r="F429" t="n">
        <v>27.1</v>
      </c>
      <c r="G429" t="n">
        <v>162.61</v>
      </c>
      <c r="H429" t="n">
        <v>2.8</v>
      </c>
      <c r="I429" t="n">
        <v>10</v>
      </c>
      <c r="J429" t="n">
        <v>145.33</v>
      </c>
      <c r="K429" t="n">
        <v>43.4</v>
      </c>
      <c r="L429" t="n">
        <v>23</v>
      </c>
      <c r="M429" t="n">
        <v>0</v>
      </c>
      <c r="N429" t="n">
        <v>23.93</v>
      </c>
      <c r="O429" t="n">
        <v>18157.74</v>
      </c>
      <c r="P429" t="n">
        <v>229.63</v>
      </c>
      <c r="Q429" t="n">
        <v>446.56</v>
      </c>
      <c r="R429" t="n">
        <v>59.97</v>
      </c>
      <c r="S429" t="n">
        <v>40.63</v>
      </c>
      <c r="T429" t="n">
        <v>4582.91</v>
      </c>
      <c r="U429" t="n">
        <v>0.68</v>
      </c>
      <c r="V429" t="n">
        <v>0.77</v>
      </c>
      <c r="W429" t="n">
        <v>2.63</v>
      </c>
      <c r="X429" t="n">
        <v>0.27</v>
      </c>
      <c r="Y429" t="n">
        <v>0.5</v>
      </c>
      <c r="Z4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INDEX(resultados!$A$2:$ZZ$429, 1, MATCH($B$1, resultados!$A$1:$ZZ$1, 0))</f>
        <v/>
      </c>
      <c r="B7">
        <f>INDEX(resultados!$A$2:$ZZ$429, 1, MATCH($B$2, resultados!$A$1:$ZZ$1, 0))</f>
        <v/>
      </c>
      <c r="C7">
        <f>INDEX(resultados!$A$2:$ZZ$429, 1, MATCH($B$3, resultados!$A$1:$ZZ$1, 0))</f>
        <v/>
      </c>
    </row>
    <row r="8">
      <c r="A8">
        <f>INDEX(resultados!$A$2:$ZZ$429, 2, MATCH($B$1, resultados!$A$1:$ZZ$1, 0))</f>
        <v/>
      </c>
      <c r="B8">
        <f>INDEX(resultados!$A$2:$ZZ$429, 2, MATCH($B$2, resultados!$A$1:$ZZ$1, 0))</f>
        <v/>
      </c>
      <c r="C8">
        <f>INDEX(resultados!$A$2:$ZZ$429, 2, MATCH($B$3, resultados!$A$1:$ZZ$1, 0))</f>
        <v/>
      </c>
    </row>
    <row r="9">
      <c r="A9">
        <f>INDEX(resultados!$A$2:$ZZ$429, 3, MATCH($B$1, resultados!$A$1:$ZZ$1, 0))</f>
        <v/>
      </c>
      <c r="B9">
        <f>INDEX(resultados!$A$2:$ZZ$429, 3, MATCH($B$2, resultados!$A$1:$ZZ$1, 0))</f>
        <v/>
      </c>
      <c r="C9">
        <f>INDEX(resultados!$A$2:$ZZ$429, 3, MATCH($B$3, resultados!$A$1:$ZZ$1, 0))</f>
        <v/>
      </c>
    </row>
    <row r="10">
      <c r="A10">
        <f>INDEX(resultados!$A$2:$ZZ$429, 4, MATCH($B$1, resultados!$A$1:$ZZ$1, 0))</f>
        <v/>
      </c>
      <c r="B10">
        <f>INDEX(resultados!$A$2:$ZZ$429, 4, MATCH($B$2, resultados!$A$1:$ZZ$1, 0))</f>
        <v/>
      </c>
      <c r="C10">
        <f>INDEX(resultados!$A$2:$ZZ$429, 4, MATCH($B$3, resultados!$A$1:$ZZ$1, 0))</f>
        <v/>
      </c>
    </row>
    <row r="11">
      <c r="A11">
        <f>INDEX(resultados!$A$2:$ZZ$429, 5, MATCH($B$1, resultados!$A$1:$ZZ$1, 0))</f>
        <v/>
      </c>
      <c r="B11">
        <f>INDEX(resultados!$A$2:$ZZ$429, 5, MATCH($B$2, resultados!$A$1:$ZZ$1, 0))</f>
        <v/>
      </c>
      <c r="C11">
        <f>INDEX(resultados!$A$2:$ZZ$429, 5, MATCH($B$3, resultados!$A$1:$ZZ$1, 0))</f>
        <v/>
      </c>
    </row>
    <row r="12">
      <c r="A12">
        <f>INDEX(resultados!$A$2:$ZZ$429, 6, MATCH($B$1, resultados!$A$1:$ZZ$1, 0))</f>
        <v/>
      </c>
      <c r="B12">
        <f>INDEX(resultados!$A$2:$ZZ$429, 6, MATCH($B$2, resultados!$A$1:$ZZ$1, 0))</f>
        <v/>
      </c>
      <c r="C12">
        <f>INDEX(resultados!$A$2:$ZZ$429, 6, MATCH($B$3, resultados!$A$1:$ZZ$1, 0))</f>
        <v/>
      </c>
    </row>
    <row r="13">
      <c r="A13">
        <f>INDEX(resultados!$A$2:$ZZ$429, 7, MATCH($B$1, resultados!$A$1:$ZZ$1, 0))</f>
        <v/>
      </c>
      <c r="B13">
        <f>INDEX(resultados!$A$2:$ZZ$429, 7, MATCH($B$2, resultados!$A$1:$ZZ$1, 0))</f>
        <v/>
      </c>
      <c r="C13">
        <f>INDEX(resultados!$A$2:$ZZ$429, 7, MATCH($B$3, resultados!$A$1:$ZZ$1, 0))</f>
        <v/>
      </c>
    </row>
    <row r="14">
      <c r="A14">
        <f>INDEX(resultados!$A$2:$ZZ$429, 8, MATCH($B$1, resultados!$A$1:$ZZ$1, 0))</f>
        <v/>
      </c>
      <c r="B14">
        <f>INDEX(resultados!$A$2:$ZZ$429, 8, MATCH($B$2, resultados!$A$1:$ZZ$1, 0))</f>
        <v/>
      </c>
      <c r="C14">
        <f>INDEX(resultados!$A$2:$ZZ$429, 8, MATCH($B$3, resultados!$A$1:$ZZ$1, 0))</f>
        <v/>
      </c>
    </row>
    <row r="15">
      <c r="A15">
        <f>INDEX(resultados!$A$2:$ZZ$429, 9, MATCH($B$1, resultados!$A$1:$ZZ$1, 0))</f>
        <v/>
      </c>
      <c r="B15">
        <f>INDEX(resultados!$A$2:$ZZ$429, 9, MATCH($B$2, resultados!$A$1:$ZZ$1, 0))</f>
        <v/>
      </c>
      <c r="C15">
        <f>INDEX(resultados!$A$2:$ZZ$429, 9, MATCH($B$3, resultados!$A$1:$ZZ$1, 0))</f>
        <v/>
      </c>
    </row>
    <row r="16">
      <c r="A16">
        <f>INDEX(resultados!$A$2:$ZZ$429, 10, MATCH($B$1, resultados!$A$1:$ZZ$1, 0))</f>
        <v/>
      </c>
      <c r="B16">
        <f>INDEX(resultados!$A$2:$ZZ$429, 10, MATCH($B$2, resultados!$A$1:$ZZ$1, 0))</f>
        <v/>
      </c>
      <c r="C16">
        <f>INDEX(resultados!$A$2:$ZZ$429, 10, MATCH($B$3, resultados!$A$1:$ZZ$1, 0))</f>
        <v/>
      </c>
    </row>
    <row r="17">
      <c r="A17">
        <f>INDEX(resultados!$A$2:$ZZ$429, 11, MATCH($B$1, resultados!$A$1:$ZZ$1, 0))</f>
        <v/>
      </c>
      <c r="B17">
        <f>INDEX(resultados!$A$2:$ZZ$429, 11, MATCH($B$2, resultados!$A$1:$ZZ$1, 0))</f>
        <v/>
      </c>
      <c r="C17">
        <f>INDEX(resultados!$A$2:$ZZ$429, 11, MATCH($B$3, resultados!$A$1:$ZZ$1, 0))</f>
        <v/>
      </c>
    </row>
    <row r="18">
      <c r="A18">
        <f>INDEX(resultados!$A$2:$ZZ$429, 12, MATCH($B$1, resultados!$A$1:$ZZ$1, 0))</f>
        <v/>
      </c>
      <c r="B18">
        <f>INDEX(resultados!$A$2:$ZZ$429, 12, MATCH($B$2, resultados!$A$1:$ZZ$1, 0))</f>
        <v/>
      </c>
      <c r="C18">
        <f>INDEX(resultados!$A$2:$ZZ$429, 12, MATCH($B$3, resultados!$A$1:$ZZ$1, 0))</f>
        <v/>
      </c>
    </row>
    <row r="19">
      <c r="A19">
        <f>INDEX(resultados!$A$2:$ZZ$429, 13, MATCH($B$1, resultados!$A$1:$ZZ$1, 0))</f>
        <v/>
      </c>
      <c r="B19">
        <f>INDEX(resultados!$A$2:$ZZ$429, 13, MATCH($B$2, resultados!$A$1:$ZZ$1, 0))</f>
        <v/>
      </c>
      <c r="C19">
        <f>INDEX(resultados!$A$2:$ZZ$429, 13, MATCH($B$3, resultados!$A$1:$ZZ$1, 0))</f>
        <v/>
      </c>
    </row>
    <row r="20">
      <c r="A20">
        <f>INDEX(resultados!$A$2:$ZZ$429, 14, MATCH($B$1, resultados!$A$1:$ZZ$1, 0))</f>
        <v/>
      </c>
      <c r="B20">
        <f>INDEX(resultados!$A$2:$ZZ$429, 14, MATCH($B$2, resultados!$A$1:$ZZ$1, 0))</f>
        <v/>
      </c>
      <c r="C20">
        <f>INDEX(resultados!$A$2:$ZZ$429, 14, MATCH($B$3, resultados!$A$1:$ZZ$1, 0))</f>
        <v/>
      </c>
    </row>
    <row r="21">
      <c r="A21">
        <f>INDEX(resultados!$A$2:$ZZ$429, 15, MATCH($B$1, resultados!$A$1:$ZZ$1, 0))</f>
        <v/>
      </c>
      <c r="B21">
        <f>INDEX(resultados!$A$2:$ZZ$429, 15, MATCH($B$2, resultados!$A$1:$ZZ$1, 0))</f>
        <v/>
      </c>
      <c r="C21">
        <f>INDEX(resultados!$A$2:$ZZ$429, 15, MATCH($B$3, resultados!$A$1:$ZZ$1, 0))</f>
        <v/>
      </c>
    </row>
    <row r="22">
      <c r="A22">
        <f>INDEX(resultados!$A$2:$ZZ$429, 16, MATCH($B$1, resultados!$A$1:$ZZ$1, 0))</f>
        <v/>
      </c>
      <c r="B22">
        <f>INDEX(resultados!$A$2:$ZZ$429, 16, MATCH($B$2, resultados!$A$1:$ZZ$1, 0))</f>
        <v/>
      </c>
      <c r="C22">
        <f>INDEX(resultados!$A$2:$ZZ$429, 16, MATCH($B$3, resultados!$A$1:$ZZ$1, 0))</f>
        <v/>
      </c>
    </row>
    <row r="23">
      <c r="A23">
        <f>INDEX(resultados!$A$2:$ZZ$429, 17, MATCH($B$1, resultados!$A$1:$ZZ$1, 0))</f>
        <v/>
      </c>
      <c r="B23">
        <f>INDEX(resultados!$A$2:$ZZ$429, 17, MATCH($B$2, resultados!$A$1:$ZZ$1, 0))</f>
        <v/>
      </c>
      <c r="C23">
        <f>INDEX(resultados!$A$2:$ZZ$429, 17, MATCH($B$3, resultados!$A$1:$ZZ$1, 0))</f>
        <v/>
      </c>
    </row>
    <row r="24">
      <c r="A24">
        <f>INDEX(resultados!$A$2:$ZZ$429, 18, MATCH($B$1, resultados!$A$1:$ZZ$1, 0))</f>
        <v/>
      </c>
      <c r="B24">
        <f>INDEX(resultados!$A$2:$ZZ$429, 18, MATCH($B$2, resultados!$A$1:$ZZ$1, 0))</f>
        <v/>
      </c>
      <c r="C24">
        <f>INDEX(resultados!$A$2:$ZZ$429, 18, MATCH($B$3, resultados!$A$1:$ZZ$1, 0))</f>
        <v/>
      </c>
    </row>
    <row r="25">
      <c r="A25">
        <f>INDEX(resultados!$A$2:$ZZ$429, 19, MATCH($B$1, resultados!$A$1:$ZZ$1, 0))</f>
        <v/>
      </c>
      <c r="B25">
        <f>INDEX(resultados!$A$2:$ZZ$429, 19, MATCH($B$2, resultados!$A$1:$ZZ$1, 0))</f>
        <v/>
      </c>
      <c r="C25">
        <f>INDEX(resultados!$A$2:$ZZ$429, 19, MATCH($B$3, resultados!$A$1:$ZZ$1, 0))</f>
        <v/>
      </c>
    </row>
    <row r="26">
      <c r="A26">
        <f>INDEX(resultados!$A$2:$ZZ$429, 20, MATCH($B$1, resultados!$A$1:$ZZ$1, 0))</f>
        <v/>
      </c>
      <c r="B26">
        <f>INDEX(resultados!$A$2:$ZZ$429, 20, MATCH($B$2, resultados!$A$1:$ZZ$1, 0))</f>
        <v/>
      </c>
      <c r="C26">
        <f>INDEX(resultados!$A$2:$ZZ$429, 20, MATCH($B$3, resultados!$A$1:$ZZ$1, 0))</f>
        <v/>
      </c>
    </row>
    <row r="27">
      <c r="A27">
        <f>INDEX(resultados!$A$2:$ZZ$429, 21, MATCH($B$1, resultados!$A$1:$ZZ$1, 0))</f>
        <v/>
      </c>
      <c r="B27">
        <f>INDEX(resultados!$A$2:$ZZ$429, 21, MATCH($B$2, resultados!$A$1:$ZZ$1, 0))</f>
        <v/>
      </c>
      <c r="C27">
        <f>INDEX(resultados!$A$2:$ZZ$429, 21, MATCH($B$3, resultados!$A$1:$ZZ$1, 0))</f>
        <v/>
      </c>
    </row>
    <row r="28">
      <c r="A28">
        <f>INDEX(resultados!$A$2:$ZZ$429, 22, MATCH($B$1, resultados!$A$1:$ZZ$1, 0))</f>
        <v/>
      </c>
      <c r="B28">
        <f>INDEX(resultados!$A$2:$ZZ$429, 22, MATCH($B$2, resultados!$A$1:$ZZ$1, 0))</f>
        <v/>
      </c>
      <c r="C28">
        <f>INDEX(resultados!$A$2:$ZZ$429, 22, MATCH($B$3, resultados!$A$1:$ZZ$1, 0))</f>
        <v/>
      </c>
    </row>
    <row r="29">
      <c r="A29">
        <f>INDEX(resultados!$A$2:$ZZ$429, 23, MATCH($B$1, resultados!$A$1:$ZZ$1, 0))</f>
        <v/>
      </c>
      <c r="B29">
        <f>INDEX(resultados!$A$2:$ZZ$429, 23, MATCH($B$2, resultados!$A$1:$ZZ$1, 0))</f>
        <v/>
      </c>
      <c r="C29">
        <f>INDEX(resultados!$A$2:$ZZ$429, 23, MATCH($B$3, resultados!$A$1:$ZZ$1, 0))</f>
        <v/>
      </c>
    </row>
    <row r="30">
      <c r="A30">
        <f>INDEX(resultados!$A$2:$ZZ$429, 24, MATCH($B$1, resultados!$A$1:$ZZ$1, 0))</f>
        <v/>
      </c>
      <c r="B30">
        <f>INDEX(resultados!$A$2:$ZZ$429, 24, MATCH($B$2, resultados!$A$1:$ZZ$1, 0))</f>
        <v/>
      </c>
      <c r="C30">
        <f>INDEX(resultados!$A$2:$ZZ$429, 24, MATCH($B$3, resultados!$A$1:$ZZ$1, 0))</f>
        <v/>
      </c>
    </row>
    <row r="31">
      <c r="A31">
        <f>INDEX(resultados!$A$2:$ZZ$429, 25, MATCH($B$1, resultados!$A$1:$ZZ$1, 0))</f>
        <v/>
      </c>
      <c r="B31">
        <f>INDEX(resultados!$A$2:$ZZ$429, 25, MATCH($B$2, resultados!$A$1:$ZZ$1, 0))</f>
        <v/>
      </c>
      <c r="C31">
        <f>INDEX(resultados!$A$2:$ZZ$429, 25, MATCH($B$3, resultados!$A$1:$ZZ$1, 0))</f>
        <v/>
      </c>
    </row>
    <row r="32">
      <c r="A32">
        <f>INDEX(resultados!$A$2:$ZZ$429, 26, MATCH($B$1, resultados!$A$1:$ZZ$1, 0))</f>
        <v/>
      </c>
      <c r="B32">
        <f>INDEX(resultados!$A$2:$ZZ$429, 26, MATCH($B$2, resultados!$A$1:$ZZ$1, 0))</f>
        <v/>
      </c>
      <c r="C32">
        <f>INDEX(resultados!$A$2:$ZZ$429, 26, MATCH($B$3, resultados!$A$1:$ZZ$1, 0))</f>
        <v/>
      </c>
    </row>
    <row r="33">
      <c r="A33">
        <f>INDEX(resultados!$A$2:$ZZ$429, 27, MATCH($B$1, resultados!$A$1:$ZZ$1, 0))</f>
        <v/>
      </c>
      <c r="B33">
        <f>INDEX(resultados!$A$2:$ZZ$429, 27, MATCH($B$2, resultados!$A$1:$ZZ$1, 0))</f>
        <v/>
      </c>
      <c r="C33">
        <f>INDEX(resultados!$A$2:$ZZ$429, 27, MATCH($B$3, resultados!$A$1:$ZZ$1, 0))</f>
        <v/>
      </c>
    </row>
    <row r="34">
      <c r="A34">
        <f>INDEX(resultados!$A$2:$ZZ$429, 28, MATCH($B$1, resultados!$A$1:$ZZ$1, 0))</f>
        <v/>
      </c>
      <c r="B34">
        <f>INDEX(resultados!$A$2:$ZZ$429, 28, MATCH($B$2, resultados!$A$1:$ZZ$1, 0))</f>
        <v/>
      </c>
      <c r="C34">
        <f>INDEX(resultados!$A$2:$ZZ$429, 28, MATCH($B$3, resultados!$A$1:$ZZ$1, 0))</f>
        <v/>
      </c>
    </row>
    <row r="35">
      <c r="A35">
        <f>INDEX(resultados!$A$2:$ZZ$429, 29, MATCH($B$1, resultados!$A$1:$ZZ$1, 0))</f>
        <v/>
      </c>
      <c r="B35">
        <f>INDEX(resultados!$A$2:$ZZ$429, 29, MATCH($B$2, resultados!$A$1:$ZZ$1, 0))</f>
        <v/>
      </c>
      <c r="C35">
        <f>INDEX(resultados!$A$2:$ZZ$429, 29, MATCH($B$3, resultados!$A$1:$ZZ$1, 0))</f>
        <v/>
      </c>
    </row>
    <row r="36">
      <c r="A36">
        <f>INDEX(resultados!$A$2:$ZZ$429, 30, MATCH($B$1, resultados!$A$1:$ZZ$1, 0))</f>
        <v/>
      </c>
      <c r="B36">
        <f>INDEX(resultados!$A$2:$ZZ$429, 30, MATCH($B$2, resultados!$A$1:$ZZ$1, 0))</f>
        <v/>
      </c>
      <c r="C36">
        <f>INDEX(resultados!$A$2:$ZZ$429, 30, MATCH($B$3, resultados!$A$1:$ZZ$1, 0))</f>
        <v/>
      </c>
    </row>
    <row r="37">
      <c r="A37">
        <f>INDEX(resultados!$A$2:$ZZ$429, 31, MATCH($B$1, resultados!$A$1:$ZZ$1, 0))</f>
        <v/>
      </c>
      <c r="B37">
        <f>INDEX(resultados!$A$2:$ZZ$429, 31, MATCH($B$2, resultados!$A$1:$ZZ$1, 0))</f>
        <v/>
      </c>
      <c r="C37">
        <f>INDEX(resultados!$A$2:$ZZ$429, 31, MATCH($B$3, resultados!$A$1:$ZZ$1, 0))</f>
        <v/>
      </c>
    </row>
    <row r="38">
      <c r="A38">
        <f>INDEX(resultados!$A$2:$ZZ$429, 32, MATCH($B$1, resultados!$A$1:$ZZ$1, 0))</f>
        <v/>
      </c>
      <c r="B38">
        <f>INDEX(resultados!$A$2:$ZZ$429, 32, MATCH($B$2, resultados!$A$1:$ZZ$1, 0))</f>
        <v/>
      </c>
      <c r="C38">
        <f>INDEX(resultados!$A$2:$ZZ$429, 32, MATCH($B$3, resultados!$A$1:$ZZ$1, 0))</f>
        <v/>
      </c>
    </row>
    <row r="39">
      <c r="A39">
        <f>INDEX(resultados!$A$2:$ZZ$429, 33, MATCH($B$1, resultados!$A$1:$ZZ$1, 0))</f>
        <v/>
      </c>
      <c r="B39">
        <f>INDEX(resultados!$A$2:$ZZ$429, 33, MATCH($B$2, resultados!$A$1:$ZZ$1, 0))</f>
        <v/>
      </c>
      <c r="C39">
        <f>INDEX(resultados!$A$2:$ZZ$429, 33, MATCH($B$3, resultados!$A$1:$ZZ$1, 0))</f>
        <v/>
      </c>
    </row>
    <row r="40">
      <c r="A40">
        <f>INDEX(resultados!$A$2:$ZZ$429, 34, MATCH($B$1, resultados!$A$1:$ZZ$1, 0))</f>
        <v/>
      </c>
      <c r="B40">
        <f>INDEX(resultados!$A$2:$ZZ$429, 34, MATCH($B$2, resultados!$A$1:$ZZ$1, 0))</f>
        <v/>
      </c>
      <c r="C40">
        <f>INDEX(resultados!$A$2:$ZZ$429, 34, MATCH($B$3, resultados!$A$1:$ZZ$1, 0))</f>
        <v/>
      </c>
    </row>
    <row r="41">
      <c r="A41">
        <f>INDEX(resultados!$A$2:$ZZ$429, 35, MATCH($B$1, resultados!$A$1:$ZZ$1, 0))</f>
        <v/>
      </c>
      <c r="B41">
        <f>INDEX(resultados!$A$2:$ZZ$429, 35, MATCH($B$2, resultados!$A$1:$ZZ$1, 0))</f>
        <v/>
      </c>
      <c r="C41">
        <f>INDEX(resultados!$A$2:$ZZ$429, 35, MATCH($B$3, resultados!$A$1:$ZZ$1, 0))</f>
        <v/>
      </c>
    </row>
    <row r="42">
      <c r="A42">
        <f>INDEX(resultados!$A$2:$ZZ$429, 36, MATCH($B$1, resultados!$A$1:$ZZ$1, 0))</f>
        <v/>
      </c>
      <c r="B42">
        <f>INDEX(resultados!$A$2:$ZZ$429, 36, MATCH($B$2, resultados!$A$1:$ZZ$1, 0))</f>
        <v/>
      </c>
      <c r="C42">
        <f>INDEX(resultados!$A$2:$ZZ$429, 36, MATCH($B$3, resultados!$A$1:$ZZ$1, 0))</f>
        <v/>
      </c>
    </row>
    <row r="43">
      <c r="A43">
        <f>INDEX(resultados!$A$2:$ZZ$429, 37, MATCH($B$1, resultados!$A$1:$ZZ$1, 0))</f>
        <v/>
      </c>
      <c r="B43">
        <f>INDEX(resultados!$A$2:$ZZ$429, 37, MATCH($B$2, resultados!$A$1:$ZZ$1, 0))</f>
        <v/>
      </c>
      <c r="C43">
        <f>INDEX(resultados!$A$2:$ZZ$429, 37, MATCH($B$3, resultados!$A$1:$ZZ$1, 0))</f>
        <v/>
      </c>
    </row>
    <row r="44">
      <c r="A44">
        <f>INDEX(resultados!$A$2:$ZZ$429, 38, MATCH($B$1, resultados!$A$1:$ZZ$1, 0))</f>
        <v/>
      </c>
      <c r="B44">
        <f>INDEX(resultados!$A$2:$ZZ$429, 38, MATCH($B$2, resultados!$A$1:$ZZ$1, 0))</f>
        <v/>
      </c>
      <c r="C44">
        <f>INDEX(resultados!$A$2:$ZZ$429, 38, MATCH($B$3, resultados!$A$1:$ZZ$1, 0))</f>
        <v/>
      </c>
    </row>
    <row r="45">
      <c r="A45">
        <f>INDEX(resultados!$A$2:$ZZ$429, 39, MATCH($B$1, resultados!$A$1:$ZZ$1, 0))</f>
        <v/>
      </c>
      <c r="B45">
        <f>INDEX(resultados!$A$2:$ZZ$429, 39, MATCH($B$2, resultados!$A$1:$ZZ$1, 0))</f>
        <v/>
      </c>
      <c r="C45">
        <f>INDEX(resultados!$A$2:$ZZ$429, 39, MATCH($B$3, resultados!$A$1:$ZZ$1, 0))</f>
        <v/>
      </c>
    </row>
    <row r="46">
      <c r="A46">
        <f>INDEX(resultados!$A$2:$ZZ$429, 40, MATCH($B$1, resultados!$A$1:$ZZ$1, 0))</f>
        <v/>
      </c>
      <c r="B46">
        <f>INDEX(resultados!$A$2:$ZZ$429, 40, MATCH($B$2, resultados!$A$1:$ZZ$1, 0))</f>
        <v/>
      </c>
      <c r="C46">
        <f>INDEX(resultados!$A$2:$ZZ$429, 40, MATCH($B$3, resultados!$A$1:$ZZ$1, 0))</f>
        <v/>
      </c>
    </row>
    <row r="47">
      <c r="A47">
        <f>INDEX(resultados!$A$2:$ZZ$429, 41, MATCH($B$1, resultados!$A$1:$ZZ$1, 0))</f>
        <v/>
      </c>
      <c r="B47">
        <f>INDEX(resultados!$A$2:$ZZ$429, 41, MATCH($B$2, resultados!$A$1:$ZZ$1, 0))</f>
        <v/>
      </c>
      <c r="C47">
        <f>INDEX(resultados!$A$2:$ZZ$429, 41, MATCH($B$3, resultados!$A$1:$ZZ$1, 0))</f>
        <v/>
      </c>
    </row>
    <row r="48">
      <c r="A48">
        <f>INDEX(resultados!$A$2:$ZZ$429, 42, MATCH($B$1, resultados!$A$1:$ZZ$1, 0))</f>
        <v/>
      </c>
      <c r="B48">
        <f>INDEX(resultados!$A$2:$ZZ$429, 42, MATCH($B$2, resultados!$A$1:$ZZ$1, 0))</f>
        <v/>
      </c>
      <c r="C48">
        <f>INDEX(resultados!$A$2:$ZZ$429, 42, MATCH($B$3, resultados!$A$1:$ZZ$1, 0))</f>
        <v/>
      </c>
    </row>
    <row r="49">
      <c r="A49">
        <f>INDEX(resultados!$A$2:$ZZ$429, 43, MATCH($B$1, resultados!$A$1:$ZZ$1, 0))</f>
        <v/>
      </c>
      <c r="B49">
        <f>INDEX(resultados!$A$2:$ZZ$429, 43, MATCH($B$2, resultados!$A$1:$ZZ$1, 0))</f>
        <v/>
      </c>
      <c r="C49">
        <f>INDEX(resultados!$A$2:$ZZ$429, 43, MATCH($B$3, resultados!$A$1:$ZZ$1, 0))</f>
        <v/>
      </c>
    </row>
    <row r="50">
      <c r="A50">
        <f>INDEX(resultados!$A$2:$ZZ$429, 44, MATCH($B$1, resultados!$A$1:$ZZ$1, 0))</f>
        <v/>
      </c>
      <c r="B50">
        <f>INDEX(resultados!$A$2:$ZZ$429, 44, MATCH($B$2, resultados!$A$1:$ZZ$1, 0))</f>
        <v/>
      </c>
      <c r="C50">
        <f>INDEX(resultados!$A$2:$ZZ$429, 44, MATCH($B$3, resultados!$A$1:$ZZ$1, 0))</f>
        <v/>
      </c>
    </row>
    <row r="51">
      <c r="A51">
        <f>INDEX(resultados!$A$2:$ZZ$429, 45, MATCH($B$1, resultados!$A$1:$ZZ$1, 0))</f>
        <v/>
      </c>
      <c r="B51">
        <f>INDEX(resultados!$A$2:$ZZ$429, 45, MATCH($B$2, resultados!$A$1:$ZZ$1, 0))</f>
        <v/>
      </c>
      <c r="C51">
        <f>INDEX(resultados!$A$2:$ZZ$429, 45, MATCH($B$3, resultados!$A$1:$ZZ$1, 0))</f>
        <v/>
      </c>
    </row>
    <row r="52">
      <c r="A52">
        <f>INDEX(resultados!$A$2:$ZZ$429, 46, MATCH($B$1, resultados!$A$1:$ZZ$1, 0))</f>
        <v/>
      </c>
      <c r="B52">
        <f>INDEX(resultados!$A$2:$ZZ$429, 46, MATCH($B$2, resultados!$A$1:$ZZ$1, 0))</f>
        <v/>
      </c>
      <c r="C52">
        <f>INDEX(resultados!$A$2:$ZZ$429, 46, MATCH($B$3, resultados!$A$1:$ZZ$1, 0))</f>
        <v/>
      </c>
    </row>
    <row r="53">
      <c r="A53">
        <f>INDEX(resultados!$A$2:$ZZ$429, 47, MATCH($B$1, resultados!$A$1:$ZZ$1, 0))</f>
        <v/>
      </c>
      <c r="B53">
        <f>INDEX(resultados!$A$2:$ZZ$429, 47, MATCH($B$2, resultados!$A$1:$ZZ$1, 0))</f>
        <v/>
      </c>
      <c r="C53">
        <f>INDEX(resultados!$A$2:$ZZ$429, 47, MATCH($B$3, resultados!$A$1:$ZZ$1, 0))</f>
        <v/>
      </c>
    </row>
    <row r="54">
      <c r="A54">
        <f>INDEX(resultados!$A$2:$ZZ$429, 48, MATCH($B$1, resultados!$A$1:$ZZ$1, 0))</f>
        <v/>
      </c>
      <c r="B54">
        <f>INDEX(resultados!$A$2:$ZZ$429, 48, MATCH($B$2, resultados!$A$1:$ZZ$1, 0))</f>
        <v/>
      </c>
      <c r="C54">
        <f>INDEX(resultados!$A$2:$ZZ$429, 48, MATCH($B$3, resultados!$A$1:$ZZ$1, 0))</f>
        <v/>
      </c>
    </row>
    <row r="55">
      <c r="A55">
        <f>INDEX(resultados!$A$2:$ZZ$429, 49, MATCH($B$1, resultados!$A$1:$ZZ$1, 0))</f>
        <v/>
      </c>
      <c r="B55">
        <f>INDEX(resultados!$A$2:$ZZ$429, 49, MATCH($B$2, resultados!$A$1:$ZZ$1, 0))</f>
        <v/>
      </c>
      <c r="C55">
        <f>INDEX(resultados!$A$2:$ZZ$429, 49, MATCH($B$3, resultados!$A$1:$ZZ$1, 0))</f>
        <v/>
      </c>
    </row>
    <row r="56">
      <c r="A56">
        <f>INDEX(resultados!$A$2:$ZZ$429, 50, MATCH($B$1, resultados!$A$1:$ZZ$1, 0))</f>
        <v/>
      </c>
      <c r="B56">
        <f>INDEX(resultados!$A$2:$ZZ$429, 50, MATCH($B$2, resultados!$A$1:$ZZ$1, 0))</f>
        <v/>
      </c>
      <c r="C56">
        <f>INDEX(resultados!$A$2:$ZZ$429, 50, MATCH($B$3, resultados!$A$1:$ZZ$1, 0))</f>
        <v/>
      </c>
    </row>
    <row r="57">
      <c r="A57">
        <f>INDEX(resultados!$A$2:$ZZ$429, 51, MATCH($B$1, resultados!$A$1:$ZZ$1, 0))</f>
        <v/>
      </c>
      <c r="B57">
        <f>INDEX(resultados!$A$2:$ZZ$429, 51, MATCH($B$2, resultados!$A$1:$ZZ$1, 0))</f>
        <v/>
      </c>
      <c r="C57">
        <f>INDEX(resultados!$A$2:$ZZ$429, 51, MATCH($B$3, resultados!$A$1:$ZZ$1, 0))</f>
        <v/>
      </c>
    </row>
    <row r="58">
      <c r="A58">
        <f>INDEX(resultados!$A$2:$ZZ$429, 52, MATCH($B$1, resultados!$A$1:$ZZ$1, 0))</f>
        <v/>
      </c>
      <c r="B58">
        <f>INDEX(resultados!$A$2:$ZZ$429, 52, MATCH($B$2, resultados!$A$1:$ZZ$1, 0))</f>
        <v/>
      </c>
      <c r="C58">
        <f>INDEX(resultados!$A$2:$ZZ$429, 52, MATCH($B$3, resultados!$A$1:$ZZ$1, 0))</f>
        <v/>
      </c>
    </row>
    <row r="59">
      <c r="A59">
        <f>INDEX(resultados!$A$2:$ZZ$429, 53, MATCH($B$1, resultados!$A$1:$ZZ$1, 0))</f>
        <v/>
      </c>
      <c r="B59">
        <f>INDEX(resultados!$A$2:$ZZ$429, 53, MATCH($B$2, resultados!$A$1:$ZZ$1, 0))</f>
        <v/>
      </c>
      <c r="C59">
        <f>INDEX(resultados!$A$2:$ZZ$429, 53, MATCH($B$3, resultados!$A$1:$ZZ$1, 0))</f>
        <v/>
      </c>
    </row>
    <row r="60">
      <c r="A60">
        <f>INDEX(resultados!$A$2:$ZZ$429, 54, MATCH($B$1, resultados!$A$1:$ZZ$1, 0))</f>
        <v/>
      </c>
      <c r="B60">
        <f>INDEX(resultados!$A$2:$ZZ$429, 54, MATCH($B$2, resultados!$A$1:$ZZ$1, 0))</f>
        <v/>
      </c>
      <c r="C60">
        <f>INDEX(resultados!$A$2:$ZZ$429, 54, MATCH($B$3, resultados!$A$1:$ZZ$1, 0))</f>
        <v/>
      </c>
    </row>
    <row r="61">
      <c r="A61">
        <f>INDEX(resultados!$A$2:$ZZ$429, 55, MATCH($B$1, resultados!$A$1:$ZZ$1, 0))</f>
        <v/>
      </c>
      <c r="B61">
        <f>INDEX(resultados!$A$2:$ZZ$429, 55, MATCH($B$2, resultados!$A$1:$ZZ$1, 0))</f>
        <v/>
      </c>
      <c r="C61">
        <f>INDEX(resultados!$A$2:$ZZ$429, 55, MATCH($B$3, resultados!$A$1:$ZZ$1, 0))</f>
        <v/>
      </c>
    </row>
    <row r="62">
      <c r="A62">
        <f>INDEX(resultados!$A$2:$ZZ$429, 56, MATCH($B$1, resultados!$A$1:$ZZ$1, 0))</f>
        <v/>
      </c>
      <c r="B62">
        <f>INDEX(resultados!$A$2:$ZZ$429, 56, MATCH($B$2, resultados!$A$1:$ZZ$1, 0))</f>
        <v/>
      </c>
      <c r="C62">
        <f>INDEX(resultados!$A$2:$ZZ$429, 56, MATCH($B$3, resultados!$A$1:$ZZ$1, 0))</f>
        <v/>
      </c>
    </row>
    <row r="63">
      <c r="A63">
        <f>INDEX(resultados!$A$2:$ZZ$429, 57, MATCH($B$1, resultados!$A$1:$ZZ$1, 0))</f>
        <v/>
      </c>
      <c r="B63">
        <f>INDEX(resultados!$A$2:$ZZ$429, 57, MATCH($B$2, resultados!$A$1:$ZZ$1, 0))</f>
        <v/>
      </c>
      <c r="C63">
        <f>INDEX(resultados!$A$2:$ZZ$429, 57, MATCH($B$3, resultados!$A$1:$ZZ$1, 0))</f>
        <v/>
      </c>
    </row>
    <row r="64">
      <c r="A64">
        <f>INDEX(resultados!$A$2:$ZZ$429, 58, MATCH($B$1, resultados!$A$1:$ZZ$1, 0))</f>
        <v/>
      </c>
      <c r="B64">
        <f>INDEX(resultados!$A$2:$ZZ$429, 58, MATCH($B$2, resultados!$A$1:$ZZ$1, 0))</f>
        <v/>
      </c>
      <c r="C64">
        <f>INDEX(resultados!$A$2:$ZZ$429, 58, MATCH($B$3, resultados!$A$1:$ZZ$1, 0))</f>
        <v/>
      </c>
    </row>
    <row r="65">
      <c r="A65">
        <f>INDEX(resultados!$A$2:$ZZ$429, 59, MATCH($B$1, resultados!$A$1:$ZZ$1, 0))</f>
        <v/>
      </c>
      <c r="B65">
        <f>INDEX(resultados!$A$2:$ZZ$429, 59, MATCH($B$2, resultados!$A$1:$ZZ$1, 0))</f>
        <v/>
      </c>
      <c r="C65">
        <f>INDEX(resultados!$A$2:$ZZ$429, 59, MATCH($B$3, resultados!$A$1:$ZZ$1, 0))</f>
        <v/>
      </c>
    </row>
    <row r="66">
      <c r="A66">
        <f>INDEX(resultados!$A$2:$ZZ$429, 60, MATCH($B$1, resultados!$A$1:$ZZ$1, 0))</f>
        <v/>
      </c>
      <c r="B66">
        <f>INDEX(resultados!$A$2:$ZZ$429, 60, MATCH($B$2, resultados!$A$1:$ZZ$1, 0))</f>
        <v/>
      </c>
      <c r="C66">
        <f>INDEX(resultados!$A$2:$ZZ$429, 60, MATCH($B$3, resultados!$A$1:$ZZ$1, 0))</f>
        <v/>
      </c>
    </row>
    <row r="67">
      <c r="A67">
        <f>INDEX(resultados!$A$2:$ZZ$429, 61, MATCH($B$1, resultados!$A$1:$ZZ$1, 0))</f>
        <v/>
      </c>
      <c r="B67">
        <f>INDEX(resultados!$A$2:$ZZ$429, 61, MATCH($B$2, resultados!$A$1:$ZZ$1, 0))</f>
        <v/>
      </c>
      <c r="C67">
        <f>INDEX(resultados!$A$2:$ZZ$429, 61, MATCH($B$3, resultados!$A$1:$ZZ$1, 0))</f>
        <v/>
      </c>
    </row>
    <row r="68">
      <c r="A68">
        <f>INDEX(resultados!$A$2:$ZZ$429, 62, MATCH($B$1, resultados!$A$1:$ZZ$1, 0))</f>
        <v/>
      </c>
      <c r="B68">
        <f>INDEX(resultados!$A$2:$ZZ$429, 62, MATCH($B$2, resultados!$A$1:$ZZ$1, 0))</f>
        <v/>
      </c>
      <c r="C68">
        <f>INDEX(resultados!$A$2:$ZZ$429, 62, MATCH($B$3, resultados!$A$1:$ZZ$1, 0))</f>
        <v/>
      </c>
    </row>
    <row r="69">
      <c r="A69">
        <f>INDEX(resultados!$A$2:$ZZ$429, 63, MATCH($B$1, resultados!$A$1:$ZZ$1, 0))</f>
        <v/>
      </c>
      <c r="B69">
        <f>INDEX(resultados!$A$2:$ZZ$429, 63, MATCH($B$2, resultados!$A$1:$ZZ$1, 0))</f>
        <v/>
      </c>
      <c r="C69">
        <f>INDEX(resultados!$A$2:$ZZ$429, 63, MATCH($B$3, resultados!$A$1:$ZZ$1, 0))</f>
        <v/>
      </c>
    </row>
    <row r="70">
      <c r="A70">
        <f>INDEX(resultados!$A$2:$ZZ$429, 64, MATCH($B$1, resultados!$A$1:$ZZ$1, 0))</f>
        <v/>
      </c>
      <c r="B70">
        <f>INDEX(resultados!$A$2:$ZZ$429, 64, MATCH($B$2, resultados!$A$1:$ZZ$1, 0))</f>
        <v/>
      </c>
      <c r="C70">
        <f>INDEX(resultados!$A$2:$ZZ$429, 64, MATCH($B$3, resultados!$A$1:$ZZ$1, 0))</f>
        <v/>
      </c>
    </row>
    <row r="71">
      <c r="A71">
        <f>INDEX(resultados!$A$2:$ZZ$429, 65, MATCH($B$1, resultados!$A$1:$ZZ$1, 0))</f>
        <v/>
      </c>
      <c r="B71">
        <f>INDEX(resultados!$A$2:$ZZ$429, 65, MATCH($B$2, resultados!$A$1:$ZZ$1, 0))</f>
        <v/>
      </c>
      <c r="C71">
        <f>INDEX(resultados!$A$2:$ZZ$429, 65, MATCH($B$3, resultados!$A$1:$ZZ$1, 0))</f>
        <v/>
      </c>
    </row>
    <row r="72">
      <c r="A72">
        <f>INDEX(resultados!$A$2:$ZZ$429, 66, MATCH($B$1, resultados!$A$1:$ZZ$1, 0))</f>
        <v/>
      </c>
      <c r="B72">
        <f>INDEX(resultados!$A$2:$ZZ$429, 66, MATCH($B$2, resultados!$A$1:$ZZ$1, 0))</f>
        <v/>
      </c>
      <c r="C72">
        <f>INDEX(resultados!$A$2:$ZZ$429, 66, MATCH($B$3, resultados!$A$1:$ZZ$1, 0))</f>
        <v/>
      </c>
    </row>
    <row r="73">
      <c r="A73">
        <f>INDEX(resultados!$A$2:$ZZ$429, 67, MATCH($B$1, resultados!$A$1:$ZZ$1, 0))</f>
        <v/>
      </c>
      <c r="B73">
        <f>INDEX(resultados!$A$2:$ZZ$429, 67, MATCH($B$2, resultados!$A$1:$ZZ$1, 0))</f>
        <v/>
      </c>
      <c r="C73">
        <f>INDEX(resultados!$A$2:$ZZ$429, 67, MATCH($B$3, resultados!$A$1:$ZZ$1, 0))</f>
        <v/>
      </c>
    </row>
    <row r="74">
      <c r="A74">
        <f>INDEX(resultados!$A$2:$ZZ$429, 68, MATCH($B$1, resultados!$A$1:$ZZ$1, 0))</f>
        <v/>
      </c>
      <c r="B74">
        <f>INDEX(resultados!$A$2:$ZZ$429, 68, MATCH($B$2, resultados!$A$1:$ZZ$1, 0))</f>
        <v/>
      </c>
      <c r="C74">
        <f>INDEX(resultados!$A$2:$ZZ$429, 68, MATCH($B$3, resultados!$A$1:$ZZ$1, 0))</f>
        <v/>
      </c>
    </row>
    <row r="75">
      <c r="A75">
        <f>INDEX(resultados!$A$2:$ZZ$429, 69, MATCH($B$1, resultados!$A$1:$ZZ$1, 0))</f>
        <v/>
      </c>
      <c r="B75">
        <f>INDEX(resultados!$A$2:$ZZ$429, 69, MATCH($B$2, resultados!$A$1:$ZZ$1, 0))</f>
        <v/>
      </c>
      <c r="C75">
        <f>INDEX(resultados!$A$2:$ZZ$429, 69, MATCH($B$3, resultados!$A$1:$ZZ$1, 0))</f>
        <v/>
      </c>
    </row>
    <row r="76">
      <c r="A76">
        <f>INDEX(resultados!$A$2:$ZZ$429, 70, MATCH($B$1, resultados!$A$1:$ZZ$1, 0))</f>
        <v/>
      </c>
      <c r="B76">
        <f>INDEX(resultados!$A$2:$ZZ$429, 70, MATCH($B$2, resultados!$A$1:$ZZ$1, 0))</f>
        <v/>
      </c>
      <c r="C76">
        <f>INDEX(resultados!$A$2:$ZZ$429, 70, MATCH($B$3, resultados!$A$1:$ZZ$1, 0))</f>
        <v/>
      </c>
    </row>
    <row r="77">
      <c r="A77">
        <f>INDEX(resultados!$A$2:$ZZ$429, 71, MATCH($B$1, resultados!$A$1:$ZZ$1, 0))</f>
        <v/>
      </c>
      <c r="B77">
        <f>INDEX(resultados!$A$2:$ZZ$429, 71, MATCH($B$2, resultados!$A$1:$ZZ$1, 0))</f>
        <v/>
      </c>
      <c r="C77">
        <f>INDEX(resultados!$A$2:$ZZ$429, 71, MATCH($B$3, resultados!$A$1:$ZZ$1, 0))</f>
        <v/>
      </c>
    </row>
    <row r="78">
      <c r="A78">
        <f>INDEX(resultados!$A$2:$ZZ$429, 72, MATCH($B$1, resultados!$A$1:$ZZ$1, 0))</f>
        <v/>
      </c>
      <c r="B78">
        <f>INDEX(resultados!$A$2:$ZZ$429, 72, MATCH($B$2, resultados!$A$1:$ZZ$1, 0))</f>
        <v/>
      </c>
      <c r="C78">
        <f>INDEX(resultados!$A$2:$ZZ$429, 72, MATCH($B$3, resultados!$A$1:$ZZ$1, 0))</f>
        <v/>
      </c>
    </row>
    <row r="79">
      <c r="A79">
        <f>INDEX(resultados!$A$2:$ZZ$429, 73, MATCH($B$1, resultados!$A$1:$ZZ$1, 0))</f>
        <v/>
      </c>
      <c r="B79">
        <f>INDEX(resultados!$A$2:$ZZ$429, 73, MATCH($B$2, resultados!$A$1:$ZZ$1, 0))</f>
        <v/>
      </c>
      <c r="C79">
        <f>INDEX(resultados!$A$2:$ZZ$429, 73, MATCH($B$3, resultados!$A$1:$ZZ$1, 0))</f>
        <v/>
      </c>
    </row>
    <row r="80">
      <c r="A80">
        <f>INDEX(resultados!$A$2:$ZZ$429, 74, MATCH($B$1, resultados!$A$1:$ZZ$1, 0))</f>
        <v/>
      </c>
      <c r="B80">
        <f>INDEX(resultados!$A$2:$ZZ$429, 74, MATCH($B$2, resultados!$A$1:$ZZ$1, 0))</f>
        <v/>
      </c>
      <c r="C80">
        <f>INDEX(resultados!$A$2:$ZZ$429, 74, MATCH($B$3, resultados!$A$1:$ZZ$1, 0))</f>
        <v/>
      </c>
    </row>
    <row r="81">
      <c r="A81">
        <f>INDEX(resultados!$A$2:$ZZ$429, 75, MATCH($B$1, resultados!$A$1:$ZZ$1, 0))</f>
        <v/>
      </c>
      <c r="B81">
        <f>INDEX(resultados!$A$2:$ZZ$429, 75, MATCH($B$2, resultados!$A$1:$ZZ$1, 0))</f>
        <v/>
      </c>
      <c r="C81">
        <f>INDEX(resultados!$A$2:$ZZ$429, 75, MATCH($B$3, resultados!$A$1:$ZZ$1, 0))</f>
        <v/>
      </c>
    </row>
    <row r="82">
      <c r="A82">
        <f>INDEX(resultados!$A$2:$ZZ$429, 76, MATCH($B$1, resultados!$A$1:$ZZ$1, 0))</f>
        <v/>
      </c>
      <c r="B82">
        <f>INDEX(resultados!$A$2:$ZZ$429, 76, MATCH($B$2, resultados!$A$1:$ZZ$1, 0))</f>
        <v/>
      </c>
      <c r="C82">
        <f>INDEX(resultados!$A$2:$ZZ$429, 76, MATCH($B$3, resultados!$A$1:$ZZ$1, 0))</f>
        <v/>
      </c>
    </row>
    <row r="83">
      <c r="A83">
        <f>INDEX(resultados!$A$2:$ZZ$429, 77, MATCH($B$1, resultados!$A$1:$ZZ$1, 0))</f>
        <v/>
      </c>
      <c r="B83">
        <f>INDEX(resultados!$A$2:$ZZ$429, 77, MATCH($B$2, resultados!$A$1:$ZZ$1, 0))</f>
        <v/>
      </c>
      <c r="C83">
        <f>INDEX(resultados!$A$2:$ZZ$429, 77, MATCH($B$3, resultados!$A$1:$ZZ$1, 0))</f>
        <v/>
      </c>
    </row>
    <row r="84">
      <c r="A84">
        <f>INDEX(resultados!$A$2:$ZZ$429, 78, MATCH($B$1, resultados!$A$1:$ZZ$1, 0))</f>
        <v/>
      </c>
      <c r="B84">
        <f>INDEX(resultados!$A$2:$ZZ$429, 78, MATCH($B$2, resultados!$A$1:$ZZ$1, 0))</f>
        <v/>
      </c>
      <c r="C84">
        <f>INDEX(resultados!$A$2:$ZZ$429, 78, MATCH($B$3, resultados!$A$1:$ZZ$1, 0))</f>
        <v/>
      </c>
    </row>
    <row r="85">
      <c r="A85">
        <f>INDEX(resultados!$A$2:$ZZ$429, 79, MATCH($B$1, resultados!$A$1:$ZZ$1, 0))</f>
        <v/>
      </c>
      <c r="B85">
        <f>INDEX(resultados!$A$2:$ZZ$429, 79, MATCH($B$2, resultados!$A$1:$ZZ$1, 0))</f>
        <v/>
      </c>
      <c r="C85">
        <f>INDEX(resultados!$A$2:$ZZ$429, 79, MATCH($B$3, resultados!$A$1:$ZZ$1, 0))</f>
        <v/>
      </c>
    </row>
    <row r="86">
      <c r="A86">
        <f>INDEX(resultados!$A$2:$ZZ$429, 80, MATCH($B$1, resultados!$A$1:$ZZ$1, 0))</f>
        <v/>
      </c>
      <c r="B86">
        <f>INDEX(resultados!$A$2:$ZZ$429, 80, MATCH($B$2, resultados!$A$1:$ZZ$1, 0))</f>
        <v/>
      </c>
      <c r="C86">
        <f>INDEX(resultados!$A$2:$ZZ$429, 80, MATCH($B$3, resultados!$A$1:$ZZ$1, 0))</f>
        <v/>
      </c>
    </row>
    <row r="87">
      <c r="A87">
        <f>INDEX(resultados!$A$2:$ZZ$429, 81, MATCH($B$1, resultados!$A$1:$ZZ$1, 0))</f>
        <v/>
      </c>
      <c r="B87">
        <f>INDEX(resultados!$A$2:$ZZ$429, 81, MATCH($B$2, resultados!$A$1:$ZZ$1, 0))</f>
        <v/>
      </c>
      <c r="C87">
        <f>INDEX(resultados!$A$2:$ZZ$429, 81, MATCH($B$3, resultados!$A$1:$ZZ$1, 0))</f>
        <v/>
      </c>
    </row>
    <row r="88">
      <c r="A88">
        <f>INDEX(resultados!$A$2:$ZZ$429, 82, MATCH($B$1, resultados!$A$1:$ZZ$1, 0))</f>
        <v/>
      </c>
      <c r="B88">
        <f>INDEX(resultados!$A$2:$ZZ$429, 82, MATCH($B$2, resultados!$A$1:$ZZ$1, 0))</f>
        <v/>
      </c>
      <c r="C88">
        <f>INDEX(resultados!$A$2:$ZZ$429, 82, MATCH($B$3, resultados!$A$1:$ZZ$1, 0))</f>
        <v/>
      </c>
    </row>
    <row r="89">
      <c r="A89">
        <f>INDEX(resultados!$A$2:$ZZ$429, 83, MATCH($B$1, resultados!$A$1:$ZZ$1, 0))</f>
        <v/>
      </c>
      <c r="B89">
        <f>INDEX(resultados!$A$2:$ZZ$429, 83, MATCH($B$2, resultados!$A$1:$ZZ$1, 0))</f>
        <v/>
      </c>
      <c r="C89">
        <f>INDEX(resultados!$A$2:$ZZ$429, 83, MATCH($B$3, resultados!$A$1:$ZZ$1, 0))</f>
        <v/>
      </c>
    </row>
    <row r="90">
      <c r="A90">
        <f>INDEX(resultados!$A$2:$ZZ$429, 84, MATCH($B$1, resultados!$A$1:$ZZ$1, 0))</f>
        <v/>
      </c>
      <c r="B90">
        <f>INDEX(resultados!$A$2:$ZZ$429, 84, MATCH($B$2, resultados!$A$1:$ZZ$1, 0))</f>
        <v/>
      </c>
      <c r="C90">
        <f>INDEX(resultados!$A$2:$ZZ$429, 84, MATCH($B$3, resultados!$A$1:$ZZ$1, 0))</f>
        <v/>
      </c>
    </row>
    <row r="91">
      <c r="A91">
        <f>INDEX(resultados!$A$2:$ZZ$429, 85, MATCH($B$1, resultados!$A$1:$ZZ$1, 0))</f>
        <v/>
      </c>
      <c r="B91">
        <f>INDEX(resultados!$A$2:$ZZ$429, 85, MATCH($B$2, resultados!$A$1:$ZZ$1, 0))</f>
        <v/>
      </c>
      <c r="C91">
        <f>INDEX(resultados!$A$2:$ZZ$429, 85, MATCH($B$3, resultados!$A$1:$ZZ$1, 0))</f>
        <v/>
      </c>
    </row>
    <row r="92">
      <c r="A92">
        <f>INDEX(resultados!$A$2:$ZZ$429, 86, MATCH($B$1, resultados!$A$1:$ZZ$1, 0))</f>
        <v/>
      </c>
      <c r="B92">
        <f>INDEX(resultados!$A$2:$ZZ$429, 86, MATCH($B$2, resultados!$A$1:$ZZ$1, 0))</f>
        <v/>
      </c>
      <c r="C92">
        <f>INDEX(resultados!$A$2:$ZZ$429, 86, MATCH($B$3, resultados!$A$1:$ZZ$1, 0))</f>
        <v/>
      </c>
    </row>
    <row r="93">
      <c r="A93">
        <f>INDEX(resultados!$A$2:$ZZ$429, 87, MATCH($B$1, resultados!$A$1:$ZZ$1, 0))</f>
        <v/>
      </c>
      <c r="B93">
        <f>INDEX(resultados!$A$2:$ZZ$429, 87, MATCH($B$2, resultados!$A$1:$ZZ$1, 0))</f>
        <v/>
      </c>
      <c r="C93">
        <f>INDEX(resultados!$A$2:$ZZ$429, 87, MATCH($B$3, resultados!$A$1:$ZZ$1, 0))</f>
        <v/>
      </c>
    </row>
    <row r="94">
      <c r="A94">
        <f>INDEX(resultados!$A$2:$ZZ$429, 88, MATCH($B$1, resultados!$A$1:$ZZ$1, 0))</f>
        <v/>
      </c>
      <c r="B94">
        <f>INDEX(resultados!$A$2:$ZZ$429, 88, MATCH($B$2, resultados!$A$1:$ZZ$1, 0))</f>
        <v/>
      </c>
      <c r="C94">
        <f>INDEX(resultados!$A$2:$ZZ$429, 88, MATCH($B$3, resultados!$A$1:$ZZ$1, 0))</f>
        <v/>
      </c>
    </row>
    <row r="95">
      <c r="A95">
        <f>INDEX(resultados!$A$2:$ZZ$429, 89, MATCH($B$1, resultados!$A$1:$ZZ$1, 0))</f>
        <v/>
      </c>
      <c r="B95">
        <f>INDEX(resultados!$A$2:$ZZ$429, 89, MATCH($B$2, resultados!$A$1:$ZZ$1, 0))</f>
        <v/>
      </c>
      <c r="C95">
        <f>INDEX(resultados!$A$2:$ZZ$429, 89, MATCH($B$3, resultados!$A$1:$ZZ$1, 0))</f>
        <v/>
      </c>
    </row>
    <row r="96">
      <c r="A96">
        <f>INDEX(resultados!$A$2:$ZZ$429, 90, MATCH($B$1, resultados!$A$1:$ZZ$1, 0))</f>
        <v/>
      </c>
      <c r="B96">
        <f>INDEX(resultados!$A$2:$ZZ$429, 90, MATCH($B$2, resultados!$A$1:$ZZ$1, 0))</f>
        <v/>
      </c>
      <c r="C96">
        <f>INDEX(resultados!$A$2:$ZZ$429, 90, MATCH($B$3, resultados!$A$1:$ZZ$1, 0))</f>
        <v/>
      </c>
    </row>
    <row r="97">
      <c r="A97">
        <f>INDEX(resultados!$A$2:$ZZ$429, 91, MATCH($B$1, resultados!$A$1:$ZZ$1, 0))</f>
        <v/>
      </c>
      <c r="B97">
        <f>INDEX(resultados!$A$2:$ZZ$429, 91, MATCH($B$2, resultados!$A$1:$ZZ$1, 0))</f>
        <v/>
      </c>
      <c r="C97">
        <f>INDEX(resultados!$A$2:$ZZ$429, 91, MATCH($B$3, resultados!$A$1:$ZZ$1, 0))</f>
        <v/>
      </c>
    </row>
    <row r="98">
      <c r="A98">
        <f>INDEX(resultados!$A$2:$ZZ$429, 92, MATCH($B$1, resultados!$A$1:$ZZ$1, 0))</f>
        <v/>
      </c>
      <c r="B98">
        <f>INDEX(resultados!$A$2:$ZZ$429, 92, MATCH($B$2, resultados!$A$1:$ZZ$1, 0))</f>
        <v/>
      </c>
      <c r="C98">
        <f>INDEX(resultados!$A$2:$ZZ$429, 92, MATCH($B$3, resultados!$A$1:$ZZ$1, 0))</f>
        <v/>
      </c>
    </row>
    <row r="99">
      <c r="A99">
        <f>INDEX(resultados!$A$2:$ZZ$429, 93, MATCH($B$1, resultados!$A$1:$ZZ$1, 0))</f>
        <v/>
      </c>
      <c r="B99">
        <f>INDEX(resultados!$A$2:$ZZ$429, 93, MATCH($B$2, resultados!$A$1:$ZZ$1, 0))</f>
        <v/>
      </c>
      <c r="C99">
        <f>INDEX(resultados!$A$2:$ZZ$429, 93, MATCH($B$3, resultados!$A$1:$ZZ$1, 0))</f>
        <v/>
      </c>
    </row>
    <row r="100">
      <c r="A100">
        <f>INDEX(resultados!$A$2:$ZZ$429, 94, MATCH($B$1, resultados!$A$1:$ZZ$1, 0))</f>
        <v/>
      </c>
      <c r="B100">
        <f>INDEX(resultados!$A$2:$ZZ$429, 94, MATCH($B$2, resultados!$A$1:$ZZ$1, 0))</f>
        <v/>
      </c>
      <c r="C100">
        <f>INDEX(resultados!$A$2:$ZZ$429, 94, MATCH($B$3, resultados!$A$1:$ZZ$1, 0))</f>
        <v/>
      </c>
    </row>
    <row r="101">
      <c r="A101">
        <f>INDEX(resultados!$A$2:$ZZ$429, 95, MATCH($B$1, resultados!$A$1:$ZZ$1, 0))</f>
        <v/>
      </c>
      <c r="B101">
        <f>INDEX(resultados!$A$2:$ZZ$429, 95, MATCH($B$2, resultados!$A$1:$ZZ$1, 0))</f>
        <v/>
      </c>
      <c r="C101">
        <f>INDEX(resultados!$A$2:$ZZ$429, 95, MATCH($B$3, resultados!$A$1:$ZZ$1, 0))</f>
        <v/>
      </c>
    </row>
    <row r="102">
      <c r="A102">
        <f>INDEX(resultados!$A$2:$ZZ$429, 96, MATCH($B$1, resultados!$A$1:$ZZ$1, 0))</f>
        <v/>
      </c>
      <c r="B102">
        <f>INDEX(resultados!$A$2:$ZZ$429, 96, MATCH($B$2, resultados!$A$1:$ZZ$1, 0))</f>
        <v/>
      </c>
      <c r="C102">
        <f>INDEX(resultados!$A$2:$ZZ$429, 96, MATCH($B$3, resultados!$A$1:$ZZ$1, 0))</f>
        <v/>
      </c>
    </row>
    <row r="103">
      <c r="A103">
        <f>INDEX(resultados!$A$2:$ZZ$429, 97, MATCH($B$1, resultados!$A$1:$ZZ$1, 0))</f>
        <v/>
      </c>
      <c r="B103">
        <f>INDEX(resultados!$A$2:$ZZ$429, 97, MATCH($B$2, resultados!$A$1:$ZZ$1, 0))</f>
        <v/>
      </c>
      <c r="C103">
        <f>INDEX(resultados!$A$2:$ZZ$429, 97, MATCH($B$3, resultados!$A$1:$ZZ$1, 0))</f>
        <v/>
      </c>
    </row>
    <row r="104">
      <c r="A104">
        <f>INDEX(resultados!$A$2:$ZZ$429, 98, MATCH($B$1, resultados!$A$1:$ZZ$1, 0))</f>
        <v/>
      </c>
      <c r="B104">
        <f>INDEX(resultados!$A$2:$ZZ$429, 98, MATCH($B$2, resultados!$A$1:$ZZ$1, 0))</f>
        <v/>
      </c>
      <c r="C104">
        <f>INDEX(resultados!$A$2:$ZZ$429, 98, MATCH($B$3, resultados!$A$1:$ZZ$1, 0))</f>
        <v/>
      </c>
    </row>
    <row r="105">
      <c r="A105">
        <f>INDEX(resultados!$A$2:$ZZ$429, 99, MATCH($B$1, resultados!$A$1:$ZZ$1, 0))</f>
        <v/>
      </c>
      <c r="B105">
        <f>INDEX(resultados!$A$2:$ZZ$429, 99, MATCH($B$2, resultados!$A$1:$ZZ$1, 0))</f>
        <v/>
      </c>
      <c r="C105">
        <f>INDEX(resultados!$A$2:$ZZ$429, 99, MATCH($B$3, resultados!$A$1:$ZZ$1, 0))</f>
        <v/>
      </c>
    </row>
    <row r="106">
      <c r="A106">
        <f>INDEX(resultados!$A$2:$ZZ$429, 100, MATCH($B$1, resultados!$A$1:$ZZ$1, 0))</f>
        <v/>
      </c>
      <c r="B106">
        <f>INDEX(resultados!$A$2:$ZZ$429, 100, MATCH($B$2, resultados!$A$1:$ZZ$1, 0))</f>
        <v/>
      </c>
      <c r="C106">
        <f>INDEX(resultados!$A$2:$ZZ$429, 100, MATCH($B$3, resultados!$A$1:$ZZ$1, 0))</f>
        <v/>
      </c>
    </row>
    <row r="107">
      <c r="A107">
        <f>INDEX(resultados!$A$2:$ZZ$429, 101, MATCH($B$1, resultados!$A$1:$ZZ$1, 0))</f>
        <v/>
      </c>
      <c r="B107">
        <f>INDEX(resultados!$A$2:$ZZ$429, 101, MATCH($B$2, resultados!$A$1:$ZZ$1, 0))</f>
        <v/>
      </c>
      <c r="C107">
        <f>INDEX(resultados!$A$2:$ZZ$429, 101, MATCH($B$3, resultados!$A$1:$ZZ$1, 0))</f>
        <v/>
      </c>
    </row>
    <row r="108">
      <c r="A108">
        <f>INDEX(resultados!$A$2:$ZZ$429, 102, MATCH($B$1, resultados!$A$1:$ZZ$1, 0))</f>
        <v/>
      </c>
      <c r="B108">
        <f>INDEX(resultados!$A$2:$ZZ$429, 102, MATCH($B$2, resultados!$A$1:$ZZ$1, 0))</f>
        <v/>
      </c>
      <c r="C108">
        <f>INDEX(resultados!$A$2:$ZZ$429, 102, MATCH($B$3, resultados!$A$1:$ZZ$1, 0))</f>
        <v/>
      </c>
    </row>
    <row r="109">
      <c r="A109">
        <f>INDEX(resultados!$A$2:$ZZ$429, 103, MATCH($B$1, resultados!$A$1:$ZZ$1, 0))</f>
        <v/>
      </c>
      <c r="B109">
        <f>INDEX(resultados!$A$2:$ZZ$429, 103, MATCH($B$2, resultados!$A$1:$ZZ$1, 0))</f>
        <v/>
      </c>
      <c r="C109">
        <f>INDEX(resultados!$A$2:$ZZ$429, 103, MATCH($B$3, resultados!$A$1:$ZZ$1, 0))</f>
        <v/>
      </c>
    </row>
    <row r="110">
      <c r="A110">
        <f>INDEX(resultados!$A$2:$ZZ$429, 104, MATCH($B$1, resultados!$A$1:$ZZ$1, 0))</f>
        <v/>
      </c>
      <c r="B110">
        <f>INDEX(resultados!$A$2:$ZZ$429, 104, MATCH($B$2, resultados!$A$1:$ZZ$1, 0))</f>
        <v/>
      </c>
      <c r="C110">
        <f>INDEX(resultados!$A$2:$ZZ$429, 104, MATCH($B$3, resultados!$A$1:$ZZ$1, 0))</f>
        <v/>
      </c>
    </row>
    <row r="111">
      <c r="A111">
        <f>INDEX(resultados!$A$2:$ZZ$429, 105, MATCH($B$1, resultados!$A$1:$ZZ$1, 0))</f>
        <v/>
      </c>
      <c r="B111">
        <f>INDEX(resultados!$A$2:$ZZ$429, 105, MATCH($B$2, resultados!$A$1:$ZZ$1, 0))</f>
        <v/>
      </c>
      <c r="C111">
        <f>INDEX(resultados!$A$2:$ZZ$429, 105, MATCH($B$3, resultados!$A$1:$ZZ$1, 0))</f>
        <v/>
      </c>
    </row>
    <row r="112">
      <c r="A112">
        <f>INDEX(resultados!$A$2:$ZZ$429, 106, MATCH($B$1, resultados!$A$1:$ZZ$1, 0))</f>
        <v/>
      </c>
      <c r="B112">
        <f>INDEX(resultados!$A$2:$ZZ$429, 106, MATCH($B$2, resultados!$A$1:$ZZ$1, 0))</f>
        <v/>
      </c>
      <c r="C112">
        <f>INDEX(resultados!$A$2:$ZZ$429, 106, MATCH($B$3, resultados!$A$1:$ZZ$1, 0))</f>
        <v/>
      </c>
    </row>
    <row r="113">
      <c r="A113">
        <f>INDEX(resultados!$A$2:$ZZ$429, 107, MATCH($B$1, resultados!$A$1:$ZZ$1, 0))</f>
        <v/>
      </c>
      <c r="B113">
        <f>INDEX(resultados!$A$2:$ZZ$429, 107, MATCH($B$2, resultados!$A$1:$ZZ$1, 0))</f>
        <v/>
      </c>
      <c r="C113">
        <f>INDEX(resultados!$A$2:$ZZ$429, 107, MATCH($B$3, resultados!$A$1:$ZZ$1, 0))</f>
        <v/>
      </c>
    </row>
    <row r="114">
      <c r="A114">
        <f>INDEX(resultados!$A$2:$ZZ$429, 108, MATCH($B$1, resultados!$A$1:$ZZ$1, 0))</f>
        <v/>
      </c>
      <c r="B114">
        <f>INDEX(resultados!$A$2:$ZZ$429, 108, MATCH($B$2, resultados!$A$1:$ZZ$1, 0))</f>
        <v/>
      </c>
      <c r="C114">
        <f>INDEX(resultados!$A$2:$ZZ$429, 108, MATCH($B$3, resultados!$A$1:$ZZ$1, 0))</f>
        <v/>
      </c>
    </row>
    <row r="115">
      <c r="A115">
        <f>INDEX(resultados!$A$2:$ZZ$429, 109, MATCH($B$1, resultados!$A$1:$ZZ$1, 0))</f>
        <v/>
      </c>
      <c r="B115">
        <f>INDEX(resultados!$A$2:$ZZ$429, 109, MATCH($B$2, resultados!$A$1:$ZZ$1, 0))</f>
        <v/>
      </c>
      <c r="C115">
        <f>INDEX(resultados!$A$2:$ZZ$429, 109, MATCH($B$3, resultados!$A$1:$ZZ$1, 0))</f>
        <v/>
      </c>
    </row>
    <row r="116">
      <c r="A116">
        <f>INDEX(resultados!$A$2:$ZZ$429, 110, MATCH($B$1, resultados!$A$1:$ZZ$1, 0))</f>
        <v/>
      </c>
      <c r="B116">
        <f>INDEX(resultados!$A$2:$ZZ$429, 110, MATCH($B$2, resultados!$A$1:$ZZ$1, 0))</f>
        <v/>
      </c>
      <c r="C116">
        <f>INDEX(resultados!$A$2:$ZZ$429, 110, MATCH($B$3, resultados!$A$1:$ZZ$1, 0))</f>
        <v/>
      </c>
    </row>
    <row r="117">
      <c r="A117">
        <f>INDEX(resultados!$A$2:$ZZ$429, 111, MATCH($B$1, resultados!$A$1:$ZZ$1, 0))</f>
        <v/>
      </c>
      <c r="B117">
        <f>INDEX(resultados!$A$2:$ZZ$429, 111, MATCH($B$2, resultados!$A$1:$ZZ$1, 0))</f>
        <v/>
      </c>
      <c r="C117">
        <f>INDEX(resultados!$A$2:$ZZ$429, 111, MATCH($B$3, resultados!$A$1:$ZZ$1, 0))</f>
        <v/>
      </c>
    </row>
    <row r="118">
      <c r="A118">
        <f>INDEX(resultados!$A$2:$ZZ$429, 112, MATCH($B$1, resultados!$A$1:$ZZ$1, 0))</f>
        <v/>
      </c>
      <c r="B118">
        <f>INDEX(resultados!$A$2:$ZZ$429, 112, MATCH($B$2, resultados!$A$1:$ZZ$1, 0))</f>
        <v/>
      </c>
      <c r="C118">
        <f>INDEX(resultados!$A$2:$ZZ$429, 112, MATCH($B$3, resultados!$A$1:$ZZ$1, 0))</f>
        <v/>
      </c>
    </row>
    <row r="119">
      <c r="A119">
        <f>INDEX(resultados!$A$2:$ZZ$429, 113, MATCH($B$1, resultados!$A$1:$ZZ$1, 0))</f>
        <v/>
      </c>
      <c r="B119">
        <f>INDEX(resultados!$A$2:$ZZ$429, 113, MATCH($B$2, resultados!$A$1:$ZZ$1, 0))</f>
        <v/>
      </c>
      <c r="C119">
        <f>INDEX(resultados!$A$2:$ZZ$429, 113, MATCH($B$3, resultados!$A$1:$ZZ$1, 0))</f>
        <v/>
      </c>
    </row>
    <row r="120">
      <c r="A120">
        <f>INDEX(resultados!$A$2:$ZZ$429, 114, MATCH($B$1, resultados!$A$1:$ZZ$1, 0))</f>
        <v/>
      </c>
      <c r="B120">
        <f>INDEX(resultados!$A$2:$ZZ$429, 114, MATCH($B$2, resultados!$A$1:$ZZ$1, 0))</f>
        <v/>
      </c>
      <c r="C120">
        <f>INDEX(resultados!$A$2:$ZZ$429, 114, MATCH($B$3, resultados!$A$1:$ZZ$1, 0))</f>
        <v/>
      </c>
    </row>
    <row r="121">
      <c r="A121">
        <f>INDEX(resultados!$A$2:$ZZ$429, 115, MATCH($B$1, resultados!$A$1:$ZZ$1, 0))</f>
        <v/>
      </c>
      <c r="B121">
        <f>INDEX(resultados!$A$2:$ZZ$429, 115, MATCH($B$2, resultados!$A$1:$ZZ$1, 0))</f>
        <v/>
      </c>
      <c r="C121">
        <f>INDEX(resultados!$A$2:$ZZ$429, 115, MATCH($B$3, resultados!$A$1:$ZZ$1, 0))</f>
        <v/>
      </c>
    </row>
    <row r="122">
      <c r="A122">
        <f>INDEX(resultados!$A$2:$ZZ$429, 116, MATCH($B$1, resultados!$A$1:$ZZ$1, 0))</f>
        <v/>
      </c>
      <c r="B122">
        <f>INDEX(resultados!$A$2:$ZZ$429, 116, MATCH($B$2, resultados!$A$1:$ZZ$1, 0))</f>
        <v/>
      </c>
      <c r="C122">
        <f>INDEX(resultados!$A$2:$ZZ$429, 116, MATCH($B$3, resultados!$A$1:$ZZ$1, 0))</f>
        <v/>
      </c>
    </row>
    <row r="123">
      <c r="A123">
        <f>INDEX(resultados!$A$2:$ZZ$429, 117, MATCH($B$1, resultados!$A$1:$ZZ$1, 0))</f>
        <v/>
      </c>
      <c r="B123">
        <f>INDEX(resultados!$A$2:$ZZ$429, 117, MATCH($B$2, resultados!$A$1:$ZZ$1, 0))</f>
        <v/>
      </c>
      <c r="C123">
        <f>INDEX(resultados!$A$2:$ZZ$429, 117, MATCH($B$3, resultados!$A$1:$ZZ$1, 0))</f>
        <v/>
      </c>
    </row>
    <row r="124">
      <c r="A124">
        <f>INDEX(resultados!$A$2:$ZZ$429, 118, MATCH($B$1, resultados!$A$1:$ZZ$1, 0))</f>
        <v/>
      </c>
      <c r="B124">
        <f>INDEX(resultados!$A$2:$ZZ$429, 118, MATCH($B$2, resultados!$A$1:$ZZ$1, 0))</f>
        <v/>
      </c>
      <c r="C124">
        <f>INDEX(resultados!$A$2:$ZZ$429, 118, MATCH($B$3, resultados!$A$1:$ZZ$1, 0))</f>
        <v/>
      </c>
    </row>
    <row r="125">
      <c r="A125">
        <f>INDEX(resultados!$A$2:$ZZ$429, 119, MATCH($B$1, resultados!$A$1:$ZZ$1, 0))</f>
        <v/>
      </c>
      <c r="B125">
        <f>INDEX(resultados!$A$2:$ZZ$429, 119, MATCH($B$2, resultados!$A$1:$ZZ$1, 0))</f>
        <v/>
      </c>
      <c r="C125">
        <f>INDEX(resultados!$A$2:$ZZ$429, 119, MATCH($B$3, resultados!$A$1:$ZZ$1, 0))</f>
        <v/>
      </c>
    </row>
    <row r="126">
      <c r="A126">
        <f>INDEX(resultados!$A$2:$ZZ$429, 120, MATCH($B$1, resultados!$A$1:$ZZ$1, 0))</f>
        <v/>
      </c>
      <c r="B126">
        <f>INDEX(resultados!$A$2:$ZZ$429, 120, MATCH($B$2, resultados!$A$1:$ZZ$1, 0))</f>
        <v/>
      </c>
      <c r="C126">
        <f>INDEX(resultados!$A$2:$ZZ$429, 120, MATCH($B$3, resultados!$A$1:$ZZ$1, 0))</f>
        <v/>
      </c>
    </row>
    <row r="127">
      <c r="A127">
        <f>INDEX(resultados!$A$2:$ZZ$429, 121, MATCH($B$1, resultados!$A$1:$ZZ$1, 0))</f>
        <v/>
      </c>
      <c r="B127">
        <f>INDEX(resultados!$A$2:$ZZ$429, 121, MATCH($B$2, resultados!$A$1:$ZZ$1, 0))</f>
        <v/>
      </c>
      <c r="C127">
        <f>INDEX(resultados!$A$2:$ZZ$429, 121, MATCH($B$3, resultados!$A$1:$ZZ$1, 0))</f>
        <v/>
      </c>
    </row>
    <row r="128">
      <c r="A128">
        <f>INDEX(resultados!$A$2:$ZZ$429, 122, MATCH($B$1, resultados!$A$1:$ZZ$1, 0))</f>
        <v/>
      </c>
      <c r="B128">
        <f>INDEX(resultados!$A$2:$ZZ$429, 122, MATCH($B$2, resultados!$A$1:$ZZ$1, 0))</f>
        <v/>
      </c>
      <c r="C128">
        <f>INDEX(resultados!$A$2:$ZZ$429, 122, MATCH($B$3, resultados!$A$1:$ZZ$1, 0))</f>
        <v/>
      </c>
    </row>
    <row r="129">
      <c r="A129">
        <f>INDEX(resultados!$A$2:$ZZ$429, 123, MATCH($B$1, resultados!$A$1:$ZZ$1, 0))</f>
        <v/>
      </c>
      <c r="B129">
        <f>INDEX(resultados!$A$2:$ZZ$429, 123, MATCH($B$2, resultados!$A$1:$ZZ$1, 0))</f>
        <v/>
      </c>
      <c r="C129">
        <f>INDEX(resultados!$A$2:$ZZ$429, 123, MATCH($B$3, resultados!$A$1:$ZZ$1, 0))</f>
        <v/>
      </c>
    </row>
    <row r="130">
      <c r="A130">
        <f>INDEX(resultados!$A$2:$ZZ$429, 124, MATCH($B$1, resultados!$A$1:$ZZ$1, 0))</f>
        <v/>
      </c>
      <c r="B130">
        <f>INDEX(resultados!$A$2:$ZZ$429, 124, MATCH($B$2, resultados!$A$1:$ZZ$1, 0))</f>
        <v/>
      </c>
      <c r="C130">
        <f>INDEX(resultados!$A$2:$ZZ$429, 124, MATCH($B$3, resultados!$A$1:$ZZ$1, 0))</f>
        <v/>
      </c>
    </row>
    <row r="131">
      <c r="A131">
        <f>INDEX(resultados!$A$2:$ZZ$429, 125, MATCH($B$1, resultados!$A$1:$ZZ$1, 0))</f>
        <v/>
      </c>
      <c r="B131">
        <f>INDEX(resultados!$A$2:$ZZ$429, 125, MATCH($B$2, resultados!$A$1:$ZZ$1, 0))</f>
        <v/>
      </c>
      <c r="C131">
        <f>INDEX(resultados!$A$2:$ZZ$429, 125, MATCH($B$3, resultados!$A$1:$ZZ$1, 0))</f>
        <v/>
      </c>
    </row>
    <row r="132">
      <c r="A132">
        <f>INDEX(resultados!$A$2:$ZZ$429, 126, MATCH($B$1, resultados!$A$1:$ZZ$1, 0))</f>
        <v/>
      </c>
      <c r="B132">
        <f>INDEX(resultados!$A$2:$ZZ$429, 126, MATCH($B$2, resultados!$A$1:$ZZ$1, 0))</f>
        <v/>
      </c>
      <c r="C132">
        <f>INDEX(resultados!$A$2:$ZZ$429, 126, MATCH($B$3, resultados!$A$1:$ZZ$1, 0))</f>
        <v/>
      </c>
    </row>
    <row r="133">
      <c r="A133">
        <f>INDEX(resultados!$A$2:$ZZ$429, 127, MATCH($B$1, resultados!$A$1:$ZZ$1, 0))</f>
        <v/>
      </c>
      <c r="B133">
        <f>INDEX(resultados!$A$2:$ZZ$429, 127, MATCH($B$2, resultados!$A$1:$ZZ$1, 0))</f>
        <v/>
      </c>
      <c r="C133">
        <f>INDEX(resultados!$A$2:$ZZ$429, 127, MATCH($B$3, resultados!$A$1:$ZZ$1, 0))</f>
        <v/>
      </c>
    </row>
    <row r="134">
      <c r="A134">
        <f>INDEX(resultados!$A$2:$ZZ$429, 128, MATCH($B$1, resultados!$A$1:$ZZ$1, 0))</f>
        <v/>
      </c>
      <c r="B134">
        <f>INDEX(resultados!$A$2:$ZZ$429, 128, MATCH($B$2, resultados!$A$1:$ZZ$1, 0))</f>
        <v/>
      </c>
      <c r="C134">
        <f>INDEX(resultados!$A$2:$ZZ$429, 128, MATCH($B$3, resultados!$A$1:$ZZ$1, 0))</f>
        <v/>
      </c>
    </row>
    <row r="135">
      <c r="A135">
        <f>INDEX(resultados!$A$2:$ZZ$429, 129, MATCH($B$1, resultados!$A$1:$ZZ$1, 0))</f>
        <v/>
      </c>
      <c r="B135">
        <f>INDEX(resultados!$A$2:$ZZ$429, 129, MATCH($B$2, resultados!$A$1:$ZZ$1, 0))</f>
        <v/>
      </c>
      <c r="C135">
        <f>INDEX(resultados!$A$2:$ZZ$429, 129, MATCH($B$3, resultados!$A$1:$ZZ$1, 0))</f>
        <v/>
      </c>
    </row>
    <row r="136">
      <c r="A136">
        <f>INDEX(resultados!$A$2:$ZZ$429, 130, MATCH($B$1, resultados!$A$1:$ZZ$1, 0))</f>
        <v/>
      </c>
      <c r="B136">
        <f>INDEX(resultados!$A$2:$ZZ$429, 130, MATCH($B$2, resultados!$A$1:$ZZ$1, 0))</f>
        <v/>
      </c>
      <c r="C136">
        <f>INDEX(resultados!$A$2:$ZZ$429, 130, MATCH($B$3, resultados!$A$1:$ZZ$1, 0))</f>
        <v/>
      </c>
    </row>
    <row r="137">
      <c r="A137">
        <f>INDEX(resultados!$A$2:$ZZ$429, 131, MATCH($B$1, resultados!$A$1:$ZZ$1, 0))</f>
        <v/>
      </c>
      <c r="B137">
        <f>INDEX(resultados!$A$2:$ZZ$429, 131, MATCH($B$2, resultados!$A$1:$ZZ$1, 0))</f>
        <v/>
      </c>
      <c r="C137">
        <f>INDEX(resultados!$A$2:$ZZ$429, 131, MATCH($B$3, resultados!$A$1:$ZZ$1, 0))</f>
        <v/>
      </c>
    </row>
    <row r="138">
      <c r="A138">
        <f>INDEX(resultados!$A$2:$ZZ$429, 132, MATCH($B$1, resultados!$A$1:$ZZ$1, 0))</f>
        <v/>
      </c>
      <c r="B138">
        <f>INDEX(resultados!$A$2:$ZZ$429, 132, MATCH($B$2, resultados!$A$1:$ZZ$1, 0))</f>
        <v/>
      </c>
      <c r="C138">
        <f>INDEX(resultados!$A$2:$ZZ$429, 132, MATCH($B$3, resultados!$A$1:$ZZ$1, 0))</f>
        <v/>
      </c>
    </row>
    <row r="139">
      <c r="A139">
        <f>INDEX(resultados!$A$2:$ZZ$429, 133, MATCH($B$1, resultados!$A$1:$ZZ$1, 0))</f>
        <v/>
      </c>
      <c r="B139">
        <f>INDEX(resultados!$A$2:$ZZ$429, 133, MATCH($B$2, resultados!$A$1:$ZZ$1, 0))</f>
        <v/>
      </c>
      <c r="C139">
        <f>INDEX(resultados!$A$2:$ZZ$429, 133, MATCH($B$3, resultados!$A$1:$ZZ$1, 0))</f>
        <v/>
      </c>
    </row>
    <row r="140">
      <c r="A140">
        <f>INDEX(resultados!$A$2:$ZZ$429, 134, MATCH($B$1, resultados!$A$1:$ZZ$1, 0))</f>
        <v/>
      </c>
      <c r="B140">
        <f>INDEX(resultados!$A$2:$ZZ$429, 134, MATCH($B$2, resultados!$A$1:$ZZ$1, 0))</f>
        <v/>
      </c>
      <c r="C140">
        <f>INDEX(resultados!$A$2:$ZZ$429, 134, MATCH($B$3, resultados!$A$1:$ZZ$1, 0))</f>
        <v/>
      </c>
    </row>
    <row r="141">
      <c r="A141">
        <f>INDEX(resultados!$A$2:$ZZ$429, 135, MATCH($B$1, resultados!$A$1:$ZZ$1, 0))</f>
        <v/>
      </c>
      <c r="B141">
        <f>INDEX(resultados!$A$2:$ZZ$429, 135, MATCH($B$2, resultados!$A$1:$ZZ$1, 0))</f>
        <v/>
      </c>
      <c r="C141">
        <f>INDEX(resultados!$A$2:$ZZ$429, 135, MATCH($B$3, resultados!$A$1:$ZZ$1, 0))</f>
        <v/>
      </c>
    </row>
    <row r="142">
      <c r="A142">
        <f>INDEX(resultados!$A$2:$ZZ$429, 136, MATCH($B$1, resultados!$A$1:$ZZ$1, 0))</f>
        <v/>
      </c>
      <c r="B142">
        <f>INDEX(resultados!$A$2:$ZZ$429, 136, MATCH($B$2, resultados!$A$1:$ZZ$1, 0))</f>
        <v/>
      </c>
      <c r="C142">
        <f>INDEX(resultados!$A$2:$ZZ$429, 136, MATCH($B$3, resultados!$A$1:$ZZ$1, 0))</f>
        <v/>
      </c>
    </row>
    <row r="143">
      <c r="A143">
        <f>INDEX(resultados!$A$2:$ZZ$429, 137, MATCH($B$1, resultados!$A$1:$ZZ$1, 0))</f>
        <v/>
      </c>
      <c r="B143">
        <f>INDEX(resultados!$A$2:$ZZ$429, 137, MATCH($B$2, resultados!$A$1:$ZZ$1, 0))</f>
        <v/>
      </c>
      <c r="C143">
        <f>INDEX(resultados!$A$2:$ZZ$429, 137, MATCH($B$3, resultados!$A$1:$ZZ$1, 0))</f>
        <v/>
      </c>
    </row>
    <row r="144">
      <c r="A144">
        <f>INDEX(resultados!$A$2:$ZZ$429, 138, MATCH($B$1, resultados!$A$1:$ZZ$1, 0))</f>
        <v/>
      </c>
      <c r="B144">
        <f>INDEX(resultados!$A$2:$ZZ$429, 138, MATCH($B$2, resultados!$A$1:$ZZ$1, 0))</f>
        <v/>
      </c>
      <c r="C144">
        <f>INDEX(resultados!$A$2:$ZZ$429, 138, MATCH($B$3, resultados!$A$1:$ZZ$1, 0))</f>
        <v/>
      </c>
    </row>
    <row r="145">
      <c r="A145">
        <f>INDEX(resultados!$A$2:$ZZ$429, 139, MATCH($B$1, resultados!$A$1:$ZZ$1, 0))</f>
        <v/>
      </c>
      <c r="B145">
        <f>INDEX(resultados!$A$2:$ZZ$429, 139, MATCH($B$2, resultados!$A$1:$ZZ$1, 0))</f>
        <v/>
      </c>
      <c r="C145">
        <f>INDEX(resultados!$A$2:$ZZ$429, 139, MATCH($B$3, resultados!$A$1:$ZZ$1, 0))</f>
        <v/>
      </c>
    </row>
    <row r="146">
      <c r="A146">
        <f>INDEX(resultados!$A$2:$ZZ$429, 140, MATCH($B$1, resultados!$A$1:$ZZ$1, 0))</f>
        <v/>
      </c>
      <c r="B146">
        <f>INDEX(resultados!$A$2:$ZZ$429, 140, MATCH($B$2, resultados!$A$1:$ZZ$1, 0))</f>
        <v/>
      </c>
      <c r="C146">
        <f>INDEX(resultados!$A$2:$ZZ$429, 140, MATCH($B$3, resultados!$A$1:$ZZ$1, 0))</f>
        <v/>
      </c>
    </row>
    <row r="147">
      <c r="A147">
        <f>INDEX(resultados!$A$2:$ZZ$429, 141, MATCH($B$1, resultados!$A$1:$ZZ$1, 0))</f>
        <v/>
      </c>
      <c r="B147">
        <f>INDEX(resultados!$A$2:$ZZ$429, 141, MATCH($B$2, resultados!$A$1:$ZZ$1, 0))</f>
        <v/>
      </c>
      <c r="C147">
        <f>INDEX(resultados!$A$2:$ZZ$429, 141, MATCH($B$3, resultados!$A$1:$ZZ$1, 0))</f>
        <v/>
      </c>
    </row>
    <row r="148">
      <c r="A148">
        <f>INDEX(resultados!$A$2:$ZZ$429, 142, MATCH($B$1, resultados!$A$1:$ZZ$1, 0))</f>
        <v/>
      </c>
      <c r="B148">
        <f>INDEX(resultados!$A$2:$ZZ$429, 142, MATCH($B$2, resultados!$A$1:$ZZ$1, 0))</f>
        <v/>
      </c>
      <c r="C148">
        <f>INDEX(resultados!$A$2:$ZZ$429, 142, MATCH($B$3, resultados!$A$1:$ZZ$1, 0))</f>
        <v/>
      </c>
    </row>
    <row r="149">
      <c r="A149">
        <f>INDEX(resultados!$A$2:$ZZ$429, 143, MATCH($B$1, resultados!$A$1:$ZZ$1, 0))</f>
        <v/>
      </c>
      <c r="B149">
        <f>INDEX(resultados!$A$2:$ZZ$429, 143, MATCH($B$2, resultados!$A$1:$ZZ$1, 0))</f>
        <v/>
      </c>
      <c r="C149">
        <f>INDEX(resultados!$A$2:$ZZ$429, 143, MATCH($B$3, resultados!$A$1:$ZZ$1, 0))</f>
        <v/>
      </c>
    </row>
    <row r="150">
      <c r="A150">
        <f>INDEX(resultados!$A$2:$ZZ$429, 144, MATCH($B$1, resultados!$A$1:$ZZ$1, 0))</f>
        <v/>
      </c>
      <c r="B150">
        <f>INDEX(resultados!$A$2:$ZZ$429, 144, MATCH($B$2, resultados!$A$1:$ZZ$1, 0))</f>
        <v/>
      </c>
      <c r="C150">
        <f>INDEX(resultados!$A$2:$ZZ$429, 144, MATCH($B$3, resultados!$A$1:$ZZ$1, 0))</f>
        <v/>
      </c>
    </row>
    <row r="151">
      <c r="A151">
        <f>INDEX(resultados!$A$2:$ZZ$429, 145, MATCH($B$1, resultados!$A$1:$ZZ$1, 0))</f>
        <v/>
      </c>
      <c r="B151">
        <f>INDEX(resultados!$A$2:$ZZ$429, 145, MATCH($B$2, resultados!$A$1:$ZZ$1, 0))</f>
        <v/>
      </c>
      <c r="C151">
        <f>INDEX(resultados!$A$2:$ZZ$429, 145, MATCH($B$3, resultados!$A$1:$ZZ$1, 0))</f>
        <v/>
      </c>
    </row>
    <row r="152">
      <c r="A152">
        <f>INDEX(resultados!$A$2:$ZZ$429, 146, MATCH($B$1, resultados!$A$1:$ZZ$1, 0))</f>
        <v/>
      </c>
      <c r="B152">
        <f>INDEX(resultados!$A$2:$ZZ$429, 146, MATCH($B$2, resultados!$A$1:$ZZ$1, 0))</f>
        <v/>
      </c>
      <c r="C152">
        <f>INDEX(resultados!$A$2:$ZZ$429, 146, MATCH($B$3, resultados!$A$1:$ZZ$1, 0))</f>
        <v/>
      </c>
    </row>
    <row r="153">
      <c r="A153">
        <f>INDEX(resultados!$A$2:$ZZ$429, 147, MATCH($B$1, resultados!$A$1:$ZZ$1, 0))</f>
        <v/>
      </c>
      <c r="B153">
        <f>INDEX(resultados!$A$2:$ZZ$429, 147, MATCH($B$2, resultados!$A$1:$ZZ$1, 0))</f>
        <v/>
      </c>
      <c r="C153">
        <f>INDEX(resultados!$A$2:$ZZ$429, 147, MATCH($B$3, resultados!$A$1:$ZZ$1, 0))</f>
        <v/>
      </c>
    </row>
    <row r="154">
      <c r="A154">
        <f>INDEX(resultados!$A$2:$ZZ$429, 148, MATCH($B$1, resultados!$A$1:$ZZ$1, 0))</f>
        <v/>
      </c>
      <c r="B154">
        <f>INDEX(resultados!$A$2:$ZZ$429, 148, MATCH($B$2, resultados!$A$1:$ZZ$1, 0))</f>
        <v/>
      </c>
      <c r="C154">
        <f>INDEX(resultados!$A$2:$ZZ$429, 148, MATCH($B$3, resultados!$A$1:$ZZ$1, 0))</f>
        <v/>
      </c>
    </row>
    <row r="155">
      <c r="A155">
        <f>INDEX(resultados!$A$2:$ZZ$429, 149, MATCH($B$1, resultados!$A$1:$ZZ$1, 0))</f>
        <v/>
      </c>
      <c r="B155">
        <f>INDEX(resultados!$A$2:$ZZ$429, 149, MATCH($B$2, resultados!$A$1:$ZZ$1, 0))</f>
        <v/>
      </c>
      <c r="C155">
        <f>INDEX(resultados!$A$2:$ZZ$429, 149, MATCH($B$3, resultados!$A$1:$ZZ$1, 0))</f>
        <v/>
      </c>
    </row>
    <row r="156">
      <c r="A156">
        <f>INDEX(resultados!$A$2:$ZZ$429, 150, MATCH($B$1, resultados!$A$1:$ZZ$1, 0))</f>
        <v/>
      </c>
      <c r="B156">
        <f>INDEX(resultados!$A$2:$ZZ$429, 150, MATCH($B$2, resultados!$A$1:$ZZ$1, 0))</f>
        <v/>
      </c>
      <c r="C156">
        <f>INDEX(resultados!$A$2:$ZZ$429, 150, MATCH($B$3, resultados!$A$1:$ZZ$1, 0))</f>
        <v/>
      </c>
    </row>
    <row r="157">
      <c r="A157">
        <f>INDEX(resultados!$A$2:$ZZ$429, 151, MATCH($B$1, resultados!$A$1:$ZZ$1, 0))</f>
        <v/>
      </c>
      <c r="B157">
        <f>INDEX(resultados!$A$2:$ZZ$429, 151, MATCH($B$2, resultados!$A$1:$ZZ$1, 0))</f>
        <v/>
      </c>
      <c r="C157">
        <f>INDEX(resultados!$A$2:$ZZ$429, 151, MATCH($B$3, resultados!$A$1:$ZZ$1, 0))</f>
        <v/>
      </c>
    </row>
    <row r="158">
      <c r="A158">
        <f>INDEX(resultados!$A$2:$ZZ$429, 152, MATCH($B$1, resultados!$A$1:$ZZ$1, 0))</f>
        <v/>
      </c>
      <c r="B158">
        <f>INDEX(resultados!$A$2:$ZZ$429, 152, MATCH($B$2, resultados!$A$1:$ZZ$1, 0))</f>
        <v/>
      </c>
      <c r="C158">
        <f>INDEX(resultados!$A$2:$ZZ$429, 152, MATCH($B$3, resultados!$A$1:$ZZ$1, 0))</f>
        <v/>
      </c>
    </row>
    <row r="159">
      <c r="A159">
        <f>INDEX(resultados!$A$2:$ZZ$429, 153, MATCH($B$1, resultados!$A$1:$ZZ$1, 0))</f>
        <v/>
      </c>
      <c r="B159">
        <f>INDEX(resultados!$A$2:$ZZ$429, 153, MATCH($B$2, resultados!$A$1:$ZZ$1, 0))</f>
        <v/>
      </c>
      <c r="C159">
        <f>INDEX(resultados!$A$2:$ZZ$429, 153, MATCH($B$3, resultados!$A$1:$ZZ$1, 0))</f>
        <v/>
      </c>
    </row>
    <row r="160">
      <c r="A160">
        <f>INDEX(resultados!$A$2:$ZZ$429, 154, MATCH($B$1, resultados!$A$1:$ZZ$1, 0))</f>
        <v/>
      </c>
      <c r="B160">
        <f>INDEX(resultados!$A$2:$ZZ$429, 154, MATCH($B$2, resultados!$A$1:$ZZ$1, 0))</f>
        <v/>
      </c>
      <c r="C160">
        <f>INDEX(resultados!$A$2:$ZZ$429, 154, MATCH($B$3, resultados!$A$1:$ZZ$1, 0))</f>
        <v/>
      </c>
    </row>
    <row r="161">
      <c r="A161">
        <f>INDEX(resultados!$A$2:$ZZ$429, 155, MATCH($B$1, resultados!$A$1:$ZZ$1, 0))</f>
        <v/>
      </c>
      <c r="B161">
        <f>INDEX(resultados!$A$2:$ZZ$429, 155, MATCH($B$2, resultados!$A$1:$ZZ$1, 0))</f>
        <v/>
      </c>
      <c r="C161">
        <f>INDEX(resultados!$A$2:$ZZ$429, 155, MATCH($B$3, resultados!$A$1:$ZZ$1, 0))</f>
        <v/>
      </c>
    </row>
    <row r="162">
      <c r="A162">
        <f>INDEX(resultados!$A$2:$ZZ$429, 156, MATCH($B$1, resultados!$A$1:$ZZ$1, 0))</f>
        <v/>
      </c>
      <c r="B162">
        <f>INDEX(resultados!$A$2:$ZZ$429, 156, MATCH($B$2, resultados!$A$1:$ZZ$1, 0))</f>
        <v/>
      </c>
      <c r="C162">
        <f>INDEX(resultados!$A$2:$ZZ$429, 156, MATCH($B$3, resultados!$A$1:$ZZ$1, 0))</f>
        <v/>
      </c>
    </row>
    <row r="163">
      <c r="A163">
        <f>INDEX(resultados!$A$2:$ZZ$429, 157, MATCH($B$1, resultados!$A$1:$ZZ$1, 0))</f>
        <v/>
      </c>
      <c r="B163">
        <f>INDEX(resultados!$A$2:$ZZ$429, 157, MATCH($B$2, resultados!$A$1:$ZZ$1, 0))</f>
        <v/>
      </c>
      <c r="C163">
        <f>INDEX(resultados!$A$2:$ZZ$429, 157, MATCH($B$3, resultados!$A$1:$ZZ$1, 0))</f>
        <v/>
      </c>
    </row>
    <row r="164">
      <c r="A164">
        <f>INDEX(resultados!$A$2:$ZZ$429, 158, MATCH($B$1, resultados!$A$1:$ZZ$1, 0))</f>
        <v/>
      </c>
      <c r="B164">
        <f>INDEX(resultados!$A$2:$ZZ$429, 158, MATCH($B$2, resultados!$A$1:$ZZ$1, 0))</f>
        <v/>
      </c>
      <c r="C164">
        <f>INDEX(resultados!$A$2:$ZZ$429, 158, MATCH($B$3, resultados!$A$1:$ZZ$1, 0))</f>
        <v/>
      </c>
    </row>
    <row r="165">
      <c r="A165">
        <f>INDEX(resultados!$A$2:$ZZ$429, 159, MATCH($B$1, resultados!$A$1:$ZZ$1, 0))</f>
        <v/>
      </c>
      <c r="B165">
        <f>INDEX(resultados!$A$2:$ZZ$429, 159, MATCH($B$2, resultados!$A$1:$ZZ$1, 0))</f>
        <v/>
      </c>
      <c r="C165">
        <f>INDEX(resultados!$A$2:$ZZ$429, 159, MATCH($B$3, resultados!$A$1:$ZZ$1, 0))</f>
        <v/>
      </c>
    </row>
    <row r="166">
      <c r="A166">
        <f>INDEX(resultados!$A$2:$ZZ$429, 160, MATCH($B$1, resultados!$A$1:$ZZ$1, 0))</f>
        <v/>
      </c>
      <c r="B166">
        <f>INDEX(resultados!$A$2:$ZZ$429, 160, MATCH($B$2, resultados!$A$1:$ZZ$1, 0))</f>
        <v/>
      </c>
      <c r="C166">
        <f>INDEX(resultados!$A$2:$ZZ$429, 160, MATCH($B$3, resultados!$A$1:$ZZ$1, 0))</f>
        <v/>
      </c>
    </row>
    <row r="167">
      <c r="A167">
        <f>INDEX(resultados!$A$2:$ZZ$429, 161, MATCH($B$1, resultados!$A$1:$ZZ$1, 0))</f>
        <v/>
      </c>
      <c r="B167">
        <f>INDEX(resultados!$A$2:$ZZ$429, 161, MATCH($B$2, resultados!$A$1:$ZZ$1, 0))</f>
        <v/>
      </c>
      <c r="C167">
        <f>INDEX(resultados!$A$2:$ZZ$429, 161, MATCH($B$3, resultados!$A$1:$ZZ$1, 0))</f>
        <v/>
      </c>
    </row>
    <row r="168">
      <c r="A168">
        <f>INDEX(resultados!$A$2:$ZZ$429, 162, MATCH($B$1, resultados!$A$1:$ZZ$1, 0))</f>
        <v/>
      </c>
      <c r="B168">
        <f>INDEX(resultados!$A$2:$ZZ$429, 162, MATCH($B$2, resultados!$A$1:$ZZ$1, 0))</f>
        <v/>
      </c>
      <c r="C168">
        <f>INDEX(resultados!$A$2:$ZZ$429, 162, MATCH($B$3, resultados!$A$1:$ZZ$1, 0))</f>
        <v/>
      </c>
    </row>
    <row r="169">
      <c r="A169">
        <f>INDEX(resultados!$A$2:$ZZ$429, 163, MATCH($B$1, resultados!$A$1:$ZZ$1, 0))</f>
        <v/>
      </c>
      <c r="B169">
        <f>INDEX(resultados!$A$2:$ZZ$429, 163, MATCH($B$2, resultados!$A$1:$ZZ$1, 0))</f>
        <v/>
      </c>
      <c r="C169">
        <f>INDEX(resultados!$A$2:$ZZ$429, 163, MATCH($B$3, resultados!$A$1:$ZZ$1, 0))</f>
        <v/>
      </c>
    </row>
    <row r="170">
      <c r="A170">
        <f>INDEX(resultados!$A$2:$ZZ$429, 164, MATCH($B$1, resultados!$A$1:$ZZ$1, 0))</f>
        <v/>
      </c>
      <c r="B170">
        <f>INDEX(resultados!$A$2:$ZZ$429, 164, MATCH($B$2, resultados!$A$1:$ZZ$1, 0))</f>
        <v/>
      </c>
      <c r="C170">
        <f>INDEX(resultados!$A$2:$ZZ$429, 164, MATCH($B$3, resultados!$A$1:$ZZ$1, 0))</f>
        <v/>
      </c>
    </row>
    <row r="171">
      <c r="A171">
        <f>INDEX(resultados!$A$2:$ZZ$429, 165, MATCH($B$1, resultados!$A$1:$ZZ$1, 0))</f>
        <v/>
      </c>
      <c r="B171">
        <f>INDEX(resultados!$A$2:$ZZ$429, 165, MATCH($B$2, resultados!$A$1:$ZZ$1, 0))</f>
        <v/>
      </c>
      <c r="C171">
        <f>INDEX(resultados!$A$2:$ZZ$429, 165, MATCH($B$3, resultados!$A$1:$ZZ$1, 0))</f>
        <v/>
      </c>
    </row>
    <row r="172">
      <c r="A172">
        <f>INDEX(resultados!$A$2:$ZZ$429, 166, MATCH($B$1, resultados!$A$1:$ZZ$1, 0))</f>
        <v/>
      </c>
      <c r="B172">
        <f>INDEX(resultados!$A$2:$ZZ$429, 166, MATCH($B$2, resultados!$A$1:$ZZ$1, 0))</f>
        <v/>
      </c>
      <c r="C172">
        <f>INDEX(resultados!$A$2:$ZZ$429, 166, MATCH($B$3, resultados!$A$1:$ZZ$1, 0))</f>
        <v/>
      </c>
    </row>
    <row r="173">
      <c r="A173">
        <f>INDEX(resultados!$A$2:$ZZ$429, 167, MATCH($B$1, resultados!$A$1:$ZZ$1, 0))</f>
        <v/>
      </c>
      <c r="B173">
        <f>INDEX(resultados!$A$2:$ZZ$429, 167, MATCH($B$2, resultados!$A$1:$ZZ$1, 0))</f>
        <v/>
      </c>
      <c r="C173">
        <f>INDEX(resultados!$A$2:$ZZ$429, 167, MATCH($B$3, resultados!$A$1:$ZZ$1, 0))</f>
        <v/>
      </c>
    </row>
    <row r="174">
      <c r="A174">
        <f>INDEX(resultados!$A$2:$ZZ$429, 168, MATCH($B$1, resultados!$A$1:$ZZ$1, 0))</f>
        <v/>
      </c>
      <c r="B174">
        <f>INDEX(resultados!$A$2:$ZZ$429, 168, MATCH($B$2, resultados!$A$1:$ZZ$1, 0))</f>
        <v/>
      </c>
      <c r="C174">
        <f>INDEX(resultados!$A$2:$ZZ$429, 168, MATCH($B$3, resultados!$A$1:$ZZ$1, 0))</f>
        <v/>
      </c>
    </row>
    <row r="175">
      <c r="A175">
        <f>INDEX(resultados!$A$2:$ZZ$429, 169, MATCH($B$1, resultados!$A$1:$ZZ$1, 0))</f>
        <v/>
      </c>
      <c r="B175">
        <f>INDEX(resultados!$A$2:$ZZ$429, 169, MATCH($B$2, resultados!$A$1:$ZZ$1, 0))</f>
        <v/>
      </c>
      <c r="C175">
        <f>INDEX(resultados!$A$2:$ZZ$429, 169, MATCH($B$3, resultados!$A$1:$ZZ$1, 0))</f>
        <v/>
      </c>
    </row>
    <row r="176">
      <c r="A176">
        <f>INDEX(resultados!$A$2:$ZZ$429, 170, MATCH($B$1, resultados!$A$1:$ZZ$1, 0))</f>
        <v/>
      </c>
      <c r="B176">
        <f>INDEX(resultados!$A$2:$ZZ$429, 170, MATCH($B$2, resultados!$A$1:$ZZ$1, 0))</f>
        <v/>
      </c>
      <c r="C176">
        <f>INDEX(resultados!$A$2:$ZZ$429, 170, MATCH($B$3, resultados!$A$1:$ZZ$1, 0))</f>
        <v/>
      </c>
    </row>
    <row r="177">
      <c r="A177">
        <f>INDEX(resultados!$A$2:$ZZ$429, 171, MATCH($B$1, resultados!$A$1:$ZZ$1, 0))</f>
        <v/>
      </c>
      <c r="B177">
        <f>INDEX(resultados!$A$2:$ZZ$429, 171, MATCH($B$2, resultados!$A$1:$ZZ$1, 0))</f>
        <v/>
      </c>
      <c r="C177">
        <f>INDEX(resultados!$A$2:$ZZ$429, 171, MATCH($B$3, resultados!$A$1:$ZZ$1, 0))</f>
        <v/>
      </c>
    </row>
    <row r="178">
      <c r="A178">
        <f>INDEX(resultados!$A$2:$ZZ$429, 172, MATCH($B$1, resultados!$A$1:$ZZ$1, 0))</f>
        <v/>
      </c>
      <c r="B178">
        <f>INDEX(resultados!$A$2:$ZZ$429, 172, MATCH($B$2, resultados!$A$1:$ZZ$1, 0))</f>
        <v/>
      </c>
      <c r="C178">
        <f>INDEX(resultados!$A$2:$ZZ$429, 172, MATCH($B$3, resultados!$A$1:$ZZ$1, 0))</f>
        <v/>
      </c>
    </row>
    <row r="179">
      <c r="A179">
        <f>INDEX(resultados!$A$2:$ZZ$429, 173, MATCH($B$1, resultados!$A$1:$ZZ$1, 0))</f>
        <v/>
      </c>
      <c r="B179">
        <f>INDEX(resultados!$A$2:$ZZ$429, 173, MATCH($B$2, resultados!$A$1:$ZZ$1, 0))</f>
        <v/>
      </c>
      <c r="C179">
        <f>INDEX(resultados!$A$2:$ZZ$429, 173, MATCH($B$3, resultados!$A$1:$ZZ$1, 0))</f>
        <v/>
      </c>
    </row>
    <row r="180">
      <c r="A180">
        <f>INDEX(resultados!$A$2:$ZZ$429, 174, MATCH($B$1, resultados!$A$1:$ZZ$1, 0))</f>
        <v/>
      </c>
      <c r="B180">
        <f>INDEX(resultados!$A$2:$ZZ$429, 174, MATCH($B$2, resultados!$A$1:$ZZ$1, 0))</f>
        <v/>
      </c>
      <c r="C180">
        <f>INDEX(resultados!$A$2:$ZZ$429, 174, MATCH($B$3, resultados!$A$1:$ZZ$1, 0))</f>
        <v/>
      </c>
    </row>
    <row r="181">
      <c r="A181">
        <f>INDEX(resultados!$A$2:$ZZ$429, 175, MATCH($B$1, resultados!$A$1:$ZZ$1, 0))</f>
        <v/>
      </c>
      <c r="B181">
        <f>INDEX(resultados!$A$2:$ZZ$429, 175, MATCH($B$2, resultados!$A$1:$ZZ$1, 0))</f>
        <v/>
      </c>
      <c r="C181">
        <f>INDEX(resultados!$A$2:$ZZ$429, 175, MATCH($B$3, resultados!$A$1:$ZZ$1, 0))</f>
        <v/>
      </c>
    </row>
    <row r="182">
      <c r="A182">
        <f>INDEX(resultados!$A$2:$ZZ$429, 176, MATCH($B$1, resultados!$A$1:$ZZ$1, 0))</f>
        <v/>
      </c>
      <c r="B182">
        <f>INDEX(resultados!$A$2:$ZZ$429, 176, MATCH($B$2, resultados!$A$1:$ZZ$1, 0))</f>
        <v/>
      </c>
      <c r="C182">
        <f>INDEX(resultados!$A$2:$ZZ$429, 176, MATCH($B$3, resultados!$A$1:$ZZ$1, 0))</f>
        <v/>
      </c>
    </row>
    <row r="183">
      <c r="A183">
        <f>INDEX(resultados!$A$2:$ZZ$429, 177, MATCH($B$1, resultados!$A$1:$ZZ$1, 0))</f>
        <v/>
      </c>
      <c r="B183">
        <f>INDEX(resultados!$A$2:$ZZ$429, 177, MATCH($B$2, resultados!$A$1:$ZZ$1, 0))</f>
        <v/>
      </c>
      <c r="C183">
        <f>INDEX(resultados!$A$2:$ZZ$429, 177, MATCH($B$3, resultados!$A$1:$ZZ$1, 0))</f>
        <v/>
      </c>
    </row>
    <row r="184">
      <c r="A184">
        <f>INDEX(resultados!$A$2:$ZZ$429, 178, MATCH($B$1, resultados!$A$1:$ZZ$1, 0))</f>
        <v/>
      </c>
      <c r="B184">
        <f>INDEX(resultados!$A$2:$ZZ$429, 178, MATCH($B$2, resultados!$A$1:$ZZ$1, 0))</f>
        <v/>
      </c>
      <c r="C184">
        <f>INDEX(resultados!$A$2:$ZZ$429, 178, MATCH($B$3, resultados!$A$1:$ZZ$1, 0))</f>
        <v/>
      </c>
    </row>
    <row r="185">
      <c r="A185">
        <f>INDEX(resultados!$A$2:$ZZ$429, 179, MATCH($B$1, resultados!$A$1:$ZZ$1, 0))</f>
        <v/>
      </c>
      <c r="B185">
        <f>INDEX(resultados!$A$2:$ZZ$429, 179, MATCH($B$2, resultados!$A$1:$ZZ$1, 0))</f>
        <v/>
      </c>
      <c r="C185">
        <f>INDEX(resultados!$A$2:$ZZ$429, 179, MATCH($B$3, resultados!$A$1:$ZZ$1, 0))</f>
        <v/>
      </c>
    </row>
    <row r="186">
      <c r="A186">
        <f>INDEX(resultados!$A$2:$ZZ$429, 180, MATCH($B$1, resultados!$A$1:$ZZ$1, 0))</f>
        <v/>
      </c>
      <c r="B186">
        <f>INDEX(resultados!$A$2:$ZZ$429, 180, MATCH($B$2, resultados!$A$1:$ZZ$1, 0))</f>
        <v/>
      </c>
      <c r="C186">
        <f>INDEX(resultados!$A$2:$ZZ$429, 180, MATCH($B$3, resultados!$A$1:$ZZ$1, 0))</f>
        <v/>
      </c>
    </row>
    <row r="187">
      <c r="A187">
        <f>INDEX(resultados!$A$2:$ZZ$429, 181, MATCH($B$1, resultados!$A$1:$ZZ$1, 0))</f>
        <v/>
      </c>
      <c r="B187">
        <f>INDEX(resultados!$A$2:$ZZ$429, 181, MATCH($B$2, resultados!$A$1:$ZZ$1, 0))</f>
        <v/>
      </c>
      <c r="C187">
        <f>INDEX(resultados!$A$2:$ZZ$429, 181, MATCH($B$3, resultados!$A$1:$ZZ$1, 0))</f>
        <v/>
      </c>
    </row>
    <row r="188">
      <c r="A188">
        <f>INDEX(resultados!$A$2:$ZZ$429, 182, MATCH($B$1, resultados!$A$1:$ZZ$1, 0))</f>
        <v/>
      </c>
      <c r="B188">
        <f>INDEX(resultados!$A$2:$ZZ$429, 182, MATCH($B$2, resultados!$A$1:$ZZ$1, 0))</f>
        <v/>
      </c>
      <c r="C188">
        <f>INDEX(resultados!$A$2:$ZZ$429, 182, MATCH($B$3, resultados!$A$1:$ZZ$1, 0))</f>
        <v/>
      </c>
    </row>
    <row r="189">
      <c r="A189">
        <f>INDEX(resultados!$A$2:$ZZ$429, 183, MATCH($B$1, resultados!$A$1:$ZZ$1, 0))</f>
        <v/>
      </c>
      <c r="B189">
        <f>INDEX(resultados!$A$2:$ZZ$429, 183, MATCH($B$2, resultados!$A$1:$ZZ$1, 0))</f>
        <v/>
      </c>
      <c r="C189">
        <f>INDEX(resultados!$A$2:$ZZ$429, 183, MATCH($B$3, resultados!$A$1:$ZZ$1, 0))</f>
        <v/>
      </c>
    </row>
    <row r="190">
      <c r="A190">
        <f>INDEX(resultados!$A$2:$ZZ$429, 184, MATCH($B$1, resultados!$A$1:$ZZ$1, 0))</f>
        <v/>
      </c>
      <c r="B190">
        <f>INDEX(resultados!$A$2:$ZZ$429, 184, MATCH($B$2, resultados!$A$1:$ZZ$1, 0))</f>
        <v/>
      </c>
      <c r="C190">
        <f>INDEX(resultados!$A$2:$ZZ$429, 184, MATCH($B$3, resultados!$A$1:$ZZ$1, 0))</f>
        <v/>
      </c>
    </row>
    <row r="191">
      <c r="A191">
        <f>INDEX(resultados!$A$2:$ZZ$429, 185, MATCH($B$1, resultados!$A$1:$ZZ$1, 0))</f>
        <v/>
      </c>
      <c r="B191">
        <f>INDEX(resultados!$A$2:$ZZ$429, 185, MATCH($B$2, resultados!$A$1:$ZZ$1, 0))</f>
        <v/>
      </c>
      <c r="C191">
        <f>INDEX(resultados!$A$2:$ZZ$429, 185, MATCH($B$3, resultados!$A$1:$ZZ$1, 0))</f>
        <v/>
      </c>
    </row>
    <row r="192">
      <c r="A192">
        <f>INDEX(resultados!$A$2:$ZZ$429, 186, MATCH($B$1, resultados!$A$1:$ZZ$1, 0))</f>
        <v/>
      </c>
      <c r="B192">
        <f>INDEX(resultados!$A$2:$ZZ$429, 186, MATCH($B$2, resultados!$A$1:$ZZ$1, 0))</f>
        <v/>
      </c>
      <c r="C192">
        <f>INDEX(resultados!$A$2:$ZZ$429, 186, MATCH($B$3, resultados!$A$1:$ZZ$1, 0))</f>
        <v/>
      </c>
    </row>
    <row r="193">
      <c r="A193">
        <f>INDEX(resultados!$A$2:$ZZ$429, 187, MATCH($B$1, resultados!$A$1:$ZZ$1, 0))</f>
        <v/>
      </c>
      <c r="B193">
        <f>INDEX(resultados!$A$2:$ZZ$429, 187, MATCH($B$2, resultados!$A$1:$ZZ$1, 0))</f>
        <v/>
      </c>
      <c r="C193">
        <f>INDEX(resultados!$A$2:$ZZ$429, 187, MATCH($B$3, resultados!$A$1:$ZZ$1, 0))</f>
        <v/>
      </c>
    </row>
    <row r="194">
      <c r="A194">
        <f>INDEX(resultados!$A$2:$ZZ$429, 188, MATCH($B$1, resultados!$A$1:$ZZ$1, 0))</f>
        <v/>
      </c>
      <c r="B194">
        <f>INDEX(resultados!$A$2:$ZZ$429, 188, MATCH($B$2, resultados!$A$1:$ZZ$1, 0))</f>
        <v/>
      </c>
      <c r="C194">
        <f>INDEX(resultados!$A$2:$ZZ$429, 188, MATCH($B$3, resultados!$A$1:$ZZ$1, 0))</f>
        <v/>
      </c>
    </row>
    <row r="195">
      <c r="A195">
        <f>INDEX(resultados!$A$2:$ZZ$429, 189, MATCH($B$1, resultados!$A$1:$ZZ$1, 0))</f>
        <v/>
      </c>
      <c r="B195">
        <f>INDEX(resultados!$A$2:$ZZ$429, 189, MATCH($B$2, resultados!$A$1:$ZZ$1, 0))</f>
        <v/>
      </c>
      <c r="C195">
        <f>INDEX(resultados!$A$2:$ZZ$429, 189, MATCH($B$3, resultados!$A$1:$ZZ$1, 0))</f>
        <v/>
      </c>
    </row>
    <row r="196">
      <c r="A196">
        <f>INDEX(resultados!$A$2:$ZZ$429, 190, MATCH($B$1, resultados!$A$1:$ZZ$1, 0))</f>
        <v/>
      </c>
      <c r="B196">
        <f>INDEX(resultados!$A$2:$ZZ$429, 190, MATCH($B$2, resultados!$A$1:$ZZ$1, 0))</f>
        <v/>
      </c>
      <c r="C196">
        <f>INDEX(resultados!$A$2:$ZZ$429, 190, MATCH($B$3, resultados!$A$1:$ZZ$1, 0))</f>
        <v/>
      </c>
    </row>
    <row r="197">
      <c r="A197">
        <f>INDEX(resultados!$A$2:$ZZ$429, 191, MATCH($B$1, resultados!$A$1:$ZZ$1, 0))</f>
        <v/>
      </c>
      <c r="B197">
        <f>INDEX(resultados!$A$2:$ZZ$429, 191, MATCH($B$2, resultados!$A$1:$ZZ$1, 0))</f>
        <v/>
      </c>
      <c r="C197">
        <f>INDEX(resultados!$A$2:$ZZ$429, 191, MATCH($B$3, resultados!$A$1:$ZZ$1, 0))</f>
        <v/>
      </c>
    </row>
    <row r="198">
      <c r="A198">
        <f>INDEX(resultados!$A$2:$ZZ$429, 192, MATCH($B$1, resultados!$A$1:$ZZ$1, 0))</f>
        <v/>
      </c>
      <c r="B198">
        <f>INDEX(resultados!$A$2:$ZZ$429, 192, MATCH($B$2, resultados!$A$1:$ZZ$1, 0))</f>
        <v/>
      </c>
      <c r="C198">
        <f>INDEX(resultados!$A$2:$ZZ$429, 192, MATCH($B$3, resultados!$A$1:$ZZ$1, 0))</f>
        <v/>
      </c>
    </row>
    <row r="199">
      <c r="A199">
        <f>INDEX(resultados!$A$2:$ZZ$429, 193, MATCH($B$1, resultados!$A$1:$ZZ$1, 0))</f>
        <v/>
      </c>
      <c r="B199">
        <f>INDEX(resultados!$A$2:$ZZ$429, 193, MATCH($B$2, resultados!$A$1:$ZZ$1, 0))</f>
        <v/>
      </c>
      <c r="C199">
        <f>INDEX(resultados!$A$2:$ZZ$429, 193, MATCH($B$3, resultados!$A$1:$ZZ$1, 0))</f>
        <v/>
      </c>
    </row>
    <row r="200">
      <c r="A200">
        <f>INDEX(resultados!$A$2:$ZZ$429, 194, MATCH($B$1, resultados!$A$1:$ZZ$1, 0))</f>
        <v/>
      </c>
      <c r="B200">
        <f>INDEX(resultados!$A$2:$ZZ$429, 194, MATCH($B$2, resultados!$A$1:$ZZ$1, 0))</f>
        <v/>
      </c>
      <c r="C200">
        <f>INDEX(resultados!$A$2:$ZZ$429, 194, MATCH($B$3, resultados!$A$1:$ZZ$1, 0))</f>
        <v/>
      </c>
    </row>
    <row r="201">
      <c r="A201">
        <f>INDEX(resultados!$A$2:$ZZ$429, 195, MATCH($B$1, resultados!$A$1:$ZZ$1, 0))</f>
        <v/>
      </c>
      <c r="B201">
        <f>INDEX(resultados!$A$2:$ZZ$429, 195, MATCH($B$2, resultados!$A$1:$ZZ$1, 0))</f>
        <v/>
      </c>
      <c r="C201">
        <f>INDEX(resultados!$A$2:$ZZ$429, 195, MATCH($B$3, resultados!$A$1:$ZZ$1, 0))</f>
        <v/>
      </c>
    </row>
    <row r="202">
      <c r="A202">
        <f>INDEX(resultados!$A$2:$ZZ$429, 196, MATCH($B$1, resultados!$A$1:$ZZ$1, 0))</f>
        <v/>
      </c>
      <c r="B202">
        <f>INDEX(resultados!$A$2:$ZZ$429, 196, MATCH($B$2, resultados!$A$1:$ZZ$1, 0))</f>
        <v/>
      </c>
      <c r="C202">
        <f>INDEX(resultados!$A$2:$ZZ$429, 196, MATCH($B$3, resultados!$A$1:$ZZ$1, 0))</f>
        <v/>
      </c>
    </row>
    <row r="203">
      <c r="A203">
        <f>INDEX(resultados!$A$2:$ZZ$429, 197, MATCH($B$1, resultados!$A$1:$ZZ$1, 0))</f>
        <v/>
      </c>
      <c r="B203">
        <f>INDEX(resultados!$A$2:$ZZ$429, 197, MATCH($B$2, resultados!$A$1:$ZZ$1, 0))</f>
        <v/>
      </c>
      <c r="C203">
        <f>INDEX(resultados!$A$2:$ZZ$429, 197, MATCH($B$3, resultados!$A$1:$ZZ$1, 0))</f>
        <v/>
      </c>
    </row>
    <row r="204">
      <c r="A204">
        <f>INDEX(resultados!$A$2:$ZZ$429, 198, MATCH($B$1, resultados!$A$1:$ZZ$1, 0))</f>
        <v/>
      </c>
      <c r="B204">
        <f>INDEX(resultados!$A$2:$ZZ$429, 198, MATCH($B$2, resultados!$A$1:$ZZ$1, 0))</f>
        <v/>
      </c>
      <c r="C204">
        <f>INDEX(resultados!$A$2:$ZZ$429, 198, MATCH($B$3, resultados!$A$1:$ZZ$1, 0))</f>
        <v/>
      </c>
    </row>
    <row r="205">
      <c r="A205">
        <f>INDEX(resultados!$A$2:$ZZ$429, 199, MATCH($B$1, resultados!$A$1:$ZZ$1, 0))</f>
        <v/>
      </c>
      <c r="B205">
        <f>INDEX(resultados!$A$2:$ZZ$429, 199, MATCH($B$2, resultados!$A$1:$ZZ$1, 0))</f>
        <v/>
      </c>
      <c r="C205">
        <f>INDEX(resultados!$A$2:$ZZ$429, 199, MATCH($B$3, resultados!$A$1:$ZZ$1, 0))</f>
        <v/>
      </c>
    </row>
    <row r="206">
      <c r="A206">
        <f>INDEX(resultados!$A$2:$ZZ$429, 200, MATCH($B$1, resultados!$A$1:$ZZ$1, 0))</f>
        <v/>
      </c>
      <c r="B206">
        <f>INDEX(resultados!$A$2:$ZZ$429, 200, MATCH($B$2, resultados!$A$1:$ZZ$1, 0))</f>
        <v/>
      </c>
      <c r="C206">
        <f>INDEX(resultados!$A$2:$ZZ$429, 200, MATCH($B$3, resultados!$A$1:$ZZ$1, 0))</f>
        <v/>
      </c>
    </row>
    <row r="207">
      <c r="A207">
        <f>INDEX(resultados!$A$2:$ZZ$429, 201, MATCH($B$1, resultados!$A$1:$ZZ$1, 0))</f>
        <v/>
      </c>
      <c r="B207">
        <f>INDEX(resultados!$A$2:$ZZ$429, 201, MATCH($B$2, resultados!$A$1:$ZZ$1, 0))</f>
        <v/>
      </c>
      <c r="C207">
        <f>INDEX(resultados!$A$2:$ZZ$429, 201, MATCH($B$3, resultados!$A$1:$ZZ$1, 0))</f>
        <v/>
      </c>
    </row>
    <row r="208">
      <c r="A208">
        <f>INDEX(resultados!$A$2:$ZZ$429, 202, MATCH($B$1, resultados!$A$1:$ZZ$1, 0))</f>
        <v/>
      </c>
      <c r="B208">
        <f>INDEX(resultados!$A$2:$ZZ$429, 202, MATCH($B$2, resultados!$A$1:$ZZ$1, 0))</f>
        <v/>
      </c>
      <c r="C208">
        <f>INDEX(resultados!$A$2:$ZZ$429, 202, MATCH($B$3, resultados!$A$1:$ZZ$1, 0))</f>
        <v/>
      </c>
    </row>
    <row r="209">
      <c r="A209">
        <f>INDEX(resultados!$A$2:$ZZ$429, 203, MATCH($B$1, resultados!$A$1:$ZZ$1, 0))</f>
        <v/>
      </c>
      <c r="B209">
        <f>INDEX(resultados!$A$2:$ZZ$429, 203, MATCH($B$2, resultados!$A$1:$ZZ$1, 0))</f>
        <v/>
      </c>
      <c r="C209">
        <f>INDEX(resultados!$A$2:$ZZ$429, 203, MATCH($B$3, resultados!$A$1:$ZZ$1, 0))</f>
        <v/>
      </c>
    </row>
    <row r="210">
      <c r="A210">
        <f>INDEX(resultados!$A$2:$ZZ$429, 204, MATCH($B$1, resultados!$A$1:$ZZ$1, 0))</f>
        <v/>
      </c>
      <c r="B210">
        <f>INDEX(resultados!$A$2:$ZZ$429, 204, MATCH($B$2, resultados!$A$1:$ZZ$1, 0))</f>
        <v/>
      </c>
      <c r="C210">
        <f>INDEX(resultados!$A$2:$ZZ$429, 204, MATCH($B$3, resultados!$A$1:$ZZ$1, 0))</f>
        <v/>
      </c>
    </row>
    <row r="211">
      <c r="A211">
        <f>INDEX(resultados!$A$2:$ZZ$429, 205, MATCH($B$1, resultados!$A$1:$ZZ$1, 0))</f>
        <v/>
      </c>
      <c r="B211">
        <f>INDEX(resultados!$A$2:$ZZ$429, 205, MATCH($B$2, resultados!$A$1:$ZZ$1, 0))</f>
        <v/>
      </c>
      <c r="C211">
        <f>INDEX(resultados!$A$2:$ZZ$429, 205, MATCH($B$3, resultados!$A$1:$ZZ$1, 0))</f>
        <v/>
      </c>
    </row>
    <row r="212">
      <c r="A212">
        <f>INDEX(resultados!$A$2:$ZZ$429, 206, MATCH($B$1, resultados!$A$1:$ZZ$1, 0))</f>
        <v/>
      </c>
      <c r="B212">
        <f>INDEX(resultados!$A$2:$ZZ$429, 206, MATCH($B$2, resultados!$A$1:$ZZ$1, 0))</f>
        <v/>
      </c>
      <c r="C212">
        <f>INDEX(resultados!$A$2:$ZZ$429, 206, MATCH($B$3, resultados!$A$1:$ZZ$1, 0))</f>
        <v/>
      </c>
    </row>
    <row r="213">
      <c r="A213">
        <f>INDEX(resultados!$A$2:$ZZ$429, 207, MATCH($B$1, resultados!$A$1:$ZZ$1, 0))</f>
        <v/>
      </c>
      <c r="B213">
        <f>INDEX(resultados!$A$2:$ZZ$429, 207, MATCH($B$2, resultados!$A$1:$ZZ$1, 0))</f>
        <v/>
      </c>
      <c r="C213">
        <f>INDEX(resultados!$A$2:$ZZ$429, 207, MATCH($B$3, resultados!$A$1:$ZZ$1, 0))</f>
        <v/>
      </c>
    </row>
    <row r="214">
      <c r="A214">
        <f>INDEX(resultados!$A$2:$ZZ$429, 208, MATCH($B$1, resultados!$A$1:$ZZ$1, 0))</f>
        <v/>
      </c>
      <c r="B214">
        <f>INDEX(resultados!$A$2:$ZZ$429, 208, MATCH($B$2, resultados!$A$1:$ZZ$1, 0))</f>
        <v/>
      </c>
      <c r="C214">
        <f>INDEX(resultados!$A$2:$ZZ$429, 208, MATCH($B$3, resultados!$A$1:$ZZ$1, 0))</f>
        <v/>
      </c>
    </row>
    <row r="215">
      <c r="A215">
        <f>INDEX(resultados!$A$2:$ZZ$429, 209, MATCH($B$1, resultados!$A$1:$ZZ$1, 0))</f>
        <v/>
      </c>
      <c r="B215">
        <f>INDEX(resultados!$A$2:$ZZ$429, 209, MATCH($B$2, resultados!$A$1:$ZZ$1, 0))</f>
        <v/>
      </c>
      <c r="C215">
        <f>INDEX(resultados!$A$2:$ZZ$429, 209, MATCH($B$3, resultados!$A$1:$ZZ$1, 0))</f>
        <v/>
      </c>
    </row>
    <row r="216">
      <c r="A216">
        <f>INDEX(resultados!$A$2:$ZZ$429, 210, MATCH($B$1, resultados!$A$1:$ZZ$1, 0))</f>
        <v/>
      </c>
      <c r="B216">
        <f>INDEX(resultados!$A$2:$ZZ$429, 210, MATCH($B$2, resultados!$A$1:$ZZ$1, 0))</f>
        <v/>
      </c>
      <c r="C216">
        <f>INDEX(resultados!$A$2:$ZZ$429, 210, MATCH($B$3, resultados!$A$1:$ZZ$1, 0))</f>
        <v/>
      </c>
    </row>
    <row r="217">
      <c r="A217">
        <f>INDEX(resultados!$A$2:$ZZ$429, 211, MATCH($B$1, resultados!$A$1:$ZZ$1, 0))</f>
        <v/>
      </c>
      <c r="B217">
        <f>INDEX(resultados!$A$2:$ZZ$429, 211, MATCH($B$2, resultados!$A$1:$ZZ$1, 0))</f>
        <v/>
      </c>
      <c r="C217">
        <f>INDEX(resultados!$A$2:$ZZ$429, 211, MATCH($B$3, resultados!$A$1:$ZZ$1, 0))</f>
        <v/>
      </c>
    </row>
    <row r="218">
      <c r="A218">
        <f>INDEX(resultados!$A$2:$ZZ$429, 212, MATCH($B$1, resultados!$A$1:$ZZ$1, 0))</f>
        <v/>
      </c>
      <c r="B218">
        <f>INDEX(resultados!$A$2:$ZZ$429, 212, MATCH($B$2, resultados!$A$1:$ZZ$1, 0))</f>
        <v/>
      </c>
      <c r="C218">
        <f>INDEX(resultados!$A$2:$ZZ$429, 212, MATCH($B$3, resultados!$A$1:$ZZ$1, 0))</f>
        <v/>
      </c>
    </row>
    <row r="219">
      <c r="A219">
        <f>INDEX(resultados!$A$2:$ZZ$429, 213, MATCH($B$1, resultados!$A$1:$ZZ$1, 0))</f>
        <v/>
      </c>
      <c r="B219">
        <f>INDEX(resultados!$A$2:$ZZ$429, 213, MATCH($B$2, resultados!$A$1:$ZZ$1, 0))</f>
        <v/>
      </c>
      <c r="C219">
        <f>INDEX(resultados!$A$2:$ZZ$429, 213, MATCH($B$3, resultados!$A$1:$ZZ$1, 0))</f>
        <v/>
      </c>
    </row>
    <row r="220">
      <c r="A220">
        <f>INDEX(resultados!$A$2:$ZZ$429, 214, MATCH($B$1, resultados!$A$1:$ZZ$1, 0))</f>
        <v/>
      </c>
      <c r="B220">
        <f>INDEX(resultados!$A$2:$ZZ$429, 214, MATCH($B$2, resultados!$A$1:$ZZ$1, 0))</f>
        <v/>
      </c>
      <c r="C220">
        <f>INDEX(resultados!$A$2:$ZZ$429, 214, MATCH($B$3, resultados!$A$1:$ZZ$1, 0))</f>
        <v/>
      </c>
    </row>
    <row r="221">
      <c r="A221">
        <f>INDEX(resultados!$A$2:$ZZ$429, 215, MATCH($B$1, resultados!$A$1:$ZZ$1, 0))</f>
        <v/>
      </c>
      <c r="B221">
        <f>INDEX(resultados!$A$2:$ZZ$429, 215, MATCH($B$2, resultados!$A$1:$ZZ$1, 0))</f>
        <v/>
      </c>
      <c r="C221">
        <f>INDEX(resultados!$A$2:$ZZ$429, 215, MATCH($B$3, resultados!$A$1:$ZZ$1, 0))</f>
        <v/>
      </c>
    </row>
    <row r="222">
      <c r="A222">
        <f>INDEX(resultados!$A$2:$ZZ$429, 216, MATCH($B$1, resultados!$A$1:$ZZ$1, 0))</f>
        <v/>
      </c>
      <c r="B222">
        <f>INDEX(resultados!$A$2:$ZZ$429, 216, MATCH($B$2, resultados!$A$1:$ZZ$1, 0))</f>
        <v/>
      </c>
      <c r="C222">
        <f>INDEX(resultados!$A$2:$ZZ$429, 216, MATCH($B$3, resultados!$A$1:$ZZ$1, 0))</f>
        <v/>
      </c>
    </row>
    <row r="223">
      <c r="A223">
        <f>INDEX(resultados!$A$2:$ZZ$429, 217, MATCH($B$1, resultados!$A$1:$ZZ$1, 0))</f>
        <v/>
      </c>
      <c r="B223">
        <f>INDEX(resultados!$A$2:$ZZ$429, 217, MATCH($B$2, resultados!$A$1:$ZZ$1, 0))</f>
        <v/>
      </c>
      <c r="C223">
        <f>INDEX(resultados!$A$2:$ZZ$429, 217, MATCH($B$3, resultados!$A$1:$ZZ$1, 0))</f>
        <v/>
      </c>
    </row>
    <row r="224">
      <c r="A224">
        <f>INDEX(resultados!$A$2:$ZZ$429, 218, MATCH($B$1, resultados!$A$1:$ZZ$1, 0))</f>
        <v/>
      </c>
      <c r="B224">
        <f>INDEX(resultados!$A$2:$ZZ$429, 218, MATCH($B$2, resultados!$A$1:$ZZ$1, 0))</f>
        <v/>
      </c>
      <c r="C224">
        <f>INDEX(resultados!$A$2:$ZZ$429, 218, MATCH($B$3, resultados!$A$1:$ZZ$1, 0))</f>
        <v/>
      </c>
    </row>
    <row r="225">
      <c r="A225">
        <f>INDEX(resultados!$A$2:$ZZ$429, 219, MATCH($B$1, resultados!$A$1:$ZZ$1, 0))</f>
        <v/>
      </c>
      <c r="B225">
        <f>INDEX(resultados!$A$2:$ZZ$429, 219, MATCH($B$2, resultados!$A$1:$ZZ$1, 0))</f>
        <v/>
      </c>
      <c r="C225">
        <f>INDEX(resultados!$A$2:$ZZ$429, 219, MATCH($B$3, resultados!$A$1:$ZZ$1, 0))</f>
        <v/>
      </c>
    </row>
    <row r="226">
      <c r="A226">
        <f>INDEX(resultados!$A$2:$ZZ$429, 220, MATCH($B$1, resultados!$A$1:$ZZ$1, 0))</f>
        <v/>
      </c>
      <c r="B226">
        <f>INDEX(resultados!$A$2:$ZZ$429, 220, MATCH($B$2, resultados!$A$1:$ZZ$1, 0))</f>
        <v/>
      </c>
      <c r="C226">
        <f>INDEX(resultados!$A$2:$ZZ$429, 220, MATCH($B$3, resultados!$A$1:$ZZ$1, 0))</f>
        <v/>
      </c>
    </row>
    <row r="227">
      <c r="A227">
        <f>INDEX(resultados!$A$2:$ZZ$429, 221, MATCH($B$1, resultados!$A$1:$ZZ$1, 0))</f>
        <v/>
      </c>
      <c r="B227">
        <f>INDEX(resultados!$A$2:$ZZ$429, 221, MATCH($B$2, resultados!$A$1:$ZZ$1, 0))</f>
        <v/>
      </c>
      <c r="C227">
        <f>INDEX(resultados!$A$2:$ZZ$429, 221, MATCH($B$3, resultados!$A$1:$ZZ$1, 0))</f>
        <v/>
      </c>
    </row>
    <row r="228">
      <c r="A228">
        <f>INDEX(resultados!$A$2:$ZZ$429, 222, MATCH($B$1, resultados!$A$1:$ZZ$1, 0))</f>
        <v/>
      </c>
      <c r="B228">
        <f>INDEX(resultados!$A$2:$ZZ$429, 222, MATCH($B$2, resultados!$A$1:$ZZ$1, 0))</f>
        <v/>
      </c>
      <c r="C228">
        <f>INDEX(resultados!$A$2:$ZZ$429, 222, MATCH($B$3, resultados!$A$1:$ZZ$1, 0))</f>
        <v/>
      </c>
    </row>
    <row r="229">
      <c r="A229">
        <f>INDEX(resultados!$A$2:$ZZ$429, 223, MATCH($B$1, resultados!$A$1:$ZZ$1, 0))</f>
        <v/>
      </c>
      <c r="B229">
        <f>INDEX(resultados!$A$2:$ZZ$429, 223, MATCH($B$2, resultados!$A$1:$ZZ$1, 0))</f>
        <v/>
      </c>
      <c r="C229">
        <f>INDEX(resultados!$A$2:$ZZ$429, 223, MATCH($B$3, resultados!$A$1:$ZZ$1, 0))</f>
        <v/>
      </c>
    </row>
    <row r="230">
      <c r="A230">
        <f>INDEX(resultados!$A$2:$ZZ$429, 224, MATCH($B$1, resultados!$A$1:$ZZ$1, 0))</f>
        <v/>
      </c>
      <c r="B230">
        <f>INDEX(resultados!$A$2:$ZZ$429, 224, MATCH($B$2, resultados!$A$1:$ZZ$1, 0))</f>
        <v/>
      </c>
      <c r="C230">
        <f>INDEX(resultados!$A$2:$ZZ$429, 224, MATCH($B$3, resultados!$A$1:$ZZ$1, 0))</f>
        <v/>
      </c>
    </row>
    <row r="231">
      <c r="A231">
        <f>INDEX(resultados!$A$2:$ZZ$429, 225, MATCH($B$1, resultados!$A$1:$ZZ$1, 0))</f>
        <v/>
      </c>
      <c r="B231">
        <f>INDEX(resultados!$A$2:$ZZ$429, 225, MATCH($B$2, resultados!$A$1:$ZZ$1, 0))</f>
        <v/>
      </c>
      <c r="C231">
        <f>INDEX(resultados!$A$2:$ZZ$429, 225, MATCH($B$3, resultados!$A$1:$ZZ$1, 0))</f>
        <v/>
      </c>
    </row>
    <row r="232">
      <c r="A232">
        <f>INDEX(resultados!$A$2:$ZZ$429, 226, MATCH($B$1, resultados!$A$1:$ZZ$1, 0))</f>
        <v/>
      </c>
      <c r="B232">
        <f>INDEX(resultados!$A$2:$ZZ$429, 226, MATCH($B$2, resultados!$A$1:$ZZ$1, 0))</f>
        <v/>
      </c>
      <c r="C232">
        <f>INDEX(resultados!$A$2:$ZZ$429, 226, MATCH($B$3, resultados!$A$1:$ZZ$1, 0))</f>
        <v/>
      </c>
    </row>
    <row r="233">
      <c r="A233">
        <f>INDEX(resultados!$A$2:$ZZ$429, 227, MATCH($B$1, resultados!$A$1:$ZZ$1, 0))</f>
        <v/>
      </c>
      <c r="B233">
        <f>INDEX(resultados!$A$2:$ZZ$429, 227, MATCH($B$2, resultados!$A$1:$ZZ$1, 0))</f>
        <v/>
      </c>
      <c r="C233">
        <f>INDEX(resultados!$A$2:$ZZ$429, 227, MATCH($B$3, resultados!$A$1:$ZZ$1, 0))</f>
        <v/>
      </c>
    </row>
    <row r="234">
      <c r="A234">
        <f>INDEX(resultados!$A$2:$ZZ$429, 228, MATCH($B$1, resultados!$A$1:$ZZ$1, 0))</f>
        <v/>
      </c>
      <c r="B234">
        <f>INDEX(resultados!$A$2:$ZZ$429, 228, MATCH($B$2, resultados!$A$1:$ZZ$1, 0))</f>
        <v/>
      </c>
      <c r="C234">
        <f>INDEX(resultados!$A$2:$ZZ$429, 228, MATCH($B$3, resultados!$A$1:$ZZ$1, 0))</f>
        <v/>
      </c>
    </row>
    <row r="235">
      <c r="A235">
        <f>INDEX(resultados!$A$2:$ZZ$429, 229, MATCH($B$1, resultados!$A$1:$ZZ$1, 0))</f>
        <v/>
      </c>
      <c r="B235">
        <f>INDEX(resultados!$A$2:$ZZ$429, 229, MATCH($B$2, resultados!$A$1:$ZZ$1, 0))</f>
        <v/>
      </c>
      <c r="C235">
        <f>INDEX(resultados!$A$2:$ZZ$429, 229, MATCH($B$3, resultados!$A$1:$ZZ$1, 0))</f>
        <v/>
      </c>
    </row>
    <row r="236">
      <c r="A236">
        <f>INDEX(resultados!$A$2:$ZZ$429, 230, MATCH($B$1, resultados!$A$1:$ZZ$1, 0))</f>
        <v/>
      </c>
      <c r="B236">
        <f>INDEX(resultados!$A$2:$ZZ$429, 230, MATCH($B$2, resultados!$A$1:$ZZ$1, 0))</f>
        <v/>
      </c>
      <c r="C236">
        <f>INDEX(resultados!$A$2:$ZZ$429, 230, MATCH($B$3, resultados!$A$1:$ZZ$1, 0))</f>
        <v/>
      </c>
    </row>
    <row r="237">
      <c r="A237">
        <f>INDEX(resultados!$A$2:$ZZ$429, 231, MATCH($B$1, resultados!$A$1:$ZZ$1, 0))</f>
        <v/>
      </c>
      <c r="B237">
        <f>INDEX(resultados!$A$2:$ZZ$429, 231, MATCH($B$2, resultados!$A$1:$ZZ$1, 0))</f>
        <v/>
      </c>
      <c r="C237">
        <f>INDEX(resultados!$A$2:$ZZ$429, 231, MATCH($B$3, resultados!$A$1:$ZZ$1, 0))</f>
        <v/>
      </c>
    </row>
    <row r="238">
      <c r="A238">
        <f>INDEX(resultados!$A$2:$ZZ$429, 232, MATCH($B$1, resultados!$A$1:$ZZ$1, 0))</f>
        <v/>
      </c>
      <c r="B238">
        <f>INDEX(resultados!$A$2:$ZZ$429, 232, MATCH($B$2, resultados!$A$1:$ZZ$1, 0))</f>
        <v/>
      </c>
      <c r="C238">
        <f>INDEX(resultados!$A$2:$ZZ$429, 232, MATCH($B$3, resultados!$A$1:$ZZ$1, 0))</f>
        <v/>
      </c>
    </row>
    <row r="239">
      <c r="A239">
        <f>INDEX(resultados!$A$2:$ZZ$429, 233, MATCH($B$1, resultados!$A$1:$ZZ$1, 0))</f>
        <v/>
      </c>
      <c r="B239">
        <f>INDEX(resultados!$A$2:$ZZ$429, 233, MATCH($B$2, resultados!$A$1:$ZZ$1, 0))</f>
        <v/>
      </c>
      <c r="C239">
        <f>INDEX(resultados!$A$2:$ZZ$429, 233, MATCH($B$3, resultados!$A$1:$ZZ$1, 0))</f>
        <v/>
      </c>
    </row>
    <row r="240">
      <c r="A240">
        <f>INDEX(resultados!$A$2:$ZZ$429, 234, MATCH($B$1, resultados!$A$1:$ZZ$1, 0))</f>
        <v/>
      </c>
      <c r="B240">
        <f>INDEX(resultados!$A$2:$ZZ$429, 234, MATCH($B$2, resultados!$A$1:$ZZ$1, 0))</f>
        <v/>
      </c>
      <c r="C240">
        <f>INDEX(resultados!$A$2:$ZZ$429, 234, MATCH($B$3, resultados!$A$1:$ZZ$1, 0))</f>
        <v/>
      </c>
    </row>
    <row r="241">
      <c r="A241">
        <f>INDEX(resultados!$A$2:$ZZ$429, 235, MATCH($B$1, resultados!$A$1:$ZZ$1, 0))</f>
        <v/>
      </c>
      <c r="B241">
        <f>INDEX(resultados!$A$2:$ZZ$429, 235, MATCH($B$2, resultados!$A$1:$ZZ$1, 0))</f>
        <v/>
      </c>
      <c r="C241">
        <f>INDEX(resultados!$A$2:$ZZ$429, 235, MATCH($B$3, resultados!$A$1:$ZZ$1, 0))</f>
        <v/>
      </c>
    </row>
    <row r="242">
      <c r="A242">
        <f>INDEX(resultados!$A$2:$ZZ$429, 236, MATCH($B$1, resultados!$A$1:$ZZ$1, 0))</f>
        <v/>
      </c>
      <c r="B242">
        <f>INDEX(resultados!$A$2:$ZZ$429, 236, MATCH($B$2, resultados!$A$1:$ZZ$1, 0))</f>
        <v/>
      </c>
      <c r="C242">
        <f>INDEX(resultados!$A$2:$ZZ$429, 236, MATCH($B$3, resultados!$A$1:$ZZ$1, 0))</f>
        <v/>
      </c>
    </row>
    <row r="243">
      <c r="A243">
        <f>INDEX(resultados!$A$2:$ZZ$429, 237, MATCH($B$1, resultados!$A$1:$ZZ$1, 0))</f>
        <v/>
      </c>
      <c r="B243">
        <f>INDEX(resultados!$A$2:$ZZ$429, 237, MATCH($B$2, resultados!$A$1:$ZZ$1, 0))</f>
        <v/>
      </c>
      <c r="C243">
        <f>INDEX(resultados!$A$2:$ZZ$429, 237, MATCH($B$3, resultados!$A$1:$ZZ$1, 0))</f>
        <v/>
      </c>
    </row>
    <row r="244">
      <c r="A244">
        <f>INDEX(resultados!$A$2:$ZZ$429, 238, MATCH($B$1, resultados!$A$1:$ZZ$1, 0))</f>
        <v/>
      </c>
      <c r="B244">
        <f>INDEX(resultados!$A$2:$ZZ$429, 238, MATCH($B$2, resultados!$A$1:$ZZ$1, 0))</f>
        <v/>
      </c>
      <c r="C244">
        <f>INDEX(resultados!$A$2:$ZZ$429, 238, MATCH($B$3, resultados!$A$1:$ZZ$1, 0))</f>
        <v/>
      </c>
    </row>
    <row r="245">
      <c r="A245">
        <f>INDEX(resultados!$A$2:$ZZ$429, 239, MATCH($B$1, resultados!$A$1:$ZZ$1, 0))</f>
        <v/>
      </c>
      <c r="B245">
        <f>INDEX(resultados!$A$2:$ZZ$429, 239, MATCH($B$2, resultados!$A$1:$ZZ$1, 0))</f>
        <v/>
      </c>
      <c r="C245">
        <f>INDEX(resultados!$A$2:$ZZ$429, 239, MATCH($B$3, resultados!$A$1:$ZZ$1, 0))</f>
        <v/>
      </c>
    </row>
    <row r="246">
      <c r="A246">
        <f>INDEX(resultados!$A$2:$ZZ$429, 240, MATCH($B$1, resultados!$A$1:$ZZ$1, 0))</f>
        <v/>
      </c>
      <c r="B246">
        <f>INDEX(resultados!$A$2:$ZZ$429, 240, MATCH($B$2, resultados!$A$1:$ZZ$1, 0))</f>
        <v/>
      </c>
      <c r="C246">
        <f>INDEX(resultados!$A$2:$ZZ$429, 240, MATCH($B$3, resultados!$A$1:$ZZ$1, 0))</f>
        <v/>
      </c>
    </row>
    <row r="247">
      <c r="A247">
        <f>INDEX(resultados!$A$2:$ZZ$429, 241, MATCH($B$1, resultados!$A$1:$ZZ$1, 0))</f>
        <v/>
      </c>
      <c r="B247">
        <f>INDEX(resultados!$A$2:$ZZ$429, 241, MATCH($B$2, resultados!$A$1:$ZZ$1, 0))</f>
        <v/>
      </c>
      <c r="C247">
        <f>INDEX(resultados!$A$2:$ZZ$429, 241, MATCH($B$3, resultados!$A$1:$ZZ$1, 0))</f>
        <v/>
      </c>
    </row>
    <row r="248">
      <c r="A248">
        <f>INDEX(resultados!$A$2:$ZZ$429, 242, MATCH($B$1, resultados!$A$1:$ZZ$1, 0))</f>
        <v/>
      </c>
      <c r="B248">
        <f>INDEX(resultados!$A$2:$ZZ$429, 242, MATCH($B$2, resultados!$A$1:$ZZ$1, 0))</f>
        <v/>
      </c>
      <c r="C248">
        <f>INDEX(resultados!$A$2:$ZZ$429, 242, MATCH($B$3, resultados!$A$1:$ZZ$1, 0))</f>
        <v/>
      </c>
    </row>
    <row r="249">
      <c r="A249">
        <f>INDEX(resultados!$A$2:$ZZ$429, 243, MATCH($B$1, resultados!$A$1:$ZZ$1, 0))</f>
        <v/>
      </c>
      <c r="B249">
        <f>INDEX(resultados!$A$2:$ZZ$429, 243, MATCH($B$2, resultados!$A$1:$ZZ$1, 0))</f>
        <v/>
      </c>
      <c r="C249">
        <f>INDEX(resultados!$A$2:$ZZ$429, 243, MATCH($B$3, resultados!$A$1:$ZZ$1, 0))</f>
        <v/>
      </c>
    </row>
    <row r="250">
      <c r="A250">
        <f>INDEX(resultados!$A$2:$ZZ$429, 244, MATCH($B$1, resultados!$A$1:$ZZ$1, 0))</f>
        <v/>
      </c>
      <c r="B250">
        <f>INDEX(resultados!$A$2:$ZZ$429, 244, MATCH($B$2, resultados!$A$1:$ZZ$1, 0))</f>
        <v/>
      </c>
      <c r="C250">
        <f>INDEX(resultados!$A$2:$ZZ$429, 244, MATCH($B$3, resultados!$A$1:$ZZ$1, 0))</f>
        <v/>
      </c>
    </row>
    <row r="251">
      <c r="A251">
        <f>INDEX(resultados!$A$2:$ZZ$429, 245, MATCH($B$1, resultados!$A$1:$ZZ$1, 0))</f>
        <v/>
      </c>
      <c r="B251">
        <f>INDEX(resultados!$A$2:$ZZ$429, 245, MATCH($B$2, resultados!$A$1:$ZZ$1, 0))</f>
        <v/>
      </c>
      <c r="C251">
        <f>INDEX(resultados!$A$2:$ZZ$429, 245, MATCH($B$3, resultados!$A$1:$ZZ$1, 0))</f>
        <v/>
      </c>
    </row>
    <row r="252">
      <c r="A252">
        <f>INDEX(resultados!$A$2:$ZZ$429, 246, MATCH($B$1, resultados!$A$1:$ZZ$1, 0))</f>
        <v/>
      </c>
      <c r="B252">
        <f>INDEX(resultados!$A$2:$ZZ$429, 246, MATCH($B$2, resultados!$A$1:$ZZ$1, 0))</f>
        <v/>
      </c>
      <c r="C252">
        <f>INDEX(resultados!$A$2:$ZZ$429, 246, MATCH($B$3, resultados!$A$1:$ZZ$1, 0))</f>
        <v/>
      </c>
    </row>
    <row r="253">
      <c r="A253">
        <f>INDEX(resultados!$A$2:$ZZ$429, 247, MATCH($B$1, resultados!$A$1:$ZZ$1, 0))</f>
        <v/>
      </c>
      <c r="B253">
        <f>INDEX(resultados!$A$2:$ZZ$429, 247, MATCH($B$2, resultados!$A$1:$ZZ$1, 0))</f>
        <v/>
      </c>
      <c r="C253">
        <f>INDEX(resultados!$A$2:$ZZ$429, 247, MATCH($B$3, resultados!$A$1:$ZZ$1, 0))</f>
        <v/>
      </c>
    </row>
    <row r="254">
      <c r="A254">
        <f>INDEX(resultados!$A$2:$ZZ$429, 248, MATCH($B$1, resultados!$A$1:$ZZ$1, 0))</f>
        <v/>
      </c>
      <c r="B254">
        <f>INDEX(resultados!$A$2:$ZZ$429, 248, MATCH($B$2, resultados!$A$1:$ZZ$1, 0))</f>
        <v/>
      </c>
      <c r="C254">
        <f>INDEX(resultados!$A$2:$ZZ$429, 248, MATCH($B$3, resultados!$A$1:$ZZ$1, 0))</f>
        <v/>
      </c>
    </row>
    <row r="255">
      <c r="A255">
        <f>INDEX(resultados!$A$2:$ZZ$429, 249, MATCH($B$1, resultados!$A$1:$ZZ$1, 0))</f>
        <v/>
      </c>
      <c r="B255">
        <f>INDEX(resultados!$A$2:$ZZ$429, 249, MATCH($B$2, resultados!$A$1:$ZZ$1, 0))</f>
        <v/>
      </c>
      <c r="C255">
        <f>INDEX(resultados!$A$2:$ZZ$429, 249, MATCH($B$3, resultados!$A$1:$ZZ$1, 0))</f>
        <v/>
      </c>
    </row>
    <row r="256">
      <c r="A256">
        <f>INDEX(resultados!$A$2:$ZZ$429, 250, MATCH($B$1, resultados!$A$1:$ZZ$1, 0))</f>
        <v/>
      </c>
      <c r="B256">
        <f>INDEX(resultados!$A$2:$ZZ$429, 250, MATCH($B$2, resultados!$A$1:$ZZ$1, 0))</f>
        <v/>
      </c>
      <c r="C256">
        <f>INDEX(resultados!$A$2:$ZZ$429, 250, MATCH($B$3, resultados!$A$1:$ZZ$1, 0))</f>
        <v/>
      </c>
    </row>
    <row r="257">
      <c r="A257">
        <f>INDEX(resultados!$A$2:$ZZ$429, 251, MATCH($B$1, resultados!$A$1:$ZZ$1, 0))</f>
        <v/>
      </c>
      <c r="B257">
        <f>INDEX(resultados!$A$2:$ZZ$429, 251, MATCH($B$2, resultados!$A$1:$ZZ$1, 0))</f>
        <v/>
      </c>
      <c r="C257">
        <f>INDEX(resultados!$A$2:$ZZ$429, 251, MATCH($B$3, resultados!$A$1:$ZZ$1, 0))</f>
        <v/>
      </c>
    </row>
    <row r="258">
      <c r="A258">
        <f>INDEX(resultados!$A$2:$ZZ$429, 252, MATCH($B$1, resultados!$A$1:$ZZ$1, 0))</f>
        <v/>
      </c>
      <c r="B258">
        <f>INDEX(resultados!$A$2:$ZZ$429, 252, MATCH($B$2, resultados!$A$1:$ZZ$1, 0))</f>
        <v/>
      </c>
      <c r="C258">
        <f>INDEX(resultados!$A$2:$ZZ$429, 252, MATCH($B$3, resultados!$A$1:$ZZ$1, 0))</f>
        <v/>
      </c>
    </row>
    <row r="259">
      <c r="A259">
        <f>INDEX(resultados!$A$2:$ZZ$429, 253, MATCH($B$1, resultados!$A$1:$ZZ$1, 0))</f>
        <v/>
      </c>
      <c r="B259">
        <f>INDEX(resultados!$A$2:$ZZ$429, 253, MATCH($B$2, resultados!$A$1:$ZZ$1, 0))</f>
        <v/>
      </c>
      <c r="C259">
        <f>INDEX(resultados!$A$2:$ZZ$429, 253, MATCH($B$3, resultados!$A$1:$ZZ$1, 0))</f>
        <v/>
      </c>
    </row>
    <row r="260">
      <c r="A260">
        <f>INDEX(resultados!$A$2:$ZZ$429, 254, MATCH($B$1, resultados!$A$1:$ZZ$1, 0))</f>
        <v/>
      </c>
      <c r="B260">
        <f>INDEX(resultados!$A$2:$ZZ$429, 254, MATCH($B$2, resultados!$A$1:$ZZ$1, 0))</f>
        <v/>
      </c>
      <c r="C260">
        <f>INDEX(resultados!$A$2:$ZZ$429, 254, MATCH($B$3, resultados!$A$1:$ZZ$1, 0))</f>
        <v/>
      </c>
    </row>
    <row r="261">
      <c r="A261">
        <f>INDEX(resultados!$A$2:$ZZ$429, 255, MATCH($B$1, resultados!$A$1:$ZZ$1, 0))</f>
        <v/>
      </c>
      <c r="B261">
        <f>INDEX(resultados!$A$2:$ZZ$429, 255, MATCH($B$2, resultados!$A$1:$ZZ$1, 0))</f>
        <v/>
      </c>
      <c r="C261">
        <f>INDEX(resultados!$A$2:$ZZ$429, 255, MATCH($B$3, resultados!$A$1:$ZZ$1, 0))</f>
        <v/>
      </c>
    </row>
    <row r="262">
      <c r="A262">
        <f>INDEX(resultados!$A$2:$ZZ$429, 256, MATCH($B$1, resultados!$A$1:$ZZ$1, 0))</f>
        <v/>
      </c>
      <c r="B262">
        <f>INDEX(resultados!$A$2:$ZZ$429, 256, MATCH($B$2, resultados!$A$1:$ZZ$1, 0))</f>
        <v/>
      </c>
      <c r="C262">
        <f>INDEX(resultados!$A$2:$ZZ$429, 256, MATCH($B$3, resultados!$A$1:$ZZ$1, 0))</f>
        <v/>
      </c>
    </row>
    <row r="263">
      <c r="A263">
        <f>INDEX(resultados!$A$2:$ZZ$429, 257, MATCH($B$1, resultados!$A$1:$ZZ$1, 0))</f>
        <v/>
      </c>
      <c r="B263">
        <f>INDEX(resultados!$A$2:$ZZ$429, 257, MATCH($B$2, resultados!$A$1:$ZZ$1, 0))</f>
        <v/>
      </c>
      <c r="C263">
        <f>INDEX(resultados!$A$2:$ZZ$429, 257, MATCH($B$3, resultados!$A$1:$ZZ$1, 0))</f>
        <v/>
      </c>
    </row>
    <row r="264">
      <c r="A264">
        <f>INDEX(resultados!$A$2:$ZZ$429, 258, MATCH($B$1, resultados!$A$1:$ZZ$1, 0))</f>
        <v/>
      </c>
      <c r="B264">
        <f>INDEX(resultados!$A$2:$ZZ$429, 258, MATCH($B$2, resultados!$A$1:$ZZ$1, 0))</f>
        <v/>
      </c>
      <c r="C264">
        <f>INDEX(resultados!$A$2:$ZZ$429, 258, MATCH($B$3, resultados!$A$1:$ZZ$1, 0))</f>
        <v/>
      </c>
    </row>
    <row r="265">
      <c r="A265">
        <f>INDEX(resultados!$A$2:$ZZ$429, 259, MATCH($B$1, resultados!$A$1:$ZZ$1, 0))</f>
        <v/>
      </c>
      <c r="B265">
        <f>INDEX(resultados!$A$2:$ZZ$429, 259, MATCH($B$2, resultados!$A$1:$ZZ$1, 0))</f>
        <v/>
      </c>
      <c r="C265">
        <f>INDEX(resultados!$A$2:$ZZ$429, 259, MATCH($B$3, resultados!$A$1:$ZZ$1, 0))</f>
        <v/>
      </c>
    </row>
    <row r="266">
      <c r="A266">
        <f>INDEX(resultados!$A$2:$ZZ$429, 260, MATCH($B$1, resultados!$A$1:$ZZ$1, 0))</f>
        <v/>
      </c>
      <c r="B266">
        <f>INDEX(resultados!$A$2:$ZZ$429, 260, MATCH($B$2, resultados!$A$1:$ZZ$1, 0))</f>
        <v/>
      </c>
      <c r="C266">
        <f>INDEX(resultados!$A$2:$ZZ$429, 260, MATCH($B$3, resultados!$A$1:$ZZ$1, 0))</f>
        <v/>
      </c>
    </row>
    <row r="267">
      <c r="A267">
        <f>INDEX(resultados!$A$2:$ZZ$429, 261, MATCH($B$1, resultados!$A$1:$ZZ$1, 0))</f>
        <v/>
      </c>
      <c r="B267">
        <f>INDEX(resultados!$A$2:$ZZ$429, 261, MATCH($B$2, resultados!$A$1:$ZZ$1, 0))</f>
        <v/>
      </c>
      <c r="C267">
        <f>INDEX(resultados!$A$2:$ZZ$429, 261, MATCH($B$3, resultados!$A$1:$ZZ$1, 0))</f>
        <v/>
      </c>
    </row>
    <row r="268">
      <c r="A268">
        <f>INDEX(resultados!$A$2:$ZZ$429, 262, MATCH($B$1, resultados!$A$1:$ZZ$1, 0))</f>
        <v/>
      </c>
      <c r="B268">
        <f>INDEX(resultados!$A$2:$ZZ$429, 262, MATCH($B$2, resultados!$A$1:$ZZ$1, 0))</f>
        <v/>
      </c>
      <c r="C268">
        <f>INDEX(resultados!$A$2:$ZZ$429, 262, MATCH($B$3, resultados!$A$1:$ZZ$1, 0))</f>
        <v/>
      </c>
    </row>
    <row r="269">
      <c r="A269">
        <f>INDEX(resultados!$A$2:$ZZ$429, 263, MATCH($B$1, resultados!$A$1:$ZZ$1, 0))</f>
        <v/>
      </c>
      <c r="B269">
        <f>INDEX(resultados!$A$2:$ZZ$429, 263, MATCH($B$2, resultados!$A$1:$ZZ$1, 0))</f>
        <v/>
      </c>
      <c r="C269">
        <f>INDEX(resultados!$A$2:$ZZ$429, 263, MATCH($B$3, resultados!$A$1:$ZZ$1, 0))</f>
        <v/>
      </c>
    </row>
    <row r="270">
      <c r="A270">
        <f>INDEX(resultados!$A$2:$ZZ$429, 264, MATCH($B$1, resultados!$A$1:$ZZ$1, 0))</f>
        <v/>
      </c>
      <c r="B270">
        <f>INDEX(resultados!$A$2:$ZZ$429, 264, MATCH($B$2, resultados!$A$1:$ZZ$1, 0))</f>
        <v/>
      </c>
      <c r="C270">
        <f>INDEX(resultados!$A$2:$ZZ$429, 264, MATCH($B$3, resultados!$A$1:$ZZ$1, 0))</f>
        <v/>
      </c>
    </row>
    <row r="271">
      <c r="A271">
        <f>INDEX(resultados!$A$2:$ZZ$429, 265, MATCH($B$1, resultados!$A$1:$ZZ$1, 0))</f>
        <v/>
      </c>
      <c r="B271">
        <f>INDEX(resultados!$A$2:$ZZ$429, 265, MATCH($B$2, resultados!$A$1:$ZZ$1, 0))</f>
        <v/>
      </c>
      <c r="C271">
        <f>INDEX(resultados!$A$2:$ZZ$429, 265, MATCH($B$3, resultados!$A$1:$ZZ$1, 0))</f>
        <v/>
      </c>
    </row>
    <row r="272">
      <c r="A272">
        <f>INDEX(resultados!$A$2:$ZZ$429, 266, MATCH($B$1, resultados!$A$1:$ZZ$1, 0))</f>
        <v/>
      </c>
      <c r="B272">
        <f>INDEX(resultados!$A$2:$ZZ$429, 266, MATCH($B$2, resultados!$A$1:$ZZ$1, 0))</f>
        <v/>
      </c>
      <c r="C272">
        <f>INDEX(resultados!$A$2:$ZZ$429, 266, MATCH($B$3, resultados!$A$1:$ZZ$1, 0))</f>
        <v/>
      </c>
    </row>
    <row r="273">
      <c r="A273">
        <f>INDEX(resultados!$A$2:$ZZ$429, 267, MATCH($B$1, resultados!$A$1:$ZZ$1, 0))</f>
        <v/>
      </c>
      <c r="B273">
        <f>INDEX(resultados!$A$2:$ZZ$429, 267, MATCH($B$2, resultados!$A$1:$ZZ$1, 0))</f>
        <v/>
      </c>
      <c r="C273">
        <f>INDEX(resultados!$A$2:$ZZ$429, 267, MATCH($B$3, resultados!$A$1:$ZZ$1, 0))</f>
        <v/>
      </c>
    </row>
    <row r="274">
      <c r="A274">
        <f>INDEX(resultados!$A$2:$ZZ$429, 268, MATCH($B$1, resultados!$A$1:$ZZ$1, 0))</f>
        <v/>
      </c>
      <c r="B274">
        <f>INDEX(resultados!$A$2:$ZZ$429, 268, MATCH($B$2, resultados!$A$1:$ZZ$1, 0))</f>
        <v/>
      </c>
      <c r="C274">
        <f>INDEX(resultados!$A$2:$ZZ$429, 268, MATCH($B$3, resultados!$A$1:$ZZ$1, 0))</f>
        <v/>
      </c>
    </row>
    <row r="275">
      <c r="A275">
        <f>INDEX(resultados!$A$2:$ZZ$429, 269, MATCH($B$1, resultados!$A$1:$ZZ$1, 0))</f>
        <v/>
      </c>
      <c r="B275">
        <f>INDEX(resultados!$A$2:$ZZ$429, 269, MATCH($B$2, resultados!$A$1:$ZZ$1, 0))</f>
        <v/>
      </c>
      <c r="C275">
        <f>INDEX(resultados!$A$2:$ZZ$429, 269, MATCH($B$3, resultados!$A$1:$ZZ$1, 0))</f>
        <v/>
      </c>
    </row>
    <row r="276">
      <c r="A276">
        <f>INDEX(resultados!$A$2:$ZZ$429, 270, MATCH($B$1, resultados!$A$1:$ZZ$1, 0))</f>
        <v/>
      </c>
      <c r="B276">
        <f>INDEX(resultados!$A$2:$ZZ$429, 270, MATCH($B$2, resultados!$A$1:$ZZ$1, 0))</f>
        <v/>
      </c>
      <c r="C276">
        <f>INDEX(resultados!$A$2:$ZZ$429, 270, MATCH($B$3, resultados!$A$1:$ZZ$1, 0))</f>
        <v/>
      </c>
    </row>
    <row r="277">
      <c r="A277">
        <f>INDEX(resultados!$A$2:$ZZ$429, 271, MATCH($B$1, resultados!$A$1:$ZZ$1, 0))</f>
        <v/>
      </c>
      <c r="B277">
        <f>INDEX(resultados!$A$2:$ZZ$429, 271, MATCH($B$2, resultados!$A$1:$ZZ$1, 0))</f>
        <v/>
      </c>
      <c r="C277">
        <f>INDEX(resultados!$A$2:$ZZ$429, 271, MATCH($B$3, resultados!$A$1:$ZZ$1, 0))</f>
        <v/>
      </c>
    </row>
    <row r="278">
      <c r="A278">
        <f>INDEX(resultados!$A$2:$ZZ$429, 272, MATCH($B$1, resultados!$A$1:$ZZ$1, 0))</f>
        <v/>
      </c>
      <c r="B278">
        <f>INDEX(resultados!$A$2:$ZZ$429, 272, MATCH($B$2, resultados!$A$1:$ZZ$1, 0))</f>
        <v/>
      </c>
      <c r="C278">
        <f>INDEX(resultados!$A$2:$ZZ$429, 272, MATCH($B$3, resultados!$A$1:$ZZ$1, 0))</f>
        <v/>
      </c>
    </row>
    <row r="279">
      <c r="A279">
        <f>INDEX(resultados!$A$2:$ZZ$429, 273, MATCH($B$1, resultados!$A$1:$ZZ$1, 0))</f>
        <v/>
      </c>
      <c r="B279">
        <f>INDEX(resultados!$A$2:$ZZ$429, 273, MATCH($B$2, resultados!$A$1:$ZZ$1, 0))</f>
        <v/>
      </c>
      <c r="C279">
        <f>INDEX(resultados!$A$2:$ZZ$429, 273, MATCH($B$3, resultados!$A$1:$ZZ$1, 0))</f>
        <v/>
      </c>
    </row>
    <row r="280">
      <c r="A280">
        <f>INDEX(resultados!$A$2:$ZZ$429, 274, MATCH($B$1, resultados!$A$1:$ZZ$1, 0))</f>
        <v/>
      </c>
      <c r="B280">
        <f>INDEX(resultados!$A$2:$ZZ$429, 274, MATCH($B$2, resultados!$A$1:$ZZ$1, 0))</f>
        <v/>
      </c>
      <c r="C280">
        <f>INDEX(resultados!$A$2:$ZZ$429, 274, MATCH($B$3, resultados!$A$1:$ZZ$1, 0))</f>
        <v/>
      </c>
    </row>
    <row r="281">
      <c r="A281">
        <f>INDEX(resultados!$A$2:$ZZ$429, 275, MATCH($B$1, resultados!$A$1:$ZZ$1, 0))</f>
        <v/>
      </c>
      <c r="B281">
        <f>INDEX(resultados!$A$2:$ZZ$429, 275, MATCH($B$2, resultados!$A$1:$ZZ$1, 0))</f>
        <v/>
      </c>
      <c r="C281">
        <f>INDEX(resultados!$A$2:$ZZ$429, 275, MATCH($B$3, resultados!$A$1:$ZZ$1, 0))</f>
        <v/>
      </c>
    </row>
    <row r="282">
      <c r="A282">
        <f>INDEX(resultados!$A$2:$ZZ$429, 276, MATCH($B$1, resultados!$A$1:$ZZ$1, 0))</f>
        <v/>
      </c>
      <c r="B282">
        <f>INDEX(resultados!$A$2:$ZZ$429, 276, MATCH($B$2, resultados!$A$1:$ZZ$1, 0))</f>
        <v/>
      </c>
      <c r="C282">
        <f>INDEX(resultados!$A$2:$ZZ$429, 276, MATCH($B$3, resultados!$A$1:$ZZ$1, 0))</f>
        <v/>
      </c>
    </row>
    <row r="283">
      <c r="A283">
        <f>INDEX(resultados!$A$2:$ZZ$429, 277, MATCH($B$1, resultados!$A$1:$ZZ$1, 0))</f>
        <v/>
      </c>
      <c r="B283">
        <f>INDEX(resultados!$A$2:$ZZ$429, 277, MATCH($B$2, resultados!$A$1:$ZZ$1, 0))</f>
        <v/>
      </c>
      <c r="C283">
        <f>INDEX(resultados!$A$2:$ZZ$429, 277, MATCH($B$3, resultados!$A$1:$ZZ$1, 0))</f>
        <v/>
      </c>
    </row>
    <row r="284">
      <c r="A284">
        <f>INDEX(resultados!$A$2:$ZZ$429, 278, MATCH($B$1, resultados!$A$1:$ZZ$1, 0))</f>
        <v/>
      </c>
      <c r="B284">
        <f>INDEX(resultados!$A$2:$ZZ$429, 278, MATCH($B$2, resultados!$A$1:$ZZ$1, 0))</f>
        <v/>
      </c>
      <c r="C284">
        <f>INDEX(resultados!$A$2:$ZZ$429, 278, MATCH($B$3, resultados!$A$1:$ZZ$1, 0))</f>
        <v/>
      </c>
    </row>
    <row r="285">
      <c r="A285">
        <f>INDEX(resultados!$A$2:$ZZ$429, 279, MATCH($B$1, resultados!$A$1:$ZZ$1, 0))</f>
        <v/>
      </c>
      <c r="B285">
        <f>INDEX(resultados!$A$2:$ZZ$429, 279, MATCH($B$2, resultados!$A$1:$ZZ$1, 0))</f>
        <v/>
      </c>
      <c r="C285">
        <f>INDEX(resultados!$A$2:$ZZ$429, 279, MATCH($B$3, resultados!$A$1:$ZZ$1, 0))</f>
        <v/>
      </c>
    </row>
    <row r="286">
      <c r="A286">
        <f>INDEX(resultados!$A$2:$ZZ$429, 280, MATCH($B$1, resultados!$A$1:$ZZ$1, 0))</f>
        <v/>
      </c>
      <c r="B286">
        <f>INDEX(resultados!$A$2:$ZZ$429, 280, MATCH($B$2, resultados!$A$1:$ZZ$1, 0))</f>
        <v/>
      </c>
      <c r="C286">
        <f>INDEX(resultados!$A$2:$ZZ$429, 280, MATCH($B$3, resultados!$A$1:$ZZ$1, 0))</f>
        <v/>
      </c>
    </row>
    <row r="287">
      <c r="A287">
        <f>INDEX(resultados!$A$2:$ZZ$429, 281, MATCH($B$1, resultados!$A$1:$ZZ$1, 0))</f>
        <v/>
      </c>
      <c r="B287">
        <f>INDEX(resultados!$A$2:$ZZ$429, 281, MATCH($B$2, resultados!$A$1:$ZZ$1, 0))</f>
        <v/>
      </c>
      <c r="C287">
        <f>INDEX(resultados!$A$2:$ZZ$429, 281, MATCH($B$3, resultados!$A$1:$ZZ$1, 0))</f>
        <v/>
      </c>
    </row>
    <row r="288">
      <c r="A288">
        <f>INDEX(resultados!$A$2:$ZZ$429, 282, MATCH($B$1, resultados!$A$1:$ZZ$1, 0))</f>
        <v/>
      </c>
      <c r="B288">
        <f>INDEX(resultados!$A$2:$ZZ$429, 282, MATCH($B$2, resultados!$A$1:$ZZ$1, 0))</f>
        <v/>
      </c>
      <c r="C288">
        <f>INDEX(resultados!$A$2:$ZZ$429, 282, MATCH($B$3, resultados!$A$1:$ZZ$1, 0))</f>
        <v/>
      </c>
    </row>
    <row r="289">
      <c r="A289">
        <f>INDEX(resultados!$A$2:$ZZ$429, 283, MATCH($B$1, resultados!$A$1:$ZZ$1, 0))</f>
        <v/>
      </c>
      <c r="B289">
        <f>INDEX(resultados!$A$2:$ZZ$429, 283, MATCH($B$2, resultados!$A$1:$ZZ$1, 0))</f>
        <v/>
      </c>
      <c r="C289">
        <f>INDEX(resultados!$A$2:$ZZ$429, 283, MATCH($B$3, resultados!$A$1:$ZZ$1, 0))</f>
        <v/>
      </c>
    </row>
    <row r="290">
      <c r="A290">
        <f>INDEX(resultados!$A$2:$ZZ$429, 284, MATCH($B$1, resultados!$A$1:$ZZ$1, 0))</f>
        <v/>
      </c>
      <c r="B290">
        <f>INDEX(resultados!$A$2:$ZZ$429, 284, MATCH($B$2, resultados!$A$1:$ZZ$1, 0))</f>
        <v/>
      </c>
      <c r="C290">
        <f>INDEX(resultados!$A$2:$ZZ$429, 284, MATCH($B$3, resultados!$A$1:$ZZ$1, 0))</f>
        <v/>
      </c>
    </row>
    <row r="291">
      <c r="A291">
        <f>INDEX(resultados!$A$2:$ZZ$429, 285, MATCH($B$1, resultados!$A$1:$ZZ$1, 0))</f>
        <v/>
      </c>
      <c r="B291">
        <f>INDEX(resultados!$A$2:$ZZ$429, 285, MATCH($B$2, resultados!$A$1:$ZZ$1, 0))</f>
        <v/>
      </c>
      <c r="C291">
        <f>INDEX(resultados!$A$2:$ZZ$429, 285, MATCH($B$3, resultados!$A$1:$ZZ$1, 0))</f>
        <v/>
      </c>
    </row>
    <row r="292">
      <c r="A292">
        <f>INDEX(resultados!$A$2:$ZZ$429, 286, MATCH($B$1, resultados!$A$1:$ZZ$1, 0))</f>
        <v/>
      </c>
      <c r="B292">
        <f>INDEX(resultados!$A$2:$ZZ$429, 286, MATCH($B$2, resultados!$A$1:$ZZ$1, 0))</f>
        <v/>
      </c>
      <c r="C292">
        <f>INDEX(resultados!$A$2:$ZZ$429, 286, MATCH($B$3, resultados!$A$1:$ZZ$1, 0))</f>
        <v/>
      </c>
    </row>
    <row r="293">
      <c r="A293">
        <f>INDEX(resultados!$A$2:$ZZ$429, 287, MATCH($B$1, resultados!$A$1:$ZZ$1, 0))</f>
        <v/>
      </c>
      <c r="B293">
        <f>INDEX(resultados!$A$2:$ZZ$429, 287, MATCH($B$2, resultados!$A$1:$ZZ$1, 0))</f>
        <v/>
      </c>
      <c r="C293">
        <f>INDEX(resultados!$A$2:$ZZ$429, 287, MATCH($B$3, resultados!$A$1:$ZZ$1, 0))</f>
        <v/>
      </c>
    </row>
    <row r="294">
      <c r="A294">
        <f>INDEX(resultados!$A$2:$ZZ$429, 288, MATCH($B$1, resultados!$A$1:$ZZ$1, 0))</f>
        <v/>
      </c>
      <c r="B294">
        <f>INDEX(resultados!$A$2:$ZZ$429, 288, MATCH($B$2, resultados!$A$1:$ZZ$1, 0))</f>
        <v/>
      </c>
      <c r="C294">
        <f>INDEX(resultados!$A$2:$ZZ$429, 288, MATCH($B$3, resultados!$A$1:$ZZ$1, 0))</f>
        <v/>
      </c>
    </row>
    <row r="295">
      <c r="A295">
        <f>INDEX(resultados!$A$2:$ZZ$429, 289, MATCH($B$1, resultados!$A$1:$ZZ$1, 0))</f>
        <v/>
      </c>
      <c r="B295">
        <f>INDEX(resultados!$A$2:$ZZ$429, 289, MATCH($B$2, resultados!$A$1:$ZZ$1, 0))</f>
        <v/>
      </c>
      <c r="C295">
        <f>INDEX(resultados!$A$2:$ZZ$429, 289, MATCH($B$3, resultados!$A$1:$ZZ$1, 0))</f>
        <v/>
      </c>
    </row>
    <row r="296">
      <c r="A296">
        <f>INDEX(resultados!$A$2:$ZZ$429, 290, MATCH($B$1, resultados!$A$1:$ZZ$1, 0))</f>
        <v/>
      </c>
      <c r="B296">
        <f>INDEX(resultados!$A$2:$ZZ$429, 290, MATCH($B$2, resultados!$A$1:$ZZ$1, 0))</f>
        <v/>
      </c>
      <c r="C296">
        <f>INDEX(resultados!$A$2:$ZZ$429, 290, MATCH($B$3, resultados!$A$1:$ZZ$1, 0))</f>
        <v/>
      </c>
    </row>
    <row r="297">
      <c r="A297">
        <f>INDEX(resultados!$A$2:$ZZ$429, 291, MATCH($B$1, resultados!$A$1:$ZZ$1, 0))</f>
        <v/>
      </c>
      <c r="B297">
        <f>INDEX(resultados!$A$2:$ZZ$429, 291, MATCH($B$2, resultados!$A$1:$ZZ$1, 0))</f>
        <v/>
      </c>
      <c r="C297">
        <f>INDEX(resultados!$A$2:$ZZ$429, 291, MATCH($B$3, resultados!$A$1:$ZZ$1, 0))</f>
        <v/>
      </c>
    </row>
    <row r="298">
      <c r="A298">
        <f>INDEX(resultados!$A$2:$ZZ$429, 292, MATCH($B$1, resultados!$A$1:$ZZ$1, 0))</f>
        <v/>
      </c>
      <c r="B298">
        <f>INDEX(resultados!$A$2:$ZZ$429, 292, MATCH($B$2, resultados!$A$1:$ZZ$1, 0))</f>
        <v/>
      </c>
      <c r="C298">
        <f>INDEX(resultados!$A$2:$ZZ$429, 292, MATCH($B$3, resultados!$A$1:$ZZ$1, 0))</f>
        <v/>
      </c>
    </row>
    <row r="299">
      <c r="A299">
        <f>INDEX(resultados!$A$2:$ZZ$429, 293, MATCH($B$1, resultados!$A$1:$ZZ$1, 0))</f>
        <v/>
      </c>
      <c r="B299">
        <f>INDEX(resultados!$A$2:$ZZ$429, 293, MATCH($B$2, resultados!$A$1:$ZZ$1, 0))</f>
        <v/>
      </c>
      <c r="C299">
        <f>INDEX(resultados!$A$2:$ZZ$429, 293, MATCH($B$3, resultados!$A$1:$ZZ$1, 0))</f>
        <v/>
      </c>
    </row>
    <row r="300">
      <c r="A300">
        <f>INDEX(resultados!$A$2:$ZZ$429, 294, MATCH($B$1, resultados!$A$1:$ZZ$1, 0))</f>
        <v/>
      </c>
      <c r="B300">
        <f>INDEX(resultados!$A$2:$ZZ$429, 294, MATCH($B$2, resultados!$A$1:$ZZ$1, 0))</f>
        <v/>
      </c>
      <c r="C300">
        <f>INDEX(resultados!$A$2:$ZZ$429, 294, MATCH($B$3, resultados!$A$1:$ZZ$1, 0))</f>
        <v/>
      </c>
    </row>
    <row r="301">
      <c r="A301">
        <f>INDEX(resultados!$A$2:$ZZ$429, 295, MATCH($B$1, resultados!$A$1:$ZZ$1, 0))</f>
        <v/>
      </c>
      <c r="B301">
        <f>INDEX(resultados!$A$2:$ZZ$429, 295, MATCH($B$2, resultados!$A$1:$ZZ$1, 0))</f>
        <v/>
      </c>
      <c r="C301">
        <f>INDEX(resultados!$A$2:$ZZ$429, 295, MATCH($B$3, resultados!$A$1:$ZZ$1, 0))</f>
        <v/>
      </c>
    </row>
    <row r="302">
      <c r="A302">
        <f>INDEX(resultados!$A$2:$ZZ$429, 296, MATCH($B$1, resultados!$A$1:$ZZ$1, 0))</f>
        <v/>
      </c>
      <c r="B302">
        <f>INDEX(resultados!$A$2:$ZZ$429, 296, MATCH($B$2, resultados!$A$1:$ZZ$1, 0))</f>
        <v/>
      </c>
      <c r="C302">
        <f>INDEX(resultados!$A$2:$ZZ$429, 296, MATCH($B$3, resultados!$A$1:$ZZ$1, 0))</f>
        <v/>
      </c>
    </row>
    <row r="303">
      <c r="A303">
        <f>INDEX(resultados!$A$2:$ZZ$429, 297, MATCH($B$1, resultados!$A$1:$ZZ$1, 0))</f>
        <v/>
      </c>
      <c r="B303">
        <f>INDEX(resultados!$A$2:$ZZ$429, 297, MATCH($B$2, resultados!$A$1:$ZZ$1, 0))</f>
        <v/>
      </c>
      <c r="C303">
        <f>INDEX(resultados!$A$2:$ZZ$429, 297, MATCH($B$3, resultados!$A$1:$ZZ$1, 0))</f>
        <v/>
      </c>
    </row>
    <row r="304">
      <c r="A304">
        <f>INDEX(resultados!$A$2:$ZZ$429, 298, MATCH($B$1, resultados!$A$1:$ZZ$1, 0))</f>
        <v/>
      </c>
      <c r="B304">
        <f>INDEX(resultados!$A$2:$ZZ$429, 298, MATCH($B$2, resultados!$A$1:$ZZ$1, 0))</f>
        <v/>
      </c>
      <c r="C304">
        <f>INDEX(resultados!$A$2:$ZZ$429, 298, MATCH($B$3, resultados!$A$1:$ZZ$1, 0))</f>
        <v/>
      </c>
    </row>
    <row r="305">
      <c r="A305">
        <f>INDEX(resultados!$A$2:$ZZ$429, 299, MATCH($B$1, resultados!$A$1:$ZZ$1, 0))</f>
        <v/>
      </c>
      <c r="B305">
        <f>INDEX(resultados!$A$2:$ZZ$429, 299, MATCH($B$2, resultados!$A$1:$ZZ$1, 0))</f>
        <v/>
      </c>
      <c r="C305">
        <f>INDEX(resultados!$A$2:$ZZ$429, 299, MATCH($B$3, resultados!$A$1:$ZZ$1, 0))</f>
        <v/>
      </c>
    </row>
    <row r="306">
      <c r="A306">
        <f>INDEX(resultados!$A$2:$ZZ$429, 300, MATCH($B$1, resultados!$A$1:$ZZ$1, 0))</f>
        <v/>
      </c>
      <c r="B306">
        <f>INDEX(resultados!$A$2:$ZZ$429, 300, MATCH($B$2, resultados!$A$1:$ZZ$1, 0))</f>
        <v/>
      </c>
      <c r="C306">
        <f>INDEX(resultados!$A$2:$ZZ$429, 300, MATCH($B$3, resultados!$A$1:$ZZ$1, 0))</f>
        <v/>
      </c>
    </row>
    <row r="307">
      <c r="A307">
        <f>INDEX(resultados!$A$2:$ZZ$429, 301, MATCH($B$1, resultados!$A$1:$ZZ$1, 0))</f>
        <v/>
      </c>
      <c r="B307">
        <f>INDEX(resultados!$A$2:$ZZ$429, 301, MATCH($B$2, resultados!$A$1:$ZZ$1, 0))</f>
        <v/>
      </c>
      <c r="C307">
        <f>INDEX(resultados!$A$2:$ZZ$429, 301, MATCH($B$3, resultados!$A$1:$ZZ$1, 0))</f>
        <v/>
      </c>
    </row>
    <row r="308">
      <c r="A308">
        <f>INDEX(resultados!$A$2:$ZZ$429, 302, MATCH($B$1, resultados!$A$1:$ZZ$1, 0))</f>
        <v/>
      </c>
      <c r="B308">
        <f>INDEX(resultados!$A$2:$ZZ$429, 302, MATCH($B$2, resultados!$A$1:$ZZ$1, 0))</f>
        <v/>
      </c>
      <c r="C308">
        <f>INDEX(resultados!$A$2:$ZZ$429, 302, MATCH($B$3, resultados!$A$1:$ZZ$1, 0))</f>
        <v/>
      </c>
    </row>
    <row r="309">
      <c r="A309">
        <f>INDEX(resultados!$A$2:$ZZ$429, 303, MATCH($B$1, resultados!$A$1:$ZZ$1, 0))</f>
        <v/>
      </c>
      <c r="B309">
        <f>INDEX(resultados!$A$2:$ZZ$429, 303, MATCH($B$2, resultados!$A$1:$ZZ$1, 0))</f>
        <v/>
      </c>
      <c r="C309">
        <f>INDEX(resultados!$A$2:$ZZ$429, 303, MATCH($B$3, resultados!$A$1:$ZZ$1, 0))</f>
        <v/>
      </c>
    </row>
    <row r="310">
      <c r="A310">
        <f>INDEX(resultados!$A$2:$ZZ$429, 304, MATCH($B$1, resultados!$A$1:$ZZ$1, 0))</f>
        <v/>
      </c>
      <c r="B310">
        <f>INDEX(resultados!$A$2:$ZZ$429, 304, MATCH($B$2, resultados!$A$1:$ZZ$1, 0))</f>
        <v/>
      </c>
      <c r="C310">
        <f>INDEX(resultados!$A$2:$ZZ$429, 304, MATCH($B$3, resultados!$A$1:$ZZ$1, 0))</f>
        <v/>
      </c>
    </row>
    <row r="311">
      <c r="A311">
        <f>INDEX(resultados!$A$2:$ZZ$429, 305, MATCH($B$1, resultados!$A$1:$ZZ$1, 0))</f>
        <v/>
      </c>
      <c r="B311">
        <f>INDEX(resultados!$A$2:$ZZ$429, 305, MATCH($B$2, resultados!$A$1:$ZZ$1, 0))</f>
        <v/>
      </c>
      <c r="C311">
        <f>INDEX(resultados!$A$2:$ZZ$429, 305, MATCH($B$3, resultados!$A$1:$ZZ$1, 0))</f>
        <v/>
      </c>
    </row>
    <row r="312">
      <c r="A312">
        <f>INDEX(resultados!$A$2:$ZZ$429, 306, MATCH($B$1, resultados!$A$1:$ZZ$1, 0))</f>
        <v/>
      </c>
      <c r="B312">
        <f>INDEX(resultados!$A$2:$ZZ$429, 306, MATCH($B$2, resultados!$A$1:$ZZ$1, 0))</f>
        <v/>
      </c>
      <c r="C312">
        <f>INDEX(resultados!$A$2:$ZZ$429, 306, MATCH($B$3, resultados!$A$1:$ZZ$1, 0))</f>
        <v/>
      </c>
    </row>
    <row r="313">
      <c r="A313">
        <f>INDEX(resultados!$A$2:$ZZ$429, 307, MATCH($B$1, resultados!$A$1:$ZZ$1, 0))</f>
        <v/>
      </c>
      <c r="B313">
        <f>INDEX(resultados!$A$2:$ZZ$429, 307, MATCH($B$2, resultados!$A$1:$ZZ$1, 0))</f>
        <v/>
      </c>
      <c r="C313">
        <f>INDEX(resultados!$A$2:$ZZ$429, 307, MATCH($B$3, resultados!$A$1:$ZZ$1, 0))</f>
        <v/>
      </c>
    </row>
    <row r="314">
      <c r="A314">
        <f>INDEX(resultados!$A$2:$ZZ$429, 308, MATCH($B$1, resultados!$A$1:$ZZ$1, 0))</f>
        <v/>
      </c>
      <c r="B314">
        <f>INDEX(resultados!$A$2:$ZZ$429, 308, MATCH($B$2, resultados!$A$1:$ZZ$1, 0))</f>
        <v/>
      </c>
      <c r="C314">
        <f>INDEX(resultados!$A$2:$ZZ$429, 308, MATCH($B$3, resultados!$A$1:$ZZ$1, 0))</f>
        <v/>
      </c>
    </row>
    <row r="315">
      <c r="A315">
        <f>INDEX(resultados!$A$2:$ZZ$429, 309, MATCH($B$1, resultados!$A$1:$ZZ$1, 0))</f>
        <v/>
      </c>
      <c r="B315">
        <f>INDEX(resultados!$A$2:$ZZ$429, 309, MATCH($B$2, resultados!$A$1:$ZZ$1, 0))</f>
        <v/>
      </c>
      <c r="C315">
        <f>INDEX(resultados!$A$2:$ZZ$429, 309, MATCH($B$3, resultados!$A$1:$ZZ$1, 0))</f>
        <v/>
      </c>
    </row>
    <row r="316">
      <c r="A316">
        <f>INDEX(resultados!$A$2:$ZZ$429, 310, MATCH($B$1, resultados!$A$1:$ZZ$1, 0))</f>
        <v/>
      </c>
      <c r="B316">
        <f>INDEX(resultados!$A$2:$ZZ$429, 310, MATCH($B$2, resultados!$A$1:$ZZ$1, 0))</f>
        <v/>
      </c>
      <c r="C316">
        <f>INDEX(resultados!$A$2:$ZZ$429, 310, MATCH($B$3, resultados!$A$1:$ZZ$1, 0))</f>
        <v/>
      </c>
    </row>
    <row r="317">
      <c r="A317">
        <f>INDEX(resultados!$A$2:$ZZ$429, 311, MATCH($B$1, resultados!$A$1:$ZZ$1, 0))</f>
        <v/>
      </c>
      <c r="B317">
        <f>INDEX(resultados!$A$2:$ZZ$429, 311, MATCH($B$2, resultados!$A$1:$ZZ$1, 0))</f>
        <v/>
      </c>
      <c r="C317">
        <f>INDEX(resultados!$A$2:$ZZ$429, 311, MATCH($B$3, resultados!$A$1:$ZZ$1, 0))</f>
        <v/>
      </c>
    </row>
    <row r="318">
      <c r="A318">
        <f>INDEX(resultados!$A$2:$ZZ$429, 312, MATCH($B$1, resultados!$A$1:$ZZ$1, 0))</f>
        <v/>
      </c>
      <c r="B318">
        <f>INDEX(resultados!$A$2:$ZZ$429, 312, MATCH($B$2, resultados!$A$1:$ZZ$1, 0))</f>
        <v/>
      </c>
      <c r="C318">
        <f>INDEX(resultados!$A$2:$ZZ$429, 312, MATCH($B$3, resultados!$A$1:$ZZ$1, 0))</f>
        <v/>
      </c>
    </row>
    <row r="319">
      <c r="A319">
        <f>INDEX(resultados!$A$2:$ZZ$429, 313, MATCH($B$1, resultados!$A$1:$ZZ$1, 0))</f>
        <v/>
      </c>
      <c r="B319">
        <f>INDEX(resultados!$A$2:$ZZ$429, 313, MATCH($B$2, resultados!$A$1:$ZZ$1, 0))</f>
        <v/>
      </c>
      <c r="C319">
        <f>INDEX(resultados!$A$2:$ZZ$429, 313, MATCH($B$3, resultados!$A$1:$ZZ$1, 0))</f>
        <v/>
      </c>
    </row>
    <row r="320">
      <c r="A320">
        <f>INDEX(resultados!$A$2:$ZZ$429, 314, MATCH($B$1, resultados!$A$1:$ZZ$1, 0))</f>
        <v/>
      </c>
      <c r="B320">
        <f>INDEX(resultados!$A$2:$ZZ$429, 314, MATCH($B$2, resultados!$A$1:$ZZ$1, 0))</f>
        <v/>
      </c>
      <c r="C320">
        <f>INDEX(resultados!$A$2:$ZZ$429, 314, MATCH($B$3, resultados!$A$1:$ZZ$1, 0))</f>
        <v/>
      </c>
    </row>
    <row r="321">
      <c r="A321">
        <f>INDEX(resultados!$A$2:$ZZ$429, 315, MATCH($B$1, resultados!$A$1:$ZZ$1, 0))</f>
        <v/>
      </c>
      <c r="B321">
        <f>INDEX(resultados!$A$2:$ZZ$429, 315, MATCH($B$2, resultados!$A$1:$ZZ$1, 0))</f>
        <v/>
      </c>
      <c r="C321">
        <f>INDEX(resultados!$A$2:$ZZ$429, 315, MATCH($B$3, resultados!$A$1:$ZZ$1, 0))</f>
        <v/>
      </c>
    </row>
    <row r="322">
      <c r="A322">
        <f>INDEX(resultados!$A$2:$ZZ$429, 316, MATCH($B$1, resultados!$A$1:$ZZ$1, 0))</f>
        <v/>
      </c>
      <c r="B322">
        <f>INDEX(resultados!$A$2:$ZZ$429, 316, MATCH($B$2, resultados!$A$1:$ZZ$1, 0))</f>
        <v/>
      </c>
      <c r="C322">
        <f>INDEX(resultados!$A$2:$ZZ$429, 316, MATCH($B$3, resultados!$A$1:$ZZ$1, 0))</f>
        <v/>
      </c>
    </row>
    <row r="323">
      <c r="A323">
        <f>INDEX(resultados!$A$2:$ZZ$429, 317, MATCH($B$1, resultados!$A$1:$ZZ$1, 0))</f>
        <v/>
      </c>
      <c r="B323">
        <f>INDEX(resultados!$A$2:$ZZ$429, 317, MATCH($B$2, resultados!$A$1:$ZZ$1, 0))</f>
        <v/>
      </c>
      <c r="C323">
        <f>INDEX(resultados!$A$2:$ZZ$429, 317, MATCH($B$3, resultados!$A$1:$ZZ$1, 0))</f>
        <v/>
      </c>
    </row>
    <row r="324">
      <c r="A324">
        <f>INDEX(resultados!$A$2:$ZZ$429, 318, MATCH($B$1, resultados!$A$1:$ZZ$1, 0))</f>
        <v/>
      </c>
      <c r="B324">
        <f>INDEX(resultados!$A$2:$ZZ$429, 318, MATCH($B$2, resultados!$A$1:$ZZ$1, 0))</f>
        <v/>
      </c>
      <c r="C324">
        <f>INDEX(resultados!$A$2:$ZZ$429, 318, MATCH($B$3, resultados!$A$1:$ZZ$1, 0))</f>
        <v/>
      </c>
    </row>
    <row r="325">
      <c r="A325">
        <f>INDEX(resultados!$A$2:$ZZ$429, 319, MATCH($B$1, resultados!$A$1:$ZZ$1, 0))</f>
        <v/>
      </c>
      <c r="B325">
        <f>INDEX(resultados!$A$2:$ZZ$429, 319, MATCH($B$2, resultados!$A$1:$ZZ$1, 0))</f>
        <v/>
      </c>
      <c r="C325">
        <f>INDEX(resultados!$A$2:$ZZ$429, 319, MATCH($B$3, resultados!$A$1:$ZZ$1, 0))</f>
        <v/>
      </c>
    </row>
    <row r="326">
      <c r="A326">
        <f>INDEX(resultados!$A$2:$ZZ$429, 320, MATCH($B$1, resultados!$A$1:$ZZ$1, 0))</f>
        <v/>
      </c>
      <c r="B326">
        <f>INDEX(resultados!$A$2:$ZZ$429, 320, MATCH($B$2, resultados!$A$1:$ZZ$1, 0))</f>
        <v/>
      </c>
      <c r="C326">
        <f>INDEX(resultados!$A$2:$ZZ$429, 320, MATCH($B$3, resultados!$A$1:$ZZ$1, 0))</f>
        <v/>
      </c>
    </row>
    <row r="327">
      <c r="A327">
        <f>INDEX(resultados!$A$2:$ZZ$429, 321, MATCH($B$1, resultados!$A$1:$ZZ$1, 0))</f>
        <v/>
      </c>
      <c r="B327">
        <f>INDEX(resultados!$A$2:$ZZ$429, 321, MATCH($B$2, resultados!$A$1:$ZZ$1, 0))</f>
        <v/>
      </c>
      <c r="C327">
        <f>INDEX(resultados!$A$2:$ZZ$429, 321, MATCH($B$3, resultados!$A$1:$ZZ$1, 0))</f>
        <v/>
      </c>
    </row>
    <row r="328">
      <c r="A328">
        <f>INDEX(resultados!$A$2:$ZZ$429, 322, MATCH($B$1, resultados!$A$1:$ZZ$1, 0))</f>
        <v/>
      </c>
      <c r="B328">
        <f>INDEX(resultados!$A$2:$ZZ$429, 322, MATCH($B$2, resultados!$A$1:$ZZ$1, 0))</f>
        <v/>
      </c>
      <c r="C328">
        <f>INDEX(resultados!$A$2:$ZZ$429, 322, MATCH($B$3, resultados!$A$1:$ZZ$1, 0))</f>
        <v/>
      </c>
    </row>
    <row r="329">
      <c r="A329">
        <f>INDEX(resultados!$A$2:$ZZ$429, 323, MATCH($B$1, resultados!$A$1:$ZZ$1, 0))</f>
        <v/>
      </c>
      <c r="B329">
        <f>INDEX(resultados!$A$2:$ZZ$429, 323, MATCH($B$2, resultados!$A$1:$ZZ$1, 0))</f>
        <v/>
      </c>
      <c r="C329">
        <f>INDEX(resultados!$A$2:$ZZ$429, 323, MATCH($B$3, resultados!$A$1:$ZZ$1, 0))</f>
        <v/>
      </c>
    </row>
    <row r="330">
      <c r="A330">
        <f>INDEX(resultados!$A$2:$ZZ$429, 324, MATCH($B$1, resultados!$A$1:$ZZ$1, 0))</f>
        <v/>
      </c>
      <c r="B330">
        <f>INDEX(resultados!$A$2:$ZZ$429, 324, MATCH($B$2, resultados!$A$1:$ZZ$1, 0))</f>
        <v/>
      </c>
      <c r="C330">
        <f>INDEX(resultados!$A$2:$ZZ$429, 324, MATCH($B$3, resultados!$A$1:$ZZ$1, 0))</f>
        <v/>
      </c>
    </row>
    <row r="331">
      <c r="A331">
        <f>INDEX(resultados!$A$2:$ZZ$429, 325, MATCH($B$1, resultados!$A$1:$ZZ$1, 0))</f>
        <v/>
      </c>
      <c r="B331">
        <f>INDEX(resultados!$A$2:$ZZ$429, 325, MATCH($B$2, resultados!$A$1:$ZZ$1, 0))</f>
        <v/>
      </c>
      <c r="C331">
        <f>INDEX(resultados!$A$2:$ZZ$429, 325, MATCH($B$3, resultados!$A$1:$ZZ$1, 0))</f>
        <v/>
      </c>
    </row>
    <row r="332">
      <c r="A332">
        <f>INDEX(resultados!$A$2:$ZZ$429, 326, MATCH($B$1, resultados!$A$1:$ZZ$1, 0))</f>
        <v/>
      </c>
      <c r="B332">
        <f>INDEX(resultados!$A$2:$ZZ$429, 326, MATCH($B$2, resultados!$A$1:$ZZ$1, 0))</f>
        <v/>
      </c>
      <c r="C332">
        <f>INDEX(resultados!$A$2:$ZZ$429, 326, MATCH($B$3, resultados!$A$1:$ZZ$1, 0))</f>
        <v/>
      </c>
    </row>
    <row r="333">
      <c r="A333">
        <f>INDEX(resultados!$A$2:$ZZ$429, 327, MATCH($B$1, resultados!$A$1:$ZZ$1, 0))</f>
        <v/>
      </c>
      <c r="B333">
        <f>INDEX(resultados!$A$2:$ZZ$429, 327, MATCH($B$2, resultados!$A$1:$ZZ$1, 0))</f>
        <v/>
      </c>
      <c r="C333">
        <f>INDEX(resultados!$A$2:$ZZ$429, 327, MATCH($B$3, resultados!$A$1:$ZZ$1, 0))</f>
        <v/>
      </c>
    </row>
    <row r="334">
      <c r="A334">
        <f>INDEX(resultados!$A$2:$ZZ$429, 328, MATCH($B$1, resultados!$A$1:$ZZ$1, 0))</f>
        <v/>
      </c>
      <c r="B334">
        <f>INDEX(resultados!$A$2:$ZZ$429, 328, MATCH($B$2, resultados!$A$1:$ZZ$1, 0))</f>
        <v/>
      </c>
      <c r="C334">
        <f>INDEX(resultados!$A$2:$ZZ$429, 328, MATCH($B$3, resultados!$A$1:$ZZ$1, 0))</f>
        <v/>
      </c>
    </row>
    <row r="335">
      <c r="A335">
        <f>INDEX(resultados!$A$2:$ZZ$429, 329, MATCH($B$1, resultados!$A$1:$ZZ$1, 0))</f>
        <v/>
      </c>
      <c r="B335">
        <f>INDEX(resultados!$A$2:$ZZ$429, 329, MATCH($B$2, resultados!$A$1:$ZZ$1, 0))</f>
        <v/>
      </c>
      <c r="C335">
        <f>INDEX(resultados!$A$2:$ZZ$429, 329, MATCH($B$3, resultados!$A$1:$ZZ$1, 0))</f>
        <v/>
      </c>
    </row>
    <row r="336">
      <c r="A336">
        <f>INDEX(resultados!$A$2:$ZZ$429, 330, MATCH($B$1, resultados!$A$1:$ZZ$1, 0))</f>
        <v/>
      </c>
      <c r="B336">
        <f>INDEX(resultados!$A$2:$ZZ$429, 330, MATCH($B$2, resultados!$A$1:$ZZ$1, 0))</f>
        <v/>
      </c>
      <c r="C336">
        <f>INDEX(resultados!$A$2:$ZZ$429, 330, MATCH($B$3, resultados!$A$1:$ZZ$1, 0))</f>
        <v/>
      </c>
    </row>
    <row r="337">
      <c r="A337">
        <f>INDEX(resultados!$A$2:$ZZ$429, 331, MATCH($B$1, resultados!$A$1:$ZZ$1, 0))</f>
        <v/>
      </c>
      <c r="B337">
        <f>INDEX(resultados!$A$2:$ZZ$429, 331, MATCH($B$2, resultados!$A$1:$ZZ$1, 0))</f>
        <v/>
      </c>
      <c r="C337">
        <f>INDEX(resultados!$A$2:$ZZ$429, 331, MATCH($B$3, resultados!$A$1:$ZZ$1, 0))</f>
        <v/>
      </c>
    </row>
    <row r="338">
      <c r="A338">
        <f>INDEX(resultados!$A$2:$ZZ$429, 332, MATCH($B$1, resultados!$A$1:$ZZ$1, 0))</f>
        <v/>
      </c>
      <c r="B338">
        <f>INDEX(resultados!$A$2:$ZZ$429, 332, MATCH($B$2, resultados!$A$1:$ZZ$1, 0))</f>
        <v/>
      </c>
      <c r="C338">
        <f>INDEX(resultados!$A$2:$ZZ$429, 332, MATCH($B$3, resultados!$A$1:$ZZ$1, 0))</f>
        <v/>
      </c>
    </row>
    <row r="339">
      <c r="A339">
        <f>INDEX(resultados!$A$2:$ZZ$429, 333, MATCH($B$1, resultados!$A$1:$ZZ$1, 0))</f>
        <v/>
      </c>
      <c r="B339">
        <f>INDEX(resultados!$A$2:$ZZ$429, 333, MATCH($B$2, resultados!$A$1:$ZZ$1, 0))</f>
        <v/>
      </c>
      <c r="C339">
        <f>INDEX(resultados!$A$2:$ZZ$429, 333, MATCH($B$3, resultados!$A$1:$ZZ$1, 0))</f>
        <v/>
      </c>
    </row>
    <row r="340">
      <c r="A340">
        <f>INDEX(resultados!$A$2:$ZZ$429, 334, MATCH($B$1, resultados!$A$1:$ZZ$1, 0))</f>
        <v/>
      </c>
      <c r="B340">
        <f>INDEX(resultados!$A$2:$ZZ$429, 334, MATCH($B$2, resultados!$A$1:$ZZ$1, 0))</f>
        <v/>
      </c>
      <c r="C340">
        <f>INDEX(resultados!$A$2:$ZZ$429, 334, MATCH($B$3, resultados!$A$1:$ZZ$1, 0))</f>
        <v/>
      </c>
    </row>
    <row r="341">
      <c r="A341">
        <f>INDEX(resultados!$A$2:$ZZ$429, 335, MATCH($B$1, resultados!$A$1:$ZZ$1, 0))</f>
        <v/>
      </c>
      <c r="B341">
        <f>INDEX(resultados!$A$2:$ZZ$429, 335, MATCH($B$2, resultados!$A$1:$ZZ$1, 0))</f>
        <v/>
      </c>
      <c r="C341">
        <f>INDEX(resultados!$A$2:$ZZ$429, 335, MATCH($B$3, resultados!$A$1:$ZZ$1, 0))</f>
        <v/>
      </c>
    </row>
    <row r="342">
      <c r="A342">
        <f>INDEX(resultados!$A$2:$ZZ$429, 336, MATCH($B$1, resultados!$A$1:$ZZ$1, 0))</f>
        <v/>
      </c>
      <c r="B342">
        <f>INDEX(resultados!$A$2:$ZZ$429, 336, MATCH($B$2, resultados!$A$1:$ZZ$1, 0))</f>
        <v/>
      </c>
      <c r="C342">
        <f>INDEX(resultados!$A$2:$ZZ$429, 336, MATCH($B$3, resultados!$A$1:$ZZ$1, 0))</f>
        <v/>
      </c>
    </row>
    <row r="343">
      <c r="A343">
        <f>INDEX(resultados!$A$2:$ZZ$429, 337, MATCH($B$1, resultados!$A$1:$ZZ$1, 0))</f>
        <v/>
      </c>
      <c r="B343">
        <f>INDEX(resultados!$A$2:$ZZ$429, 337, MATCH($B$2, resultados!$A$1:$ZZ$1, 0))</f>
        <v/>
      </c>
      <c r="C343">
        <f>INDEX(resultados!$A$2:$ZZ$429, 337, MATCH($B$3, resultados!$A$1:$ZZ$1, 0))</f>
        <v/>
      </c>
    </row>
    <row r="344">
      <c r="A344">
        <f>INDEX(resultados!$A$2:$ZZ$429, 338, MATCH($B$1, resultados!$A$1:$ZZ$1, 0))</f>
        <v/>
      </c>
      <c r="B344">
        <f>INDEX(resultados!$A$2:$ZZ$429, 338, MATCH($B$2, resultados!$A$1:$ZZ$1, 0))</f>
        <v/>
      </c>
      <c r="C344">
        <f>INDEX(resultados!$A$2:$ZZ$429, 338, MATCH($B$3, resultados!$A$1:$ZZ$1, 0))</f>
        <v/>
      </c>
    </row>
    <row r="345">
      <c r="A345">
        <f>INDEX(resultados!$A$2:$ZZ$429, 339, MATCH($B$1, resultados!$A$1:$ZZ$1, 0))</f>
        <v/>
      </c>
      <c r="B345">
        <f>INDEX(resultados!$A$2:$ZZ$429, 339, MATCH($B$2, resultados!$A$1:$ZZ$1, 0))</f>
        <v/>
      </c>
      <c r="C345">
        <f>INDEX(resultados!$A$2:$ZZ$429, 339, MATCH($B$3, resultados!$A$1:$ZZ$1, 0))</f>
        <v/>
      </c>
    </row>
    <row r="346">
      <c r="A346">
        <f>INDEX(resultados!$A$2:$ZZ$429, 340, MATCH($B$1, resultados!$A$1:$ZZ$1, 0))</f>
        <v/>
      </c>
      <c r="B346">
        <f>INDEX(resultados!$A$2:$ZZ$429, 340, MATCH($B$2, resultados!$A$1:$ZZ$1, 0))</f>
        <v/>
      </c>
      <c r="C346">
        <f>INDEX(resultados!$A$2:$ZZ$429, 340, MATCH($B$3, resultados!$A$1:$ZZ$1, 0))</f>
        <v/>
      </c>
    </row>
    <row r="347">
      <c r="A347">
        <f>INDEX(resultados!$A$2:$ZZ$429, 341, MATCH($B$1, resultados!$A$1:$ZZ$1, 0))</f>
        <v/>
      </c>
      <c r="B347">
        <f>INDEX(resultados!$A$2:$ZZ$429, 341, MATCH($B$2, resultados!$A$1:$ZZ$1, 0))</f>
        <v/>
      </c>
      <c r="C347">
        <f>INDEX(resultados!$A$2:$ZZ$429, 341, MATCH($B$3, resultados!$A$1:$ZZ$1, 0))</f>
        <v/>
      </c>
    </row>
    <row r="348">
      <c r="A348">
        <f>INDEX(resultados!$A$2:$ZZ$429, 342, MATCH($B$1, resultados!$A$1:$ZZ$1, 0))</f>
        <v/>
      </c>
      <c r="B348">
        <f>INDEX(resultados!$A$2:$ZZ$429, 342, MATCH($B$2, resultados!$A$1:$ZZ$1, 0))</f>
        <v/>
      </c>
      <c r="C348">
        <f>INDEX(resultados!$A$2:$ZZ$429, 342, MATCH($B$3, resultados!$A$1:$ZZ$1, 0))</f>
        <v/>
      </c>
    </row>
    <row r="349">
      <c r="A349">
        <f>INDEX(resultados!$A$2:$ZZ$429, 343, MATCH($B$1, resultados!$A$1:$ZZ$1, 0))</f>
        <v/>
      </c>
      <c r="B349">
        <f>INDEX(resultados!$A$2:$ZZ$429, 343, MATCH($B$2, resultados!$A$1:$ZZ$1, 0))</f>
        <v/>
      </c>
      <c r="C349">
        <f>INDEX(resultados!$A$2:$ZZ$429, 343, MATCH($B$3, resultados!$A$1:$ZZ$1, 0))</f>
        <v/>
      </c>
    </row>
    <row r="350">
      <c r="A350">
        <f>INDEX(resultados!$A$2:$ZZ$429, 344, MATCH($B$1, resultados!$A$1:$ZZ$1, 0))</f>
        <v/>
      </c>
      <c r="B350">
        <f>INDEX(resultados!$A$2:$ZZ$429, 344, MATCH($B$2, resultados!$A$1:$ZZ$1, 0))</f>
        <v/>
      </c>
      <c r="C350">
        <f>INDEX(resultados!$A$2:$ZZ$429, 344, MATCH($B$3, resultados!$A$1:$ZZ$1, 0))</f>
        <v/>
      </c>
    </row>
    <row r="351">
      <c r="A351">
        <f>INDEX(resultados!$A$2:$ZZ$429, 345, MATCH($B$1, resultados!$A$1:$ZZ$1, 0))</f>
        <v/>
      </c>
      <c r="B351">
        <f>INDEX(resultados!$A$2:$ZZ$429, 345, MATCH($B$2, resultados!$A$1:$ZZ$1, 0))</f>
        <v/>
      </c>
      <c r="C351">
        <f>INDEX(resultados!$A$2:$ZZ$429, 345, MATCH($B$3, resultados!$A$1:$ZZ$1, 0))</f>
        <v/>
      </c>
    </row>
    <row r="352">
      <c r="A352">
        <f>INDEX(resultados!$A$2:$ZZ$429, 346, MATCH($B$1, resultados!$A$1:$ZZ$1, 0))</f>
        <v/>
      </c>
      <c r="B352">
        <f>INDEX(resultados!$A$2:$ZZ$429, 346, MATCH($B$2, resultados!$A$1:$ZZ$1, 0))</f>
        <v/>
      </c>
      <c r="C352">
        <f>INDEX(resultados!$A$2:$ZZ$429, 346, MATCH($B$3, resultados!$A$1:$ZZ$1, 0))</f>
        <v/>
      </c>
    </row>
    <row r="353">
      <c r="A353">
        <f>INDEX(resultados!$A$2:$ZZ$429, 347, MATCH($B$1, resultados!$A$1:$ZZ$1, 0))</f>
        <v/>
      </c>
      <c r="B353">
        <f>INDEX(resultados!$A$2:$ZZ$429, 347, MATCH($B$2, resultados!$A$1:$ZZ$1, 0))</f>
        <v/>
      </c>
      <c r="C353">
        <f>INDEX(resultados!$A$2:$ZZ$429, 347, MATCH($B$3, resultados!$A$1:$ZZ$1, 0))</f>
        <v/>
      </c>
    </row>
    <row r="354">
      <c r="A354">
        <f>INDEX(resultados!$A$2:$ZZ$429, 348, MATCH($B$1, resultados!$A$1:$ZZ$1, 0))</f>
        <v/>
      </c>
      <c r="B354">
        <f>INDEX(resultados!$A$2:$ZZ$429, 348, MATCH($B$2, resultados!$A$1:$ZZ$1, 0))</f>
        <v/>
      </c>
      <c r="C354">
        <f>INDEX(resultados!$A$2:$ZZ$429, 348, MATCH($B$3, resultados!$A$1:$ZZ$1, 0))</f>
        <v/>
      </c>
    </row>
    <row r="355">
      <c r="A355">
        <f>INDEX(resultados!$A$2:$ZZ$429, 349, MATCH($B$1, resultados!$A$1:$ZZ$1, 0))</f>
        <v/>
      </c>
      <c r="B355">
        <f>INDEX(resultados!$A$2:$ZZ$429, 349, MATCH($B$2, resultados!$A$1:$ZZ$1, 0))</f>
        <v/>
      </c>
      <c r="C355">
        <f>INDEX(resultados!$A$2:$ZZ$429, 349, MATCH($B$3, resultados!$A$1:$ZZ$1, 0))</f>
        <v/>
      </c>
    </row>
    <row r="356">
      <c r="A356">
        <f>INDEX(resultados!$A$2:$ZZ$429, 350, MATCH($B$1, resultados!$A$1:$ZZ$1, 0))</f>
        <v/>
      </c>
      <c r="B356">
        <f>INDEX(resultados!$A$2:$ZZ$429, 350, MATCH($B$2, resultados!$A$1:$ZZ$1, 0))</f>
        <v/>
      </c>
      <c r="C356">
        <f>INDEX(resultados!$A$2:$ZZ$429, 350, MATCH($B$3, resultados!$A$1:$ZZ$1, 0))</f>
        <v/>
      </c>
    </row>
    <row r="357">
      <c r="A357">
        <f>INDEX(resultados!$A$2:$ZZ$429, 351, MATCH($B$1, resultados!$A$1:$ZZ$1, 0))</f>
        <v/>
      </c>
      <c r="B357">
        <f>INDEX(resultados!$A$2:$ZZ$429, 351, MATCH($B$2, resultados!$A$1:$ZZ$1, 0))</f>
        <v/>
      </c>
      <c r="C357">
        <f>INDEX(resultados!$A$2:$ZZ$429, 351, MATCH($B$3, resultados!$A$1:$ZZ$1, 0))</f>
        <v/>
      </c>
    </row>
    <row r="358">
      <c r="A358">
        <f>INDEX(resultados!$A$2:$ZZ$429, 352, MATCH($B$1, resultados!$A$1:$ZZ$1, 0))</f>
        <v/>
      </c>
      <c r="B358">
        <f>INDEX(resultados!$A$2:$ZZ$429, 352, MATCH($B$2, resultados!$A$1:$ZZ$1, 0))</f>
        <v/>
      </c>
      <c r="C358">
        <f>INDEX(resultados!$A$2:$ZZ$429, 352, MATCH($B$3, resultados!$A$1:$ZZ$1, 0))</f>
        <v/>
      </c>
    </row>
    <row r="359">
      <c r="A359">
        <f>INDEX(resultados!$A$2:$ZZ$429, 353, MATCH($B$1, resultados!$A$1:$ZZ$1, 0))</f>
        <v/>
      </c>
      <c r="B359">
        <f>INDEX(resultados!$A$2:$ZZ$429, 353, MATCH($B$2, resultados!$A$1:$ZZ$1, 0))</f>
        <v/>
      </c>
      <c r="C359">
        <f>INDEX(resultados!$A$2:$ZZ$429, 353, MATCH($B$3, resultados!$A$1:$ZZ$1, 0))</f>
        <v/>
      </c>
    </row>
    <row r="360">
      <c r="A360">
        <f>INDEX(resultados!$A$2:$ZZ$429, 354, MATCH($B$1, resultados!$A$1:$ZZ$1, 0))</f>
        <v/>
      </c>
      <c r="B360">
        <f>INDEX(resultados!$A$2:$ZZ$429, 354, MATCH($B$2, resultados!$A$1:$ZZ$1, 0))</f>
        <v/>
      </c>
      <c r="C360">
        <f>INDEX(resultados!$A$2:$ZZ$429, 354, MATCH($B$3, resultados!$A$1:$ZZ$1, 0))</f>
        <v/>
      </c>
    </row>
    <row r="361">
      <c r="A361">
        <f>INDEX(resultados!$A$2:$ZZ$429, 355, MATCH($B$1, resultados!$A$1:$ZZ$1, 0))</f>
        <v/>
      </c>
      <c r="B361">
        <f>INDEX(resultados!$A$2:$ZZ$429, 355, MATCH($B$2, resultados!$A$1:$ZZ$1, 0))</f>
        <v/>
      </c>
      <c r="C361">
        <f>INDEX(resultados!$A$2:$ZZ$429, 355, MATCH($B$3, resultados!$A$1:$ZZ$1, 0))</f>
        <v/>
      </c>
    </row>
    <row r="362">
      <c r="A362">
        <f>INDEX(resultados!$A$2:$ZZ$429, 356, MATCH($B$1, resultados!$A$1:$ZZ$1, 0))</f>
        <v/>
      </c>
      <c r="B362">
        <f>INDEX(resultados!$A$2:$ZZ$429, 356, MATCH($B$2, resultados!$A$1:$ZZ$1, 0))</f>
        <v/>
      </c>
      <c r="C362">
        <f>INDEX(resultados!$A$2:$ZZ$429, 356, MATCH($B$3, resultados!$A$1:$ZZ$1, 0))</f>
        <v/>
      </c>
    </row>
    <row r="363">
      <c r="A363">
        <f>INDEX(resultados!$A$2:$ZZ$429, 357, MATCH($B$1, resultados!$A$1:$ZZ$1, 0))</f>
        <v/>
      </c>
      <c r="B363">
        <f>INDEX(resultados!$A$2:$ZZ$429, 357, MATCH($B$2, resultados!$A$1:$ZZ$1, 0))</f>
        <v/>
      </c>
      <c r="C363">
        <f>INDEX(resultados!$A$2:$ZZ$429, 357, MATCH($B$3, resultados!$A$1:$ZZ$1, 0))</f>
        <v/>
      </c>
    </row>
    <row r="364">
      <c r="A364">
        <f>INDEX(resultados!$A$2:$ZZ$429, 358, MATCH($B$1, resultados!$A$1:$ZZ$1, 0))</f>
        <v/>
      </c>
      <c r="B364">
        <f>INDEX(resultados!$A$2:$ZZ$429, 358, MATCH($B$2, resultados!$A$1:$ZZ$1, 0))</f>
        <v/>
      </c>
      <c r="C364">
        <f>INDEX(resultados!$A$2:$ZZ$429, 358, MATCH($B$3, resultados!$A$1:$ZZ$1, 0))</f>
        <v/>
      </c>
    </row>
    <row r="365">
      <c r="A365">
        <f>INDEX(resultados!$A$2:$ZZ$429, 359, MATCH($B$1, resultados!$A$1:$ZZ$1, 0))</f>
        <v/>
      </c>
      <c r="B365">
        <f>INDEX(resultados!$A$2:$ZZ$429, 359, MATCH($B$2, resultados!$A$1:$ZZ$1, 0))</f>
        <v/>
      </c>
      <c r="C365">
        <f>INDEX(resultados!$A$2:$ZZ$429, 359, MATCH($B$3, resultados!$A$1:$ZZ$1, 0))</f>
        <v/>
      </c>
    </row>
    <row r="366">
      <c r="A366">
        <f>INDEX(resultados!$A$2:$ZZ$429, 360, MATCH($B$1, resultados!$A$1:$ZZ$1, 0))</f>
        <v/>
      </c>
      <c r="B366">
        <f>INDEX(resultados!$A$2:$ZZ$429, 360, MATCH($B$2, resultados!$A$1:$ZZ$1, 0))</f>
        <v/>
      </c>
      <c r="C366">
        <f>INDEX(resultados!$A$2:$ZZ$429, 360, MATCH($B$3, resultados!$A$1:$ZZ$1, 0))</f>
        <v/>
      </c>
    </row>
    <row r="367">
      <c r="A367">
        <f>INDEX(resultados!$A$2:$ZZ$429, 361, MATCH($B$1, resultados!$A$1:$ZZ$1, 0))</f>
        <v/>
      </c>
      <c r="B367">
        <f>INDEX(resultados!$A$2:$ZZ$429, 361, MATCH($B$2, resultados!$A$1:$ZZ$1, 0))</f>
        <v/>
      </c>
      <c r="C367">
        <f>INDEX(resultados!$A$2:$ZZ$429, 361, MATCH($B$3, resultados!$A$1:$ZZ$1, 0))</f>
        <v/>
      </c>
    </row>
    <row r="368">
      <c r="A368">
        <f>INDEX(resultados!$A$2:$ZZ$429, 362, MATCH($B$1, resultados!$A$1:$ZZ$1, 0))</f>
        <v/>
      </c>
      <c r="B368">
        <f>INDEX(resultados!$A$2:$ZZ$429, 362, MATCH($B$2, resultados!$A$1:$ZZ$1, 0))</f>
        <v/>
      </c>
      <c r="C368">
        <f>INDEX(resultados!$A$2:$ZZ$429, 362, MATCH($B$3, resultados!$A$1:$ZZ$1, 0))</f>
        <v/>
      </c>
    </row>
    <row r="369">
      <c r="A369">
        <f>INDEX(resultados!$A$2:$ZZ$429, 363, MATCH($B$1, resultados!$A$1:$ZZ$1, 0))</f>
        <v/>
      </c>
      <c r="B369">
        <f>INDEX(resultados!$A$2:$ZZ$429, 363, MATCH($B$2, resultados!$A$1:$ZZ$1, 0))</f>
        <v/>
      </c>
      <c r="C369">
        <f>INDEX(resultados!$A$2:$ZZ$429, 363, MATCH($B$3, resultados!$A$1:$ZZ$1, 0))</f>
        <v/>
      </c>
    </row>
    <row r="370">
      <c r="A370">
        <f>INDEX(resultados!$A$2:$ZZ$429, 364, MATCH($B$1, resultados!$A$1:$ZZ$1, 0))</f>
        <v/>
      </c>
      <c r="B370">
        <f>INDEX(resultados!$A$2:$ZZ$429, 364, MATCH($B$2, resultados!$A$1:$ZZ$1, 0))</f>
        <v/>
      </c>
      <c r="C370">
        <f>INDEX(resultados!$A$2:$ZZ$429, 364, MATCH($B$3, resultados!$A$1:$ZZ$1, 0))</f>
        <v/>
      </c>
    </row>
    <row r="371">
      <c r="A371">
        <f>INDEX(resultados!$A$2:$ZZ$429, 365, MATCH($B$1, resultados!$A$1:$ZZ$1, 0))</f>
        <v/>
      </c>
      <c r="B371">
        <f>INDEX(resultados!$A$2:$ZZ$429, 365, MATCH($B$2, resultados!$A$1:$ZZ$1, 0))</f>
        <v/>
      </c>
      <c r="C371">
        <f>INDEX(resultados!$A$2:$ZZ$429, 365, MATCH($B$3, resultados!$A$1:$ZZ$1, 0))</f>
        <v/>
      </c>
    </row>
    <row r="372">
      <c r="A372">
        <f>INDEX(resultados!$A$2:$ZZ$429, 366, MATCH($B$1, resultados!$A$1:$ZZ$1, 0))</f>
        <v/>
      </c>
      <c r="B372">
        <f>INDEX(resultados!$A$2:$ZZ$429, 366, MATCH($B$2, resultados!$A$1:$ZZ$1, 0))</f>
        <v/>
      </c>
      <c r="C372">
        <f>INDEX(resultados!$A$2:$ZZ$429, 366, MATCH($B$3, resultados!$A$1:$ZZ$1, 0))</f>
        <v/>
      </c>
    </row>
    <row r="373">
      <c r="A373">
        <f>INDEX(resultados!$A$2:$ZZ$429, 367, MATCH($B$1, resultados!$A$1:$ZZ$1, 0))</f>
        <v/>
      </c>
      <c r="B373">
        <f>INDEX(resultados!$A$2:$ZZ$429, 367, MATCH($B$2, resultados!$A$1:$ZZ$1, 0))</f>
        <v/>
      </c>
      <c r="C373">
        <f>INDEX(resultados!$A$2:$ZZ$429, 367, MATCH($B$3, resultados!$A$1:$ZZ$1, 0))</f>
        <v/>
      </c>
    </row>
    <row r="374">
      <c r="A374">
        <f>INDEX(resultados!$A$2:$ZZ$429, 368, MATCH($B$1, resultados!$A$1:$ZZ$1, 0))</f>
        <v/>
      </c>
      <c r="B374">
        <f>INDEX(resultados!$A$2:$ZZ$429, 368, MATCH($B$2, resultados!$A$1:$ZZ$1, 0))</f>
        <v/>
      </c>
      <c r="C374">
        <f>INDEX(resultados!$A$2:$ZZ$429, 368, MATCH($B$3, resultados!$A$1:$ZZ$1, 0))</f>
        <v/>
      </c>
    </row>
    <row r="375">
      <c r="A375">
        <f>INDEX(resultados!$A$2:$ZZ$429, 369, MATCH($B$1, resultados!$A$1:$ZZ$1, 0))</f>
        <v/>
      </c>
      <c r="B375">
        <f>INDEX(resultados!$A$2:$ZZ$429, 369, MATCH($B$2, resultados!$A$1:$ZZ$1, 0))</f>
        <v/>
      </c>
      <c r="C375">
        <f>INDEX(resultados!$A$2:$ZZ$429, 369, MATCH($B$3, resultados!$A$1:$ZZ$1, 0))</f>
        <v/>
      </c>
    </row>
    <row r="376">
      <c r="A376">
        <f>INDEX(resultados!$A$2:$ZZ$429, 370, MATCH($B$1, resultados!$A$1:$ZZ$1, 0))</f>
        <v/>
      </c>
      <c r="B376">
        <f>INDEX(resultados!$A$2:$ZZ$429, 370, MATCH($B$2, resultados!$A$1:$ZZ$1, 0))</f>
        <v/>
      </c>
      <c r="C376">
        <f>INDEX(resultados!$A$2:$ZZ$429, 370, MATCH($B$3, resultados!$A$1:$ZZ$1, 0))</f>
        <v/>
      </c>
    </row>
    <row r="377">
      <c r="A377">
        <f>INDEX(resultados!$A$2:$ZZ$429, 371, MATCH($B$1, resultados!$A$1:$ZZ$1, 0))</f>
        <v/>
      </c>
      <c r="B377">
        <f>INDEX(resultados!$A$2:$ZZ$429, 371, MATCH($B$2, resultados!$A$1:$ZZ$1, 0))</f>
        <v/>
      </c>
      <c r="C377">
        <f>INDEX(resultados!$A$2:$ZZ$429, 371, MATCH($B$3, resultados!$A$1:$ZZ$1, 0))</f>
        <v/>
      </c>
    </row>
    <row r="378">
      <c r="A378">
        <f>INDEX(resultados!$A$2:$ZZ$429, 372, MATCH($B$1, resultados!$A$1:$ZZ$1, 0))</f>
        <v/>
      </c>
      <c r="B378">
        <f>INDEX(resultados!$A$2:$ZZ$429, 372, MATCH($B$2, resultados!$A$1:$ZZ$1, 0))</f>
        <v/>
      </c>
      <c r="C378">
        <f>INDEX(resultados!$A$2:$ZZ$429, 372, MATCH($B$3, resultados!$A$1:$ZZ$1, 0))</f>
        <v/>
      </c>
    </row>
    <row r="379">
      <c r="A379">
        <f>INDEX(resultados!$A$2:$ZZ$429, 373, MATCH($B$1, resultados!$A$1:$ZZ$1, 0))</f>
        <v/>
      </c>
      <c r="B379">
        <f>INDEX(resultados!$A$2:$ZZ$429, 373, MATCH($B$2, resultados!$A$1:$ZZ$1, 0))</f>
        <v/>
      </c>
      <c r="C379">
        <f>INDEX(resultados!$A$2:$ZZ$429, 373, MATCH($B$3, resultados!$A$1:$ZZ$1, 0))</f>
        <v/>
      </c>
    </row>
    <row r="380">
      <c r="A380">
        <f>INDEX(resultados!$A$2:$ZZ$429, 374, MATCH($B$1, resultados!$A$1:$ZZ$1, 0))</f>
        <v/>
      </c>
      <c r="B380">
        <f>INDEX(resultados!$A$2:$ZZ$429, 374, MATCH($B$2, resultados!$A$1:$ZZ$1, 0))</f>
        <v/>
      </c>
      <c r="C380">
        <f>INDEX(resultados!$A$2:$ZZ$429, 374, MATCH($B$3, resultados!$A$1:$ZZ$1, 0))</f>
        <v/>
      </c>
    </row>
    <row r="381">
      <c r="A381">
        <f>INDEX(resultados!$A$2:$ZZ$429, 375, MATCH($B$1, resultados!$A$1:$ZZ$1, 0))</f>
        <v/>
      </c>
      <c r="B381">
        <f>INDEX(resultados!$A$2:$ZZ$429, 375, MATCH($B$2, resultados!$A$1:$ZZ$1, 0))</f>
        <v/>
      </c>
      <c r="C381">
        <f>INDEX(resultados!$A$2:$ZZ$429, 375, MATCH($B$3, resultados!$A$1:$ZZ$1, 0))</f>
        <v/>
      </c>
    </row>
    <row r="382">
      <c r="A382">
        <f>INDEX(resultados!$A$2:$ZZ$429, 376, MATCH($B$1, resultados!$A$1:$ZZ$1, 0))</f>
        <v/>
      </c>
      <c r="B382">
        <f>INDEX(resultados!$A$2:$ZZ$429, 376, MATCH($B$2, resultados!$A$1:$ZZ$1, 0))</f>
        <v/>
      </c>
      <c r="C382">
        <f>INDEX(resultados!$A$2:$ZZ$429, 376, MATCH($B$3, resultados!$A$1:$ZZ$1, 0))</f>
        <v/>
      </c>
    </row>
    <row r="383">
      <c r="A383">
        <f>INDEX(resultados!$A$2:$ZZ$429, 377, MATCH($B$1, resultados!$A$1:$ZZ$1, 0))</f>
        <v/>
      </c>
      <c r="B383">
        <f>INDEX(resultados!$A$2:$ZZ$429, 377, MATCH($B$2, resultados!$A$1:$ZZ$1, 0))</f>
        <v/>
      </c>
      <c r="C383">
        <f>INDEX(resultados!$A$2:$ZZ$429, 377, MATCH($B$3, resultados!$A$1:$ZZ$1, 0))</f>
        <v/>
      </c>
    </row>
    <row r="384">
      <c r="A384">
        <f>INDEX(resultados!$A$2:$ZZ$429, 378, MATCH($B$1, resultados!$A$1:$ZZ$1, 0))</f>
        <v/>
      </c>
      <c r="B384">
        <f>INDEX(resultados!$A$2:$ZZ$429, 378, MATCH($B$2, resultados!$A$1:$ZZ$1, 0))</f>
        <v/>
      </c>
      <c r="C384">
        <f>INDEX(resultados!$A$2:$ZZ$429, 378, MATCH($B$3, resultados!$A$1:$ZZ$1, 0))</f>
        <v/>
      </c>
    </row>
    <row r="385">
      <c r="A385">
        <f>INDEX(resultados!$A$2:$ZZ$429, 379, MATCH($B$1, resultados!$A$1:$ZZ$1, 0))</f>
        <v/>
      </c>
      <c r="B385">
        <f>INDEX(resultados!$A$2:$ZZ$429, 379, MATCH($B$2, resultados!$A$1:$ZZ$1, 0))</f>
        <v/>
      </c>
      <c r="C385">
        <f>INDEX(resultados!$A$2:$ZZ$429, 379, MATCH($B$3, resultados!$A$1:$ZZ$1, 0))</f>
        <v/>
      </c>
    </row>
    <row r="386">
      <c r="A386">
        <f>INDEX(resultados!$A$2:$ZZ$429, 380, MATCH($B$1, resultados!$A$1:$ZZ$1, 0))</f>
        <v/>
      </c>
      <c r="B386">
        <f>INDEX(resultados!$A$2:$ZZ$429, 380, MATCH($B$2, resultados!$A$1:$ZZ$1, 0))</f>
        <v/>
      </c>
      <c r="C386">
        <f>INDEX(resultados!$A$2:$ZZ$429, 380, MATCH($B$3, resultados!$A$1:$ZZ$1, 0))</f>
        <v/>
      </c>
    </row>
    <row r="387">
      <c r="A387">
        <f>INDEX(resultados!$A$2:$ZZ$429, 381, MATCH($B$1, resultados!$A$1:$ZZ$1, 0))</f>
        <v/>
      </c>
      <c r="B387">
        <f>INDEX(resultados!$A$2:$ZZ$429, 381, MATCH($B$2, resultados!$A$1:$ZZ$1, 0))</f>
        <v/>
      </c>
      <c r="C387">
        <f>INDEX(resultados!$A$2:$ZZ$429, 381, MATCH($B$3, resultados!$A$1:$ZZ$1, 0))</f>
        <v/>
      </c>
    </row>
    <row r="388">
      <c r="A388">
        <f>INDEX(resultados!$A$2:$ZZ$429, 382, MATCH($B$1, resultados!$A$1:$ZZ$1, 0))</f>
        <v/>
      </c>
      <c r="B388">
        <f>INDEX(resultados!$A$2:$ZZ$429, 382, MATCH($B$2, resultados!$A$1:$ZZ$1, 0))</f>
        <v/>
      </c>
      <c r="C388">
        <f>INDEX(resultados!$A$2:$ZZ$429, 382, MATCH($B$3, resultados!$A$1:$ZZ$1, 0))</f>
        <v/>
      </c>
    </row>
    <row r="389">
      <c r="A389">
        <f>INDEX(resultados!$A$2:$ZZ$429, 383, MATCH($B$1, resultados!$A$1:$ZZ$1, 0))</f>
        <v/>
      </c>
      <c r="B389">
        <f>INDEX(resultados!$A$2:$ZZ$429, 383, MATCH($B$2, resultados!$A$1:$ZZ$1, 0))</f>
        <v/>
      </c>
      <c r="C389">
        <f>INDEX(resultados!$A$2:$ZZ$429, 383, MATCH($B$3, resultados!$A$1:$ZZ$1, 0))</f>
        <v/>
      </c>
    </row>
    <row r="390">
      <c r="A390">
        <f>INDEX(resultados!$A$2:$ZZ$429, 384, MATCH($B$1, resultados!$A$1:$ZZ$1, 0))</f>
        <v/>
      </c>
      <c r="B390">
        <f>INDEX(resultados!$A$2:$ZZ$429, 384, MATCH($B$2, resultados!$A$1:$ZZ$1, 0))</f>
        <v/>
      </c>
      <c r="C390">
        <f>INDEX(resultados!$A$2:$ZZ$429, 384, MATCH($B$3, resultados!$A$1:$ZZ$1, 0))</f>
        <v/>
      </c>
    </row>
    <row r="391">
      <c r="A391">
        <f>INDEX(resultados!$A$2:$ZZ$429, 385, MATCH($B$1, resultados!$A$1:$ZZ$1, 0))</f>
        <v/>
      </c>
      <c r="B391">
        <f>INDEX(resultados!$A$2:$ZZ$429, 385, MATCH($B$2, resultados!$A$1:$ZZ$1, 0))</f>
        <v/>
      </c>
      <c r="C391">
        <f>INDEX(resultados!$A$2:$ZZ$429, 385, MATCH($B$3, resultados!$A$1:$ZZ$1, 0))</f>
        <v/>
      </c>
    </row>
    <row r="392">
      <c r="A392">
        <f>INDEX(resultados!$A$2:$ZZ$429, 386, MATCH($B$1, resultados!$A$1:$ZZ$1, 0))</f>
        <v/>
      </c>
      <c r="B392">
        <f>INDEX(resultados!$A$2:$ZZ$429, 386, MATCH($B$2, resultados!$A$1:$ZZ$1, 0))</f>
        <v/>
      </c>
      <c r="C392">
        <f>INDEX(resultados!$A$2:$ZZ$429, 386, MATCH($B$3, resultados!$A$1:$ZZ$1, 0))</f>
        <v/>
      </c>
    </row>
    <row r="393">
      <c r="A393">
        <f>INDEX(resultados!$A$2:$ZZ$429, 387, MATCH($B$1, resultados!$A$1:$ZZ$1, 0))</f>
        <v/>
      </c>
      <c r="B393">
        <f>INDEX(resultados!$A$2:$ZZ$429, 387, MATCH($B$2, resultados!$A$1:$ZZ$1, 0))</f>
        <v/>
      </c>
      <c r="C393">
        <f>INDEX(resultados!$A$2:$ZZ$429, 387, MATCH($B$3, resultados!$A$1:$ZZ$1, 0))</f>
        <v/>
      </c>
    </row>
    <row r="394">
      <c r="A394">
        <f>INDEX(resultados!$A$2:$ZZ$429, 388, MATCH($B$1, resultados!$A$1:$ZZ$1, 0))</f>
        <v/>
      </c>
      <c r="B394">
        <f>INDEX(resultados!$A$2:$ZZ$429, 388, MATCH($B$2, resultados!$A$1:$ZZ$1, 0))</f>
        <v/>
      </c>
      <c r="C394">
        <f>INDEX(resultados!$A$2:$ZZ$429, 388, MATCH($B$3, resultados!$A$1:$ZZ$1, 0))</f>
        <v/>
      </c>
    </row>
    <row r="395">
      <c r="A395">
        <f>INDEX(resultados!$A$2:$ZZ$429, 389, MATCH($B$1, resultados!$A$1:$ZZ$1, 0))</f>
        <v/>
      </c>
      <c r="B395">
        <f>INDEX(resultados!$A$2:$ZZ$429, 389, MATCH($B$2, resultados!$A$1:$ZZ$1, 0))</f>
        <v/>
      </c>
      <c r="C395">
        <f>INDEX(resultados!$A$2:$ZZ$429, 389, MATCH($B$3, resultados!$A$1:$ZZ$1, 0))</f>
        <v/>
      </c>
    </row>
    <row r="396">
      <c r="A396">
        <f>INDEX(resultados!$A$2:$ZZ$429, 390, MATCH($B$1, resultados!$A$1:$ZZ$1, 0))</f>
        <v/>
      </c>
      <c r="B396">
        <f>INDEX(resultados!$A$2:$ZZ$429, 390, MATCH($B$2, resultados!$A$1:$ZZ$1, 0))</f>
        <v/>
      </c>
      <c r="C396">
        <f>INDEX(resultados!$A$2:$ZZ$429, 390, MATCH($B$3, resultados!$A$1:$ZZ$1, 0))</f>
        <v/>
      </c>
    </row>
    <row r="397">
      <c r="A397">
        <f>INDEX(resultados!$A$2:$ZZ$429, 391, MATCH($B$1, resultados!$A$1:$ZZ$1, 0))</f>
        <v/>
      </c>
      <c r="B397">
        <f>INDEX(resultados!$A$2:$ZZ$429, 391, MATCH($B$2, resultados!$A$1:$ZZ$1, 0))</f>
        <v/>
      </c>
      <c r="C397">
        <f>INDEX(resultados!$A$2:$ZZ$429, 391, MATCH($B$3, resultados!$A$1:$ZZ$1, 0))</f>
        <v/>
      </c>
    </row>
    <row r="398">
      <c r="A398">
        <f>INDEX(resultados!$A$2:$ZZ$429, 392, MATCH($B$1, resultados!$A$1:$ZZ$1, 0))</f>
        <v/>
      </c>
      <c r="B398">
        <f>INDEX(resultados!$A$2:$ZZ$429, 392, MATCH($B$2, resultados!$A$1:$ZZ$1, 0))</f>
        <v/>
      </c>
      <c r="C398">
        <f>INDEX(resultados!$A$2:$ZZ$429, 392, MATCH($B$3, resultados!$A$1:$ZZ$1, 0))</f>
        <v/>
      </c>
    </row>
    <row r="399">
      <c r="A399">
        <f>INDEX(resultados!$A$2:$ZZ$429, 393, MATCH($B$1, resultados!$A$1:$ZZ$1, 0))</f>
        <v/>
      </c>
      <c r="B399">
        <f>INDEX(resultados!$A$2:$ZZ$429, 393, MATCH($B$2, resultados!$A$1:$ZZ$1, 0))</f>
        <v/>
      </c>
      <c r="C399">
        <f>INDEX(resultados!$A$2:$ZZ$429, 393, MATCH($B$3, resultados!$A$1:$ZZ$1, 0))</f>
        <v/>
      </c>
    </row>
    <row r="400">
      <c r="A400">
        <f>INDEX(resultados!$A$2:$ZZ$429, 394, MATCH($B$1, resultados!$A$1:$ZZ$1, 0))</f>
        <v/>
      </c>
      <c r="B400">
        <f>INDEX(resultados!$A$2:$ZZ$429, 394, MATCH($B$2, resultados!$A$1:$ZZ$1, 0))</f>
        <v/>
      </c>
      <c r="C400">
        <f>INDEX(resultados!$A$2:$ZZ$429, 394, MATCH($B$3, resultados!$A$1:$ZZ$1, 0))</f>
        <v/>
      </c>
    </row>
    <row r="401">
      <c r="A401">
        <f>INDEX(resultados!$A$2:$ZZ$429, 395, MATCH($B$1, resultados!$A$1:$ZZ$1, 0))</f>
        <v/>
      </c>
      <c r="B401">
        <f>INDEX(resultados!$A$2:$ZZ$429, 395, MATCH($B$2, resultados!$A$1:$ZZ$1, 0))</f>
        <v/>
      </c>
      <c r="C401">
        <f>INDEX(resultados!$A$2:$ZZ$429, 395, MATCH($B$3, resultados!$A$1:$ZZ$1, 0))</f>
        <v/>
      </c>
    </row>
    <row r="402">
      <c r="A402">
        <f>INDEX(resultados!$A$2:$ZZ$429, 396, MATCH($B$1, resultados!$A$1:$ZZ$1, 0))</f>
        <v/>
      </c>
      <c r="B402">
        <f>INDEX(resultados!$A$2:$ZZ$429, 396, MATCH($B$2, resultados!$A$1:$ZZ$1, 0))</f>
        <v/>
      </c>
      <c r="C402">
        <f>INDEX(resultados!$A$2:$ZZ$429, 396, MATCH($B$3, resultados!$A$1:$ZZ$1, 0))</f>
        <v/>
      </c>
    </row>
    <row r="403">
      <c r="A403">
        <f>INDEX(resultados!$A$2:$ZZ$429, 397, MATCH($B$1, resultados!$A$1:$ZZ$1, 0))</f>
        <v/>
      </c>
      <c r="B403">
        <f>INDEX(resultados!$A$2:$ZZ$429, 397, MATCH($B$2, resultados!$A$1:$ZZ$1, 0))</f>
        <v/>
      </c>
      <c r="C403">
        <f>INDEX(resultados!$A$2:$ZZ$429, 397, MATCH($B$3, resultados!$A$1:$ZZ$1, 0))</f>
        <v/>
      </c>
    </row>
    <row r="404">
      <c r="A404">
        <f>INDEX(resultados!$A$2:$ZZ$429, 398, MATCH($B$1, resultados!$A$1:$ZZ$1, 0))</f>
        <v/>
      </c>
      <c r="B404">
        <f>INDEX(resultados!$A$2:$ZZ$429, 398, MATCH($B$2, resultados!$A$1:$ZZ$1, 0))</f>
        <v/>
      </c>
      <c r="C404">
        <f>INDEX(resultados!$A$2:$ZZ$429, 398, MATCH($B$3, resultados!$A$1:$ZZ$1, 0))</f>
        <v/>
      </c>
    </row>
    <row r="405">
      <c r="A405">
        <f>INDEX(resultados!$A$2:$ZZ$429, 399, MATCH($B$1, resultados!$A$1:$ZZ$1, 0))</f>
        <v/>
      </c>
      <c r="B405">
        <f>INDEX(resultados!$A$2:$ZZ$429, 399, MATCH($B$2, resultados!$A$1:$ZZ$1, 0))</f>
        <v/>
      </c>
      <c r="C405">
        <f>INDEX(resultados!$A$2:$ZZ$429, 399, MATCH($B$3, resultados!$A$1:$ZZ$1, 0))</f>
        <v/>
      </c>
    </row>
    <row r="406">
      <c r="A406">
        <f>INDEX(resultados!$A$2:$ZZ$429, 400, MATCH($B$1, resultados!$A$1:$ZZ$1, 0))</f>
        <v/>
      </c>
      <c r="B406">
        <f>INDEX(resultados!$A$2:$ZZ$429, 400, MATCH($B$2, resultados!$A$1:$ZZ$1, 0))</f>
        <v/>
      </c>
      <c r="C406">
        <f>INDEX(resultados!$A$2:$ZZ$429, 400, MATCH($B$3, resultados!$A$1:$ZZ$1, 0))</f>
        <v/>
      </c>
    </row>
    <row r="407">
      <c r="A407">
        <f>INDEX(resultados!$A$2:$ZZ$429, 401, MATCH($B$1, resultados!$A$1:$ZZ$1, 0))</f>
        <v/>
      </c>
      <c r="B407">
        <f>INDEX(resultados!$A$2:$ZZ$429, 401, MATCH($B$2, resultados!$A$1:$ZZ$1, 0))</f>
        <v/>
      </c>
      <c r="C407">
        <f>INDEX(resultados!$A$2:$ZZ$429, 401, MATCH($B$3, resultados!$A$1:$ZZ$1, 0))</f>
        <v/>
      </c>
    </row>
    <row r="408">
      <c r="A408">
        <f>INDEX(resultados!$A$2:$ZZ$429, 402, MATCH($B$1, resultados!$A$1:$ZZ$1, 0))</f>
        <v/>
      </c>
      <c r="B408">
        <f>INDEX(resultados!$A$2:$ZZ$429, 402, MATCH($B$2, resultados!$A$1:$ZZ$1, 0))</f>
        <v/>
      </c>
      <c r="C408">
        <f>INDEX(resultados!$A$2:$ZZ$429, 402, MATCH($B$3, resultados!$A$1:$ZZ$1, 0))</f>
        <v/>
      </c>
    </row>
    <row r="409">
      <c r="A409">
        <f>INDEX(resultados!$A$2:$ZZ$429, 403, MATCH($B$1, resultados!$A$1:$ZZ$1, 0))</f>
        <v/>
      </c>
      <c r="B409">
        <f>INDEX(resultados!$A$2:$ZZ$429, 403, MATCH($B$2, resultados!$A$1:$ZZ$1, 0))</f>
        <v/>
      </c>
      <c r="C409">
        <f>INDEX(resultados!$A$2:$ZZ$429, 403, MATCH($B$3, resultados!$A$1:$ZZ$1, 0))</f>
        <v/>
      </c>
    </row>
    <row r="410">
      <c r="A410">
        <f>INDEX(resultados!$A$2:$ZZ$429, 404, MATCH($B$1, resultados!$A$1:$ZZ$1, 0))</f>
        <v/>
      </c>
      <c r="B410">
        <f>INDEX(resultados!$A$2:$ZZ$429, 404, MATCH($B$2, resultados!$A$1:$ZZ$1, 0))</f>
        <v/>
      </c>
      <c r="C410">
        <f>INDEX(resultados!$A$2:$ZZ$429, 404, MATCH($B$3, resultados!$A$1:$ZZ$1, 0))</f>
        <v/>
      </c>
    </row>
    <row r="411">
      <c r="A411">
        <f>INDEX(resultados!$A$2:$ZZ$429, 405, MATCH($B$1, resultados!$A$1:$ZZ$1, 0))</f>
        <v/>
      </c>
      <c r="B411">
        <f>INDEX(resultados!$A$2:$ZZ$429, 405, MATCH($B$2, resultados!$A$1:$ZZ$1, 0))</f>
        <v/>
      </c>
      <c r="C411">
        <f>INDEX(resultados!$A$2:$ZZ$429, 405, MATCH($B$3, resultados!$A$1:$ZZ$1, 0))</f>
        <v/>
      </c>
    </row>
    <row r="412">
      <c r="A412">
        <f>INDEX(resultados!$A$2:$ZZ$429, 406, MATCH($B$1, resultados!$A$1:$ZZ$1, 0))</f>
        <v/>
      </c>
      <c r="B412">
        <f>INDEX(resultados!$A$2:$ZZ$429, 406, MATCH($B$2, resultados!$A$1:$ZZ$1, 0))</f>
        <v/>
      </c>
      <c r="C412">
        <f>INDEX(resultados!$A$2:$ZZ$429, 406, MATCH($B$3, resultados!$A$1:$ZZ$1, 0))</f>
        <v/>
      </c>
    </row>
    <row r="413">
      <c r="A413">
        <f>INDEX(resultados!$A$2:$ZZ$429, 407, MATCH($B$1, resultados!$A$1:$ZZ$1, 0))</f>
        <v/>
      </c>
      <c r="B413">
        <f>INDEX(resultados!$A$2:$ZZ$429, 407, MATCH($B$2, resultados!$A$1:$ZZ$1, 0))</f>
        <v/>
      </c>
      <c r="C413">
        <f>INDEX(resultados!$A$2:$ZZ$429, 407, MATCH($B$3, resultados!$A$1:$ZZ$1, 0))</f>
        <v/>
      </c>
    </row>
    <row r="414">
      <c r="A414">
        <f>INDEX(resultados!$A$2:$ZZ$429, 408, MATCH($B$1, resultados!$A$1:$ZZ$1, 0))</f>
        <v/>
      </c>
      <c r="B414">
        <f>INDEX(resultados!$A$2:$ZZ$429, 408, MATCH($B$2, resultados!$A$1:$ZZ$1, 0))</f>
        <v/>
      </c>
      <c r="C414">
        <f>INDEX(resultados!$A$2:$ZZ$429, 408, MATCH($B$3, resultados!$A$1:$ZZ$1, 0))</f>
        <v/>
      </c>
    </row>
    <row r="415">
      <c r="A415">
        <f>INDEX(resultados!$A$2:$ZZ$429, 409, MATCH($B$1, resultados!$A$1:$ZZ$1, 0))</f>
        <v/>
      </c>
      <c r="B415">
        <f>INDEX(resultados!$A$2:$ZZ$429, 409, MATCH($B$2, resultados!$A$1:$ZZ$1, 0))</f>
        <v/>
      </c>
      <c r="C415">
        <f>INDEX(resultados!$A$2:$ZZ$429, 409, MATCH($B$3, resultados!$A$1:$ZZ$1, 0))</f>
        <v/>
      </c>
    </row>
    <row r="416">
      <c r="A416">
        <f>INDEX(resultados!$A$2:$ZZ$429, 410, MATCH($B$1, resultados!$A$1:$ZZ$1, 0))</f>
        <v/>
      </c>
      <c r="B416">
        <f>INDEX(resultados!$A$2:$ZZ$429, 410, MATCH($B$2, resultados!$A$1:$ZZ$1, 0))</f>
        <v/>
      </c>
      <c r="C416">
        <f>INDEX(resultados!$A$2:$ZZ$429, 410, MATCH($B$3, resultados!$A$1:$ZZ$1, 0))</f>
        <v/>
      </c>
    </row>
    <row r="417">
      <c r="A417">
        <f>INDEX(resultados!$A$2:$ZZ$429, 411, MATCH($B$1, resultados!$A$1:$ZZ$1, 0))</f>
        <v/>
      </c>
      <c r="B417">
        <f>INDEX(resultados!$A$2:$ZZ$429, 411, MATCH($B$2, resultados!$A$1:$ZZ$1, 0))</f>
        <v/>
      </c>
      <c r="C417">
        <f>INDEX(resultados!$A$2:$ZZ$429, 411, MATCH($B$3, resultados!$A$1:$ZZ$1, 0))</f>
        <v/>
      </c>
    </row>
    <row r="418">
      <c r="A418">
        <f>INDEX(resultados!$A$2:$ZZ$429, 412, MATCH($B$1, resultados!$A$1:$ZZ$1, 0))</f>
        <v/>
      </c>
      <c r="B418">
        <f>INDEX(resultados!$A$2:$ZZ$429, 412, MATCH($B$2, resultados!$A$1:$ZZ$1, 0))</f>
        <v/>
      </c>
      <c r="C418">
        <f>INDEX(resultados!$A$2:$ZZ$429, 412, MATCH($B$3, resultados!$A$1:$ZZ$1, 0))</f>
        <v/>
      </c>
    </row>
    <row r="419">
      <c r="A419">
        <f>INDEX(resultados!$A$2:$ZZ$429, 413, MATCH($B$1, resultados!$A$1:$ZZ$1, 0))</f>
        <v/>
      </c>
      <c r="B419">
        <f>INDEX(resultados!$A$2:$ZZ$429, 413, MATCH($B$2, resultados!$A$1:$ZZ$1, 0))</f>
        <v/>
      </c>
      <c r="C419">
        <f>INDEX(resultados!$A$2:$ZZ$429, 413, MATCH($B$3, resultados!$A$1:$ZZ$1, 0))</f>
        <v/>
      </c>
    </row>
    <row r="420">
      <c r="A420">
        <f>INDEX(resultados!$A$2:$ZZ$429, 414, MATCH($B$1, resultados!$A$1:$ZZ$1, 0))</f>
        <v/>
      </c>
      <c r="B420">
        <f>INDEX(resultados!$A$2:$ZZ$429, 414, MATCH($B$2, resultados!$A$1:$ZZ$1, 0))</f>
        <v/>
      </c>
      <c r="C420">
        <f>INDEX(resultados!$A$2:$ZZ$429, 414, MATCH($B$3, resultados!$A$1:$ZZ$1, 0))</f>
        <v/>
      </c>
    </row>
    <row r="421">
      <c r="A421">
        <f>INDEX(resultados!$A$2:$ZZ$429, 415, MATCH($B$1, resultados!$A$1:$ZZ$1, 0))</f>
        <v/>
      </c>
      <c r="B421">
        <f>INDEX(resultados!$A$2:$ZZ$429, 415, MATCH($B$2, resultados!$A$1:$ZZ$1, 0))</f>
        <v/>
      </c>
      <c r="C421">
        <f>INDEX(resultados!$A$2:$ZZ$429, 415, MATCH($B$3, resultados!$A$1:$ZZ$1, 0))</f>
        <v/>
      </c>
    </row>
    <row r="422">
      <c r="A422">
        <f>INDEX(resultados!$A$2:$ZZ$429, 416, MATCH($B$1, resultados!$A$1:$ZZ$1, 0))</f>
        <v/>
      </c>
      <c r="B422">
        <f>INDEX(resultados!$A$2:$ZZ$429, 416, MATCH($B$2, resultados!$A$1:$ZZ$1, 0))</f>
        <v/>
      </c>
      <c r="C422">
        <f>INDEX(resultados!$A$2:$ZZ$429, 416, MATCH($B$3, resultados!$A$1:$ZZ$1, 0))</f>
        <v/>
      </c>
    </row>
    <row r="423">
      <c r="A423">
        <f>INDEX(resultados!$A$2:$ZZ$429, 417, MATCH($B$1, resultados!$A$1:$ZZ$1, 0))</f>
        <v/>
      </c>
      <c r="B423">
        <f>INDEX(resultados!$A$2:$ZZ$429, 417, MATCH($B$2, resultados!$A$1:$ZZ$1, 0))</f>
        <v/>
      </c>
      <c r="C423">
        <f>INDEX(resultados!$A$2:$ZZ$429, 417, MATCH($B$3, resultados!$A$1:$ZZ$1, 0))</f>
        <v/>
      </c>
    </row>
    <row r="424">
      <c r="A424">
        <f>INDEX(resultados!$A$2:$ZZ$429, 418, MATCH($B$1, resultados!$A$1:$ZZ$1, 0))</f>
        <v/>
      </c>
      <c r="B424">
        <f>INDEX(resultados!$A$2:$ZZ$429, 418, MATCH($B$2, resultados!$A$1:$ZZ$1, 0))</f>
        <v/>
      </c>
      <c r="C424">
        <f>INDEX(resultados!$A$2:$ZZ$429, 418, MATCH($B$3, resultados!$A$1:$ZZ$1, 0))</f>
        <v/>
      </c>
    </row>
    <row r="425">
      <c r="A425">
        <f>INDEX(resultados!$A$2:$ZZ$429, 419, MATCH($B$1, resultados!$A$1:$ZZ$1, 0))</f>
        <v/>
      </c>
      <c r="B425">
        <f>INDEX(resultados!$A$2:$ZZ$429, 419, MATCH($B$2, resultados!$A$1:$ZZ$1, 0))</f>
        <v/>
      </c>
      <c r="C425">
        <f>INDEX(resultados!$A$2:$ZZ$429, 419, MATCH($B$3, resultados!$A$1:$ZZ$1, 0))</f>
        <v/>
      </c>
    </row>
    <row r="426">
      <c r="A426">
        <f>INDEX(resultados!$A$2:$ZZ$429, 420, MATCH($B$1, resultados!$A$1:$ZZ$1, 0))</f>
        <v/>
      </c>
      <c r="B426">
        <f>INDEX(resultados!$A$2:$ZZ$429, 420, MATCH($B$2, resultados!$A$1:$ZZ$1, 0))</f>
        <v/>
      </c>
      <c r="C426">
        <f>INDEX(resultados!$A$2:$ZZ$429, 420, MATCH($B$3, resultados!$A$1:$ZZ$1, 0))</f>
        <v/>
      </c>
    </row>
    <row r="427">
      <c r="A427">
        <f>INDEX(resultados!$A$2:$ZZ$429, 421, MATCH($B$1, resultados!$A$1:$ZZ$1, 0))</f>
        <v/>
      </c>
      <c r="B427">
        <f>INDEX(resultados!$A$2:$ZZ$429, 421, MATCH($B$2, resultados!$A$1:$ZZ$1, 0))</f>
        <v/>
      </c>
      <c r="C427">
        <f>INDEX(resultados!$A$2:$ZZ$429, 421, MATCH($B$3, resultados!$A$1:$ZZ$1, 0))</f>
        <v/>
      </c>
    </row>
    <row r="428">
      <c r="A428">
        <f>INDEX(resultados!$A$2:$ZZ$429, 422, MATCH($B$1, resultados!$A$1:$ZZ$1, 0))</f>
        <v/>
      </c>
      <c r="B428">
        <f>INDEX(resultados!$A$2:$ZZ$429, 422, MATCH($B$2, resultados!$A$1:$ZZ$1, 0))</f>
        <v/>
      </c>
      <c r="C428">
        <f>INDEX(resultados!$A$2:$ZZ$429, 422, MATCH($B$3, resultados!$A$1:$ZZ$1, 0))</f>
        <v/>
      </c>
    </row>
    <row r="429">
      <c r="A429">
        <f>INDEX(resultados!$A$2:$ZZ$429, 423, MATCH($B$1, resultados!$A$1:$ZZ$1, 0))</f>
        <v/>
      </c>
      <c r="B429">
        <f>INDEX(resultados!$A$2:$ZZ$429, 423, MATCH($B$2, resultados!$A$1:$ZZ$1, 0))</f>
        <v/>
      </c>
      <c r="C429">
        <f>INDEX(resultados!$A$2:$ZZ$429, 423, MATCH($B$3, resultados!$A$1:$ZZ$1, 0))</f>
        <v/>
      </c>
    </row>
    <row r="430">
      <c r="A430">
        <f>INDEX(resultados!$A$2:$ZZ$429, 424, MATCH($B$1, resultados!$A$1:$ZZ$1, 0))</f>
        <v/>
      </c>
      <c r="B430">
        <f>INDEX(resultados!$A$2:$ZZ$429, 424, MATCH($B$2, resultados!$A$1:$ZZ$1, 0))</f>
        <v/>
      </c>
      <c r="C430">
        <f>INDEX(resultados!$A$2:$ZZ$429, 424, MATCH($B$3, resultados!$A$1:$ZZ$1, 0))</f>
        <v/>
      </c>
    </row>
    <row r="431">
      <c r="A431">
        <f>INDEX(resultados!$A$2:$ZZ$429, 425, MATCH($B$1, resultados!$A$1:$ZZ$1, 0))</f>
        <v/>
      </c>
      <c r="B431">
        <f>INDEX(resultados!$A$2:$ZZ$429, 425, MATCH($B$2, resultados!$A$1:$ZZ$1, 0))</f>
        <v/>
      </c>
      <c r="C431">
        <f>INDEX(resultados!$A$2:$ZZ$429, 425, MATCH($B$3, resultados!$A$1:$ZZ$1, 0))</f>
        <v/>
      </c>
    </row>
    <row r="432">
      <c r="A432">
        <f>INDEX(resultados!$A$2:$ZZ$429, 426, MATCH($B$1, resultados!$A$1:$ZZ$1, 0))</f>
        <v/>
      </c>
      <c r="B432">
        <f>INDEX(resultados!$A$2:$ZZ$429, 426, MATCH($B$2, resultados!$A$1:$ZZ$1, 0))</f>
        <v/>
      </c>
      <c r="C432">
        <f>INDEX(resultados!$A$2:$ZZ$429, 426, MATCH($B$3, resultados!$A$1:$ZZ$1, 0))</f>
        <v/>
      </c>
    </row>
    <row r="433">
      <c r="A433">
        <f>INDEX(resultados!$A$2:$ZZ$429, 427, MATCH($B$1, resultados!$A$1:$ZZ$1, 0))</f>
        <v/>
      </c>
      <c r="B433">
        <f>INDEX(resultados!$A$2:$ZZ$429, 427, MATCH($B$2, resultados!$A$1:$ZZ$1, 0))</f>
        <v/>
      </c>
      <c r="C433">
        <f>INDEX(resultados!$A$2:$ZZ$429, 427, MATCH($B$3, resultados!$A$1:$ZZ$1, 0))</f>
        <v/>
      </c>
    </row>
    <row r="434">
      <c r="A434">
        <f>INDEX(resultados!$A$2:$ZZ$429, 428, MATCH($B$1, resultados!$A$1:$ZZ$1, 0))</f>
        <v/>
      </c>
      <c r="B434">
        <f>INDEX(resultados!$A$2:$ZZ$429, 428, MATCH($B$2, resultados!$A$1:$ZZ$1, 0))</f>
        <v/>
      </c>
      <c r="C434">
        <f>INDEX(resultados!$A$2:$ZZ$429, 428,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2.7842</v>
      </c>
      <c r="E2" t="n">
        <v>35.92</v>
      </c>
      <c r="F2" t="n">
        <v>31.54</v>
      </c>
      <c r="G2" t="n">
        <v>11.61</v>
      </c>
      <c r="H2" t="n">
        <v>0.24</v>
      </c>
      <c r="I2" t="n">
        <v>163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224.34</v>
      </c>
      <c r="Q2" t="n">
        <v>446.61</v>
      </c>
      <c r="R2" t="n">
        <v>205.02</v>
      </c>
      <c r="S2" t="n">
        <v>40.63</v>
      </c>
      <c r="T2" t="n">
        <v>76345.41</v>
      </c>
      <c r="U2" t="n">
        <v>0.2</v>
      </c>
      <c r="V2" t="n">
        <v>0.66</v>
      </c>
      <c r="W2" t="n">
        <v>2.87</v>
      </c>
      <c r="X2" t="n">
        <v>4.71</v>
      </c>
      <c r="Y2" t="n">
        <v>0.5</v>
      </c>
      <c r="Z2" t="n">
        <v>10</v>
      </c>
      <c r="AA2" t="n">
        <v>536.0096211252242</v>
      </c>
      <c r="AB2" t="n">
        <v>733.3920106990896</v>
      </c>
      <c r="AC2" t="n">
        <v>663.3981065201195</v>
      </c>
      <c r="AD2" t="n">
        <v>536009.6211252242</v>
      </c>
      <c r="AE2" t="n">
        <v>733392.0106990896</v>
      </c>
      <c r="AF2" t="n">
        <v>2.684670138235258e-06</v>
      </c>
      <c r="AG2" t="n">
        <v>20.78703703703704</v>
      </c>
      <c r="AH2" t="n">
        <v>663398.1065201196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3.1335</v>
      </c>
      <c r="E3" t="n">
        <v>31.91</v>
      </c>
      <c r="F3" t="n">
        <v>28.92</v>
      </c>
      <c r="G3" t="n">
        <v>23.45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201.34</v>
      </c>
      <c r="Q3" t="n">
        <v>446.59</v>
      </c>
      <c r="R3" t="n">
        <v>119.4</v>
      </c>
      <c r="S3" t="n">
        <v>40.63</v>
      </c>
      <c r="T3" t="n">
        <v>33980.45</v>
      </c>
      <c r="U3" t="n">
        <v>0.34</v>
      </c>
      <c r="V3" t="n">
        <v>0.72</v>
      </c>
      <c r="W3" t="n">
        <v>2.72</v>
      </c>
      <c r="X3" t="n">
        <v>2.09</v>
      </c>
      <c r="Y3" t="n">
        <v>0.5</v>
      </c>
      <c r="Z3" t="n">
        <v>10</v>
      </c>
      <c r="AA3" t="n">
        <v>448.5365454677602</v>
      </c>
      <c r="AB3" t="n">
        <v>613.7074895448069</v>
      </c>
      <c r="AC3" t="n">
        <v>555.1361080865212</v>
      </c>
      <c r="AD3" t="n">
        <v>448536.5454677602</v>
      </c>
      <c r="AE3" t="n">
        <v>613707.4895448069</v>
      </c>
      <c r="AF3" t="n">
        <v>3.021483326686367e-06</v>
      </c>
      <c r="AG3" t="n">
        <v>18.46643518518519</v>
      </c>
      <c r="AH3" t="n">
        <v>555136.1080865212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3.2546</v>
      </c>
      <c r="E4" t="n">
        <v>30.73</v>
      </c>
      <c r="F4" t="n">
        <v>28.15</v>
      </c>
      <c r="G4" t="n">
        <v>35.94</v>
      </c>
      <c r="H4" t="n">
        <v>0.71</v>
      </c>
      <c r="I4" t="n">
        <v>47</v>
      </c>
      <c r="J4" t="n">
        <v>73.88</v>
      </c>
      <c r="K4" t="n">
        <v>32.27</v>
      </c>
      <c r="L4" t="n">
        <v>3</v>
      </c>
      <c r="M4" t="n">
        <v>45</v>
      </c>
      <c r="N4" t="n">
        <v>8.609999999999999</v>
      </c>
      <c r="O4" t="n">
        <v>9346.23</v>
      </c>
      <c r="P4" t="n">
        <v>191.68</v>
      </c>
      <c r="Q4" t="n">
        <v>446.56</v>
      </c>
      <c r="R4" t="n">
        <v>94.27</v>
      </c>
      <c r="S4" t="n">
        <v>40.63</v>
      </c>
      <c r="T4" t="n">
        <v>21551.83</v>
      </c>
      <c r="U4" t="n">
        <v>0.43</v>
      </c>
      <c r="V4" t="n">
        <v>0.74</v>
      </c>
      <c r="W4" t="n">
        <v>2.69</v>
      </c>
      <c r="X4" t="n">
        <v>1.32</v>
      </c>
      <c r="Y4" t="n">
        <v>0.5</v>
      </c>
      <c r="Z4" t="n">
        <v>10</v>
      </c>
      <c r="AA4" t="n">
        <v>423.1672242471338</v>
      </c>
      <c r="AB4" t="n">
        <v>578.9960650352839</v>
      </c>
      <c r="AC4" t="n">
        <v>523.7374932143967</v>
      </c>
      <c r="AD4" t="n">
        <v>423167.2242471338</v>
      </c>
      <c r="AE4" t="n">
        <v>578996.0650352839</v>
      </c>
      <c r="AF4" t="n">
        <v>3.138254231700478e-06</v>
      </c>
      <c r="AG4" t="n">
        <v>17.78356481481482</v>
      </c>
      <c r="AH4" t="n">
        <v>523737.4932143968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3.3183</v>
      </c>
      <c r="E5" t="n">
        <v>30.14</v>
      </c>
      <c r="F5" t="n">
        <v>27.76</v>
      </c>
      <c r="G5" t="n">
        <v>48.99</v>
      </c>
      <c r="H5" t="n">
        <v>0.93</v>
      </c>
      <c r="I5" t="n">
        <v>34</v>
      </c>
      <c r="J5" t="n">
        <v>75.06999999999999</v>
      </c>
      <c r="K5" t="n">
        <v>32.27</v>
      </c>
      <c r="L5" t="n">
        <v>4</v>
      </c>
      <c r="M5" t="n">
        <v>32</v>
      </c>
      <c r="N5" t="n">
        <v>8.800000000000001</v>
      </c>
      <c r="O5" t="n">
        <v>9492.549999999999</v>
      </c>
      <c r="P5" t="n">
        <v>184.17</v>
      </c>
      <c r="Q5" t="n">
        <v>446.56</v>
      </c>
      <c r="R5" t="n">
        <v>81.81999999999999</v>
      </c>
      <c r="S5" t="n">
        <v>40.63</v>
      </c>
      <c r="T5" t="n">
        <v>15390.73</v>
      </c>
      <c r="U5" t="n">
        <v>0.5</v>
      </c>
      <c r="V5" t="n">
        <v>0.75</v>
      </c>
      <c r="W5" t="n">
        <v>2.66</v>
      </c>
      <c r="X5" t="n">
        <v>0.9399999999999999</v>
      </c>
      <c r="Y5" t="n">
        <v>0.5</v>
      </c>
      <c r="Z5" t="n">
        <v>10</v>
      </c>
      <c r="AA5" t="n">
        <v>412.4709195043461</v>
      </c>
      <c r="AB5" t="n">
        <v>564.3609089985407</v>
      </c>
      <c r="AC5" t="n">
        <v>510.4990959292297</v>
      </c>
      <c r="AD5" t="n">
        <v>412470.9195043461</v>
      </c>
      <c r="AE5" t="n">
        <v>564360.9089985407</v>
      </c>
      <c r="AF5" t="n">
        <v>3.19967707769056e-06</v>
      </c>
      <c r="AG5" t="n">
        <v>17.44212962962963</v>
      </c>
      <c r="AH5" t="n">
        <v>510499.0959292297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3.3501</v>
      </c>
      <c r="E6" t="n">
        <v>29.85</v>
      </c>
      <c r="F6" t="n">
        <v>27.59</v>
      </c>
      <c r="G6" t="n">
        <v>61.3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25</v>
      </c>
      <c r="N6" t="n">
        <v>8.99</v>
      </c>
      <c r="O6" t="n">
        <v>9639.200000000001</v>
      </c>
      <c r="P6" t="n">
        <v>178.49</v>
      </c>
      <c r="Q6" t="n">
        <v>446.56</v>
      </c>
      <c r="R6" t="n">
        <v>75.61</v>
      </c>
      <c r="S6" t="n">
        <v>40.63</v>
      </c>
      <c r="T6" t="n">
        <v>12321.31</v>
      </c>
      <c r="U6" t="n">
        <v>0.54</v>
      </c>
      <c r="V6" t="n">
        <v>0.75</v>
      </c>
      <c r="W6" t="n">
        <v>2.66</v>
      </c>
      <c r="X6" t="n">
        <v>0.76</v>
      </c>
      <c r="Y6" t="n">
        <v>0.5</v>
      </c>
      <c r="Z6" t="n">
        <v>10</v>
      </c>
      <c r="AA6" t="n">
        <v>406.0323181672677</v>
      </c>
      <c r="AB6" t="n">
        <v>555.5513305981065</v>
      </c>
      <c r="AC6" t="n">
        <v>502.530291327012</v>
      </c>
      <c r="AD6" t="n">
        <v>406032.3181672677</v>
      </c>
      <c r="AE6" t="n">
        <v>555551.3305981065</v>
      </c>
      <c r="AF6" t="n">
        <v>3.230340288090632e-06</v>
      </c>
      <c r="AG6" t="n">
        <v>17.27430555555556</v>
      </c>
      <c r="AH6" t="n">
        <v>502530.291327012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3.3754</v>
      </c>
      <c r="E7" t="n">
        <v>29.63</v>
      </c>
      <c r="F7" t="n">
        <v>27.44</v>
      </c>
      <c r="G7" t="n">
        <v>74.84</v>
      </c>
      <c r="H7" t="n">
        <v>1.36</v>
      </c>
      <c r="I7" t="n">
        <v>22</v>
      </c>
      <c r="J7" t="n">
        <v>77.45</v>
      </c>
      <c r="K7" t="n">
        <v>32.27</v>
      </c>
      <c r="L7" t="n">
        <v>6</v>
      </c>
      <c r="M7" t="n">
        <v>20</v>
      </c>
      <c r="N7" t="n">
        <v>9.18</v>
      </c>
      <c r="O7" t="n">
        <v>9786.190000000001</v>
      </c>
      <c r="P7" t="n">
        <v>172.02</v>
      </c>
      <c r="Q7" t="n">
        <v>446.56</v>
      </c>
      <c r="R7" t="n">
        <v>71.20999999999999</v>
      </c>
      <c r="S7" t="n">
        <v>40.63</v>
      </c>
      <c r="T7" t="n">
        <v>10145.45</v>
      </c>
      <c r="U7" t="n">
        <v>0.57</v>
      </c>
      <c r="V7" t="n">
        <v>0.76</v>
      </c>
      <c r="W7" t="n">
        <v>2.64</v>
      </c>
      <c r="X7" t="n">
        <v>0.61</v>
      </c>
      <c r="Y7" t="n">
        <v>0.5</v>
      </c>
      <c r="Z7" t="n">
        <v>10</v>
      </c>
      <c r="AA7" t="n">
        <v>392.0651566543389</v>
      </c>
      <c r="AB7" t="n">
        <v>536.4408440284396</v>
      </c>
      <c r="AC7" t="n">
        <v>485.2436827738178</v>
      </c>
      <c r="AD7" t="n">
        <v>392065.1566543389</v>
      </c>
      <c r="AE7" t="n">
        <v>536440.8440284396</v>
      </c>
      <c r="AF7" t="n">
        <v>3.254735861144778e-06</v>
      </c>
      <c r="AG7" t="n">
        <v>17.14699074074074</v>
      </c>
      <c r="AH7" t="n">
        <v>485243.6827738178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3.3905</v>
      </c>
      <c r="E8" t="n">
        <v>29.49</v>
      </c>
      <c r="F8" t="n">
        <v>27.35</v>
      </c>
      <c r="G8" t="n">
        <v>86.38</v>
      </c>
      <c r="H8" t="n">
        <v>1.56</v>
      </c>
      <c r="I8" t="n">
        <v>19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166.8</v>
      </c>
      <c r="Q8" t="n">
        <v>446.56</v>
      </c>
      <c r="R8" t="n">
        <v>68.59999999999999</v>
      </c>
      <c r="S8" t="n">
        <v>40.63</v>
      </c>
      <c r="T8" t="n">
        <v>8856</v>
      </c>
      <c r="U8" t="n">
        <v>0.59</v>
      </c>
      <c r="V8" t="n">
        <v>0.76</v>
      </c>
      <c r="W8" t="n">
        <v>2.63</v>
      </c>
      <c r="X8" t="n">
        <v>0.53</v>
      </c>
      <c r="Y8" t="n">
        <v>0.5</v>
      </c>
      <c r="Z8" t="n">
        <v>10</v>
      </c>
      <c r="AA8" t="n">
        <v>387.2796601147161</v>
      </c>
      <c r="AB8" t="n">
        <v>529.8931165417206</v>
      </c>
      <c r="AC8" t="n">
        <v>479.3208612086381</v>
      </c>
      <c r="AD8" t="n">
        <v>387279.6601147161</v>
      </c>
      <c r="AE8" t="n">
        <v>529893.1165417206</v>
      </c>
      <c r="AF8" t="n">
        <v>3.269296064825315e-06</v>
      </c>
      <c r="AG8" t="n">
        <v>17.06597222222222</v>
      </c>
      <c r="AH8" t="n">
        <v>479320.8612086381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3.4023</v>
      </c>
      <c r="E9" t="n">
        <v>29.39</v>
      </c>
      <c r="F9" t="n">
        <v>27.28</v>
      </c>
      <c r="G9" t="n">
        <v>96.3</v>
      </c>
      <c r="H9" t="n">
        <v>1.75</v>
      </c>
      <c r="I9" t="n">
        <v>17</v>
      </c>
      <c r="J9" t="n">
        <v>79.84</v>
      </c>
      <c r="K9" t="n">
        <v>32.27</v>
      </c>
      <c r="L9" t="n">
        <v>8</v>
      </c>
      <c r="M9" t="n">
        <v>5</v>
      </c>
      <c r="N9" t="n">
        <v>9.57</v>
      </c>
      <c r="O9" t="n">
        <v>10081.19</v>
      </c>
      <c r="P9" t="n">
        <v>162.79</v>
      </c>
      <c r="Q9" t="n">
        <v>446.57</v>
      </c>
      <c r="R9" t="n">
        <v>65.64</v>
      </c>
      <c r="S9" t="n">
        <v>40.63</v>
      </c>
      <c r="T9" t="n">
        <v>7387.6</v>
      </c>
      <c r="U9" t="n">
        <v>0.62</v>
      </c>
      <c r="V9" t="n">
        <v>0.76</v>
      </c>
      <c r="W9" t="n">
        <v>2.65</v>
      </c>
      <c r="X9" t="n">
        <v>0.46</v>
      </c>
      <c r="Y9" t="n">
        <v>0.5</v>
      </c>
      <c r="Z9" t="n">
        <v>10</v>
      </c>
      <c r="AA9" t="n">
        <v>383.6195603043371</v>
      </c>
      <c r="AB9" t="n">
        <v>524.8852065089526</v>
      </c>
      <c r="AC9" t="n">
        <v>474.7908990807514</v>
      </c>
      <c r="AD9" t="n">
        <v>383619.5603043371</v>
      </c>
      <c r="AE9" t="n">
        <v>524885.2065089525</v>
      </c>
      <c r="AF9" t="n">
        <v>3.28067423723792e-06</v>
      </c>
      <c r="AG9" t="n">
        <v>17.00810185185185</v>
      </c>
      <c r="AH9" t="n">
        <v>474790.8990807515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3.4062</v>
      </c>
      <c r="E10" t="n">
        <v>29.36</v>
      </c>
      <c r="F10" t="n">
        <v>27.27</v>
      </c>
      <c r="G10" t="n">
        <v>102.24</v>
      </c>
      <c r="H10" t="n">
        <v>1.94</v>
      </c>
      <c r="I10" t="n">
        <v>16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163.77</v>
      </c>
      <c r="Q10" t="n">
        <v>446.56</v>
      </c>
      <c r="R10" t="n">
        <v>64.89</v>
      </c>
      <c r="S10" t="n">
        <v>40.63</v>
      </c>
      <c r="T10" t="n">
        <v>7017.57</v>
      </c>
      <c r="U10" t="n">
        <v>0.63</v>
      </c>
      <c r="V10" t="n">
        <v>0.76</v>
      </c>
      <c r="W10" t="n">
        <v>2.65</v>
      </c>
      <c r="X10" t="n">
        <v>0.44</v>
      </c>
      <c r="Y10" t="n">
        <v>0.5</v>
      </c>
      <c r="Z10" t="n">
        <v>10</v>
      </c>
      <c r="AA10" t="n">
        <v>383.9133217469308</v>
      </c>
      <c r="AB10" t="n">
        <v>525.2871438745495</v>
      </c>
      <c r="AC10" t="n">
        <v>475.1544761082985</v>
      </c>
      <c r="AD10" t="n">
        <v>383913.3217469308</v>
      </c>
      <c r="AE10" t="n">
        <v>525287.1438745495</v>
      </c>
      <c r="AF10" t="n">
        <v>3.284434819645477e-06</v>
      </c>
      <c r="AG10" t="n">
        <v>16.99074074074074</v>
      </c>
      <c r="AH10" t="n">
        <v>475154.4761082985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3.0859</v>
      </c>
      <c r="E2" t="n">
        <v>32.41</v>
      </c>
      <c r="F2" t="n">
        <v>29.63</v>
      </c>
      <c r="G2" t="n">
        <v>18.33</v>
      </c>
      <c r="H2" t="n">
        <v>0.43</v>
      </c>
      <c r="I2" t="n">
        <v>97</v>
      </c>
      <c r="J2" t="n">
        <v>39.78</v>
      </c>
      <c r="K2" t="n">
        <v>19.54</v>
      </c>
      <c r="L2" t="n">
        <v>1</v>
      </c>
      <c r="M2" t="n">
        <v>95</v>
      </c>
      <c r="N2" t="n">
        <v>4.24</v>
      </c>
      <c r="O2" t="n">
        <v>5140</v>
      </c>
      <c r="P2" t="n">
        <v>133.63</v>
      </c>
      <c r="Q2" t="n">
        <v>446.58</v>
      </c>
      <c r="R2" t="n">
        <v>142.62</v>
      </c>
      <c r="S2" t="n">
        <v>40.63</v>
      </c>
      <c r="T2" t="n">
        <v>45476.73</v>
      </c>
      <c r="U2" t="n">
        <v>0.28</v>
      </c>
      <c r="V2" t="n">
        <v>0.7</v>
      </c>
      <c r="W2" t="n">
        <v>2.77</v>
      </c>
      <c r="X2" t="n">
        <v>2.8</v>
      </c>
      <c r="Y2" t="n">
        <v>0.5</v>
      </c>
      <c r="Z2" t="n">
        <v>10</v>
      </c>
      <c r="AA2" t="n">
        <v>378.5189965952258</v>
      </c>
      <c r="AB2" t="n">
        <v>517.9063902211568</v>
      </c>
      <c r="AC2" t="n">
        <v>468.4781312246328</v>
      </c>
      <c r="AD2" t="n">
        <v>378518.9965952258</v>
      </c>
      <c r="AE2" t="n">
        <v>517906.3902211568</v>
      </c>
      <c r="AF2" t="n">
        <v>3.331058707062496e-06</v>
      </c>
      <c r="AG2" t="n">
        <v>18.75578703703703</v>
      </c>
      <c r="AH2" t="n">
        <v>468478.1312246328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3.311</v>
      </c>
      <c r="E3" t="n">
        <v>30.2</v>
      </c>
      <c r="F3" t="n">
        <v>28.03</v>
      </c>
      <c r="G3" t="n">
        <v>39.11</v>
      </c>
      <c r="H3" t="n">
        <v>0.84</v>
      </c>
      <c r="I3" t="n">
        <v>43</v>
      </c>
      <c r="J3" t="n">
        <v>40.89</v>
      </c>
      <c r="K3" t="n">
        <v>19.54</v>
      </c>
      <c r="L3" t="n">
        <v>2</v>
      </c>
      <c r="M3" t="n">
        <v>41</v>
      </c>
      <c r="N3" t="n">
        <v>4.35</v>
      </c>
      <c r="O3" t="n">
        <v>5277.26</v>
      </c>
      <c r="P3" t="n">
        <v>117.24</v>
      </c>
      <c r="Q3" t="n">
        <v>446.58</v>
      </c>
      <c r="R3" t="n">
        <v>90.06</v>
      </c>
      <c r="S3" t="n">
        <v>40.63</v>
      </c>
      <c r="T3" t="n">
        <v>19466.22</v>
      </c>
      <c r="U3" t="n">
        <v>0.45</v>
      </c>
      <c r="V3" t="n">
        <v>0.74</v>
      </c>
      <c r="W3" t="n">
        <v>2.68</v>
      </c>
      <c r="X3" t="n">
        <v>1.2</v>
      </c>
      <c r="Y3" t="n">
        <v>0.5</v>
      </c>
      <c r="Z3" t="n">
        <v>10</v>
      </c>
      <c r="AA3" t="n">
        <v>337.6526089612605</v>
      </c>
      <c r="AB3" t="n">
        <v>461.9911957625852</v>
      </c>
      <c r="AC3" t="n">
        <v>417.899404447719</v>
      </c>
      <c r="AD3" t="n">
        <v>337652.6089612605</v>
      </c>
      <c r="AE3" t="n">
        <v>461991.1957625852</v>
      </c>
      <c r="AF3" t="n">
        <v>3.574041731450768e-06</v>
      </c>
      <c r="AG3" t="n">
        <v>17.47685185185185</v>
      </c>
      <c r="AH3" t="n">
        <v>417899.404447719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3.3595</v>
      </c>
      <c r="E4" t="n">
        <v>29.77</v>
      </c>
      <c r="F4" t="n">
        <v>27.72</v>
      </c>
      <c r="G4" t="n">
        <v>53.66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110.3</v>
      </c>
      <c r="Q4" t="n">
        <v>446.6</v>
      </c>
      <c r="R4" t="n">
        <v>79.31999999999999</v>
      </c>
      <c r="S4" t="n">
        <v>40.63</v>
      </c>
      <c r="T4" t="n">
        <v>14156.97</v>
      </c>
      <c r="U4" t="n">
        <v>0.51</v>
      </c>
      <c r="V4" t="n">
        <v>0.75</v>
      </c>
      <c r="W4" t="n">
        <v>2.69</v>
      </c>
      <c r="X4" t="n">
        <v>0.9</v>
      </c>
      <c r="Y4" t="n">
        <v>0.5</v>
      </c>
      <c r="Z4" t="n">
        <v>10</v>
      </c>
      <c r="AA4" t="n">
        <v>330.0945022901106</v>
      </c>
      <c r="AB4" t="n">
        <v>451.6498607749846</v>
      </c>
      <c r="AC4" t="n">
        <v>408.5450319571801</v>
      </c>
      <c r="AD4" t="n">
        <v>330094.5022901106</v>
      </c>
      <c r="AE4" t="n">
        <v>451649.8607749846</v>
      </c>
      <c r="AF4" t="n">
        <v>3.626394804231004e-06</v>
      </c>
      <c r="AG4" t="n">
        <v>17.22800925925926</v>
      </c>
      <c r="AH4" t="n">
        <v>408545.0319571801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3.3588</v>
      </c>
      <c r="E5" t="n">
        <v>29.77</v>
      </c>
      <c r="F5" t="n">
        <v>27.73</v>
      </c>
      <c r="G5" t="n">
        <v>53.67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113.01</v>
      </c>
      <c r="Q5" t="n">
        <v>446.6</v>
      </c>
      <c r="R5" t="n">
        <v>79.36</v>
      </c>
      <c r="S5" t="n">
        <v>40.63</v>
      </c>
      <c r="T5" t="n">
        <v>14176.9</v>
      </c>
      <c r="U5" t="n">
        <v>0.51</v>
      </c>
      <c r="V5" t="n">
        <v>0.75</v>
      </c>
      <c r="W5" t="n">
        <v>2.7</v>
      </c>
      <c r="X5" t="n">
        <v>0.9</v>
      </c>
      <c r="Y5" t="n">
        <v>0.5</v>
      </c>
      <c r="Z5" t="n">
        <v>10</v>
      </c>
      <c r="AA5" t="n">
        <v>332.0915249568917</v>
      </c>
      <c r="AB5" t="n">
        <v>454.3822752900966</v>
      </c>
      <c r="AC5" t="n">
        <v>411.0166686659377</v>
      </c>
      <c r="AD5" t="n">
        <v>332091.5249568917</v>
      </c>
      <c r="AE5" t="n">
        <v>454382.2752900966</v>
      </c>
      <c r="AF5" t="n">
        <v>3.625639192871289e-06</v>
      </c>
      <c r="AG5" t="n">
        <v>17.22800925925926</v>
      </c>
      <c r="AH5" t="n">
        <v>411016.6686659377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2.1644</v>
      </c>
      <c r="E2" t="n">
        <v>46.2</v>
      </c>
      <c r="F2" t="n">
        <v>35.51</v>
      </c>
      <c r="G2" t="n">
        <v>7.27</v>
      </c>
      <c r="H2" t="n">
        <v>0.12</v>
      </c>
      <c r="I2" t="n">
        <v>293</v>
      </c>
      <c r="J2" t="n">
        <v>141.81</v>
      </c>
      <c r="K2" t="n">
        <v>47.83</v>
      </c>
      <c r="L2" t="n">
        <v>1</v>
      </c>
      <c r="M2" t="n">
        <v>291</v>
      </c>
      <c r="N2" t="n">
        <v>22.98</v>
      </c>
      <c r="O2" t="n">
        <v>17723.39</v>
      </c>
      <c r="P2" t="n">
        <v>404.05</v>
      </c>
      <c r="Q2" t="n">
        <v>446.63</v>
      </c>
      <c r="R2" t="n">
        <v>333.93</v>
      </c>
      <c r="S2" t="n">
        <v>40.63</v>
      </c>
      <c r="T2" t="n">
        <v>140151.83</v>
      </c>
      <c r="U2" t="n">
        <v>0.12</v>
      </c>
      <c r="V2" t="n">
        <v>0.59</v>
      </c>
      <c r="W2" t="n">
        <v>3.11</v>
      </c>
      <c r="X2" t="n">
        <v>8.68</v>
      </c>
      <c r="Y2" t="n">
        <v>0.5</v>
      </c>
      <c r="Z2" t="n">
        <v>10</v>
      </c>
      <c r="AA2" t="n">
        <v>984.0754570088303</v>
      </c>
      <c r="AB2" t="n">
        <v>1346.455454624615</v>
      </c>
      <c r="AC2" t="n">
        <v>1217.95163579734</v>
      </c>
      <c r="AD2" t="n">
        <v>984075.4570088303</v>
      </c>
      <c r="AE2" t="n">
        <v>1346455.454624614</v>
      </c>
      <c r="AF2" t="n">
        <v>1.771273738013031e-06</v>
      </c>
      <c r="AG2" t="n">
        <v>26.73611111111111</v>
      </c>
      <c r="AH2" t="n">
        <v>1217951.63579734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2.7566</v>
      </c>
      <c r="E3" t="n">
        <v>36.28</v>
      </c>
      <c r="F3" t="n">
        <v>30.44</v>
      </c>
      <c r="G3" t="n">
        <v>14.61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344.36</v>
      </c>
      <c r="Q3" t="n">
        <v>446.56</v>
      </c>
      <c r="R3" t="n">
        <v>168.94</v>
      </c>
      <c r="S3" t="n">
        <v>40.63</v>
      </c>
      <c r="T3" t="n">
        <v>58495.33</v>
      </c>
      <c r="U3" t="n">
        <v>0.24</v>
      </c>
      <c r="V3" t="n">
        <v>0.68</v>
      </c>
      <c r="W3" t="n">
        <v>2.81</v>
      </c>
      <c r="X3" t="n">
        <v>3.61</v>
      </c>
      <c r="Y3" t="n">
        <v>0.5</v>
      </c>
      <c r="Z3" t="n">
        <v>10</v>
      </c>
      <c r="AA3" t="n">
        <v>697.8262814524599</v>
      </c>
      <c r="AB3" t="n">
        <v>954.7967042060326</v>
      </c>
      <c r="AC3" t="n">
        <v>863.672246822199</v>
      </c>
      <c r="AD3" t="n">
        <v>697826.2814524599</v>
      </c>
      <c r="AE3" t="n">
        <v>954796.7042060326</v>
      </c>
      <c r="AF3" t="n">
        <v>2.255910731014009e-06</v>
      </c>
      <c r="AG3" t="n">
        <v>20.99537037037037</v>
      </c>
      <c r="AH3" t="n">
        <v>863672.246822199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2.9731</v>
      </c>
      <c r="E4" t="n">
        <v>33.63</v>
      </c>
      <c r="F4" t="n">
        <v>29.09</v>
      </c>
      <c r="G4" t="n">
        <v>21.82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78</v>
      </c>
      <c r="N4" t="n">
        <v>23.71</v>
      </c>
      <c r="O4" t="n">
        <v>18060.85</v>
      </c>
      <c r="P4" t="n">
        <v>327.3</v>
      </c>
      <c r="Q4" t="n">
        <v>446.57</v>
      </c>
      <c r="R4" t="n">
        <v>125.27</v>
      </c>
      <c r="S4" t="n">
        <v>40.63</v>
      </c>
      <c r="T4" t="n">
        <v>36885.75</v>
      </c>
      <c r="U4" t="n">
        <v>0.32</v>
      </c>
      <c r="V4" t="n">
        <v>0.71</v>
      </c>
      <c r="W4" t="n">
        <v>2.73</v>
      </c>
      <c r="X4" t="n">
        <v>2.27</v>
      </c>
      <c r="Y4" t="n">
        <v>0.5</v>
      </c>
      <c r="Z4" t="n">
        <v>10</v>
      </c>
      <c r="AA4" t="n">
        <v>630.7098079018411</v>
      </c>
      <c r="AB4" t="n">
        <v>862.9649841242378</v>
      </c>
      <c r="AC4" t="n">
        <v>780.6048172183819</v>
      </c>
      <c r="AD4" t="n">
        <v>630709.8079018411</v>
      </c>
      <c r="AE4" t="n">
        <v>862964.9841242378</v>
      </c>
      <c r="AF4" t="n">
        <v>2.433087206840946e-06</v>
      </c>
      <c r="AG4" t="n">
        <v>19.46180555555556</v>
      </c>
      <c r="AH4" t="n">
        <v>780604.8172183819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3.0891</v>
      </c>
      <c r="E5" t="n">
        <v>32.37</v>
      </c>
      <c r="F5" t="n">
        <v>28.47</v>
      </c>
      <c r="G5" t="n">
        <v>29.45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318.2</v>
      </c>
      <c r="Q5" t="n">
        <v>446.6</v>
      </c>
      <c r="R5" t="n">
        <v>104.35</v>
      </c>
      <c r="S5" t="n">
        <v>40.63</v>
      </c>
      <c r="T5" t="n">
        <v>26535.25</v>
      </c>
      <c r="U5" t="n">
        <v>0.39</v>
      </c>
      <c r="V5" t="n">
        <v>0.73</v>
      </c>
      <c r="W5" t="n">
        <v>2.71</v>
      </c>
      <c r="X5" t="n">
        <v>1.64</v>
      </c>
      <c r="Y5" t="n">
        <v>0.5</v>
      </c>
      <c r="Z5" t="n">
        <v>10</v>
      </c>
      <c r="AA5" t="n">
        <v>598.7548612097626</v>
      </c>
      <c r="AB5" t="n">
        <v>819.242816307383</v>
      </c>
      <c r="AC5" t="n">
        <v>741.05543173352</v>
      </c>
      <c r="AD5" t="n">
        <v>598754.8612097625</v>
      </c>
      <c r="AE5" t="n">
        <v>819242.816307383</v>
      </c>
      <c r="AF5" t="n">
        <v>2.528017789732053e-06</v>
      </c>
      <c r="AG5" t="n">
        <v>18.73263888888889</v>
      </c>
      <c r="AH5" t="n">
        <v>741055.43173352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3.1561</v>
      </c>
      <c r="E6" t="n">
        <v>31.68</v>
      </c>
      <c r="F6" t="n">
        <v>28.13</v>
      </c>
      <c r="G6" t="n">
        <v>36.69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312.75</v>
      </c>
      <c r="Q6" t="n">
        <v>446.59</v>
      </c>
      <c r="R6" t="n">
        <v>93.43000000000001</v>
      </c>
      <c r="S6" t="n">
        <v>40.63</v>
      </c>
      <c r="T6" t="n">
        <v>21132.82</v>
      </c>
      <c r="U6" t="n">
        <v>0.43</v>
      </c>
      <c r="V6" t="n">
        <v>0.74</v>
      </c>
      <c r="W6" t="n">
        <v>2.69</v>
      </c>
      <c r="X6" t="n">
        <v>1.3</v>
      </c>
      <c r="Y6" t="n">
        <v>0.5</v>
      </c>
      <c r="Z6" t="n">
        <v>10</v>
      </c>
      <c r="AA6" t="n">
        <v>577.5029475902368</v>
      </c>
      <c r="AB6" t="n">
        <v>790.1650105248895</v>
      </c>
      <c r="AC6" t="n">
        <v>714.7527709239507</v>
      </c>
      <c r="AD6" t="n">
        <v>577502.9475902368</v>
      </c>
      <c r="AE6" t="n">
        <v>790165.0105248895</v>
      </c>
      <c r="AF6" t="n">
        <v>2.582848385022606e-06</v>
      </c>
      <c r="AG6" t="n">
        <v>18.33333333333333</v>
      </c>
      <c r="AH6" t="n">
        <v>714752.7709239507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3.2052</v>
      </c>
      <c r="E7" t="n">
        <v>31.2</v>
      </c>
      <c r="F7" t="n">
        <v>27.87</v>
      </c>
      <c r="G7" t="n">
        <v>44.01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308.07</v>
      </c>
      <c r="Q7" t="n">
        <v>446.57</v>
      </c>
      <c r="R7" t="n">
        <v>85.16</v>
      </c>
      <c r="S7" t="n">
        <v>40.63</v>
      </c>
      <c r="T7" t="n">
        <v>17039.66</v>
      </c>
      <c r="U7" t="n">
        <v>0.48</v>
      </c>
      <c r="V7" t="n">
        <v>0.75</v>
      </c>
      <c r="W7" t="n">
        <v>2.67</v>
      </c>
      <c r="X7" t="n">
        <v>1.04</v>
      </c>
      <c r="Y7" t="n">
        <v>0.5</v>
      </c>
      <c r="Z7" t="n">
        <v>10</v>
      </c>
      <c r="AA7" t="n">
        <v>567.7965127427319</v>
      </c>
      <c r="AB7" t="n">
        <v>776.8842381488499</v>
      </c>
      <c r="AC7" t="n">
        <v>702.7394968237993</v>
      </c>
      <c r="AD7" t="n">
        <v>567796.512742732</v>
      </c>
      <c r="AE7" t="n">
        <v>776884.2381488499</v>
      </c>
      <c r="AF7" t="n">
        <v>2.623030209332548e-06</v>
      </c>
      <c r="AG7" t="n">
        <v>18.05555555555555</v>
      </c>
      <c r="AH7" t="n">
        <v>702739.4968237993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3.2334</v>
      </c>
      <c r="E8" t="n">
        <v>30.93</v>
      </c>
      <c r="F8" t="n">
        <v>27.75</v>
      </c>
      <c r="G8" t="n">
        <v>50.45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31</v>
      </c>
      <c r="N8" t="n">
        <v>25.24</v>
      </c>
      <c r="O8" t="n">
        <v>18742.03</v>
      </c>
      <c r="P8" t="n">
        <v>304.85</v>
      </c>
      <c r="Q8" t="n">
        <v>446.57</v>
      </c>
      <c r="R8" t="n">
        <v>81.09999999999999</v>
      </c>
      <c r="S8" t="n">
        <v>40.63</v>
      </c>
      <c r="T8" t="n">
        <v>15035.98</v>
      </c>
      <c r="U8" t="n">
        <v>0.5</v>
      </c>
      <c r="V8" t="n">
        <v>0.75</v>
      </c>
      <c r="W8" t="n">
        <v>2.66</v>
      </c>
      <c r="X8" t="n">
        <v>0.92</v>
      </c>
      <c r="Y8" t="n">
        <v>0.5</v>
      </c>
      <c r="Z8" t="n">
        <v>10</v>
      </c>
      <c r="AA8" t="n">
        <v>561.8907238094899</v>
      </c>
      <c r="AB8" t="n">
        <v>768.8036771853688</v>
      </c>
      <c r="AC8" t="n">
        <v>695.4301332575343</v>
      </c>
      <c r="AD8" t="n">
        <v>561890.72380949</v>
      </c>
      <c r="AE8" t="n">
        <v>768803.6771853687</v>
      </c>
      <c r="AF8" t="n">
        <v>2.646108161380214e-06</v>
      </c>
      <c r="AG8" t="n">
        <v>17.89930555555555</v>
      </c>
      <c r="AH8" t="n">
        <v>695430.1332575342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3.2654</v>
      </c>
      <c r="E9" t="n">
        <v>30.62</v>
      </c>
      <c r="F9" t="n">
        <v>27.59</v>
      </c>
      <c r="G9" t="n">
        <v>59.12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301.73</v>
      </c>
      <c r="Q9" t="n">
        <v>446.57</v>
      </c>
      <c r="R9" t="n">
        <v>76.04000000000001</v>
      </c>
      <c r="S9" t="n">
        <v>40.63</v>
      </c>
      <c r="T9" t="n">
        <v>12529.71</v>
      </c>
      <c r="U9" t="n">
        <v>0.53</v>
      </c>
      <c r="V9" t="n">
        <v>0.75</v>
      </c>
      <c r="W9" t="n">
        <v>2.65</v>
      </c>
      <c r="X9" t="n">
        <v>0.76</v>
      </c>
      <c r="Y9" t="n">
        <v>0.5</v>
      </c>
      <c r="Z9" t="n">
        <v>10</v>
      </c>
      <c r="AA9" t="n">
        <v>547.6876847109289</v>
      </c>
      <c r="AB9" t="n">
        <v>749.3704524968553</v>
      </c>
      <c r="AC9" t="n">
        <v>677.8515882585905</v>
      </c>
      <c r="AD9" t="n">
        <v>547687.6847109289</v>
      </c>
      <c r="AE9" t="n">
        <v>749370.4524968553</v>
      </c>
      <c r="AF9" t="n">
        <v>2.672295908384657e-06</v>
      </c>
      <c r="AG9" t="n">
        <v>17.71990740740741</v>
      </c>
      <c r="AH9" t="n">
        <v>677851.5882585904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3.2826</v>
      </c>
      <c r="E10" t="n">
        <v>30.46</v>
      </c>
      <c r="F10" t="n">
        <v>27.51</v>
      </c>
      <c r="G10" t="n">
        <v>66.03</v>
      </c>
      <c r="H10" t="n">
        <v>1.04</v>
      </c>
      <c r="I10" t="n">
        <v>25</v>
      </c>
      <c r="J10" t="n">
        <v>152.85</v>
      </c>
      <c r="K10" t="n">
        <v>47.83</v>
      </c>
      <c r="L10" t="n">
        <v>9</v>
      </c>
      <c r="M10" t="n">
        <v>23</v>
      </c>
      <c r="N10" t="n">
        <v>26.03</v>
      </c>
      <c r="O10" t="n">
        <v>19085.83</v>
      </c>
      <c r="P10" t="n">
        <v>299.12</v>
      </c>
      <c r="Q10" t="n">
        <v>446.56</v>
      </c>
      <c r="R10" t="n">
        <v>73.39</v>
      </c>
      <c r="S10" t="n">
        <v>40.63</v>
      </c>
      <c r="T10" t="n">
        <v>11222.38</v>
      </c>
      <c r="U10" t="n">
        <v>0.55</v>
      </c>
      <c r="V10" t="n">
        <v>0.76</v>
      </c>
      <c r="W10" t="n">
        <v>2.65</v>
      </c>
      <c r="X10" t="n">
        <v>0.6899999999999999</v>
      </c>
      <c r="Y10" t="n">
        <v>0.5</v>
      </c>
      <c r="Z10" t="n">
        <v>10</v>
      </c>
      <c r="AA10" t="n">
        <v>543.804086091211</v>
      </c>
      <c r="AB10" t="n">
        <v>744.0567415330783</v>
      </c>
      <c r="AC10" t="n">
        <v>673.0450104113561</v>
      </c>
      <c r="AD10" t="n">
        <v>543804.0860912111</v>
      </c>
      <c r="AE10" t="n">
        <v>744056.7415330783</v>
      </c>
      <c r="AF10" t="n">
        <v>2.686371822399545e-06</v>
      </c>
      <c r="AG10" t="n">
        <v>17.62731481481482</v>
      </c>
      <c r="AH10" t="n">
        <v>673045.0104113561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3.2946</v>
      </c>
      <c r="E11" t="n">
        <v>30.35</v>
      </c>
      <c r="F11" t="n">
        <v>27.46</v>
      </c>
      <c r="G11" t="n">
        <v>71.63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296.55</v>
      </c>
      <c r="Q11" t="n">
        <v>446.57</v>
      </c>
      <c r="R11" t="n">
        <v>71.91</v>
      </c>
      <c r="S11" t="n">
        <v>40.63</v>
      </c>
      <c r="T11" t="n">
        <v>10491.7</v>
      </c>
      <c r="U11" t="n">
        <v>0.5600000000000001</v>
      </c>
      <c r="V11" t="n">
        <v>0.76</v>
      </c>
      <c r="W11" t="n">
        <v>2.64</v>
      </c>
      <c r="X11" t="n">
        <v>0.63</v>
      </c>
      <c r="Y11" t="n">
        <v>0.5</v>
      </c>
      <c r="Z11" t="n">
        <v>10</v>
      </c>
      <c r="AA11" t="n">
        <v>540.5889989123626</v>
      </c>
      <c r="AB11" t="n">
        <v>739.6577174153421</v>
      </c>
      <c r="AC11" t="n">
        <v>669.0658229813475</v>
      </c>
      <c r="AD11" t="n">
        <v>540588.9989123626</v>
      </c>
      <c r="AE11" t="n">
        <v>739657.7174153421</v>
      </c>
      <c r="AF11" t="n">
        <v>2.696192227526212e-06</v>
      </c>
      <c r="AG11" t="n">
        <v>17.56365740740741</v>
      </c>
      <c r="AH11" t="n">
        <v>669065.8229813476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3.3078</v>
      </c>
      <c r="E12" t="n">
        <v>30.23</v>
      </c>
      <c r="F12" t="n">
        <v>27.4</v>
      </c>
      <c r="G12" t="n">
        <v>78.28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293.43</v>
      </c>
      <c r="Q12" t="n">
        <v>446.57</v>
      </c>
      <c r="R12" t="n">
        <v>69.73</v>
      </c>
      <c r="S12" t="n">
        <v>40.63</v>
      </c>
      <c r="T12" t="n">
        <v>9408.33</v>
      </c>
      <c r="U12" t="n">
        <v>0.58</v>
      </c>
      <c r="V12" t="n">
        <v>0.76</v>
      </c>
      <c r="W12" t="n">
        <v>2.64</v>
      </c>
      <c r="X12" t="n">
        <v>0.57</v>
      </c>
      <c r="Y12" t="n">
        <v>0.5</v>
      </c>
      <c r="Z12" t="n">
        <v>10</v>
      </c>
      <c r="AA12" t="n">
        <v>536.6771279030892</v>
      </c>
      <c r="AB12" t="n">
        <v>734.3053229208854</v>
      </c>
      <c r="AC12" t="n">
        <v>664.2242535053089</v>
      </c>
      <c r="AD12" t="n">
        <v>536677.1279030892</v>
      </c>
      <c r="AE12" t="n">
        <v>734305.3229208854</v>
      </c>
      <c r="AF12" t="n">
        <v>2.706994673165544e-06</v>
      </c>
      <c r="AG12" t="n">
        <v>17.49421296296297</v>
      </c>
      <c r="AH12" t="n">
        <v>664224.2535053089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3.3191</v>
      </c>
      <c r="E13" t="n">
        <v>30.13</v>
      </c>
      <c r="F13" t="n">
        <v>27.35</v>
      </c>
      <c r="G13" t="n">
        <v>86.37</v>
      </c>
      <c r="H13" t="n">
        <v>1.35</v>
      </c>
      <c r="I13" t="n">
        <v>19</v>
      </c>
      <c r="J13" t="n">
        <v>157.07</v>
      </c>
      <c r="K13" t="n">
        <v>47.83</v>
      </c>
      <c r="L13" t="n">
        <v>12</v>
      </c>
      <c r="M13" t="n">
        <v>17</v>
      </c>
      <c r="N13" t="n">
        <v>27.24</v>
      </c>
      <c r="O13" t="n">
        <v>19605.66</v>
      </c>
      <c r="P13" t="n">
        <v>292.59</v>
      </c>
      <c r="Q13" t="n">
        <v>446.56</v>
      </c>
      <c r="R13" t="n">
        <v>67.98999999999999</v>
      </c>
      <c r="S13" t="n">
        <v>40.63</v>
      </c>
      <c r="T13" t="n">
        <v>8550.110000000001</v>
      </c>
      <c r="U13" t="n">
        <v>0.6</v>
      </c>
      <c r="V13" t="n">
        <v>0.76</v>
      </c>
      <c r="W13" t="n">
        <v>2.65</v>
      </c>
      <c r="X13" t="n">
        <v>0.52</v>
      </c>
      <c r="Y13" t="n">
        <v>0.5</v>
      </c>
      <c r="Z13" t="n">
        <v>10</v>
      </c>
      <c r="AA13" t="n">
        <v>534.83692768691</v>
      </c>
      <c r="AB13" t="n">
        <v>731.7874798012052</v>
      </c>
      <c r="AC13" t="n">
        <v>661.946709799156</v>
      </c>
      <c r="AD13" t="n">
        <v>534836.92768691</v>
      </c>
      <c r="AE13" t="n">
        <v>731787.4798012052</v>
      </c>
      <c r="AF13" t="n">
        <v>2.716242221326489e-06</v>
      </c>
      <c r="AG13" t="n">
        <v>17.43634259259259</v>
      </c>
      <c r="AH13" t="n">
        <v>661946.7097991559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3.3331</v>
      </c>
      <c r="E14" t="n">
        <v>30</v>
      </c>
      <c r="F14" t="n">
        <v>27.28</v>
      </c>
      <c r="G14" t="n">
        <v>96.29000000000001</v>
      </c>
      <c r="H14" t="n">
        <v>1.45</v>
      </c>
      <c r="I14" t="n">
        <v>17</v>
      </c>
      <c r="J14" t="n">
        <v>158.48</v>
      </c>
      <c r="K14" t="n">
        <v>47.83</v>
      </c>
      <c r="L14" t="n">
        <v>13</v>
      </c>
      <c r="M14" t="n">
        <v>15</v>
      </c>
      <c r="N14" t="n">
        <v>27.65</v>
      </c>
      <c r="O14" t="n">
        <v>19780.06</v>
      </c>
      <c r="P14" t="n">
        <v>289.12</v>
      </c>
      <c r="Q14" t="n">
        <v>446.58</v>
      </c>
      <c r="R14" t="n">
        <v>66.05</v>
      </c>
      <c r="S14" t="n">
        <v>40.63</v>
      </c>
      <c r="T14" t="n">
        <v>7589.19</v>
      </c>
      <c r="U14" t="n">
        <v>0.62</v>
      </c>
      <c r="V14" t="n">
        <v>0.76</v>
      </c>
      <c r="W14" t="n">
        <v>2.64</v>
      </c>
      <c r="X14" t="n">
        <v>0.45</v>
      </c>
      <c r="Y14" t="n">
        <v>0.5</v>
      </c>
      <c r="Z14" t="n">
        <v>10</v>
      </c>
      <c r="AA14" t="n">
        <v>530.7837457473362</v>
      </c>
      <c r="AB14" t="n">
        <v>726.241737457713</v>
      </c>
      <c r="AC14" t="n">
        <v>656.9302453214284</v>
      </c>
      <c r="AD14" t="n">
        <v>530783.7457473362</v>
      </c>
      <c r="AE14" t="n">
        <v>726241.737457713</v>
      </c>
      <c r="AF14" t="n">
        <v>2.727699360640932e-06</v>
      </c>
      <c r="AG14" t="n">
        <v>17.36111111111111</v>
      </c>
      <c r="AH14" t="n">
        <v>656930.2453214284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3.3392</v>
      </c>
      <c r="E15" t="n">
        <v>29.95</v>
      </c>
      <c r="F15" t="n">
        <v>27.26</v>
      </c>
      <c r="G15" t="n">
        <v>102.21</v>
      </c>
      <c r="H15" t="n">
        <v>1.55</v>
      </c>
      <c r="I15" t="n">
        <v>16</v>
      </c>
      <c r="J15" t="n">
        <v>159.9</v>
      </c>
      <c r="K15" t="n">
        <v>47.83</v>
      </c>
      <c r="L15" t="n">
        <v>14</v>
      </c>
      <c r="M15" t="n">
        <v>14</v>
      </c>
      <c r="N15" t="n">
        <v>28.07</v>
      </c>
      <c r="O15" t="n">
        <v>19955.16</v>
      </c>
      <c r="P15" t="n">
        <v>287.74</v>
      </c>
      <c r="Q15" t="n">
        <v>446.57</v>
      </c>
      <c r="R15" t="n">
        <v>65.2</v>
      </c>
      <c r="S15" t="n">
        <v>40.63</v>
      </c>
      <c r="T15" t="n">
        <v>7168.59</v>
      </c>
      <c r="U15" t="n">
        <v>0.62</v>
      </c>
      <c r="V15" t="n">
        <v>0.76</v>
      </c>
      <c r="W15" t="n">
        <v>2.64</v>
      </c>
      <c r="X15" t="n">
        <v>0.43</v>
      </c>
      <c r="Y15" t="n">
        <v>0.5</v>
      </c>
      <c r="Z15" t="n">
        <v>10</v>
      </c>
      <c r="AA15" t="n">
        <v>529.1600720284032</v>
      </c>
      <c r="AB15" t="n">
        <v>724.0201554440399</v>
      </c>
      <c r="AC15" t="n">
        <v>654.9206879771303</v>
      </c>
      <c r="AD15" t="n">
        <v>529160.0720284032</v>
      </c>
      <c r="AE15" t="n">
        <v>724020.15544404</v>
      </c>
      <c r="AF15" t="n">
        <v>2.732691399913654e-06</v>
      </c>
      <c r="AG15" t="n">
        <v>17.33217592592593</v>
      </c>
      <c r="AH15" t="n">
        <v>654920.6879771303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3.347</v>
      </c>
      <c r="E16" t="n">
        <v>29.88</v>
      </c>
      <c r="F16" t="n">
        <v>27.22</v>
      </c>
      <c r="G16" t="n">
        <v>108.86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285.17</v>
      </c>
      <c r="Q16" t="n">
        <v>446.56</v>
      </c>
      <c r="R16" t="n">
        <v>63.95</v>
      </c>
      <c r="S16" t="n">
        <v>40.63</v>
      </c>
      <c r="T16" t="n">
        <v>6548.85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526.4609321786487</v>
      </c>
      <c r="AB16" t="n">
        <v>720.3270732239597</v>
      </c>
      <c r="AC16" t="n">
        <v>651.5800683408611</v>
      </c>
      <c r="AD16" t="n">
        <v>526460.9321786487</v>
      </c>
      <c r="AE16" t="n">
        <v>720327.0732239597</v>
      </c>
      <c r="AF16" t="n">
        <v>2.739074663245988e-06</v>
      </c>
      <c r="AG16" t="n">
        <v>17.29166666666667</v>
      </c>
      <c r="AH16" t="n">
        <v>651580.0683408611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3.3525</v>
      </c>
      <c r="E17" t="n">
        <v>29.83</v>
      </c>
      <c r="F17" t="n">
        <v>27.2</v>
      </c>
      <c r="G17" t="n">
        <v>116.55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12</v>
      </c>
      <c r="N17" t="n">
        <v>28.92</v>
      </c>
      <c r="O17" t="n">
        <v>20306.85</v>
      </c>
      <c r="P17" t="n">
        <v>284.05</v>
      </c>
      <c r="Q17" t="n">
        <v>446.56</v>
      </c>
      <c r="R17" t="n">
        <v>63.23</v>
      </c>
      <c r="S17" t="n">
        <v>40.63</v>
      </c>
      <c r="T17" t="n">
        <v>6195.06</v>
      </c>
      <c r="U17" t="n">
        <v>0.64</v>
      </c>
      <c r="V17" t="n">
        <v>0.76</v>
      </c>
      <c r="W17" t="n">
        <v>2.63</v>
      </c>
      <c r="X17" t="n">
        <v>0.37</v>
      </c>
      <c r="Y17" t="n">
        <v>0.5</v>
      </c>
      <c r="Z17" t="n">
        <v>10</v>
      </c>
      <c r="AA17" t="n">
        <v>525.0927632575848</v>
      </c>
      <c r="AB17" t="n">
        <v>718.4550841468072</v>
      </c>
      <c r="AC17" t="n">
        <v>649.886739273879</v>
      </c>
      <c r="AD17" t="n">
        <v>525092.7632575848</v>
      </c>
      <c r="AE17" t="n">
        <v>718455.0841468072</v>
      </c>
      <c r="AF17" t="n">
        <v>2.743575682262376e-06</v>
      </c>
      <c r="AG17" t="n">
        <v>17.26273148148148</v>
      </c>
      <c r="AH17" t="n">
        <v>649886.739273879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3.3585</v>
      </c>
      <c r="E18" t="n">
        <v>29.78</v>
      </c>
      <c r="F18" t="n">
        <v>27.17</v>
      </c>
      <c r="G18" t="n">
        <v>125.41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281.74</v>
      </c>
      <c r="Q18" t="n">
        <v>446.57</v>
      </c>
      <c r="R18" t="n">
        <v>62.4</v>
      </c>
      <c r="S18" t="n">
        <v>40.63</v>
      </c>
      <c r="T18" t="n">
        <v>5786.22</v>
      </c>
      <c r="U18" t="n">
        <v>0.65</v>
      </c>
      <c r="V18" t="n">
        <v>0.76</v>
      </c>
      <c r="W18" t="n">
        <v>2.63</v>
      </c>
      <c r="X18" t="n">
        <v>0.34</v>
      </c>
      <c r="Y18" t="n">
        <v>0.5</v>
      </c>
      <c r="Z18" t="n">
        <v>10</v>
      </c>
      <c r="AA18" t="n">
        <v>522.7936441272857</v>
      </c>
      <c r="AB18" t="n">
        <v>715.3093279227547</v>
      </c>
      <c r="AC18" t="n">
        <v>647.0412096087533</v>
      </c>
      <c r="AD18" t="n">
        <v>522793.6441272857</v>
      </c>
      <c r="AE18" t="n">
        <v>715309.3279227547</v>
      </c>
      <c r="AF18" t="n">
        <v>2.748485884825709e-06</v>
      </c>
      <c r="AG18" t="n">
        <v>17.2337962962963</v>
      </c>
      <c r="AH18" t="n">
        <v>647041.2096087533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3.3571</v>
      </c>
      <c r="E19" t="n">
        <v>29.79</v>
      </c>
      <c r="F19" t="n">
        <v>27.18</v>
      </c>
      <c r="G19" t="n">
        <v>125.47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11</v>
      </c>
      <c r="N19" t="n">
        <v>29.8</v>
      </c>
      <c r="O19" t="n">
        <v>20660.89</v>
      </c>
      <c r="P19" t="n">
        <v>279.99</v>
      </c>
      <c r="Q19" t="n">
        <v>446.56</v>
      </c>
      <c r="R19" t="n">
        <v>62.96</v>
      </c>
      <c r="S19" t="n">
        <v>40.63</v>
      </c>
      <c r="T19" t="n">
        <v>6063.24</v>
      </c>
      <c r="U19" t="n">
        <v>0.65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521.6905209375791</v>
      </c>
      <c r="AB19" t="n">
        <v>713.7999861082376</v>
      </c>
      <c r="AC19" t="n">
        <v>645.6759172586393</v>
      </c>
      <c r="AD19" t="n">
        <v>521690.520937579</v>
      </c>
      <c r="AE19" t="n">
        <v>713799.9861082376</v>
      </c>
      <c r="AF19" t="n">
        <v>2.747340170894265e-06</v>
      </c>
      <c r="AG19" t="n">
        <v>17.23958333333333</v>
      </c>
      <c r="AH19" t="n">
        <v>645675.9172586392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3.3659</v>
      </c>
      <c r="E20" t="n">
        <v>29.71</v>
      </c>
      <c r="F20" t="n">
        <v>27.13</v>
      </c>
      <c r="G20" t="n">
        <v>135.67</v>
      </c>
      <c r="H20" t="n">
        <v>2.02</v>
      </c>
      <c r="I20" t="n">
        <v>12</v>
      </c>
      <c r="J20" t="n">
        <v>167.07</v>
      </c>
      <c r="K20" t="n">
        <v>47.83</v>
      </c>
      <c r="L20" t="n">
        <v>19</v>
      </c>
      <c r="M20" t="n">
        <v>10</v>
      </c>
      <c r="N20" t="n">
        <v>30.24</v>
      </c>
      <c r="O20" t="n">
        <v>20838.81</v>
      </c>
      <c r="P20" t="n">
        <v>277.99</v>
      </c>
      <c r="Q20" t="n">
        <v>446.56</v>
      </c>
      <c r="R20" t="n">
        <v>61.24</v>
      </c>
      <c r="S20" t="n">
        <v>40.63</v>
      </c>
      <c r="T20" t="n">
        <v>5208.17</v>
      </c>
      <c r="U20" t="n">
        <v>0.66</v>
      </c>
      <c r="V20" t="n">
        <v>0.77</v>
      </c>
      <c r="W20" t="n">
        <v>2.63</v>
      </c>
      <c r="X20" t="n">
        <v>0.31</v>
      </c>
      <c r="Y20" t="n">
        <v>0.5</v>
      </c>
      <c r="Z20" t="n">
        <v>10</v>
      </c>
      <c r="AA20" t="n">
        <v>519.3116660685243</v>
      </c>
      <c r="AB20" t="n">
        <v>710.5451319287268</v>
      </c>
      <c r="AC20" t="n">
        <v>642.7317017938045</v>
      </c>
      <c r="AD20" t="n">
        <v>519311.6660685243</v>
      </c>
      <c r="AE20" t="n">
        <v>710545.1319287268</v>
      </c>
      <c r="AF20" t="n">
        <v>2.754541801320487e-06</v>
      </c>
      <c r="AG20" t="n">
        <v>17.19328703703704</v>
      </c>
      <c r="AH20" t="n">
        <v>642731.7017938045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3.3724</v>
      </c>
      <c r="E21" t="n">
        <v>29.65</v>
      </c>
      <c r="F21" t="n">
        <v>27.11</v>
      </c>
      <c r="G21" t="n">
        <v>147.85</v>
      </c>
      <c r="H21" t="n">
        <v>2.1</v>
      </c>
      <c r="I21" t="n">
        <v>11</v>
      </c>
      <c r="J21" t="n">
        <v>168.51</v>
      </c>
      <c r="K21" t="n">
        <v>47.83</v>
      </c>
      <c r="L21" t="n">
        <v>20</v>
      </c>
      <c r="M21" t="n">
        <v>9</v>
      </c>
      <c r="N21" t="n">
        <v>30.69</v>
      </c>
      <c r="O21" t="n">
        <v>21017.33</v>
      </c>
      <c r="P21" t="n">
        <v>275.32</v>
      </c>
      <c r="Q21" t="n">
        <v>446.56</v>
      </c>
      <c r="R21" t="n">
        <v>60.19</v>
      </c>
      <c r="S21" t="n">
        <v>40.63</v>
      </c>
      <c r="T21" t="n">
        <v>4688.38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508.6383507569655</v>
      </c>
      <c r="AB21" t="n">
        <v>695.9414310460132</v>
      </c>
      <c r="AC21" t="n">
        <v>629.5217576269141</v>
      </c>
      <c r="AD21" t="n">
        <v>508638.3507569655</v>
      </c>
      <c r="AE21" t="n">
        <v>695941.4310460133</v>
      </c>
      <c r="AF21" t="n">
        <v>2.759861187430764e-06</v>
      </c>
      <c r="AG21" t="n">
        <v>17.15856481481481</v>
      </c>
      <c r="AH21" t="n">
        <v>629521.7576269141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3.3726</v>
      </c>
      <c r="E22" t="n">
        <v>29.65</v>
      </c>
      <c r="F22" t="n">
        <v>27.11</v>
      </c>
      <c r="G22" t="n">
        <v>147.85</v>
      </c>
      <c r="H22" t="n">
        <v>2.19</v>
      </c>
      <c r="I22" t="n">
        <v>11</v>
      </c>
      <c r="J22" t="n">
        <v>169.97</v>
      </c>
      <c r="K22" t="n">
        <v>47.83</v>
      </c>
      <c r="L22" t="n">
        <v>21</v>
      </c>
      <c r="M22" t="n">
        <v>9</v>
      </c>
      <c r="N22" t="n">
        <v>31.14</v>
      </c>
      <c r="O22" t="n">
        <v>21196.47</v>
      </c>
      <c r="P22" t="n">
        <v>274.68</v>
      </c>
      <c r="Q22" t="n">
        <v>446.56</v>
      </c>
      <c r="R22" t="n">
        <v>60.28</v>
      </c>
      <c r="S22" t="n">
        <v>40.63</v>
      </c>
      <c r="T22" t="n">
        <v>4733.18</v>
      </c>
      <c r="U22" t="n">
        <v>0.67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508.1621845677327</v>
      </c>
      <c r="AB22" t="n">
        <v>695.2899194589351</v>
      </c>
      <c r="AC22" t="n">
        <v>628.9324253913044</v>
      </c>
      <c r="AD22" t="n">
        <v>508162.1845677327</v>
      </c>
      <c r="AE22" t="n">
        <v>695289.919458935</v>
      </c>
      <c r="AF22" t="n">
        <v>2.760024860849542e-06</v>
      </c>
      <c r="AG22" t="n">
        <v>17.15856481481481</v>
      </c>
      <c r="AH22" t="n">
        <v>628932.4253913044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3.3784</v>
      </c>
      <c r="E23" t="n">
        <v>29.6</v>
      </c>
      <c r="F23" t="n">
        <v>27.08</v>
      </c>
      <c r="G23" t="n">
        <v>162.49</v>
      </c>
      <c r="H23" t="n">
        <v>2.28</v>
      </c>
      <c r="I23" t="n">
        <v>10</v>
      </c>
      <c r="J23" t="n">
        <v>171.42</v>
      </c>
      <c r="K23" t="n">
        <v>47.83</v>
      </c>
      <c r="L23" t="n">
        <v>22</v>
      </c>
      <c r="M23" t="n">
        <v>8</v>
      </c>
      <c r="N23" t="n">
        <v>31.6</v>
      </c>
      <c r="O23" t="n">
        <v>21376.23</v>
      </c>
      <c r="P23" t="n">
        <v>271.67</v>
      </c>
      <c r="Q23" t="n">
        <v>446.56</v>
      </c>
      <c r="R23" t="n">
        <v>59.58</v>
      </c>
      <c r="S23" t="n">
        <v>40.63</v>
      </c>
      <c r="T23" t="n">
        <v>4388.63</v>
      </c>
      <c r="U23" t="n">
        <v>0.68</v>
      </c>
      <c r="V23" t="n">
        <v>0.77</v>
      </c>
      <c r="W23" t="n">
        <v>2.62</v>
      </c>
      <c r="X23" t="n">
        <v>0.25</v>
      </c>
      <c r="Y23" t="n">
        <v>0.5</v>
      </c>
      <c r="Z23" t="n">
        <v>10</v>
      </c>
      <c r="AA23" t="n">
        <v>505.408238021546</v>
      </c>
      <c r="AB23" t="n">
        <v>691.5218482988956</v>
      </c>
      <c r="AC23" t="n">
        <v>625.523973654258</v>
      </c>
      <c r="AD23" t="n">
        <v>505408.238021546</v>
      </c>
      <c r="AE23" t="n">
        <v>691521.8482988956</v>
      </c>
      <c r="AF23" t="n">
        <v>2.764771389994097e-06</v>
      </c>
      <c r="AG23" t="n">
        <v>17.12962962962963</v>
      </c>
      <c r="AH23" t="n">
        <v>625523.9736542581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3.3781</v>
      </c>
      <c r="E24" t="n">
        <v>29.6</v>
      </c>
      <c r="F24" t="n">
        <v>27.09</v>
      </c>
      <c r="G24" t="n">
        <v>162.51</v>
      </c>
      <c r="H24" t="n">
        <v>2.36</v>
      </c>
      <c r="I24" t="n">
        <v>10</v>
      </c>
      <c r="J24" t="n">
        <v>172.89</v>
      </c>
      <c r="K24" t="n">
        <v>47.83</v>
      </c>
      <c r="L24" t="n">
        <v>23</v>
      </c>
      <c r="M24" t="n">
        <v>8</v>
      </c>
      <c r="N24" t="n">
        <v>32.06</v>
      </c>
      <c r="O24" t="n">
        <v>21556.61</v>
      </c>
      <c r="P24" t="n">
        <v>269.43</v>
      </c>
      <c r="Q24" t="n">
        <v>446.56</v>
      </c>
      <c r="R24" t="n">
        <v>59.5</v>
      </c>
      <c r="S24" t="n">
        <v>40.63</v>
      </c>
      <c r="T24" t="n">
        <v>4351.52</v>
      </c>
      <c r="U24" t="n">
        <v>0.68</v>
      </c>
      <c r="V24" t="n">
        <v>0.77</v>
      </c>
      <c r="W24" t="n">
        <v>2.63</v>
      </c>
      <c r="X24" t="n">
        <v>0.26</v>
      </c>
      <c r="Y24" t="n">
        <v>0.5</v>
      </c>
      <c r="Z24" t="n">
        <v>10</v>
      </c>
      <c r="AA24" t="n">
        <v>503.8639529276669</v>
      </c>
      <c r="AB24" t="n">
        <v>689.4088893044002</v>
      </c>
      <c r="AC24" t="n">
        <v>623.6126725006408</v>
      </c>
      <c r="AD24" t="n">
        <v>503863.9529276669</v>
      </c>
      <c r="AE24" t="n">
        <v>689408.8893044002</v>
      </c>
      <c r="AF24" t="n">
        <v>2.764525879865931e-06</v>
      </c>
      <c r="AG24" t="n">
        <v>17.12962962962963</v>
      </c>
      <c r="AH24" t="n">
        <v>623612.6725006407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3.3853</v>
      </c>
      <c r="E25" t="n">
        <v>29.54</v>
      </c>
      <c r="F25" t="n">
        <v>27.05</v>
      </c>
      <c r="G25" t="n">
        <v>180.34</v>
      </c>
      <c r="H25" t="n">
        <v>2.44</v>
      </c>
      <c r="I25" t="n">
        <v>9</v>
      </c>
      <c r="J25" t="n">
        <v>174.35</v>
      </c>
      <c r="K25" t="n">
        <v>47.83</v>
      </c>
      <c r="L25" t="n">
        <v>24</v>
      </c>
      <c r="M25" t="n">
        <v>7</v>
      </c>
      <c r="N25" t="n">
        <v>32.53</v>
      </c>
      <c r="O25" t="n">
        <v>21737.62</v>
      </c>
      <c r="P25" t="n">
        <v>265.23</v>
      </c>
      <c r="Q25" t="n">
        <v>446.56</v>
      </c>
      <c r="R25" t="n">
        <v>58.61</v>
      </c>
      <c r="S25" t="n">
        <v>40.63</v>
      </c>
      <c r="T25" t="n">
        <v>3912.15</v>
      </c>
      <c r="U25" t="n">
        <v>0.6899999999999999</v>
      </c>
      <c r="V25" t="n">
        <v>0.77</v>
      </c>
      <c r="W25" t="n">
        <v>2.62</v>
      </c>
      <c r="X25" t="n">
        <v>0.22</v>
      </c>
      <c r="Y25" t="n">
        <v>0.5</v>
      </c>
      <c r="Z25" t="n">
        <v>10</v>
      </c>
      <c r="AA25" t="n">
        <v>500.120884419526</v>
      </c>
      <c r="AB25" t="n">
        <v>684.2874578390338</v>
      </c>
      <c r="AC25" t="n">
        <v>618.9800232663546</v>
      </c>
      <c r="AD25" t="n">
        <v>500120.884419526</v>
      </c>
      <c r="AE25" t="n">
        <v>684287.4578390338</v>
      </c>
      <c r="AF25" t="n">
        <v>2.77041812294193e-06</v>
      </c>
      <c r="AG25" t="n">
        <v>17.09490740740741</v>
      </c>
      <c r="AH25" t="n">
        <v>618980.0232663546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3.3846</v>
      </c>
      <c r="E26" t="n">
        <v>29.55</v>
      </c>
      <c r="F26" t="n">
        <v>27.06</v>
      </c>
      <c r="G26" t="n">
        <v>180.38</v>
      </c>
      <c r="H26" t="n">
        <v>2.52</v>
      </c>
      <c r="I26" t="n">
        <v>9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267.07</v>
      </c>
      <c r="Q26" t="n">
        <v>446.57</v>
      </c>
      <c r="R26" t="n">
        <v>58.7</v>
      </c>
      <c r="S26" t="n">
        <v>40.63</v>
      </c>
      <c r="T26" t="n">
        <v>3956.9</v>
      </c>
      <c r="U26" t="n">
        <v>0.6899999999999999</v>
      </c>
      <c r="V26" t="n">
        <v>0.77</v>
      </c>
      <c r="W26" t="n">
        <v>2.62</v>
      </c>
      <c r="X26" t="n">
        <v>0.23</v>
      </c>
      <c r="Y26" t="n">
        <v>0.5</v>
      </c>
      <c r="Z26" t="n">
        <v>10</v>
      </c>
      <c r="AA26" t="n">
        <v>501.5279365429418</v>
      </c>
      <c r="AB26" t="n">
        <v>686.2126486290498</v>
      </c>
      <c r="AC26" t="n">
        <v>620.7214765493939</v>
      </c>
      <c r="AD26" t="n">
        <v>501527.9365429418</v>
      </c>
      <c r="AE26" t="n">
        <v>686212.6486290498</v>
      </c>
      <c r="AF26" t="n">
        <v>2.769845265976208e-06</v>
      </c>
      <c r="AG26" t="n">
        <v>17.10069444444445</v>
      </c>
      <c r="AH26" t="n">
        <v>620721.4765493938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3.3836</v>
      </c>
      <c r="E27" t="n">
        <v>29.55</v>
      </c>
      <c r="F27" t="n">
        <v>27.07</v>
      </c>
      <c r="G27" t="n">
        <v>180.44</v>
      </c>
      <c r="H27" t="n">
        <v>2.6</v>
      </c>
      <c r="I27" t="n">
        <v>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262.58</v>
      </c>
      <c r="Q27" t="n">
        <v>446.56</v>
      </c>
      <c r="R27" t="n">
        <v>59.07</v>
      </c>
      <c r="S27" t="n">
        <v>40.63</v>
      </c>
      <c r="T27" t="n">
        <v>4141.49</v>
      </c>
      <c r="U27" t="n">
        <v>0.6899999999999999</v>
      </c>
      <c r="V27" t="n">
        <v>0.77</v>
      </c>
      <c r="W27" t="n">
        <v>2.62</v>
      </c>
      <c r="X27" t="n">
        <v>0.24</v>
      </c>
      <c r="Y27" t="n">
        <v>0.5</v>
      </c>
      <c r="Z27" t="n">
        <v>10</v>
      </c>
      <c r="AA27" t="n">
        <v>498.4359906293881</v>
      </c>
      <c r="AB27" t="n">
        <v>681.9821118230992</v>
      </c>
      <c r="AC27" t="n">
        <v>616.8946962386074</v>
      </c>
      <c r="AD27" t="n">
        <v>498435.9906293881</v>
      </c>
      <c r="AE27" t="n">
        <v>681982.1118230992</v>
      </c>
      <c r="AF27" t="n">
        <v>2.769026898882319e-06</v>
      </c>
      <c r="AG27" t="n">
        <v>17.10069444444445</v>
      </c>
      <c r="AH27" t="n">
        <v>616894.6962386074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3.3914</v>
      </c>
      <c r="E28" t="n">
        <v>29.49</v>
      </c>
      <c r="F28" t="n">
        <v>27.03</v>
      </c>
      <c r="G28" t="n">
        <v>202.7</v>
      </c>
      <c r="H28" t="n">
        <v>2.68</v>
      </c>
      <c r="I28" t="n">
        <v>8</v>
      </c>
      <c r="J28" t="n">
        <v>178.79</v>
      </c>
      <c r="K28" t="n">
        <v>47.83</v>
      </c>
      <c r="L28" t="n">
        <v>27</v>
      </c>
      <c r="M28" t="n">
        <v>5</v>
      </c>
      <c r="N28" t="n">
        <v>33.96</v>
      </c>
      <c r="O28" t="n">
        <v>22284.51</v>
      </c>
      <c r="P28" t="n">
        <v>260.19</v>
      </c>
      <c r="Q28" t="n">
        <v>446.56</v>
      </c>
      <c r="R28" t="n">
        <v>57.7</v>
      </c>
      <c r="S28" t="n">
        <v>40.63</v>
      </c>
      <c r="T28" t="n">
        <v>3460.52</v>
      </c>
      <c r="U28" t="n">
        <v>0.7</v>
      </c>
      <c r="V28" t="n">
        <v>0.77</v>
      </c>
      <c r="W28" t="n">
        <v>2.62</v>
      </c>
      <c r="X28" t="n">
        <v>0.2</v>
      </c>
      <c r="Y28" t="n">
        <v>0.5</v>
      </c>
      <c r="Z28" t="n">
        <v>10</v>
      </c>
      <c r="AA28" t="n">
        <v>495.9525314781485</v>
      </c>
      <c r="AB28" t="n">
        <v>678.5841334498879</v>
      </c>
      <c r="AC28" t="n">
        <v>613.8210161522428</v>
      </c>
      <c r="AD28" t="n">
        <v>495952.5314781485</v>
      </c>
      <c r="AE28" t="n">
        <v>678584.1334498879</v>
      </c>
      <c r="AF28" t="n">
        <v>2.775410162214652e-06</v>
      </c>
      <c r="AG28" t="n">
        <v>17.06597222222222</v>
      </c>
      <c r="AH28" t="n">
        <v>613821.0161522428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3.3915</v>
      </c>
      <c r="E29" t="n">
        <v>29.49</v>
      </c>
      <c r="F29" t="n">
        <v>27.03</v>
      </c>
      <c r="G29" t="n">
        <v>202.7</v>
      </c>
      <c r="H29" t="n">
        <v>2.75</v>
      </c>
      <c r="I29" t="n">
        <v>8</v>
      </c>
      <c r="J29" t="n">
        <v>180.28</v>
      </c>
      <c r="K29" t="n">
        <v>47.83</v>
      </c>
      <c r="L29" t="n">
        <v>28</v>
      </c>
      <c r="M29" t="n">
        <v>3</v>
      </c>
      <c r="N29" t="n">
        <v>34.45</v>
      </c>
      <c r="O29" t="n">
        <v>22468.11</v>
      </c>
      <c r="P29" t="n">
        <v>260.59</v>
      </c>
      <c r="Q29" t="n">
        <v>446.56</v>
      </c>
      <c r="R29" t="n">
        <v>57.56</v>
      </c>
      <c r="S29" t="n">
        <v>40.63</v>
      </c>
      <c r="T29" t="n">
        <v>3389.14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496.229617215566</v>
      </c>
      <c r="AB29" t="n">
        <v>678.9632543799823</v>
      </c>
      <c r="AC29" t="n">
        <v>614.1639543128686</v>
      </c>
      <c r="AD29" t="n">
        <v>496229.6172155659</v>
      </c>
      <c r="AE29" t="n">
        <v>678963.2543799824</v>
      </c>
      <c r="AF29" t="n">
        <v>2.775491998924041e-06</v>
      </c>
      <c r="AG29" t="n">
        <v>17.06597222222222</v>
      </c>
      <c r="AH29" t="n">
        <v>614163.9543128685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3.393</v>
      </c>
      <c r="E30" t="n">
        <v>29.47</v>
      </c>
      <c r="F30" t="n">
        <v>27.01</v>
      </c>
      <c r="G30" t="n">
        <v>202.6</v>
      </c>
      <c r="H30" t="n">
        <v>2.83</v>
      </c>
      <c r="I30" t="n">
        <v>8</v>
      </c>
      <c r="J30" t="n">
        <v>181.77</v>
      </c>
      <c r="K30" t="n">
        <v>47.83</v>
      </c>
      <c r="L30" t="n">
        <v>29</v>
      </c>
      <c r="M30" t="n">
        <v>2</v>
      </c>
      <c r="N30" t="n">
        <v>34.94</v>
      </c>
      <c r="O30" t="n">
        <v>22652.51</v>
      </c>
      <c r="P30" t="n">
        <v>261.31</v>
      </c>
      <c r="Q30" t="n">
        <v>446.56</v>
      </c>
      <c r="R30" t="n">
        <v>57.14</v>
      </c>
      <c r="S30" t="n">
        <v>40.63</v>
      </c>
      <c r="T30" t="n">
        <v>3180.15</v>
      </c>
      <c r="U30" t="n">
        <v>0.71</v>
      </c>
      <c r="V30" t="n">
        <v>0.77</v>
      </c>
      <c r="W30" t="n">
        <v>2.62</v>
      </c>
      <c r="X30" t="n">
        <v>0.19</v>
      </c>
      <c r="Y30" t="n">
        <v>0.5</v>
      </c>
      <c r="Z30" t="n">
        <v>10</v>
      </c>
      <c r="AA30" t="n">
        <v>496.5523794077449</v>
      </c>
      <c r="AB30" t="n">
        <v>679.4048718505846</v>
      </c>
      <c r="AC30" t="n">
        <v>614.5634244318906</v>
      </c>
      <c r="AD30" t="n">
        <v>496552.3794077449</v>
      </c>
      <c r="AE30" t="n">
        <v>679404.8718505846</v>
      </c>
      <c r="AF30" t="n">
        <v>2.776719549564875e-06</v>
      </c>
      <c r="AG30" t="n">
        <v>17.05439814814815</v>
      </c>
      <c r="AH30" t="n">
        <v>614563.4244318906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3.3922</v>
      </c>
      <c r="E31" t="n">
        <v>29.48</v>
      </c>
      <c r="F31" t="n">
        <v>27.02</v>
      </c>
      <c r="G31" t="n">
        <v>202.65</v>
      </c>
      <c r="H31" t="n">
        <v>2.9</v>
      </c>
      <c r="I31" t="n">
        <v>8</v>
      </c>
      <c r="J31" t="n">
        <v>183.27</v>
      </c>
      <c r="K31" t="n">
        <v>47.83</v>
      </c>
      <c r="L31" t="n">
        <v>30</v>
      </c>
      <c r="M31" t="n">
        <v>1</v>
      </c>
      <c r="N31" t="n">
        <v>35.44</v>
      </c>
      <c r="O31" t="n">
        <v>22837.46</v>
      </c>
      <c r="P31" t="n">
        <v>262.22</v>
      </c>
      <c r="Q31" t="n">
        <v>446.56</v>
      </c>
      <c r="R31" t="n">
        <v>57.33</v>
      </c>
      <c r="S31" t="n">
        <v>40.63</v>
      </c>
      <c r="T31" t="n">
        <v>3276.04</v>
      </c>
      <c r="U31" t="n">
        <v>0.71</v>
      </c>
      <c r="V31" t="n">
        <v>0.77</v>
      </c>
      <c r="W31" t="n">
        <v>2.63</v>
      </c>
      <c r="X31" t="n">
        <v>0.19</v>
      </c>
      <c r="Y31" t="n">
        <v>0.5</v>
      </c>
      <c r="Z31" t="n">
        <v>10</v>
      </c>
      <c r="AA31" t="n">
        <v>497.3006403582185</v>
      </c>
      <c r="AB31" t="n">
        <v>680.428675493966</v>
      </c>
      <c r="AC31" t="n">
        <v>615.489517692465</v>
      </c>
      <c r="AD31" t="n">
        <v>497300.6403582185</v>
      </c>
      <c r="AE31" t="n">
        <v>680428.675493966</v>
      </c>
      <c r="AF31" t="n">
        <v>2.776064855889763e-06</v>
      </c>
      <c r="AG31" t="n">
        <v>17.06018518518519</v>
      </c>
      <c r="AH31" t="n">
        <v>615489.517692465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3.3918</v>
      </c>
      <c r="E32" t="n">
        <v>29.48</v>
      </c>
      <c r="F32" t="n">
        <v>27.02</v>
      </c>
      <c r="G32" t="n">
        <v>202.68</v>
      </c>
      <c r="H32" t="n">
        <v>2.98</v>
      </c>
      <c r="I32" t="n">
        <v>8</v>
      </c>
      <c r="J32" t="n">
        <v>184.78</v>
      </c>
      <c r="K32" t="n">
        <v>47.83</v>
      </c>
      <c r="L32" t="n">
        <v>31</v>
      </c>
      <c r="M32" t="n">
        <v>0</v>
      </c>
      <c r="N32" t="n">
        <v>35.95</v>
      </c>
      <c r="O32" t="n">
        <v>23023.09</v>
      </c>
      <c r="P32" t="n">
        <v>264.01</v>
      </c>
      <c r="Q32" t="n">
        <v>446.56</v>
      </c>
      <c r="R32" t="n">
        <v>57.41</v>
      </c>
      <c r="S32" t="n">
        <v>40.63</v>
      </c>
      <c r="T32" t="n">
        <v>3316.99</v>
      </c>
      <c r="U32" t="n">
        <v>0.71</v>
      </c>
      <c r="V32" t="n">
        <v>0.77</v>
      </c>
      <c r="W32" t="n">
        <v>2.63</v>
      </c>
      <c r="X32" t="n">
        <v>0.2</v>
      </c>
      <c r="Y32" t="n">
        <v>0.5</v>
      </c>
      <c r="Z32" t="n">
        <v>10</v>
      </c>
      <c r="AA32" t="n">
        <v>498.6099191199273</v>
      </c>
      <c r="AB32" t="n">
        <v>682.2200884570384</v>
      </c>
      <c r="AC32" t="n">
        <v>617.1099607166058</v>
      </c>
      <c r="AD32" t="n">
        <v>498609.9191199273</v>
      </c>
      <c r="AE32" t="n">
        <v>682220.0884570384</v>
      </c>
      <c r="AF32" t="n">
        <v>2.775737509052208e-06</v>
      </c>
      <c r="AG32" t="n">
        <v>17.06018518518519</v>
      </c>
      <c r="AH32" t="n">
        <v>617109.9607166058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1.9005</v>
      </c>
      <c r="E2" t="n">
        <v>52.62</v>
      </c>
      <c r="F2" t="n">
        <v>37.51</v>
      </c>
      <c r="G2" t="n">
        <v>6.3</v>
      </c>
      <c r="H2" t="n">
        <v>0.1</v>
      </c>
      <c r="I2" t="n">
        <v>357</v>
      </c>
      <c r="J2" t="n">
        <v>176.73</v>
      </c>
      <c r="K2" t="n">
        <v>52.44</v>
      </c>
      <c r="L2" t="n">
        <v>1</v>
      </c>
      <c r="M2" t="n">
        <v>355</v>
      </c>
      <c r="N2" t="n">
        <v>33.29</v>
      </c>
      <c r="O2" t="n">
        <v>22031.19</v>
      </c>
      <c r="P2" t="n">
        <v>492.39</v>
      </c>
      <c r="Q2" t="n">
        <v>446.72</v>
      </c>
      <c r="R2" t="n">
        <v>399.35</v>
      </c>
      <c r="S2" t="n">
        <v>40.63</v>
      </c>
      <c r="T2" t="n">
        <v>172537.93</v>
      </c>
      <c r="U2" t="n">
        <v>0.1</v>
      </c>
      <c r="V2" t="n">
        <v>0.55</v>
      </c>
      <c r="W2" t="n">
        <v>3.21</v>
      </c>
      <c r="X2" t="n">
        <v>10.67</v>
      </c>
      <c r="Y2" t="n">
        <v>0.5</v>
      </c>
      <c r="Z2" t="n">
        <v>10</v>
      </c>
      <c r="AA2" t="n">
        <v>1282.569454359252</v>
      </c>
      <c r="AB2" t="n">
        <v>1754.86811042523</v>
      </c>
      <c r="AC2" t="n">
        <v>1587.385960939107</v>
      </c>
      <c r="AD2" t="n">
        <v>1282569.454359252</v>
      </c>
      <c r="AE2" t="n">
        <v>1754868.11042523</v>
      </c>
      <c r="AF2" t="n">
        <v>1.473166652918678e-06</v>
      </c>
      <c r="AG2" t="n">
        <v>30.45138888888889</v>
      </c>
      <c r="AH2" t="n">
        <v>1587385.960939107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2.5826</v>
      </c>
      <c r="E3" t="n">
        <v>38.72</v>
      </c>
      <c r="F3" t="n">
        <v>31.07</v>
      </c>
      <c r="G3" t="n">
        <v>12.68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406.46</v>
      </c>
      <c r="Q3" t="n">
        <v>446.61</v>
      </c>
      <c r="R3" t="n">
        <v>189.68</v>
      </c>
      <c r="S3" t="n">
        <v>40.63</v>
      </c>
      <c r="T3" t="n">
        <v>68754.02</v>
      </c>
      <c r="U3" t="n">
        <v>0.21</v>
      </c>
      <c r="V3" t="n">
        <v>0.67</v>
      </c>
      <c r="W3" t="n">
        <v>2.85</v>
      </c>
      <c r="X3" t="n">
        <v>4.24</v>
      </c>
      <c r="Y3" t="n">
        <v>0.5</v>
      </c>
      <c r="Z3" t="n">
        <v>10</v>
      </c>
      <c r="AA3" t="n">
        <v>827.1114584465058</v>
      </c>
      <c r="AB3" t="n">
        <v>1131.690387028751</v>
      </c>
      <c r="AC3" t="n">
        <v>1023.68344482816</v>
      </c>
      <c r="AD3" t="n">
        <v>827111.4584465058</v>
      </c>
      <c r="AE3" t="n">
        <v>1131690.387028751</v>
      </c>
      <c r="AF3" t="n">
        <v>2.001894342450817e-06</v>
      </c>
      <c r="AG3" t="n">
        <v>22.40740740740741</v>
      </c>
      <c r="AH3" t="n">
        <v>1023683.44482816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2.841</v>
      </c>
      <c r="E4" t="n">
        <v>35.2</v>
      </c>
      <c r="F4" t="n">
        <v>29.47</v>
      </c>
      <c r="G4" t="n">
        <v>19.01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384.36</v>
      </c>
      <c r="Q4" t="n">
        <v>446.63</v>
      </c>
      <c r="R4" t="n">
        <v>137.3</v>
      </c>
      <c r="S4" t="n">
        <v>40.63</v>
      </c>
      <c r="T4" t="n">
        <v>42835.83</v>
      </c>
      <c r="U4" t="n">
        <v>0.3</v>
      </c>
      <c r="V4" t="n">
        <v>0.71</v>
      </c>
      <c r="W4" t="n">
        <v>2.76</v>
      </c>
      <c r="X4" t="n">
        <v>2.64</v>
      </c>
      <c r="Y4" t="n">
        <v>0.5</v>
      </c>
      <c r="Z4" t="n">
        <v>10</v>
      </c>
      <c r="AA4" t="n">
        <v>726.8207116428434</v>
      </c>
      <c r="AB4" t="n">
        <v>994.468162736498</v>
      </c>
      <c r="AC4" t="n">
        <v>899.5575170297585</v>
      </c>
      <c r="AD4" t="n">
        <v>726820.7116428434</v>
      </c>
      <c r="AE4" t="n">
        <v>994468.1627364981</v>
      </c>
      <c r="AF4" t="n">
        <v>2.20219229725965e-06</v>
      </c>
      <c r="AG4" t="n">
        <v>20.37037037037037</v>
      </c>
      <c r="AH4" t="n">
        <v>899557.5170297585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2.9675</v>
      </c>
      <c r="E5" t="n">
        <v>33.7</v>
      </c>
      <c r="F5" t="n">
        <v>28.82</v>
      </c>
      <c r="G5" t="n">
        <v>25.06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374.59</v>
      </c>
      <c r="Q5" t="n">
        <v>446.6</v>
      </c>
      <c r="R5" t="n">
        <v>115.89</v>
      </c>
      <c r="S5" t="n">
        <v>40.63</v>
      </c>
      <c r="T5" t="n">
        <v>32252</v>
      </c>
      <c r="U5" t="n">
        <v>0.35</v>
      </c>
      <c r="V5" t="n">
        <v>0.72</v>
      </c>
      <c r="W5" t="n">
        <v>2.73</v>
      </c>
      <c r="X5" t="n">
        <v>2</v>
      </c>
      <c r="Y5" t="n">
        <v>0.5</v>
      </c>
      <c r="Z5" t="n">
        <v>10</v>
      </c>
      <c r="AA5" t="n">
        <v>687.9632941567374</v>
      </c>
      <c r="AB5" t="n">
        <v>941.3017298637354</v>
      </c>
      <c r="AC5" t="n">
        <v>851.4652138908149</v>
      </c>
      <c r="AD5" t="n">
        <v>687963.2941567374</v>
      </c>
      <c r="AE5" t="n">
        <v>941301.7298637354</v>
      </c>
      <c r="AF5" t="n">
        <v>2.300248378077441e-06</v>
      </c>
      <c r="AG5" t="n">
        <v>19.50231481481482</v>
      </c>
      <c r="AH5" t="n">
        <v>851465.2138908149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3.0573</v>
      </c>
      <c r="E6" t="n">
        <v>32.71</v>
      </c>
      <c r="F6" t="n">
        <v>28.37</v>
      </c>
      <c r="G6" t="n">
        <v>31.52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367.61</v>
      </c>
      <c r="Q6" t="n">
        <v>446.61</v>
      </c>
      <c r="R6" t="n">
        <v>101.12</v>
      </c>
      <c r="S6" t="n">
        <v>40.63</v>
      </c>
      <c r="T6" t="n">
        <v>24941.28</v>
      </c>
      <c r="U6" t="n">
        <v>0.4</v>
      </c>
      <c r="V6" t="n">
        <v>0.73</v>
      </c>
      <c r="W6" t="n">
        <v>2.71</v>
      </c>
      <c r="X6" t="n">
        <v>1.54</v>
      </c>
      <c r="Y6" t="n">
        <v>0.5</v>
      </c>
      <c r="Z6" t="n">
        <v>10</v>
      </c>
      <c r="AA6" t="n">
        <v>659.2697347908314</v>
      </c>
      <c r="AB6" t="n">
        <v>902.041936068804</v>
      </c>
      <c r="AC6" t="n">
        <v>815.9523197142054</v>
      </c>
      <c r="AD6" t="n">
        <v>659269.7347908315</v>
      </c>
      <c r="AE6" t="n">
        <v>902041.936068804</v>
      </c>
      <c r="AF6" t="n">
        <v>2.369856568254814e-06</v>
      </c>
      <c r="AG6" t="n">
        <v>18.92939814814815</v>
      </c>
      <c r="AH6" t="n">
        <v>815952.3197142053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3.1128</v>
      </c>
      <c r="E7" t="n">
        <v>32.12</v>
      </c>
      <c r="F7" t="n">
        <v>28.1</v>
      </c>
      <c r="G7" t="n">
        <v>37.47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363.08</v>
      </c>
      <c r="Q7" t="n">
        <v>446.58</v>
      </c>
      <c r="R7" t="n">
        <v>92.73</v>
      </c>
      <c r="S7" t="n">
        <v>40.63</v>
      </c>
      <c r="T7" t="n">
        <v>20792.23</v>
      </c>
      <c r="U7" t="n">
        <v>0.44</v>
      </c>
      <c r="V7" t="n">
        <v>0.74</v>
      </c>
      <c r="W7" t="n">
        <v>2.68</v>
      </c>
      <c r="X7" t="n">
        <v>1.28</v>
      </c>
      <c r="Y7" t="n">
        <v>0.5</v>
      </c>
      <c r="Z7" t="n">
        <v>10</v>
      </c>
      <c r="AA7" t="n">
        <v>647.3547066184811</v>
      </c>
      <c r="AB7" t="n">
        <v>885.7392688694504</v>
      </c>
      <c r="AC7" t="n">
        <v>801.2055561914209</v>
      </c>
      <c r="AD7" t="n">
        <v>647354.7066184812</v>
      </c>
      <c r="AE7" t="n">
        <v>885739.2688694503</v>
      </c>
      <c r="AF7" t="n">
        <v>2.412877220313213e-06</v>
      </c>
      <c r="AG7" t="n">
        <v>18.58796296296296</v>
      </c>
      <c r="AH7" t="n">
        <v>801205.5561914209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3.1593</v>
      </c>
      <c r="E8" t="n">
        <v>31.65</v>
      </c>
      <c r="F8" t="n">
        <v>27.88</v>
      </c>
      <c r="G8" t="n">
        <v>44.02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358.78</v>
      </c>
      <c r="Q8" t="n">
        <v>446.59</v>
      </c>
      <c r="R8" t="n">
        <v>85.18000000000001</v>
      </c>
      <c r="S8" t="n">
        <v>40.63</v>
      </c>
      <c r="T8" t="n">
        <v>17049.82</v>
      </c>
      <c r="U8" t="n">
        <v>0.48</v>
      </c>
      <c r="V8" t="n">
        <v>0.75</v>
      </c>
      <c r="W8" t="n">
        <v>2.68</v>
      </c>
      <c r="X8" t="n">
        <v>1.05</v>
      </c>
      <c r="Y8" t="n">
        <v>0.5</v>
      </c>
      <c r="Z8" t="n">
        <v>10</v>
      </c>
      <c r="AA8" t="n">
        <v>628.8040001406308</v>
      </c>
      <c r="AB8" t="n">
        <v>860.3573738670455</v>
      </c>
      <c r="AC8" t="n">
        <v>778.2460736243322</v>
      </c>
      <c r="AD8" t="n">
        <v>628804.0001406309</v>
      </c>
      <c r="AE8" t="n">
        <v>860357.3738670455</v>
      </c>
      <c r="AF8" t="n">
        <v>2.448921550416196e-06</v>
      </c>
      <c r="AG8" t="n">
        <v>18.31597222222222</v>
      </c>
      <c r="AH8" t="n">
        <v>778246.0736243322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3.1896</v>
      </c>
      <c r="E9" t="n">
        <v>31.35</v>
      </c>
      <c r="F9" t="n">
        <v>27.76</v>
      </c>
      <c r="G9" t="n">
        <v>50.47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356.36</v>
      </c>
      <c r="Q9" t="n">
        <v>446.56</v>
      </c>
      <c r="R9" t="n">
        <v>81.45</v>
      </c>
      <c r="S9" t="n">
        <v>40.63</v>
      </c>
      <c r="T9" t="n">
        <v>15207.91</v>
      </c>
      <c r="U9" t="n">
        <v>0.5</v>
      </c>
      <c r="V9" t="n">
        <v>0.75</v>
      </c>
      <c r="W9" t="n">
        <v>2.67</v>
      </c>
      <c r="X9" t="n">
        <v>0.93</v>
      </c>
      <c r="Y9" t="n">
        <v>0.5</v>
      </c>
      <c r="Z9" t="n">
        <v>10</v>
      </c>
      <c r="AA9" t="n">
        <v>622.8137177393348</v>
      </c>
      <c r="AB9" t="n">
        <v>852.1612052129841</v>
      </c>
      <c r="AC9" t="n">
        <v>770.8321358032194</v>
      </c>
      <c r="AD9" t="n">
        <v>622813.7177393348</v>
      </c>
      <c r="AE9" t="n">
        <v>852161.2052129841</v>
      </c>
      <c r="AF9" t="n">
        <v>2.472408500999429e-06</v>
      </c>
      <c r="AG9" t="n">
        <v>18.14236111111111</v>
      </c>
      <c r="AH9" t="n">
        <v>770832.1358032194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3.21</v>
      </c>
      <c r="E10" t="n">
        <v>31.15</v>
      </c>
      <c r="F10" t="n">
        <v>27.67</v>
      </c>
      <c r="G10" t="n">
        <v>55.33</v>
      </c>
      <c r="H10" t="n">
        <v>0.85</v>
      </c>
      <c r="I10" t="n">
        <v>30</v>
      </c>
      <c r="J10" t="n">
        <v>188.74</v>
      </c>
      <c r="K10" t="n">
        <v>52.44</v>
      </c>
      <c r="L10" t="n">
        <v>9</v>
      </c>
      <c r="M10" t="n">
        <v>28</v>
      </c>
      <c r="N10" t="n">
        <v>37.3</v>
      </c>
      <c r="O10" t="n">
        <v>23511.69</v>
      </c>
      <c r="P10" t="n">
        <v>354.07</v>
      </c>
      <c r="Q10" t="n">
        <v>446.56</v>
      </c>
      <c r="R10" t="n">
        <v>78.34</v>
      </c>
      <c r="S10" t="n">
        <v>40.63</v>
      </c>
      <c r="T10" t="n">
        <v>13668.21</v>
      </c>
      <c r="U10" t="n">
        <v>0.52</v>
      </c>
      <c r="V10" t="n">
        <v>0.75</v>
      </c>
      <c r="W10" t="n">
        <v>2.66</v>
      </c>
      <c r="X10" t="n">
        <v>0.84</v>
      </c>
      <c r="Y10" t="n">
        <v>0.5</v>
      </c>
      <c r="Z10" t="n">
        <v>10</v>
      </c>
      <c r="AA10" t="n">
        <v>618.31002905543</v>
      </c>
      <c r="AB10" t="n">
        <v>845.9990596669436</v>
      </c>
      <c r="AC10" t="n">
        <v>765.2580967794676</v>
      </c>
      <c r="AD10" t="n">
        <v>618310.0290554301</v>
      </c>
      <c r="AE10" t="n">
        <v>845999.0596669436</v>
      </c>
      <c r="AF10" t="n">
        <v>2.488221497431705e-06</v>
      </c>
      <c r="AG10" t="n">
        <v>18.02662037037037</v>
      </c>
      <c r="AH10" t="n">
        <v>765258.0967794675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3.2298</v>
      </c>
      <c r="E11" t="n">
        <v>30.96</v>
      </c>
      <c r="F11" t="n">
        <v>27.58</v>
      </c>
      <c r="G11" t="n">
        <v>61.29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25</v>
      </c>
      <c r="N11" t="n">
        <v>37.82</v>
      </c>
      <c r="O11" t="n">
        <v>23699.85</v>
      </c>
      <c r="P11" t="n">
        <v>351.74</v>
      </c>
      <c r="Q11" t="n">
        <v>446.56</v>
      </c>
      <c r="R11" t="n">
        <v>75.75</v>
      </c>
      <c r="S11" t="n">
        <v>40.63</v>
      </c>
      <c r="T11" t="n">
        <v>12388.02</v>
      </c>
      <c r="U11" t="n">
        <v>0.54</v>
      </c>
      <c r="V11" t="n">
        <v>0.75</v>
      </c>
      <c r="W11" t="n">
        <v>2.65</v>
      </c>
      <c r="X11" t="n">
        <v>0.75</v>
      </c>
      <c r="Y11" t="n">
        <v>0.5</v>
      </c>
      <c r="Z11" t="n">
        <v>10</v>
      </c>
      <c r="AA11" t="n">
        <v>613.7317926428095</v>
      </c>
      <c r="AB11" t="n">
        <v>839.7349146296607</v>
      </c>
      <c r="AC11" t="n">
        <v>759.5917929527599</v>
      </c>
      <c r="AD11" t="n">
        <v>613731.7926428096</v>
      </c>
      <c r="AE11" t="n">
        <v>839734.9146296607</v>
      </c>
      <c r="AF11" t="n">
        <v>2.503569405733621e-06</v>
      </c>
      <c r="AG11" t="n">
        <v>17.91666666666667</v>
      </c>
      <c r="AH11" t="n">
        <v>759591.7929527599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3.2502</v>
      </c>
      <c r="E12" t="n">
        <v>30.77</v>
      </c>
      <c r="F12" t="n">
        <v>27.49</v>
      </c>
      <c r="G12" t="n">
        <v>68.73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349.98</v>
      </c>
      <c r="Q12" t="n">
        <v>446.56</v>
      </c>
      <c r="R12" t="n">
        <v>72.93000000000001</v>
      </c>
      <c r="S12" t="n">
        <v>40.63</v>
      </c>
      <c r="T12" t="n">
        <v>10994.31</v>
      </c>
      <c r="U12" t="n">
        <v>0.5600000000000001</v>
      </c>
      <c r="V12" t="n">
        <v>0.76</v>
      </c>
      <c r="W12" t="n">
        <v>2.65</v>
      </c>
      <c r="X12" t="n">
        <v>0.67</v>
      </c>
      <c r="Y12" t="n">
        <v>0.5</v>
      </c>
      <c r="Z12" t="n">
        <v>10</v>
      </c>
      <c r="AA12" t="n">
        <v>601.3758403172561</v>
      </c>
      <c r="AB12" t="n">
        <v>822.8289555516934</v>
      </c>
      <c r="AC12" t="n">
        <v>744.2993148815314</v>
      </c>
      <c r="AD12" t="n">
        <v>601375.8403172562</v>
      </c>
      <c r="AE12" t="n">
        <v>822828.9555516934</v>
      </c>
      <c r="AF12" t="n">
        <v>2.519382402165897e-06</v>
      </c>
      <c r="AG12" t="n">
        <v>17.80671296296297</v>
      </c>
      <c r="AH12" t="n">
        <v>744299.3148815314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3.265</v>
      </c>
      <c r="E13" t="n">
        <v>30.63</v>
      </c>
      <c r="F13" t="n">
        <v>27.43</v>
      </c>
      <c r="G13" t="n">
        <v>74.8</v>
      </c>
      <c r="H13" t="n">
        <v>1.1</v>
      </c>
      <c r="I13" t="n">
        <v>22</v>
      </c>
      <c r="J13" t="n">
        <v>193.33</v>
      </c>
      <c r="K13" t="n">
        <v>52.44</v>
      </c>
      <c r="L13" t="n">
        <v>12</v>
      </c>
      <c r="M13" t="n">
        <v>20</v>
      </c>
      <c r="N13" t="n">
        <v>38.89</v>
      </c>
      <c r="O13" t="n">
        <v>24078.33</v>
      </c>
      <c r="P13" t="n">
        <v>347.87</v>
      </c>
      <c r="Q13" t="n">
        <v>446.56</v>
      </c>
      <c r="R13" t="n">
        <v>70.44</v>
      </c>
      <c r="S13" t="n">
        <v>40.63</v>
      </c>
      <c r="T13" t="n">
        <v>9761.6</v>
      </c>
      <c r="U13" t="n">
        <v>0.58</v>
      </c>
      <c r="V13" t="n">
        <v>0.76</v>
      </c>
      <c r="W13" t="n">
        <v>2.65</v>
      </c>
      <c r="X13" t="n">
        <v>0.6</v>
      </c>
      <c r="Y13" t="n">
        <v>0.5</v>
      </c>
      <c r="Z13" t="n">
        <v>10</v>
      </c>
      <c r="AA13" t="n">
        <v>597.9103188615318</v>
      </c>
      <c r="AB13" t="n">
        <v>818.087276207955</v>
      </c>
      <c r="AC13" t="n">
        <v>740.0101747593707</v>
      </c>
      <c r="AD13" t="n">
        <v>597910.3188615318</v>
      </c>
      <c r="AE13" t="n">
        <v>818087.276207955</v>
      </c>
      <c r="AF13" t="n">
        <v>2.530854576048137e-06</v>
      </c>
      <c r="AG13" t="n">
        <v>17.72569444444445</v>
      </c>
      <c r="AH13" t="n">
        <v>740010.1747593706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3.2793</v>
      </c>
      <c r="E14" t="n">
        <v>30.49</v>
      </c>
      <c r="F14" t="n">
        <v>27.36</v>
      </c>
      <c r="G14" t="n">
        <v>82.09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344.98</v>
      </c>
      <c r="Q14" t="n">
        <v>446.56</v>
      </c>
      <c r="R14" t="n">
        <v>68.65000000000001</v>
      </c>
      <c r="S14" t="n">
        <v>40.63</v>
      </c>
      <c r="T14" t="n">
        <v>8875.09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593.9170413489863</v>
      </c>
      <c r="AB14" t="n">
        <v>812.62349774432</v>
      </c>
      <c r="AC14" t="n">
        <v>735.0678516438438</v>
      </c>
      <c r="AD14" t="n">
        <v>593917.0413489863</v>
      </c>
      <c r="AE14" t="n">
        <v>812623.4977443201</v>
      </c>
      <c r="AF14" t="n">
        <v>2.541939176488408e-06</v>
      </c>
      <c r="AG14" t="n">
        <v>17.64467592592593</v>
      </c>
      <c r="AH14" t="n">
        <v>735067.8516438438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3.2828</v>
      </c>
      <c r="E15" t="n">
        <v>30.46</v>
      </c>
      <c r="F15" t="n">
        <v>27.37</v>
      </c>
      <c r="G15" t="n">
        <v>86.42</v>
      </c>
      <c r="H15" t="n">
        <v>1.27</v>
      </c>
      <c r="I15" t="n">
        <v>19</v>
      </c>
      <c r="J15" t="n">
        <v>196.42</v>
      </c>
      <c r="K15" t="n">
        <v>52.44</v>
      </c>
      <c r="L15" t="n">
        <v>14</v>
      </c>
      <c r="M15" t="n">
        <v>17</v>
      </c>
      <c r="N15" t="n">
        <v>39.98</v>
      </c>
      <c r="O15" t="n">
        <v>24459.75</v>
      </c>
      <c r="P15" t="n">
        <v>345.37</v>
      </c>
      <c r="Q15" t="n">
        <v>446.56</v>
      </c>
      <c r="R15" t="n">
        <v>68.8</v>
      </c>
      <c r="S15" t="n">
        <v>40.63</v>
      </c>
      <c r="T15" t="n">
        <v>8955.43</v>
      </c>
      <c r="U15" t="n">
        <v>0.59</v>
      </c>
      <c r="V15" t="n">
        <v>0.76</v>
      </c>
      <c r="W15" t="n">
        <v>2.64</v>
      </c>
      <c r="X15" t="n">
        <v>0.54</v>
      </c>
      <c r="Y15" t="n">
        <v>0.5</v>
      </c>
      <c r="Z15" t="n">
        <v>10</v>
      </c>
      <c r="AA15" t="n">
        <v>593.858653026164</v>
      </c>
      <c r="AB15" t="n">
        <v>812.5436082651236</v>
      </c>
      <c r="AC15" t="n">
        <v>734.995586704416</v>
      </c>
      <c r="AD15" t="n">
        <v>593858.653026164</v>
      </c>
      <c r="AE15" t="n">
        <v>812543.6082651236</v>
      </c>
      <c r="AF15" t="n">
        <v>2.544652190582181e-06</v>
      </c>
      <c r="AG15" t="n">
        <v>17.62731481481482</v>
      </c>
      <c r="AH15" t="n">
        <v>734995.5867044161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3.294</v>
      </c>
      <c r="E16" t="n">
        <v>30.36</v>
      </c>
      <c r="F16" t="n">
        <v>27.3</v>
      </c>
      <c r="G16" t="n">
        <v>90.98999999999999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342.37</v>
      </c>
      <c r="Q16" t="n">
        <v>446.56</v>
      </c>
      <c r="R16" t="n">
        <v>66.64</v>
      </c>
      <c r="S16" t="n">
        <v>40.63</v>
      </c>
      <c r="T16" t="n">
        <v>7881.42</v>
      </c>
      <c r="U16" t="n">
        <v>0.61</v>
      </c>
      <c r="V16" t="n">
        <v>0.76</v>
      </c>
      <c r="W16" t="n">
        <v>2.63</v>
      </c>
      <c r="X16" t="n">
        <v>0.47</v>
      </c>
      <c r="Y16" t="n">
        <v>0.5</v>
      </c>
      <c r="Z16" t="n">
        <v>10</v>
      </c>
      <c r="AA16" t="n">
        <v>590.1593614713514</v>
      </c>
      <c r="AB16" t="n">
        <v>807.4820743586038</v>
      </c>
      <c r="AC16" t="n">
        <v>730.4171184900273</v>
      </c>
      <c r="AD16" t="n">
        <v>590159.3614713515</v>
      </c>
      <c r="AE16" t="n">
        <v>807482.0743586038</v>
      </c>
      <c r="AF16" t="n">
        <v>2.553333835682255e-06</v>
      </c>
      <c r="AG16" t="n">
        <v>17.56944444444445</v>
      </c>
      <c r="AH16" t="n">
        <v>730417.1184900273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</v>
      </c>
      <c r="E17" t="n">
        <v>30.3</v>
      </c>
      <c r="F17" t="n">
        <v>27.28</v>
      </c>
      <c r="G17" t="n">
        <v>96.27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341.86</v>
      </c>
      <c r="Q17" t="n">
        <v>446.56</v>
      </c>
      <c r="R17" t="n">
        <v>65.76000000000001</v>
      </c>
      <c r="S17" t="n">
        <v>40.63</v>
      </c>
      <c r="T17" t="n">
        <v>7445.33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589.059550451458</v>
      </c>
      <c r="AB17" t="n">
        <v>805.9772644009478</v>
      </c>
      <c r="AC17" t="n">
        <v>729.0559254827157</v>
      </c>
      <c r="AD17" t="n">
        <v>589059.550451458</v>
      </c>
      <c r="AE17" t="n">
        <v>805977.2644009477</v>
      </c>
      <c r="AF17" t="n">
        <v>2.557984716985865e-06</v>
      </c>
      <c r="AG17" t="n">
        <v>17.53472222222222</v>
      </c>
      <c r="AH17" t="n">
        <v>729055.9254827157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3.3044</v>
      </c>
      <c r="E18" t="n">
        <v>30.26</v>
      </c>
      <c r="F18" t="n">
        <v>27.27</v>
      </c>
      <c r="G18" t="n">
        <v>102.28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14</v>
      </c>
      <c r="N18" t="n">
        <v>41.67</v>
      </c>
      <c r="O18" t="n">
        <v>25037.53</v>
      </c>
      <c r="P18" t="n">
        <v>341.23</v>
      </c>
      <c r="Q18" t="n">
        <v>446.56</v>
      </c>
      <c r="R18" t="n">
        <v>65.92</v>
      </c>
      <c r="S18" t="n">
        <v>40.63</v>
      </c>
      <c r="T18" t="n">
        <v>7527.93</v>
      </c>
      <c r="U18" t="n">
        <v>0.62</v>
      </c>
      <c r="V18" t="n">
        <v>0.76</v>
      </c>
      <c r="W18" t="n">
        <v>2.63</v>
      </c>
      <c r="X18" t="n">
        <v>0.45</v>
      </c>
      <c r="Y18" t="n">
        <v>0.5</v>
      </c>
      <c r="Z18" t="n">
        <v>10</v>
      </c>
      <c r="AA18" t="n">
        <v>588.086158465379</v>
      </c>
      <c r="AB18" t="n">
        <v>804.6454265425708</v>
      </c>
      <c r="AC18" t="n">
        <v>727.8511963602961</v>
      </c>
      <c r="AD18" t="n">
        <v>588086.1584653789</v>
      </c>
      <c r="AE18" t="n">
        <v>804645.4265425708</v>
      </c>
      <c r="AF18" t="n">
        <v>2.56139536327518e-06</v>
      </c>
      <c r="AG18" t="n">
        <v>17.51157407407408</v>
      </c>
      <c r="AH18" t="n">
        <v>727851.1963602961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3.3146</v>
      </c>
      <c r="E19" t="n">
        <v>30.17</v>
      </c>
      <c r="F19" t="n">
        <v>27.22</v>
      </c>
      <c r="G19" t="n">
        <v>108.86</v>
      </c>
      <c r="H19" t="n">
        <v>1.58</v>
      </c>
      <c r="I19" t="n">
        <v>15</v>
      </c>
      <c r="J19" t="n">
        <v>202.68</v>
      </c>
      <c r="K19" t="n">
        <v>52.44</v>
      </c>
      <c r="L19" t="n">
        <v>18</v>
      </c>
      <c r="M19" t="n">
        <v>13</v>
      </c>
      <c r="N19" t="n">
        <v>42.24</v>
      </c>
      <c r="O19" t="n">
        <v>25231.66</v>
      </c>
      <c r="P19" t="n">
        <v>338.79</v>
      </c>
      <c r="Q19" t="n">
        <v>446.57</v>
      </c>
      <c r="R19" t="n">
        <v>63.76</v>
      </c>
      <c r="S19" t="n">
        <v>40.63</v>
      </c>
      <c r="T19" t="n">
        <v>6453.04</v>
      </c>
      <c r="U19" t="n">
        <v>0.64</v>
      </c>
      <c r="V19" t="n">
        <v>0.76</v>
      </c>
      <c r="W19" t="n">
        <v>2.64</v>
      </c>
      <c r="X19" t="n">
        <v>0.39</v>
      </c>
      <c r="Y19" t="n">
        <v>0.5</v>
      </c>
      <c r="Z19" t="n">
        <v>10</v>
      </c>
      <c r="AA19" t="n">
        <v>584.8512486000889</v>
      </c>
      <c r="AB19" t="n">
        <v>800.2192801507299</v>
      </c>
      <c r="AC19" t="n">
        <v>723.8474751679569</v>
      </c>
      <c r="AD19" t="n">
        <v>584851.2486000889</v>
      </c>
      <c r="AE19" t="n">
        <v>800219.2801507299</v>
      </c>
      <c r="AF19" t="n">
        <v>2.569301861491318e-06</v>
      </c>
      <c r="AG19" t="n">
        <v>17.45949074074074</v>
      </c>
      <c r="AH19" t="n">
        <v>723847.4751679569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3.3212</v>
      </c>
      <c r="E20" t="n">
        <v>30.11</v>
      </c>
      <c r="F20" t="n">
        <v>27.19</v>
      </c>
      <c r="G20" t="n">
        <v>116.53</v>
      </c>
      <c r="H20" t="n">
        <v>1.65</v>
      </c>
      <c r="I20" t="n">
        <v>14</v>
      </c>
      <c r="J20" t="n">
        <v>204.26</v>
      </c>
      <c r="K20" t="n">
        <v>52.44</v>
      </c>
      <c r="L20" t="n">
        <v>19</v>
      </c>
      <c r="M20" t="n">
        <v>12</v>
      </c>
      <c r="N20" t="n">
        <v>42.82</v>
      </c>
      <c r="O20" t="n">
        <v>25426.72</v>
      </c>
      <c r="P20" t="n">
        <v>337.86</v>
      </c>
      <c r="Q20" t="n">
        <v>446.56</v>
      </c>
      <c r="R20" t="n">
        <v>63.06</v>
      </c>
      <c r="S20" t="n">
        <v>40.63</v>
      </c>
      <c r="T20" t="n">
        <v>6112.6</v>
      </c>
      <c r="U20" t="n">
        <v>0.64</v>
      </c>
      <c r="V20" t="n">
        <v>0.76</v>
      </c>
      <c r="W20" t="n">
        <v>2.63</v>
      </c>
      <c r="X20" t="n">
        <v>0.36</v>
      </c>
      <c r="Y20" t="n">
        <v>0.5</v>
      </c>
      <c r="Z20" t="n">
        <v>10</v>
      </c>
      <c r="AA20" t="n">
        <v>583.3600051306146</v>
      </c>
      <c r="AB20" t="n">
        <v>798.1788950467765</v>
      </c>
      <c r="AC20" t="n">
        <v>722.0018215546264</v>
      </c>
      <c r="AD20" t="n">
        <v>583360.0051306146</v>
      </c>
      <c r="AE20" t="n">
        <v>798178.8950467765</v>
      </c>
      <c r="AF20" t="n">
        <v>2.57441783092529e-06</v>
      </c>
      <c r="AG20" t="n">
        <v>17.42476851851852</v>
      </c>
      <c r="AH20" t="n">
        <v>722001.8215546265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3.3266</v>
      </c>
      <c r="E21" t="n">
        <v>30.06</v>
      </c>
      <c r="F21" t="n">
        <v>27.18</v>
      </c>
      <c r="G21" t="n">
        <v>125.44</v>
      </c>
      <c r="H21" t="n">
        <v>1.73</v>
      </c>
      <c r="I21" t="n">
        <v>13</v>
      </c>
      <c r="J21" t="n">
        <v>205.85</v>
      </c>
      <c r="K21" t="n">
        <v>52.44</v>
      </c>
      <c r="L21" t="n">
        <v>20</v>
      </c>
      <c r="M21" t="n">
        <v>11</v>
      </c>
      <c r="N21" t="n">
        <v>43.41</v>
      </c>
      <c r="O21" t="n">
        <v>25622.45</v>
      </c>
      <c r="P21" t="n">
        <v>335.01</v>
      </c>
      <c r="Q21" t="n">
        <v>446.56</v>
      </c>
      <c r="R21" t="n">
        <v>62.61</v>
      </c>
      <c r="S21" t="n">
        <v>40.63</v>
      </c>
      <c r="T21" t="n">
        <v>5888.73</v>
      </c>
      <c r="U21" t="n">
        <v>0.65</v>
      </c>
      <c r="V21" t="n">
        <v>0.76</v>
      </c>
      <c r="W21" t="n">
        <v>2.63</v>
      </c>
      <c r="X21" t="n">
        <v>0.35</v>
      </c>
      <c r="Y21" t="n">
        <v>0.5</v>
      </c>
      <c r="Z21" t="n">
        <v>10</v>
      </c>
      <c r="AA21" t="n">
        <v>580.6810533079835</v>
      </c>
      <c r="AB21" t="n">
        <v>794.5134349760392</v>
      </c>
      <c r="AC21" t="n">
        <v>718.6861878485349</v>
      </c>
      <c r="AD21" t="n">
        <v>580681.0533079834</v>
      </c>
      <c r="AE21" t="n">
        <v>794513.4349760392</v>
      </c>
      <c r="AF21" t="n">
        <v>2.578603624098539e-06</v>
      </c>
      <c r="AG21" t="n">
        <v>17.39583333333333</v>
      </c>
      <c r="AH21" t="n">
        <v>718686.1878485349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3.3269</v>
      </c>
      <c r="E22" t="n">
        <v>30.06</v>
      </c>
      <c r="F22" t="n">
        <v>27.18</v>
      </c>
      <c r="G22" t="n">
        <v>125.43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336.74</v>
      </c>
      <c r="Q22" t="n">
        <v>446.56</v>
      </c>
      <c r="R22" t="n">
        <v>62.59</v>
      </c>
      <c r="S22" t="n">
        <v>40.63</v>
      </c>
      <c r="T22" t="n">
        <v>5878.97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581.90741697472</v>
      </c>
      <c r="AB22" t="n">
        <v>796.191399848215</v>
      </c>
      <c r="AC22" t="n">
        <v>720.2040101083487</v>
      </c>
      <c r="AD22" t="n">
        <v>581907.4169747201</v>
      </c>
      <c r="AE22" t="n">
        <v>796191.399848215</v>
      </c>
      <c r="AF22" t="n">
        <v>2.57883616816372e-06</v>
      </c>
      <c r="AG22" t="n">
        <v>17.39583333333333</v>
      </c>
      <c r="AH22" t="n">
        <v>720204.0101083487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27.14</v>
      </c>
      <c r="G23" t="n">
        <v>135.7</v>
      </c>
      <c r="H23" t="n">
        <v>1.87</v>
      </c>
      <c r="I23" t="n">
        <v>12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333.69</v>
      </c>
      <c r="Q23" t="n">
        <v>446.56</v>
      </c>
      <c r="R23" t="n">
        <v>61.42</v>
      </c>
      <c r="S23" t="n">
        <v>40.63</v>
      </c>
      <c r="T23" t="n">
        <v>5301.93</v>
      </c>
      <c r="U23" t="n">
        <v>0.66</v>
      </c>
      <c r="V23" t="n">
        <v>0.77</v>
      </c>
      <c r="W23" t="n">
        <v>2.63</v>
      </c>
      <c r="X23" t="n">
        <v>0.31</v>
      </c>
      <c r="Y23" t="n">
        <v>0.5</v>
      </c>
      <c r="Z23" t="n">
        <v>10</v>
      </c>
      <c r="AA23" t="n">
        <v>578.7267197530807</v>
      </c>
      <c r="AB23" t="n">
        <v>791.8394295871102</v>
      </c>
      <c r="AC23" t="n">
        <v>716.2673857809349</v>
      </c>
      <c r="AD23" t="n">
        <v>578726.7197530807</v>
      </c>
      <c r="AE23" t="n">
        <v>791839.4295871102</v>
      </c>
      <c r="AF23" t="n">
        <v>2.584882313858414e-06</v>
      </c>
      <c r="AG23" t="n">
        <v>17.35532407407407</v>
      </c>
      <c r="AH23" t="n">
        <v>716267.3857809349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3.3349</v>
      </c>
      <c r="E24" t="n">
        <v>29.99</v>
      </c>
      <c r="F24" t="n">
        <v>27.14</v>
      </c>
      <c r="G24" t="n">
        <v>135.69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333.32</v>
      </c>
      <c r="Q24" t="n">
        <v>446.56</v>
      </c>
      <c r="R24" t="n">
        <v>61.49</v>
      </c>
      <c r="S24" t="n">
        <v>40.63</v>
      </c>
      <c r="T24" t="n">
        <v>5335.31</v>
      </c>
      <c r="U24" t="n">
        <v>0.66</v>
      </c>
      <c r="V24" t="n">
        <v>0.77</v>
      </c>
      <c r="W24" t="n">
        <v>2.62</v>
      </c>
      <c r="X24" t="n">
        <v>0.31</v>
      </c>
      <c r="Y24" t="n">
        <v>0.5</v>
      </c>
      <c r="Z24" t="n">
        <v>10</v>
      </c>
      <c r="AA24" t="n">
        <v>578.4376484820092</v>
      </c>
      <c r="AB24" t="n">
        <v>791.4439095211054</v>
      </c>
      <c r="AC24" t="n">
        <v>715.9096135949138</v>
      </c>
      <c r="AD24" t="n">
        <v>578437.6484820092</v>
      </c>
      <c r="AE24" t="n">
        <v>791443.9095211055</v>
      </c>
      <c r="AF24" t="n">
        <v>2.585037343235201e-06</v>
      </c>
      <c r="AG24" t="n">
        <v>17.35532407407407</v>
      </c>
      <c r="AH24" t="n">
        <v>715909.6135949139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3.3433</v>
      </c>
      <c r="E25" t="n">
        <v>29.91</v>
      </c>
      <c r="F25" t="n">
        <v>27.1</v>
      </c>
      <c r="G25" t="n">
        <v>147.81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331.12</v>
      </c>
      <c r="Q25" t="n">
        <v>446.56</v>
      </c>
      <c r="R25" t="n">
        <v>60.08</v>
      </c>
      <c r="S25" t="n">
        <v>40.63</v>
      </c>
      <c r="T25" t="n">
        <v>4633.7</v>
      </c>
      <c r="U25" t="n">
        <v>0.68</v>
      </c>
      <c r="V25" t="n">
        <v>0.77</v>
      </c>
      <c r="W25" t="n">
        <v>2.63</v>
      </c>
      <c r="X25" t="n">
        <v>0.27</v>
      </c>
      <c r="Y25" t="n">
        <v>0.5</v>
      </c>
      <c r="Z25" t="n">
        <v>10</v>
      </c>
      <c r="AA25" t="n">
        <v>575.8261705530761</v>
      </c>
      <c r="AB25" t="n">
        <v>787.8707702084643</v>
      </c>
      <c r="AC25" t="n">
        <v>712.6774896833386</v>
      </c>
      <c r="AD25" t="n">
        <v>575826.1705530761</v>
      </c>
      <c r="AE25" t="n">
        <v>787870.7702084642</v>
      </c>
      <c r="AF25" t="n">
        <v>2.591548577060256e-06</v>
      </c>
      <c r="AG25" t="n">
        <v>17.30902777777778</v>
      </c>
      <c r="AH25" t="n">
        <v>712677.4896833387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3.3413</v>
      </c>
      <c r="E26" t="n">
        <v>29.93</v>
      </c>
      <c r="F26" t="n">
        <v>27.12</v>
      </c>
      <c r="G26" t="n">
        <v>147.91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331.38</v>
      </c>
      <c r="Q26" t="n">
        <v>446.56</v>
      </c>
      <c r="R26" t="n">
        <v>60.65</v>
      </c>
      <c r="S26" t="n">
        <v>40.63</v>
      </c>
      <c r="T26" t="n">
        <v>4917.99</v>
      </c>
      <c r="U26" t="n">
        <v>0.67</v>
      </c>
      <c r="V26" t="n">
        <v>0.77</v>
      </c>
      <c r="W26" t="n">
        <v>2.63</v>
      </c>
      <c r="X26" t="n">
        <v>0.29</v>
      </c>
      <c r="Y26" t="n">
        <v>0.5</v>
      </c>
      <c r="Z26" t="n">
        <v>10</v>
      </c>
      <c r="AA26" t="n">
        <v>576.2957070609849</v>
      </c>
      <c r="AB26" t="n">
        <v>788.5132107730739</v>
      </c>
      <c r="AC26" t="n">
        <v>713.258616622133</v>
      </c>
      <c r="AD26" t="n">
        <v>576295.7070609849</v>
      </c>
      <c r="AE26" t="n">
        <v>788513.2107730738</v>
      </c>
      <c r="AF26" t="n">
        <v>2.589998283292385e-06</v>
      </c>
      <c r="AG26" t="n">
        <v>17.32060185185185</v>
      </c>
      <c r="AH26" t="n">
        <v>713258.6166221329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3.3417</v>
      </c>
      <c r="E27" t="n">
        <v>29.92</v>
      </c>
      <c r="F27" t="n">
        <v>27.11</v>
      </c>
      <c r="G27" t="n">
        <v>147.89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9</v>
      </c>
      <c r="N27" t="n">
        <v>47.07</v>
      </c>
      <c r="O27" t="n">
        <v>26814.17</v>
      </c>
      <c r="P27" t="n">
        <v>328.62</v>
      </c>
      <c r="Q27" t="n">
        <v>446.56</v>
      </c>
      <c r="R27" t="n">
        <v>60.61</v>
      </c>
      <c r="S27" t="n">
        <v>40.63</v>
      </c>
      <c r="T27" t="n">
        <v>4899.33</v>
      </c>
      <c r="U27" t="n">
        <v>0.67</v>
      </c>
      <c r="V27" t="n">
        <v>0.77</v>
      </c>
      <c r="W27" t="n">
        <v>2.62</v>
      </c>
      <c r="X27" t="n">
        <v>0.29</v>
      </c>
      <c r="Y27" t="n">
        <v>0.5</v>
      </c>
      <c r="Z27" t="n">
        <v>10</v>
      </c>
      <c r="AA27" t="n">
        <v>574.21891009304</v>
      </c>
      <c r="AB27" t="n">
        <v>785.6716455397157</v>
      </c>
      <c r="AC27" t="n">
        <v>710.6882463864845</v>
      </c>
      <c r="AD27" t="n">
        <v>574218.91009304</v>
      </c>
      <c r="AE27" t="n">
        <v>785671.6455397157</v>
      </c>
      <c r="AF27" t="n">
        <v>2.59030834204596e-06</v>
      </c>
      <c r="AG27" t="n">
        <v>17.31481481481482</v>
      </c>
      <c r="AH27" t="n">
        <v>710688.2463864845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3.349</v>
      </c>
      <c r="E28" t="n">
        <v>29.86</v>
      </c>
      <c r="F28" t="n">
        <v>27.08</v>
      </c>
      <c r="G28" t="n">
        <v>162.5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8</v>
      </c>
      <c r="N28" t="n">
        <v>47.71</v>
      </c>
      <c r="O28" t="n">
        <v>27015.77</v>
      </c>
      <c r="P28" t="n">
        <v>328.91</v>
      </c>
      <c r="Q28" t="n">
        <v>446.56</v>
      </c>
      <c r="R28" t="n">
        <v>59.47</v>
      </c>
      <c r="S28" t="n">
        <v>40.63</v>
      </c>
      <c r="T28" t="n">
        <v>4335.19</v>
      </c>
      <c r="U28" t="n">
        <v>0.68</v>
      </c>
      <c r="V28" t="n">
        <v>0.77</v>
      </c>
      <c r="W28" t="n">
        <v>2.63</v>
      </c>
      <c r="X28" t="n">
        <v>0.26</v>
      </c>
      <c r="Y28" t="n">
        <v>0.5</v>
      </c>
      <c r="Z28" t="n">
        <v>10</v>
      </c>
      <c r="AA28" t="n">
        <v>573.5707847443347</v>
      </c>
      <c r="AB28" t="n">
        <v>784.7848518443445</v>
      </c>
      <c r="AC28" t="n">
        <v>709.886087036777</v>
      </c>
      <c r="AD28" t="n">
        <v>573570.7847443346</v>
      </c>
      <c r="AE28" t="n">
        <v>784784.8518443445</v>
      </c>
      <c r="AF28" t="n">
        <v>2.595966914298686e-06</v>
      </c>
      <c r="AG28" t="n">
        <v>17.28009259259259</v>
      </c>
      <c r="AH28" t="n">
        <v>709886.0870367769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3.3491</v>
      </c>
      <c r="E29" t="n">
        <v>29.86</v>
      </c>
      <c r="F29" t="n">
        <v>27.08</v>
      </c>
      <c r="G29" t="n">
        <v>162.49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8</v>
      </c>
      <c r="N29" t="n">
        <v>48.35</v>
      </c>
      <c r="O29" t="n">
        <v>27218.26</v>
      </c>
      <c r="P29" t="n">
        <v>327.48</v>
      </c>
      <c r="Q29" t="n">
        <v>446.56</v>
      </c>
      <c r="R29" t="n">
        <v>59.6</v>
      </c>
      <c r="S29" t="n">
        <v>40.63</v>
      </c>
      <c r="T29" t="n">
        <v>4399.3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572.5279035609825</v>
      </c>
      <c r="AB29" t="n">
        <v>783.3579358006115</v>
      </c>
      <c r="AC29" t="n">
        <v>708.5953538575687</v>
      </c>
      <c r="AD29" t="n">
        <v>572527.9035609826</v>
      </c>
      <c r="AE29" t="n">
        <v>783357.9358006115</v>
      </c>
      <c r="AF29" t="n">
        <v>2.596044428987079e-06</v>
      </c>
      <c r="AG29" t="n">
        <v>17.28009259259259</v>
      </c>
      <c r="AH29" t="n">
        <v>708595.3538575687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3.3565</v>
      </c>
      <c r="E30" t="n">
        <v>29.79</v>
      </c>
      <c r="F30" t="n">
        <v>27.05</v>
      </c>
      <c r="G30" t="n">
        <v>180.35</v>
      </c>
      <c r="H30" t="n">
        <v>2.34</v>
      </c>
      <c r="I30" t="n">
        <v>9</v>
      </c>
      <c r="J30" t="n">
        <v>220.44</v>
      </c>
      <c r="K30" t="n">
        <v>52.44</v>
      </c>
      <c r="L30" t="n">
        <v>29</v>
      </c>
      <c r="M30" t="n">
        <v>7</v>
      </c>
      <c r="N30" t="n">
        <v>49</v>
      </c>
      <c r="O30" t="n">
        <v>27421.64</v>
      </c>
      <c r="P30" t="n">
        <v>323.88</v>
      </c>
      <c r="Q30" t="n">
        <v>446.56</v>
      </c>
      <c r="R30" t="n">
        <v>58.62</v>
      </c>
      <c r="S30" t="n">
        <v>40.63</v>
      </c>
      <c r="T30" t="n">
        <v>3913.81</v>
      </c>
      <c r="U30" t="n">
        <v>0.6899999999999999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569.0717107327235</v>
      </c>
      <c r="AB30" t="n">
        <v>778.6290202965213</v>
      </c>
      <c r="AC30" t="n">
        <v>704.317759412114</v>
      </c>
      <c r="AD30" t="n">
        <v>569071.7107327236</v>
      </c>
      <c r="AE30" t="n">
        <v>778629.0202965213</v>
      </c>
      <c r="AF30" t="n">
        <v>2.601780515928199e-06</v>
      </c>
      <c r="AG30" t="n">
        <v>17.23958333333333</v>
      </c>
      <c r="AH30" t="n">
        <v>704317.759412114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3.3564</v>
      </c>
      <c r="E31" t="n">
        <v>29.79</v>
      </c>
      <c r="F31" t="n">
        <v>27.05</v>
      </c>
      <c r="G31" t="n">
        <v>180.36</v>
      </c>
      <c r="H31" t="n">
        <v>2.4</v>
      </c>
      <c r="I31" t="n">
        <v>9</v>
      </c>
      <c r="J31" t="n">
        <v>222.1</v>
      </c>
      <c r="K31" t="n">
        <v>52.44</v>
      </c>
      <c r="L31" t="n">
        <v>30</v>
      </c>
      <c r="M31" t="n">
        <v>7</v>
      </c>
      <c r="N31" t="n">
        <v>49.65</v>
      </c>
      <c r="O31" t="n">
        <v>27625.93</v>
      </c>
      <c r="P31" t="n">
        <v>325.5</v>
      </c>
      <c r="Q31" t="n">
        <v>446.56</v>
      </c>
      <c r="R31" t="n">
        <v>58.66</v>
      </c>
      <c r="S31" t="n">
        <v>40.63</v>
      </c>
      <c r="T31" t="n">
        <v>3933.89</v>
      </c>
      <c r="U31" t="n">
        <v>0.6899999999999999</v>
      </c>
      <c r="V31" t="n">
        <v>0.77</v>
      </c>
      <c r="W31" t="n">
        <v>2.62</v>
      </c>
      <c r="X31" t="n">
        <v>0.23</v>
      </c>
      <c r="Y31" t="n">
        <v>0.5</v>
      </c>
      <c r="Z31" t="n">
        <v>10</v>
      </c>
      <c r="AA31" t="n">
        <v>570.2491051528285</v>
      </c>
      <c r="AB31" t="n">
        <v>780.2399832850848</v>
      </c>
      <c r="AC31" t="n">
        <v>705.7749743540498</v>
      </c>
      <c r="AD31" t="n">
        <v>570249.1051528285</v>
      </c>
      <c r="AE31" t="n">
        <v>780239.9832850848</v>
      </c>
      <c r="AF31" t="n">
        <v>2.601703001239805e-06</v>
      </c>
      <c r="AG31" t="n">
        <v>17.23958333333333</v>
      </c>
      <c r="AH31" t="n">
        <v>705774.9743540499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3.3552</v>
      </c>
      <c r="E32" t="n">
        <v>29.8</v>
      </c>
      <c r="F32" t="n">
        <v>27.06</v>
      </c>
      <c r="G32" t="n">
        <v>180.43</v>
      </c>
      <c r="H32" t="n">
        <v>2.46</v>
      </c>
      <c r="I32" t="n">
        <v>9</v>
      </c>
      <c r="J32" t="n">
        <v>223.76</v>
      </c>
      <c r="K32" t="n">
        <v>52.44</v>
      </c>
      <c r="L32" t="n">
        <v>31</v>
      </c>
      <c r="M32" t="n">
        <v>7</v>
      </c>
      <c r="N32" t="n">
        <v>50.32</v>
      </c>
      <c r="O32" t="n">
        <v>27831.27</v>
      </c>
      <c r="P32" t="n">
        <v>325.74</v>
      </c>
      <c r="Q32" t="n">
        <v>446.56</v>
      </c>
      <c r="R32" t="n">
        <v>58.91</v>
      </c>
      <c r="S32" t="n">
        <v>40.63</v>
      </c>
      <c r="T32" t="n">
        <v>4057.78</v>
      </c>
      <c r="U32" t="n">
        <v>0.6899999999999999</v>
      </c>
      <c r="V32" t="n">
        <v>0.77</v>
      </c>
      <c r="W32" t="n">
        <v>2.63</v>
      </c>
      <c r="X32" t="n">
        <v>0.24</v>
      </c>
      <c r="Y32" t="n">
        <v>0.5</v>
      </c>
      <c r="Z32" t="n">
        <v>10</v>
      </c>
      <c r="AA32" t="n">
        <v>570.580630491109</v>
      </c>
      <c r="AB32" t="n">
        <v>780.6935908787858</v>
      </c>
      <c r="AC32" t="n">
        <v>706.1852902756503</v>
      </c>
      <c r="AD32" t="n">
        <v>570580.630491109</v>
      </c>
      <c r="AE32" t="n">
        <v>780693.5908787858</v>
      </c>
      <c r="AF32" t="n">
        <v>2.600772824979083e-06</v>
      </c>
      <c r="AG32" t="n">
        <v>17.24537037037037</v>
      </c>
      <c r="AH32" t="n">
        <v>706185.2902756503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3.3545</v>
      </c>
      <c r="E33" t="n">
        <v>29.81</v>
      </c>
      <c r="F33" t="n">
        <v>27.07</v>
      </c>
      <c r="G33" t="n">
        <v>180.47</v>
      </c>
      <c r="H33" t="n">
        <v>2.52</v>
      </c>
      <c r="I33" t="n">
        <v>9</v>
      </c>
      <c r="J33" t="n">
        <v>225.43</v>
      </c>
      <c r="K33" t="n">
        <v>52.44</v>
      </c>
      <c r="L33" t="n">
        <v>32</v>
      </c>
      <c r="M33" t="n">
        <v>7</v>
      </c>
      <c r="N33" t="n">
        <v>50.99</v>
      </c>
      <c r="O33" t="n">
        <v>28037.42</v>
      </c>
      <c r="P33" t="n">
        <v>322.94</v>
      </c>
      <c r="Q33" t="n">
        <v>446.56</v>
      </c>
      <c r="R33" t="n">
        <v>59.18</v>
      </c>
      <c r="S33" t="n">
        <v>40.63</v>
      </c>
      <c r="T33" t="n">
        <v>4194.44</v>
      </c>
      <c r="U33" t="n">
        <v>0.6899999999999999</v>
      </c>
      <c r="V33" t="n">
        <v>0.77</v>
      </c>
      <c r="W33" t="n">
        <v>2.62</v>
      </c>
      <c r="X33" t="n">
        <v>0.24</v>
      </c>
      <c r="Y33" t="n">
        <v>0.5</v>
      </c>
      <c r="Z33" t="n">
        <v>10</v>
      </c>
      <c r="AA33" t="n">
        <v>568.6701532761299</v>
      </c>
      <c r="AB33" t="n">
        <v>778.0795916689452</v>
      </c>
      <c r="AC33" t="n">
        <v>703.8207674816259</v>
      </c>
      <c r="AD33" t="n">
        <v>568670.1532761299</v>
      </c>
      <c r="AE33" t="n">
        <v>778079.5916689453</v>
      </c>
      <c r="AF33" t="n">
        <v>2.600230222160329e-06</v>
      </c>
      <c r="AG33" t="n">
        <v>17.25115740740741</v>
      </c>
      <c r="AH33" t="n">
        <v>703820.7674816259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3.3646</v>
      </c>
      <c r="E34" t="n">
        <v>29.72</v>
      </c>
      <c r="F34" t="n">
        <v>27.02</v>
      </c>
      <c r="G34" t="n">
        <v>202.62</v>
      </c>
      <c r="H34" t="n">
        <v>2.58</v>
      </c>
      <c r="I34" t="n">
        <v>8</v>
      </c>
      <c r="J34" t="n">
        <v>227.11</v>
      </c>
      <c r="K34" t="n">
        <v>52.44</v>
      </c>
      <c r="L34" t="n">
        <v>33</v>
      </c>
      <c r="M34" t="n">
        <v>6</v>
      </c>
      <c r="N34" t="n">
        <v>51.67</v>
      </c>
      <c r="O34" t="n">
        <v>28244.51</v>
      </c>
      <c r="P34" t="n">
        <v>320.13</v>
      </c>
      <c r="Q34" t="n">
        <v>446.56</v>
      </c>
      <c r="R34" t="n">
        <v>57.33</v>
      </c>
      <c r="S34" t="n">
        <v>40.63</v>
      </c>
      <c r="T34" t="n">
        <v>3274.28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565.4537151662587</v>
      </c>
      <c r="AB34" t="n">
        <v>773.6787191477847</v>
      </c>
      <c r="AC34" t="n">
        <v>699.8399080572217</v>
      </c>
      <c r="AD34" t="n">
        <v>565453.7151662587</v>
      </c>
      <c r="AE34" t="n">
        <v>773678.7191477848</v>
      </c>
      <c r="AF34" t="n">
        <v>2.608059205688073e-06</v>
      </c>
      <c r="AG34" t="n">
        <v>17.19907407407407</v>
      </c>
      <c r="AH34" t="n">
        <v>699839.9080572217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3.3632</v>
      </c>
      <c r="E35" t="n">
        <v>29.73</v>
      </c>
      <c r="F35" t="n">
        <v>27.03</v>
      </c>
      <c r="G35" t="n">
        <v>202.72</v>
      </c>
      <c r="H35" t="n">
        <v>2.64</v>
      </c>
      <c r="I35" t="n">
        <v>8</v>
      </c>
      <c r="J35" t="n">
        <v>228.8</v>
      </c>
      <c r="K35" t="n">
        <v>52.44</v>
      </c>
      <c r="L35" t="n">
        <v>34</v>
      </c>
      <c r="M35" t="n">
        <v>6</v>
      </c>
      <c r="N35" t="n">
        <v>52.36</v>
      </c>
      <c r="O35" t="n">
        <v>28452.56</v>
      </c>
      <c r="P35" t="n">
        <v>321.06</v>
      </c>
      <c r="Q35" t="n">
        <v>446.56</v>
      </c>
      <c r="R35" t="n">
        <v>57.71</v>
      </c>
      <c r="S35" t="n">
        <v>40.63</v>
      </c>
      <c r="T35" t="n">
        <v>3465.63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566.2987187249613</v>
      </c>
      <c r="AB35" t="n">
        <v>774.8348902957276</v>
      </c>
      <c r="AC35" t="n">
        <v>700.8857358535013</v>
      </c>
      <c r="AD35" t="n">
        <v>566298.7187249613</v>
      </c>
      <c r="AE35" t="n">
        <v>774834.8902957276</v>
      </c>
      <c r="AF35" t="n">
        <v>2.606974000050564e-06</v>
      </c>
      <c r="AG35" t="n">
        <v>17.20486111111111</v>
      </c>
      <c r="AH35" t="n">
        <v>700885.7358535012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3.3636</v>
      </c>
      <c r="E36" t="n">
        <v>29.73</v>
      </c>
      <c r="F36" t="n">
        <v>27.02</v>
      </c>
      <c r="G36" t="n">
        <v>202.69</v>
      </c>
      <c r="H36" t="n">
        <v>2.7</v>
      </c>
      <c r="I36" t="n">
        <v>8</v>
      </c>
      <c r="J36" t="n">
        <v>230.49</v>
      </c>
      <c r="K36" t="n">
        <v>52.44</v>
      </c>
      <c r="L36" t="n">
        <v>35</v>
      </c>
      <c r="M36" t="n">
        <v>6</v>
      </c>
      <c r="N36" t="n">
        <v>53.05</v>
      </c>
      <c r="O36" t="n">
        <v>28661.58</v>
      </c>
      <c r="P36" t="n">
        <v>321.66</v>
      </c>
      <c r="Q36" t="n">
        <v>446.56</v>
      </c>
      <c r="R36" t="n">
        <v>57.6</v>
      </c>
      <c r="S36" t="n">
        <v>40.63</v>
      </c>
      <c r="T36" t="n">
        <v>3411.67</v>
      </c>
      <c r="U36" t="n">
        <v>0.71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566.6526919959243</v>
      </c>
      <c r="AB36" t="n">
        <v>775.3192121412579</v>
      </c>
      <c r="AC36" t="n">
        <v>701.323834701844</v>
      </c>
      <c r="AD36" t="n">
        <v>566652.6919959243</v>
      </c>
      <c r="AE36" t="n">
        <v>775319.2121412579</v>
      </c>
      <c r="AF36" t="n">
        <v>2.607284058804138e-06</v>
      </c>
      <c r="AG36" t="n">
        <v>17.20486111111111</v>
      </c>
      <c r="AH36" t="n">
        <v>701323.834701844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3.3631</v>
      </c>
      <c r="E37" t="n">
        <v>29.73</v>
      </c>
      <c r="F37" t="n">
        <v>27.03</v>
      </c>
      <c r="G37" t="n">
        <v>202.72</v>
      </c>
      <c r="H37" t="n">
        <v>2.76</v>
      </c>
      <c r="I37" t="n">
        <v>8</v>
      </c>
      <c r="J37" t="n">
        <v>232.2</v>
      </c>
      <c r="K37" t="n">
        <v>52.44</v>
      </c>
      <c r="L37" t="n">
        <v>36</v>
      </c>
      <c r="M37" t="n">
        <v>6</v>
      </c>
      <c r="N37" t="n">
        <v>53.75</v>
      </c>
      <c r="O37" t="n">
        <v>28871.58</v>
      </c>
      <c r="P37" t="n">
        <v>319.28</v>
      </c>
      <c r="Q37" t="n">
        <v>446.56</v>
      </c>
      <c r="R37" t="n">
        <v>57.88</v>
      </c>
      <c r="S37" t="n">
        <v>40.63</v>
      </c>
      <c r="T37" t="n">
        <v>3550.04</v>
      </c>
      <c r="U37" t="n">
        <v>0.7</v>
      </c>
      <c r="V37" t="n">
        <v>0.77</v>
      </c>
      <c r="W37" t="n">
        <v>2.62</v>
      </c>
      <c r="X37" t="n">
        <v>0.2</v>
      </c>
      <c r="Y37" t="n">
        <v>0.5</v>
      </c>
      <c r="Z37" t="n">
        <v>10</v>
      </c>
      <c r="AA37" t="n">
        <v>565.0284993665424</v>
      </c>
      <c r="AB37" t="n">
        <v>773.0969201314158</v>
      </c>
      <c r="AC37" t="n">
        <v>699.313635122415</v>
      </c>
      <c r="AD37" t="n">
        <v>565028.4993665424</v>
      </c>
      <c r="AE37" t="n">
        <v>773096.9201314158</v>
      </c>
      <c r="AF37" t="n">
        <v>2.606896485362171e-06</v>
      </c>
      <c r="AG37" t="n">
        <v>17.20486111111111</v>
      </c>
      <c r="AH37" t="n">
        <v>699313.635122415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3.3636</v>
      </c>
      <c r="E38" t="n">
        <v>29.73</v>
      </c>
      <c r="F38" t="n">
        <v>27.03</v>
      </c>
      <c r="G38" t="n">
        <v>202.69</v>
      </c>
      <c r="H38" t="n">
        <v>2.81</v>
      </c>
      <c r="I38" t="n">
        <v>8</v>
      </c>
      <c r="J38" t="n">
        <v>233.91</v>
      </c>
      <c r="K38" t="n">
        <v>52.44</v>
      </c>
      <c r="L38" t="n">
        <v>37</v>
      </c>
      <c r="M38" t="n">
        <v>6</v>
      </c>
      <c r="N38" t="n">
        <v>54.46</v>
      </c>
      <c r="O38" t="n">
        <v>29082.59</v>
      </c>
      <c r="P38" t="n">
        <v>317.69</v>
      </c>
      <c r="Q38" t="n">
        <v>446.56</v>
      </c>
      <c r="R38" t="n">
        <v>57.7</v>
      </c>
      <c r="S38" t="n">
        <v>40.63</v>
      </c>
      <c r="T38" t="n">
        <v>3458.59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563.8358452364092</v>
      </c>
      <c r="AB38" t="n">
        <v>771.4650781343807</v>
      </c>
      <c r="AC38" t="n">
        <v>697.8375338352723</v>
      </c>
      <c r="AD38" t="n">
        <v>563835.8452364092</v>
      </c>
      <c r="AE38" t="n">
        <v>771465.0781343807</v>
      </c>
      <c r="AF38" t="n">
        <v>2.607284058804138e-06</v>
      </c>
      <c r="AG38" t="n">
        <v>17.20486111111111</v>
      </c>
      <c r="AH38" t="n">
        <v>697837.5338352723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3.3697</v>
      </c>
      <c r="E39" t="n">
        <v>29.68</v>
      </c>
      <c r="F39" t="n">
        <v>27.01</v>
      </c>
      <c r="G39" t="n">
        <v>231.49</v>
      </c>
      <c r="H39" t="n">
        <v>2.87</v>
      </c>
      <c r="I39" t="n">
        <v>7</v>
      </c>
      <c r="J39" t="n">
        <v>235.63</v>
      </c>
      <c r="K39" t="n">
        <v>52.44</v>
      </c>
      <c r="L39" t="n">
        <v>38</v>
      </c>
      <c r="M39" t="n">
        <v>5</v>
      </c>
      <c r="N39" t="n">
        <v>55.18</v>
      </c>
      <c r="O39" t="n">
        <v>29294.6</v>
      </c>
      <c r="P39" t="n">
        <v>315.59</v>
      </c>
      <c r="Q39" t="n">
        <v>446.57</v>
      </c>
      <c r="R39" t="n">
        <v>57.16</v>
      </c>
      <c r="S39" t="n">
        <v>40.63</v>
      </c>
      <c r="T39" t="n">
        <v>3195.12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561.6542912645501</v>
      </c>
      <c r="AB39" t="n">
        <v>768.4801797467146</v>
      </c>
      <c r="AC39" t="n">
        <v>695.1375099603939</v>
      </c>
      <c r="AD39" t="n">
        <v>561654.2912645502</v>
      </c>
      <c r="AE39" t="n">
        <v>768480.1797467147</v>
      </c>
      <c r="AF39" t="n">
        <v>2.612012454796142e-06</v>
      </c>
      <c r="AG39" t="n">
        <v>17.17592592592593</v>
      </c>
      <c r="AH39" t="n">
        <v>695137.5099603939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3.3705</v>
      </c>
      <c r="E40" t="n">
        <v>29.67</v>
      </c>
      <c r="F40" t="n">
        <v>27</v>
      </c>
      <c r="G40" t="n">
        <v>231.43</v>
      </c>
      <c r="H40" t="n">
        <v>2.92</v>
      </c>
      <c r="I40" t="n">
        <v>7</v>
      </c>
      <c r="J40" t="n">
        <v>237.35</v>
      </c>
      <c r="K40" t="n">
        <v>52.44</v>
      </c>
      <c r="L40" t="n">
        <v>39</v>
      </c>
      <c r="M40" t="n">
        <v>5</v>
      </c>
      <c r="N40" t="n">
        <v>55.91</v>
      </c>
      <c r="O40" t="n">
        <v>29507.65</v>
      </c>
      <c r="P40" t="n">
        <v>317.39</v>
      </c>
      <c r="Q40" t="n">
        <v>446.56</v>
      </c>
      <c r="R40" t="n">
        <v>56.87</v>
      </c>
      <c r="S40" t="n">
        <v>40.63</v>
      </c>
      <c r="T40" t="n">
        <v>3052.09</v>
      </c>
      <c r="U40" t="n">
        <v>0.71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562.8302121313774</v>
      </c>
      <c r="AB40" t="n">
        <v>770.089126554675</v>
      </c>
      <c r="AC40" t="n">
        <v>696.5929011431734</v>
      </c>
      <c r="AD40" t="n">
        <v>562830.2121313774</v>
      </c>
      <c r="AE40" t="n">
        <v>770089.1265546749</v>
      </c>
      <c r="AF40" t="n">
        <v>2.61263257230329e-06</v>
      </c>
      <c r="AG40" t="n">
        <v>17.17013888888889</v>
      </c>
      <c r="AH40" t="n">
        <v>696592.9011431735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3.3701</v>
      </c>
      <c r="E41" t="n">
        <v>29.67</v>
      </c>
      <c r="F41" t="n">
        <v>27</v>
      </c>
      <c r="G41" t="n">
        <v>231.46</v>
      </c>
      <c r="H41" t="n">
        <v>2.98</v>
      </c>
      <c r="I41" t="n">
        <v>7</v>
      </c>
      <c r="J41" t="n">
        <v>239.09</v>
      </c>
      <c r="K41" t="n">
        <v>52.44</v>
      </c>
      <c r="L41" t="n">
        <v>40</v>
      </c>
      <c r="M41" t="n">
        <v>5</v>
      </c>
      <c r="N41" t="n">
        <v>56.65</v>
      </c>
      <c r="O41" t="n">
        <v>29721.73</v>
      </c>
      <c r="P41" t="n">
        <v>318.96</v>
      </c>
      <c r="Q41" t="n">
        <v>446.56</v>
      </c>
      <c r="R41" t="n">
        <v>56.96</v>
      </c>
      <c r="S41" t="n">
        <v>40.63</v>
      </c>
      <c r="T41" t="n">
        <v>3095.28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563.9961024639758</v>
      </c>
      <c r="AB41" t="n">
        <v>771.6843491431873</v>
      </c>
      <c r="AC41" t="n">
        <v>698.035877926747</v>
      </c>
      <c r="AD41" t="n">
        <v>563996.1024639758</v>
      </c>
      <c r="AE41" t="n">
        <v>771684.3491431873</v>
      </c>
      <c r="AF41" t="n">
        <v>2.612322513549717e-06</v>
      </c>
      <c r="AG41" t="n">
        <v>17.17013888888889</v>
      </c>
      <c r="AH41" t="n">
        <v>698035.8779267471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3.2251</v>
      </c>
      <c r="E2" t="n">
        <v>31.01</v>
      </c>
      <c r="F2" t="n">
        <v>28.65</v>
      </c>
      <c r="G2" t="n">
        <v>26.86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59</v>
      </c>
      <c r="N2" t="n">
        <v>3.01</v>
      </c>
      <c r="O2" t="n">
        <v>3454.41</v>
      </c>
      <c r="P2" t="n">
        <v>87.08</v>
      </c>
      <c r="Q2" t="n">
        <v>446.58</v>
      </c>
      <c r="R2" t="n">
        <v>110.08</v>
      </c>
      <c r="S2" t="n">
        <v>40.63</v>
      </c>
      <c r="T2" t="n">
        <v>29371.31</v>
      </c>
      <c r="U2" t="n">
        <v>0.37</v>
      </c>
      <c r="V2" t="n">
        <v>0.73</v>
      </c>
      <c r="W2" t="n">
        <v>2.72</v>
      </c>
      <c r="X2" t="n">
        <v>1.82</v>
      </c>
      <c r="Y2" t="n">
        <v>0.5</v>
      </c>
      <c r="Z2" t="n">
        <v>10</v>
      </c>
      <c r="AA2" t="n">
        <v>313.9759312075126</v>
      </c>
      <c r="AB2" t="n">
        <v>429.5957207186051</v>
      </c>
      <c r="AC2" t="n">
        <v>388.5957080746014</v>
      </c>
      <c r="AD2" t="n">
        <v>313975.9312075126</v>
      </c>
      <c r="AE2" t="n">
        <v>429595.7207186051</v>
      </c>
      <c r="AF2" t="n">
        <v>3.687342088512505e-06</v>
      </c>
      <c r="AG2" t="n">
        <v>17.94560185185185</v>
      </c>
      <c r="AH2" t="n">
        <v>388595.7080746014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3.2982</v>
      </c>
      <c r="E3" t="n">
        <v>30.32</v>
      </c>
      <c r="F3" t="n">
        <v>28.16</v>
      </c>
      <c r="G3" t="n">
        <v>36.73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83.3</v>
      </c>
      <c r="Q3" t="n">
        <v>446.59</v>
      </c>
      <c r="R3" t="n">
        <v>92.52</v>
      </c>
      <c r="S3" t="n">
        <v>40.63</v>
      </c>
      <c r="T3" t="n">
        <v>20682.3</v>
      </c>
      <c r="U3" t="n">
        <v>0.44</v>
      </c>
      <c r="V3" t="n">
        <v>0.74</v>
      </c>
      <c r="W3" t="n">
        <v>2.75</v>
      </c>
      <c r="X3" t="n">
        <v>1.33</v>
      </c>
      <c r="Y3" t="n">
        <v>0.5</v>
      </c>
      <c r="Z3" t="n">
        <v>10</v>
      </c>
      <c r="AA3" t="n">
        <v>300.9991302745834</v>
      </c>
      <c r="AB3" t="n">
        <v>411.8402891861188</v>
      </c>
      <c r="AC3" t="n">
        <v>372.534830007671</v>
      </c>
      <c r="AD3" t="n">
        <v>300999.1302745834</v>
      </c>
      <c r="AE3" t="n">
        <v>411840.2891861188</v>
      </c>
      <c r="AF3" t="n">
        <v>3.770919250978868e-06</v>
      </c>
      <c r="AG3" t="n">
        <v>17.5462962962963</v>
      </c>
      <c r="AH3" t="n">
        <v>372534.830007671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2.5337</v>
      </c>
      <c r="E2" t="n">
        <v>39.47</v>
      </c>
      <c r="F2" t="n">
        <v>33.08</v>
      </c>
      <c r="G2" t="n">
        <v>9.27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212</v>
      </c>
      <c r="N2" t="n">
        <v>12.99</v>
      </c>
      <c r="O2" t="n">
        <v>12407.75</v>
      </c>
      <c r="P2" t="n">
        <v>295.23</v>
      </c>
      <c r="Q2" t="n">
        <v>446.59</v>
      </c>
      <c r="R2" t="n">
        <v>255.04</v>
      </c>
      <c r="S2" t="n">
        <v>40.63</v>
      </c>
      <c r="T2" t="n">
        <v>101102.48</v>
      </c>
      <c r="U2" t="n">
        <v>0.16</v>
      </c>
      <c r="V2" t="n">
        <v>0.63</v>
      </c>
      <c r="W2" t="n">
        <v>2.96</v>
      </c>
      <c r="X2" t="n">
        <v>6.25</v>
      </c>
      <c r="Y2" t="n">
        <v>0.5</v>
      </c>
      <c r="Z2" t="n">
        <v>10</v>
      </c>
      <c r="AA2" t="n">
        <v>688.8010807998235</v>
      </c>
      <c r="AB2" t="n">
        <v>942.4480265093437</v>
      </c>
      <c r="AC2" t="n">
        <v>852.502109593404</v>
      </c>
      <c r="AD2" t="n">
        <v>688801.0807998235</v>
      </c>
      <c r="AE2" t="n">
        <v>942448.0265093436</v>
      </c>
      <c r="AF2" t="n">
        <v>2.266893955639941e-06</v>
      </c>
      <c r="AG2" t="n">
        <v>22.84143518518519</v>
      </c>
      <c r="AH2" t="n">
        <v>852502.109593404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2.9849</v>
      </c>
      <c r="E3" t="n">
        <v>33.5</v>
      </c>
      <c r="F3" t="n">
        <v>29.56</v>
      </c>
      <c r="G3" t="n">
        <v>18.67</v>
      </c>
      <c r="H3" t="n">
        <v>0.35</v>
      </c>
      <c r="I3" t="n">
        <v>95</v>
      </c>
      <c r="J3" t="n">
        <v>99.95</v>
      </c>
      <c r="K3" t="n">
        <v>39.72</v>
      </c>
      <c r="L3" t="n">
        <v>2</v>
      </c>
      <c r="M3" t="n">
        <v>93</v>
      </c>
      <c r="N3" t="n">
        <v>13.24</v>
      </c>
      <c r="O3" t="n">
        <v>12561.45</v>
      </c>
      <c r="P3" t="n">
        <v>260.77</v>
      </c>
      <c r="Q3" t="n">
        <v>446.61</v>
      </c>
      <c r="R3" t="n">
        <v>140.37</v>
      </c>
      <c r="S3" t="n">
        <v>40.63</v>
      </c>
      <c r="T3" t="n">
        <v>44360.46</v>
      </c>
      <c r="U3" t="n">
        <v>0.29</v>
      </c>
      <c r="V3" t="n">
        <v>0.7</v>
      </c>
      <c r="W3" t="n">
        <v>2.76</v>
      </c>
      <c r="X3" t="n">
        <v>2.73</v>
      </c>
      <c r="Y3" t="n">
        <v>0.5</v>
      </c>
      <c r="Z3" t="n">
        <v>10</v>
      </c>
      <c r="AA3" t="n">
        <v>547.8809669526522</v>
      </c>
      <c r="AB3" t="n">
        <v>749.6349097869918</v>
      </c>
      <c r="AC3" t="n">
        <v>678.0908061161246</v>
      </c>
      <c r="AD3" t="n">
        <v>547880.9669526522</v>
      </c>
      <c r="AE3" t="n">
        <v>749634.9097869918</v>
      </c>
      <c r="AF3" t="n">
        <v>2.670581271732905e-06</v>
      </c>
      <c r="AG3" t="n">
        <v>19.38657407407407</v>
      </c>
      <c r="AH3" t="n">
        <v>678090.8061161245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3.1442</v>
      </c>
      <c r="E4" t="n">
        <v>31.8</v>
      </c>
      <c r="F4" t="n">
        <v>28.56</v>
      </c>
      <c r="G4" t="n">
        <v>28.09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249.03</v>
      </c>
      <c r="Q4" t="n">
        <v>446.57</v>
      </c>
      <c r="R4" t="n">
        <v>107.65</v>
      </c>
      <c r="S4" t="n">
        <v>40.63</v>
      </c>
      <c r="T4" t="n">
        <v>28169.38</v>
      </c>
      <c r="U4" t="n">
        <v>0.38</v>
      </c>
      <c r="V4" t="n">
        <v>0.73</v>
      </c>
      <c r="W4" t="n">
        <v>2.71</v>
      </c>
      <c r="X4" t="n">
        <v>1.73</v>
      </c>
      <c r="Y4" t="n">
        <v>0.5</v>
      </c>
      <c r="Z4" t="n">
        <v>10</v>
      </c>
      <c r="AA4" t="n">
        <v>504.3699585526314</v>
      </c>
      <c r="AB4" t="n">
        <v>690.1012285238693</v>
      </c>
      <c r="AC4" t="n">
        <v>624.2389358367079</v>
      </c>
      <c r="AD4" t="n">
        <v>504369.9585526314</v>
      </c>
      <c r="AE4" t="n">
        <v>690101.2285238693</v>
      </c>
      <c r="AF4" t="n">
        <v>2.813106514316258e-06</v>
      </c>
      <c r="AG4" t="n">
        <v>18.40277777777778</v>
      </c>
      <c r="AH4" t="n">
        <v>624238.9358367079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3.2244</v>
      </c>
      <c r="E5" t="n">
        <v>31.01</v>
      </c>
      <c r="F5" t="n">
        <v>28.1</v>
      </c>
      <c r="G5" t="n">
        <v>37.47</v>
      </c>
      <c r="H5" t="n">
        <v>0.6899999999999999</v>
      </c>
      <c r="I5" t="n">
        <v>45</v>
      </c>
      <c r="J5" t="n">
        <v>102.45</v>
      </c>
      <c r="K5" t="n">
        <v>39.72</v>
      </c>
      <c r="L5" t="n">
        <v>4</v>
      </c>
      <c r="M5" t="n">
        <v>43</v>
      </c>
      <c r="N5" t="n">
        <v>13.74</v>
      </c>
      <c r="O5" t="n">
        <v>12870.03</v>
      </c>
      <c r="P5" t="n">
        <v>242.15</v>
      </c>
      <c r="Q5" t="n">
        <v>446.6</v>
      </c>
      <c r="R5" t="n">
        <v>92.63</v>
      </c>
      <c r="S5" t="n">
        <v>40.63</v>
      </c>
      <c r="T5" t="n">
        <v>20741.8</v>
      </c>
      <c r="U5" t="n">
        <v>0.44</v>
      </c>
      <c r="V5" t="n">
        <v>0.74</v>
      </c>
      <c r="W5" t="n">
        <v>2.68</v>
      </c>
      <c r="X5" t="n">
        <v>1.27</v>
      </c>
      <c r="Y5" t="n">
        <v>0.5</v>
      </c>
      <c r="Z5" t="n">
        <v>10</v>
      </c>
      <c r="AA5" t="n">
        <v>490.7265055980721</v>
      </c>
      <c r="AB5" t="n">
        <v>671.4336542847774</v>
      </c>
      <c r="AC5" t="n">
        <v>607.3529686828898</v>
      </c>
      <c r="AD5" t="n">
        <v>490726.5055980721</v>
      </c>
      <c r="AE5" t="n">
        <v>671433.6542847774</v>
      </c>
      <c r="AF5" t="n">
        <v>2.88486121899413e-06</v>
      </c>
      <c r="AG5" t="n">
        <v>17.94560185185185</v>
      </c>
      <c r="AH5" t="n">
        <v>607352.9686828898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3.2768</v>
      </c>
      <c r="E6" t="n">
        <v>30.52</v>
      </c>
      <c r="F6" t="n">
        <v>27.81</v>
      </c>
      <c r="G6" t="n">
        <v>47.67</v>
      </c>
      <c r="H6" t="n">
        <v>0.85</v>
      </c>
      <c r="I6" t="n">
        <v>35</v>
      </c>
      <c r="J6" t="n">
        <v>103.71</v>
      </c>
      <c r="K6" t="n">
        <v>39.72</v>
      </c>
      <c r="L6" t="n">
        <v>5</v>
      </c>
      <c r="M6" t="n">
        <v>33</v>
      </c>
      <c r="N6" t="n">
        <v>14</v>
      </c>
      <c r="O6" t="n">
        <v>13024.91</v>
      </c>
      <c r="P6" t="n">
        <v>236.45</v>
      </c>
      <c r="Q6" t="n">
        <v>446.56</v>
      </c>
      <c r="R6" t="n">
        <v>83.34</v>
      </c>
      <c r="S6" t="n">
        <v>40.63</v>
      </c>
      <c r="T6" t="n">
        <v>16142.79</v>
      </c>
      <c r="U6" t="n">
        <v>0.49</v>
      </c>
      <c r="V6" t="n">
        <v>0.75</v>
      </c>
      <c r="W6" t="n">
        <v>2.67</v>
      </c>
      <c r="X6" t="n">
        <v>0.98</v>
      </c>
      <c r="Y6" t="n">
        <v>0.5</v>
      </c>
      <c r="Z6" t="n">
        <v>10</v>
      </c>
      <c r="AA6" t="n">
        <v>473.6498182518367</v>
      </c>
      <c r="AB6" t="n">
        <v>648.0685772873826</v>
      </c>
      <c r="AC6" t="n">
        <v>586.2178218410348</v>
      </c>
      <c r="AD6" t="n">
        <v>473649.8182518367</v>
      </c>
      <c r="AE6" t="n">
        <v>648068.5772873826</v>
      </c>
      <c r="AF6" t="n">
        <v>2.931743345242515e-06</v>
      </c>
      <c r="AG6" t="n">
        <v>17.66203703703704</v>
      </c>
      <c r="AH6" t="n">
        <v>586217.8218410348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3.3089</v>
      </c>
      <c r="E7" t="n">
        <v>30.22</v>
      </c>
      <c r="F7" t="n">
        <v>27.64</v>
      </c>
      <c r="G7" t="n">
        <v>57.18</v>
      </c>
      <c r="H7" t="n">
        <v>1.01</v>
      </c>
      <c r="I7" t="n">
        <v>29</v>
      </c>
      <c r="J7" t="n">
        <v>104.97</v>
      </c>
      <c r="K7" t="n">
        <v>39.72</v>
      </c>
      <c r="L7" t="n">
        <v>6</v>
      </c>
      <c r="M7" t="n">
        <v>27</v>
      </c>
      <c r="N7" t="n">
        <v>14.25</v>
      </c>
      <c r="O7" t="n">
        <v>13180.19</v>
      </c>
      <c r="P7" t="n">
        <v>231.61</v>
      </c>
      <c r="Q7" t="n">
        <v>446.56</v>
      </c>
      <c r="R7" t="n">
        <v>77.56</v>
      </c>
      <c r="S7" t="n">
        <v>40.63</v>
      </c>
      <c r="T7" t="n">
        <v>13285.24</v>
      </c>
      <c r="U7" t="n">
        <v>0.52</v>
      </c>
      <c r="V7" t="n">
        <v>0.75</v>
      </c>
      <c r="W7" t="n">
        <v>2.66</v>
      </c>
      <c r="X7" t="n">
        <v>0.8100000000000001</v>
      </c>
      <c r="Y7" t="n">
        <v>0.5</v>
      </c>
      <c r="Z7" t="n">
        <v>10</v>
      </c>
      <c r="AA7" t="n">
        <v>466.9614791694966</v>
      </c>
      <c r="AB7" t="n">
        <v>638.9172966862293</v>
      </c>
      <c r="AC7" t="n">
        <v>577.9399266165528</v>
      </c>
      <c r="AD7" t="n">
        <v>466961.4791694966</v>
      </c>
      <c r="AE7" t="n">
        <v>638917.2966862293</v>
      </c>
      <c r="AF7" t="n">
        <v>2.960463121054979e-06</v>
      </c>
      <c r="AG7" t="n">
        <v>17.48842592592593</v>
      </c>
      <c r="AH7" t="n">
        <v>577939.9266165529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3.332</v>
      </c>
      <c r="E8" t="n">
        <v>30.01</v>
      </c>
      <c r="F8" t="n">
        <v>27.51</v>
      </c>
      <c r="G8" t="n">
        <v>66.02</v>
      </c>
      <c r="H8" t="n">
        <v>1.16</v>
      </c>
      <c r="I8" t="n">
        <v>25</v>
      </c>
      <c r="J8" t="n">
        <v>106.23</v>
      </c>
      <c r="K8" t="n">
        <v>39.72</v>
      </c>
      <c r="L8" t="n">
        <v>7</v>
      </c>
      <c r="M8" t="n">
        <v>23</v>
      </c>
      <c r="N8" t="n">
        <v>14.52</v>
      </c>
      <c r="O8" t="n">
        <v>13335.87</v>
      </c>
      <c r="P8" t="n">
        <v>227.65</v>
      </c>
      <c r="Q8" t="n">
        <v>446.56</v>
      </c>
      <c r="R8" t="n">
        <v>73.34999999999999</v>
      </c>
      <c r="S8" t="n">
        <v>40.63</v>
      </c>
      <c r="T8" t="n">
        <v>11199.12</v>
      </c>
      <c r="U8" t="n">
        <v>0.55</v>
      </c>
      <c r="V8" t="n">
        <v>0.76</v>
      </c>
      <c r="W8" t="n">
        <v>2.65</v>
      </c>
      <c r="X8" t="n">
        <v>0.68</v>
      </c>
      <c r="Y8" t="n">
        <v>0.5</v>
      </c>
      <c r="Z8" t="n">
        <v>10</v>
      </c>
      <c r="AA8" t="n">
        <v>461.9804519100825</v>
      </c>
      <c r="AB8" t="n">
        <v>632.1020354424854</v>
      </c>
      <c r="AC8" t="n">
        <v>571.7751043406325</v>
      </c>
      <c r="AD8" t="n">
        <v>461980.4519100825</v>
      </c>
      <c r="AE8" t="n">
        <v>632102.0354424855</v>
      </c>
      <c r="AF8" t="n">
        <v>2.981130623275164e-06</v>
      </c>
      <c r="AG8" t="n">
        <v>17.36689814814815</v>
      </c>
      <c r="AH8" t="n">
        <v>571775.1043406326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3.3535</v>
      </c>
      <c r="E9" t="n">
        <v>29.82</v>
      </c>
      <c r="F9" t="n">
        <v>27.4</v>
      </c>
      <c r="G9" t="n">
        <v>78.28</v>
      </c>
      <c r="H9" t="n">
        <v>1.31</v>
      </c>
      <c r="I9" t="n">
        <v>21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223.34</v>
      </c>
      <c r="Q9" t="n">
        <v>446.56</v>
      </c>
      <c r="R9" t="n">
        <v>69.79000000000001</v>
      </c>
      <c r="S9" t="n">
        <v>40.63</v>
      </c>
      <c r="T9" t="n">
        <v>9437.700000000001</v>
      </c>
      <c r="U9" t="n">
        <v>0.58</v>
      </c>
      <c r="V9" t="n">
        <v>0.76</v>
      </c>
      <c r="W9" t="n">
        <v>2.65</v>
      </c>
      <c r="X9" t="n">
        <v>0.57</v>
      </c>
      <c r="Y9" t="n">
        <v>0.5</v>
      </c>
      <c r="Z9" t="n">
        <v>10</v>
      </c>
      <c r="AA9" t="n">
        <v>456.9873897510146</v>
      </c>
      <c r="AB9" t="n">
        <v>625.2703075180929</v>
      </c>
      <c r="AC9" t="n">
        <v>565.5953869409535</v>
      </c>
      <c r="AD9" t="n">
        <v>456987.3897510146</v>
      </c>
      <c r="AE9" t="n">
        <v>625270.3075180929</v>
      </c>
      <c r="AF9" t="n">
        <v>3.000366610190055e-06</v>
      </c>
      <c r="AG9" t="n">
        <v>17.25694444444445</v>
      </c>
      <c r="AH9" t="n">
        <v>565595.3869409536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3.3645</v>
      </c>
      <c r="E10" t="n">
        <v>29.72</v>
      </c>
      <c r="F10" t="n">
        <v>27.34</v>
      </c>
      <c r="G10" t="n">
        <v>86.34999999999999</v>
      </c>
      <c r="H10" t="n">
        <v>1.46</v>
      </c>
      <c r="I10" t="n">
        <v>19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220.67</v>
      </c>
      <c r="Q10" t="n">
        <v>446.56</v>
      </c>
      <c r="R10" t="n">
        <v>68.2</v>
      </c>
      <c r="S10" t="n">
        <v>40.63</v>
      </c>
      <c r="T10" t="n">
        <v>8657.23</v>
      </c>
      <c r="U10" t="n">
        <v>0.6</v>
      </c>
      <c r="V10" t="n">
        <v>0.76</v>
      </c>
      <c r="W10" t="n">
        <v>2.64</v>
      </c>
      <c r="X10" t="n">
        <v>0.52</v>
      </c>
      <c r="Y10" t="n">
        <v>0.5</v>
      </c>
      <c r="Z10" t="n">
        <v>10</v>
      </c>
      <c r="AA10" t="n">
        <v>454.1126402921137</v>
      </c>
      <c r="AB10" t="n">
        <v>621.3369484834293</v>
      </c>
      <c r="AC10" t="n">
        <v>562.0374221720542</v>
      </c>
      <c r="AD10" t="n">
        <v>454112.6402921136</v>
      </c>
      <c r="AE10" t="n">
        <v>621336.9484834293</v>
      </c>
      <c r="AF10" t="n">
        <v>3.010208277913953e-06</v>
      </c>
      <c r="AG10" t="n">
        <v>17.19907407407407</v>
      </c>
      <c r="AH10" t="n">
        <v>562037.4221720542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3.3764</v>
      </c>
      <c r="E11" t="n">
        <v>29.62</v>
      </c>
      <c r="F11" t="n">
        <v>27.28</v>
      </c>
      <c r="G11" t="n">
        <v>96.28</v>
      </c>
      <c r="H11" t="n">
        <v>1.6</v>
      </c>
      <c r="I11" t="n">
        <v>17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216.48</v>
      </c>
      <c r="Q11" t="n">
        <v>446.56</v>
      </c>
      <c r="R11" t="n">
        <v>66.09</v>
      </c>
      <c r="S11" t="n">
        <v>40.63</v>
      </c>
      <c r="T11" t="n">
        <v>7608.04</v>
      </c>
      <c r="U11" t="n">
        <v>0.61</v>
      </c>
      <c r="V11" t="n">
        <v>0.76</v>
      </c>
      <c r="W11" t="n">
        <v>2.63</v>
      </c>
      <c r="X11" t="n">
        <v>0.45</v>
      </c>
      <c r="Y11" t="n">
        <v>0.5</v>
      </c>
      <c r="Z11" t="n">
        <v>10</v>
      </c>
      <c r="AA11" t="n">
        <v>442.3335623314995</v>
      </c>
      <c r="AB11" t="n">
        <v>605.2202943614728</v>
      </c>
      <c r="AC11" t="n">
        <v>547.4589188996312</v>
      </c>
      <c r="AD11" t="n">
        <v>442333.5623314995</v>
      </c>
      <c r="AE11" t="n">
        <v>605220.2943614728</v>
      </c>
      <c r="AF11" t="n">
        <v>3.020855172997078e-06</v>
      </c>
      <c r="AG11" t="n">
        <v>17.14120370370371</v>
      </c>
      <c r="AH11" t="n">
        <v>547458.9188996311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3.3876</v>
      </c>
      <c r="E12" t="n">
        <v>29.52</v>
      </c>
      <c r="F12" t="n">
        <v>27.22</v>
      </c>
      <c r="G12" t="n">
        <v>108.89</v>
      </c>
      <c r="H12" t="n">
        <v>1.74</v>
      </c>
      <c r="I12" t="n">
        <v>15</v>
      </c>
      <c r="J12" t="n">
        <v>111.32</v>
      </c>
      <c r="K12" t="n">
        <v>39.72</v>
      </c>
      <c r="L12" t="n">
        <v>11</v>
      </c>
      <c r="M12" t="n">
        <v>13</v>
      </c>
      <c r="N12" t="n">
        <v>15.6</v>
      </c>
      <c r="O12" t="n">
        <v>13962.83</v>
      </c>
      <c r="P12" t="n">
        <v>211.67</v>
      </c>
      <c r="Q12" t="n">
        <v>446.58</v>
      </c>
      <c r="R12" t="n">
        <v>64.12</v>
      </c>
      <c r="S12" t="n">
        <v>40.63</v>
      </c>
      <c r="T12" t="n">
        <v>6634.27</v>
      </c>
      <c r="U12" t="n">
        <v>0.63</v>
      </c>
      <c r="V12" t="n">
        <v>0.76</v>
      </c>
      <c r="W12" t="n">
        <v>2.63</v>
      </c>
      <c r="X12" t="n">
        <v>0.4</v>
      </c>
      <c r="Y12" t="n">
        <v>0.5</v>
      </c>
      <c r="Z12" t="n">
        <v>10</v>
      </c>
      <c r="AA12" t="n">
        <v>437.9591182946785</v>
      </c>
      <c r="AB12" t="n">
        <v>599.2349870434437</v>
      </c>
      <c r="AC12" t="n">
        <v>542.0448409116032</v>
      </c>
      <c r="AD12" t="n">
        <v>437959.1182946785</v>
      </c>
      <c r="AE12" t="n">
        <v>599234.9870434436</v>
      </c>
      <c r="AF12" t="n">
        <v>3.030875780134137e-06</v>
      </c>
      <c r="AG12" t="n">
        <v>17.08333333333333</v>
      </c>
      <c r="AH12" t="n">
        <v>542044.8409116032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3.3941</v>
      </c>
      <c r="E13" t="n">
        <v>29.46</v>
      </c>
      <c r="F13" t="n">
        <v>27.19</v>
      </c>
      <c r="G13" t="n">
        <v>116.52</v>
      </c>
      <c r="H13" t="n">
        <v>1.88</v>
      </c>
      <c r="I13" t="n">
        <v>14</v>
      </c>
      <c r="J13" t="n">
        <v>112.59</v>
      </c>
      <c r="K13" t="n">
        <v>39.72</v>
      </c>
      <c r="L13" t="n">
        <v>12</v>
      </c>
      <c r="M13" t="n">
        <v>12</v>
      </c>
      <c r="N13" t="n">
        <v>15.88</v>
      </c>
      <c r="O13" t="n">
        <v>14120.58</v>
      </c>
      <c r="P13" t="n">
        <v>208.38</v>
      </c>
      <c r="Q13" t="n">
        <v>446.56</v>
      </c>
      <c r="R13" t="n">
        <v>62.99</v>
      </c>
      <c r="S13" t="n">
        <v>40.63</v>
      </c>
      <c r="T13" t="n">
        <v>6077.44</v>
      </c>
      <c r="U13" t="n">
        <v>0.64</v>
      </c>
      <c r="V13" t="n">
        <v>0.76</v>
      </c>
      <c r="W13" t="n">
        <v>2.63</v>
      </c>
      <c r="X13" t="n">
        <v>0.36</v>
      </c>
      <c r="Y13" t="n">
        <v>0.5</v>
      </c>
      <c r="Z13" t="n">
        <v>10</v>
      </c>
      <c r="AA13" t="n">
        <v>435.0920689519086</v>
      </c>
      <c r="AB13" t="n">
        <v>595.3121636473759</v>
      </c>
      <c r="AC13" t="n">
        <v>538.4964062747389</v>
      </c>
      <c r="AD13" t="n">
        <v>435092.0689519086</v>
      </c>
      <c r="AE13" t="n">
        <v>595312.1636473759</v>
      </c>
      <c r="AF13" t="n">
        <v>3.036691311061895e-06</v>
      </c>
      <c r="AG13" t="n">
        <v>17.04861111111111</v>
      </c>
      <c r="AH13" t="n">
        <v>538496.4062747388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3.3977</v>
      </c>
      <c r="E14" t="n">
        <v>29.43</v>
      </c>
      <c r="F14" t="n">
        <v>27.18</v>
      </c>
      <c r="G14" t="n">
        <v>125.43</v>
      </c>
      <c r="H14" t="n">
        <v>2.01</v>
      </c>
      <c r="I14" t="n">
        <v>13</v>
      </c>
      <c r="J14" t="n">
        <v>113.88</v>
      </c>
      <c r="K14" t="n">
        <v>39.72</v>
      </c>
      <c r="L14" t="n">
        <v>13</v>
      </c>
      <c r="M14" t="n">
        <v>11</v>
      </c>
      <c r="N14" t="n">
        <v>16.16</v>
      </c>
      <c r="O14" t="n">
        <v>14278.75</v>
      </c>
      <c r="P14" t="n">
        <v>205.95</v>
      </c>
      <c r="Q14" t="n">
        <v>446.56</v>
      </c>
      <c r="R14" t="n">
        <v>62.55</v>
      </c>
      <c r="S14" t="n">
        <v>40.63</v>
      </c>
      <c r="T14" t="n">
        <v>5860.83</v>
      </c>
      <c r="U14" t="n">
        <v>0.65</v>
      </c>
      <c r="V14" t="n">
        <v>0.76</v>
      </c>
      <c r="W14" t="n">
        <v>2.63</v>
      </c>
      <c r="X14" t="n">
        <v>0.35</v>
      </c>
      <c r="Y14" t="n">
        <v>0.5</v>
      </c>
      <c r="Z14" t="n">
        <v>10</v>
      </c>
      <c r="AA14" t="n">
        <v>433.0949287566123</v>
      </c>
      <c r="AB14" t="n">
        <v>592.5795883245642</v>
      </c>
      <c r="AC14" t="n">
        <v>536.0246241055427</v>
      </c>
      <c r="AD14" t="n">
        <v>433094.9287566122</v>
      </c>
      <c r="AE14" t="n">
        <v>592579.5883245642</v>
      </c>
      <c r="AF14" t="n">
        <v>3.039912220498807e-06</v>
      </c>
      <c r="AG14" t="n">
        <v>17.03125</v>
      </c>
      <c r="AH14" t="n">
        <v>536024.6241055427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3.4052</v>
      </c>
      <c r="E15" t="n">
        <v>29.37</v>
      </c>
      <c r="F15" t="n">
        <v>27.13</v>
      </c>
      <c r="G15" t="n">
        <v>135.66</v>
      </c>
      <c r="H15" t="n">
        <v>2.14</v>
      </c>
      <c r="I15" t="n">
        <v>12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202.7</v>
      </c>
      <c r="Q15" t="n">
        <v>446.56</v>
      </c>
      <c r="R15" t="n">
        <v>60.98</v>
      </c>
      <c r="S15" t="n">
        <v>40.63</v>
      </c>
      <c r="T15" t="n">
        <v>5082.3</v>
      </c>
      <c r="U15" t="n">
        <v>0.67</v>
      </c>
      <c r="V15" t="n">
        <v>0.77</v>
      </c>
      <c r="W15" t="n">
        <v>2.63</v>
      </c>
      <c r="X15" t="n">
        <v>0.3</v>
      </c>
      <c r="Y15" t="n">
        <v>0.5</v>
      </c>
      <c r="Z15" t="n">
        <v>10</v>
      </c>
      <c r="AA15" t="n">
        <v>429.9821407962202</v>
      </c>
      <c r="AB15" t="n">
        <v>588.3205345106431</v>
      </c>
      <c r="AC15" t="n">
        <v>532.1720484100026</v>
      </c>
      <c r="AD15" t="n">
        <v>429982.1407962202</v>
      </c>
      <c r="AE15" t="n">
        <v>588320.5345106431</v>
      </c>
      <c r="AF15" t="n">
        <v>3.046622448492373e-06</v>
      </c>
      <c r="AG15" t="n">
        <v>16.99652777777778</v>
      </c>
      <c r="AH15" t="n">
        <v>532172.0484100026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3.4038</v>
      </c>
      <c r="E16" t="n">
        <v>29.38</v>
      </c>
      <c r="F16" t="n">
        <v>27.14</v>
      </c>
      <c r="G16" t="n">
        <v>135.72</v>
      </c>
      <c r="H16" t="n">
        <v>2.27</v>
      </c>
      <c r="I16" t="n">
        <v>12</v>
      </c>
      <c r="J16" t="n">
        <v>116.45</v>
      </c>
      <c r="K16" t="n">
        <v>39.72</v>
      </c>
      <c r="L16" t="n">
        <v>15</v>
      </c>
      <c r="M16" t="n">
        <v>3</v>
      </c>
      <c r="N16" t="n">
        <v>16.74</v>
      </c>
      <c r="O16" t="n">
        <v>14596.38</v>
      </c>
      <c r="P16" t="n">
        <v>201.22</v>
      </c>
      <c r="Q16" t="n">
        <v>446.56</v>
      </c>
      <c r="R16" t="n">
        <v>61.3</v>
      </c>
      <c r="S16" t="n">
        <v>40.63</v>
      </c>
      <c r="T16" t="n">
        <v>5238.32</v>
      </c>
      <c r="U16" t="n">
        <v>0.66</v>
      </c>
      <c r="V16" t="n">
        <v>0.77</v>
      </c>
      <c r="W16" t="n">
        <v>2.64</v>
      </c>
      <c r="X16" t="n">
        <v>0.32</v>
      </c>
      <c r="Y16" t="n">
        <v>0.5</v>
      </c>
      <c r="Z16" t="n">
        <v>10</v>
      </c>
      <c r="AA16" t="n">
        <v>429.2201146835376</v>
      </c>
      <c r="AB16" t="n">
        <v>587.2778967650514</v>
      </c>
      <c r="AC16" t="n">
        <v>531.228918547499</v>
      </c>
      <c r="AD16" t="n">
        <v>429220.1146835376</v>
      </c>
      <c r="AE16" t="n">
        <v>587277.8967650514</v>
      </c>
      <c r="AF16" t="n">
        <v>3.045369872600242e-06</v>
      </c>
      <c r="AG16" t="n">
        <v>17.00231481481481</v>
      </c>
      <c r="AH16" t="n">
        <v>531228.918547499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3.4078</v>
      </c>
      <c r="E17" t="n">
        <v>29.34</v>
      </c>
      <c r="F17" t="n">
        <v>27.13</v>
      </c>
      <c r="G17" t="n">
        <v>147.98</v>
      </c>
      <c r="H17" t="n">
        <v>2.4</v>
      </c>
      <c r="I17" t="n">
        <v>11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202.32</v>
      </c>
      <c r="Q17" t="n">
        <v>446.56</v>
      </c>
      <c r="R17" t="n">
        <v>60.72</v>
      </c>
      <c r="S17" t="n">
        <v>40.63</v>
      </c>
      <c r="T17" t="n">
        <v>4954.81</v>
      </c>
      <c r="U17" t="n">
        <v>0.67</v>
      </c>
      <c r="V17" t="n">
        <v>0.77</v>
      </c>
      <c r="W17" t="n">
        <v>2.64</v>
      </c>
      <c r="X17" t="n">
        <v>0.3</v>
      </c>
      <c r="Y17" t="n">
        <v>0.5</v>
      </c>
      <c r="Z17" t="n">
        <v>10</v>
      </c>
      <c r="AA17" t="n">
        <v>429.5440927605895</v>
      </c>
      <c r="AB17" t="n">
        <v>587.7211778629778</v>
      </c>
      <c r="AC17" t="n">
        <v>531.6298935195883</v>
      </c>
      <c r="AD17" t="n">
        <v>429544.0927605896</v>
      </c>
      <c r="AE17" t="n">
        <v>587721.1778629778</v>
      </c>
      <c r="AF17" t="n">
        <v>3.048948660863476e-06</v>
      </c>
      <c r="AG17" t="n">
        <v>16.97916666666667</v>
      </c>
      <c r="AH17" t="n">
        <v>531629.8935195883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2.3086</v>
      </c>
      <c r="E2" t="n">
        <v>43.32</v>
      </c>
      <c r="F2" t="n">
        <v>34.51</v>
      </c>
      <c r="G2" t="n">
        <v>7.93</v>
      </c>
      <c r="H2" t="n">
        <v>0.14</v>
      </c>
      <c r="I2" t="n">
        <v>261</v>
      </c>
      <c r="J2" t="n">
        <v>124.63</v>
      </c>
      <c r="K2" t="n">
        <v>45</v>
      </c>
      <c r="L2" t="n">
        <v>1</v>
      </c>
      <c r="M2" t="n">
        <v>259</v>
      </c>
      <c r="N2" t="n">
        <v>18.64</v>
      </c>
      <c r="O2" t="n">
        <v>15605.44</v>
      </c>
      <c r="P2" t="n">
        <v>360.6</v>
      </c>
      <c r="Q2" t="n">
        <v>446.61</v>
      </c>
      <c r="R2" t="n">
        <v>302.32</v>
      </c>
      <c r="S2" t="n">
        <v>40.63</v>
      </c>
      <c r="T2" t="n">
        <v>124503.32</v>
      </c>
      <c r="U2" t="n">
        <v>0.13</v>
      </c>
      <c r="V2" t="n">
        <v>0.6</v>
      </c>
      <c r="W2" t="n">
        <v>3.03</v>
      </c>
      <c r="X2" t="n">
        <v>7.68</v>
      </c>
      <c r="Y2" t="n">
        <v>0.5</v>
      </c>
      <c r="Z2" t="n">
        <v>10</v>
      </c>
      <c r="AA2" t="n">
        <v>853.3495987655906</v>
      </c>
      <c r="AB2" t="n">
        <v>1167.590568158378</v>
      </c>
      <c r="AC2" t="n">
        <v>1056.157363056996</v>
      </c>
      <c r="AD2" t="n">
        <v>853349.5987655906</v>
      </c>
      <c r="AE2" t="n">
        <v>1167590.568158378</v>
      </c>
      <c r="AF2" t="n">
        <v>1.950743362658904e-06</v>
      </c>
      <c r="AG2" t="n">
        <v>25.06944444444445</v>
      </c>
      <c r="AH2" t="n">
        <v>1056157.363056996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2.8496</v>
      </c>
      <c r="E3" t="n">
        <v>35.09</v>
      </c>
      <c r="F3" t="n">
        <v>30.07</v>
      </c>
      <c r="G3" t="n">
        <v>15.97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311.8</v>
      </c>
      <c r="Q3" t="n">
        <v>446.58</v>
      </c>
      <c r="R3" t="n">
        <v>157.25</v>
      </c>
      <c r="S3" t="n">
        <v>40.63</v>
      </c>
      <c r="T3" t="n">
        <v>52708.36</v>
      </c>
      <c r="U3" t="n">
        <v>0.26</v>
      </c>
      <c r="V3" t="n">
        <v>0.6899999999999999</v>
      </c>
      <c r="W3" t="n">
        <v>2.79</v>
      </c>
      <c r="X3" t="n">
        <v>3.24</v>
      </c>
      <c r="Y3" t="n">
        <v>0.5</v>
      </c>
      <c r="Z3" t="n">
        <v>10</v>
      </c>
      <c r="AA3" t="n">
        <v>635.016973633304</v>
      </c>
      <c r="AB3" t="n">
        <v>868.8582382967663</v>
      </c>
      <c r="AC3" t="n">
        <v>785.9356274839186</v>
      </c>
      <c r="AD3" t="n">
        <v>635016.973633304</v>
      </c>
      <c r="AE3" t="n">
        <v>868858.2382967663</v>
      </c>
      <c r="AF3" t="n">
        <v>2.407882823456993e-06</v>
      </c>
      <c r="AG3" t="n">
        <v>20.30671296296297</v>
      </c>
      <c r="AH3" t="n">
        <v>785935.6274839186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3.0377</v>
      </c>
      <c r="E4" t="n">
        <v>32.92</v>
      </c>
      <c r="F4" t="n">
        <v>28.92</v>
      </c>
      <c r="G4" t="n">
        <v>23.77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297.68</v>
      </c>
      <c r="Q4" t="n">
        <v>446.58</v>
      </c>
      <c r="R4" t="n">
        <v>119.18</v>
      </c>
      <c r="S4" t="n">
        <v>40.63</v>
      </c>
      <c r="T4" t="n">
        <v>33872.8</v>
      </c>
      <c r="U4" t="n">
        <v>0.34</v>
      </c>
      <c r="V4" t="n">
        <v>0.72</v>
      </c>
      <c r="W4" t="n">
        <v>2.74</v>
      </c>
      <c r="X4" t="n">
        <v>2.09</v>
      </c>
      <c r="Y4" t="n">
        <v>0.5</v>
      </c>
      <c r="Z4" t="n">
        <v>10</v>
      </c>
      <c r="AA4" t="n">
        <v>579.9007329717423</v>
      </c>
      <c r="AB4" t="n">
        <v>793.4457662666906</v>
      </c>
      <c r="AC4" t="n">
        <v>717.7204159423239</v>
      </c>
      <c r="AD4" t="n">
        <v>579900.7329717423</v>
      </c>
      <c r="AE4" t="n">
        <v>793445.7662666906</v>
      </c>
      <c r="AF4" t="n">
        <v>2.566825397534849e-06</v>
      </c>
      <c r="AG4" t="n">
        <v>19.05092592592593</v>
      </c>
      <c r="AH4" t="n">
        <v>717720.415942324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3.1415</v>
      </c>
      <c r="E5" t="n">
        <v>31.83</v>
      </c>
      <c r="F5" t="n">
        <v>28.35</v>
      </c>
      <c r="G5" t="n">
        <v>32.09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51</v>
      </c>
      <c r="N5" t="n">
        <v>19.59</v>
      </c>
      <c r="O5" t="n">
        <v>16093.6</v>
      </c>
      <c r="P5" t="n">
        <v>289.61</v>
      </c>
      <c r="Q5" t="n">
        <v>446.57</v>
      </c>
      <c r="R5" t="n">
        <v>100.77</v>
      </c>
      <c r="S5" t="n">
        <v>40.63</v>
      </c>
      <c r="T5" t="n">
        <v>24768.23</v>
      </c>
      <c r="U5" t="n">
        <v>0.4</v>
      </c>
      <c r="V5" t="n">
        <v>0.73</v>
      </c>
      <c r="W5" t="n">
        <v>2.7</v>
      </c>
      <c r="X5" t="n">
        <v>1.52</v>
      </c>
      <c r="Y5" t="n">
        <v>0.5</v>
      </c>
      <c r="Z5" t="n">
        <v>10</v>
      </c>
      <c r="AA5" t="n">
        <v>552.1585107121307</v>
      </c>
      <c r="AB5" t="n">
        <v>755.4876338706225</v>
      </c>
      <c r="AC5" t="n">
        <v>683.3849544275633</v>
      </c>
      <c r="AD5" t="n">
        <v>552158.5107121307</v>
      </c>
      <c r="AE5" t="n">
        <v>755487.6338706225</v>
      </c>
      <c r="AF5" t="n">
        <v>2.654535334745277e-06</v>
      </c>
      <c r="AG5" t="n">
        <v>18.42013888888889</v>
      </c>
      <c r="AH5" t="n">
        <v>683384.9544275634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3.2053</v>
      </c>
      <c r="E6" t="n">
        <v>31.2</v>
      </c>
      <c r="F6" t="n">
        <v>27.99</v>
      </c>
      <c r="G6" t="n">
        <v>39.99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284</v>
      </c>
      <c r="Q6" t="n">
        <v>446.57</v>
      </c>
      <c r="R6" t="n">
        <v>89.04000000000001</v>
      </c>
      <c r="S6" t="n">
        <v>40.63</v>
      </c>
      <c r="T6" t="n">
        <v>18958.07</v>
      </c>
      <c r="U6" t="n">
        <v>0.46</v>
      </c>
      <c r="V6" t="n">
        <v>0.74</v>
      </c>
      <c r="W6" t="n">
        <v>2.68</v>
      </c>
      <c r="X6" t="n">
        <v>1.16</v>
      </c>
      <c r="Y6" t="n">
        <v>0.5</v>
      </c>
      <c r="Z6" t="n">
        <v>10</v>
      </c>
      <c r="AA6" t="n">
        <v>540.3318190477559</v>
      </c>
      <c r="AB6" t="n">
        <v>739.3058325786125</v>
      </c>
      <c r="AC6" t="n">
        <v>668.7475215395619</v>
      </c>
      <c r="AD6" t="n">
        <v>540331.8190477559</v>
      </c>
      <c r="AE6" t="n">
        <v>739305.8325786125</v>
      </c>
      <c r="AF6" t="n">
        <v>2.708445681508527e-06</v>
      </c>
      <c r="AG6" t="n">
        <v>18.05555555555555</v>
      </c>
      <c r="AH6" t="n">
        <v>668747.5215395619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3.2405</v>
      </c>
      <c r="E7" t="n">
        <v>30.86</v>
      </c>
      <c r="F7" t="n">
        <v>27.83</v>
      </c>
      <c r="G7" t="n">
        <v>47.71</v>
      </c>
      <c r="H7" t="n">
        <v>0.8100000000000001</v>
      </c>
      <c r="I7" t="n">
        <v>35</v>
      </c>
      <c r="J7" t="n">
        <v>131.25</v>
      </c>
      <c r="K7" t="n">
        <v>45</v>
      </c>
      <c r="L7" t="n">
        <v>6</v>
      </c>
      <c r="M7" t="n">
        <v>33</v>
      </c>
      <c r="N7" t="n">
        <v>20.25</v>
      </c>
      <c r="O7" t="n">
        <v>16421.36</v>
      </c>
      <c r="P7" t="n">
        <v>280.11</v>
      </c>
      <c r="Q7" t="n">
        <v>446.59</v>
      </c>
      <c r="R7" t="n">
        <v>84.05</v>
      </c>
      <c r="S7" t="n">
        <v>40.63</v>
      </c>
      <c r="T7" t="n">
        <v>16498.32</v>
      </c>
      <c r="U7" t="n">
        <v>0.48</v>
      </c>
      <c r="V7" t="n">
        <v>0.75</v>
      </c>
      <c r="W7" t="n">
        <v>2.66</v>
      </c>
      <c r="X7" t="n">
        <v>1</v>
      </c>
      <c r="Y7" t="n">
        <v>0.5</v>
      </c>
      <c r="Z7" t="n">
        <v>10</v>
      </c>
      <c r="AA7" t="n">
        <v>533.3710722696134</v>
      </c>
      <c r="AB7" t="n">
        <v>729.781831750283</v>
      </c>
      <c r="AC7" t="n">
        <v>660.1324779832692</v>
      </c>
      <c r="AD7" t="n">
        <v>533371.0722696134</v>
      </c>
      <c r="AE7" t="n">
        <v>729781.831750283</v>
      </c>
      <c r="AF7" t="n">
        <v>2.738189321102044e-06</v>
      </c>
      <c r="AG7" t="n">
        <v>17.8587962962963</v>
      </c>
      <c r="AH7" t="n">
        <v>660132.4779832691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3.2706</v>
      </c>
      <c r="E8" t="n">
        <v>30.58</v>
      </c>
      <c r="F8" t="n">
        <v>27.68</v>
      </c>
      <c r="G8" t="n">
        <v>55.35</v>
      </c>
      <c r="H8" t="n">
        <v>0.93</v>
      </c>
      <c r="I8" t="n">
        <v>30</v>
      </c>
      <c r="J8" t="n">
        <v>132.58</v>
      </c>
      <c r="K8" t="n">
        <v>45</v>
      </c>
      <c r="L8" t="n">
        <v>7</v>
      </c>
      <c r="M8" t="n">
        <v>28</v>
      </c>
      <c r="N8" t="n">
        <v>20.59</v>
      </c>
      <c r="O8" t="n">
        <v>16585.95</v>
      </c>
      <c r="P8" t="n">
        <v>276.45</v>
      </c>
      <c r="Q8" t="n">
        <v>446.56</v>
      </c>
      <c r="R8" t="n">
        <v>78.75</v>
      </c>
      <c r="S8" t="n">
        <v>40.63</v>
      </c>
      <c r="T8" t="n">
        <v>13875.73</v>
      </c>
      <c r="U8" t="n">
        <v>0.52</v>
      </c>
      <c r="V8" t="n">
        <v>0.75</v>
      </c>
      <c r="W8" t="n">
        <v>2.66</v>
      </c>
      <c r="X8" t="n">
        <v>0.85</v>
      </c>
      <c r="Y8" t="n">
        <v>0.5</v>
      </c>
      <c r="Z8" t="n">
        <v>10</v>
      </c>
      <c r="AA8" t="n">
        <v>519.3948384500088</v>
      </c>
      <c r="AB8" t="n">
        <v>710.6589320503804</v>
      </c>
      <c r="AC8" t="n">
        <v>642.8346409915669</v>
      </c>
      <c r="AD8" t="n">
        <v>519394.8384500088</v>
      </c>
      <c r="AE8" t="n">
        <v>710658.9320503804</v>
      </c>
      <c r="AF8" t="n">
        <v>2.763623512913546e-06</v>
      </c>
      <c r="AG8" t="n">
        <v>17.69675925925926</v>
      </c>
      <c r="AH8" t="n">
        <v>642834.6409915668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3.2965</v>
      </c>
      <c r="E9" t="n">
        <v>30.34</v>
      </c>
      <c r="F9" t="n">
        <v>27.54</v>
      </c>
      <c r="G9" t="n">
        <v>63.55</v>
      </c>
      <c r="H9" t="n">
        <v>1.06</v>
      </c>
      <c r="I9" t="n">
        <v>26</v>
      </c>
      <c r="J9" t="n">
        <v>133.92</v>
      </c>
      <c r="K9" t="n">
        <v>45</v>
      </c>
      <c r="L9" t="n">
        <v>8</v>
      </c>
      <c r="M9" t="n">
        <v>24</v>
      </c>
      <c r="N9" t="n">
        <v>20.93</v>
      </c>
      <c r="O9" t="n">
        <v>16751.02</v>
      </c>
      <c r="P9" t="n">
        <v>273.23</v>
      </c>
      <c r="Q9" t="n">
        <v>446.56</v>
      </c>
      <c r="R9" t="n">
        <v>74.27</v>
      </c>
      <c r="S9" t="n">
        <v>40.63</v>
      </c>
      <c r="T9" t="n">
        <v>11654.62</v>
      </c>
      <c r="U9" t="n">
        <v>0.55</v>
      </c>
      <c r="V9" t="n">
        <v>0.75</v>
      </c>
      <c r="W9" t="n">
        <v>2.65</v>
      </c>
      <c r="X9" t="n">
        <v>0.71</v>
      </c>
      <c r="Y9" t="n">
        <v>0.5</v>
      </c>
      <c r="Z9" t="n">
        <v>10</v>
      </c>
      <c r="AA9" t="n">
        <v>514.2483732133787</v>
      </c>
      <c r="AB9" t="n">
        <v>703.6173112676009</v>
      </c>
      <c r="AC9" t="n">
        <v>636.4650626133191</v>
      </c>
      <c r="AD9" t="n">
        <v>514248.3732133787</v>
      </c>
      <c r="AE9" t="n">
        <v>703617.311267601</v>
      </c>
      <c r="AF9" t="n">
        <v>2.785508747728094e-06</v>
      </c>
      <c r="AG9" t="n">
        <v>17.55787037037037</v>
      </c>
      <c r="AH9" t="n">
        <v>636465.0626133191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3.3129</v>
      </c>
      <c r="E10" t="n">
        <v>30.19</v>
      </c>
      <c r="F10" t="n">
        <v>27.47</v>
      </c>
      <c r="G10" t="n">
        <v>71.65000000000001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21</v>
      </c>
      <c r="N10" t="n">
        <v>21.27</v>
      </c>
      <c r="O10" t="n">
        <v>16916.71</v>
      </c>
      <c r="P10" t="n">
        <v>269.87</v>
      </c>
      <c r="Q10" t="n">
        <v>446.56</v>
      </c>
      <c r="R10" t="n">
        <v>71.77</v>
      </c>
      <c r="S10" t="n">
        <v>40.63</v>
      </c>
      <c r="T10" t="n">
        <v>10418.17</v>
      </c>
      <c r="U10" t="n">
        <v>0.57</v>
      </c>
      <c r="V10" t="n">
        <v>0.76</v>
      </c>
      <c r="W10" t="n">
        <v>2.65</v>
      </c>
      <c r="X10" t="n">
        <v>0.64</v>
      </c>
      <c r="Y10" t="n">
        <v>0.5</v>
      </c>
      <c r="Z10" t="n">
        <v>10</v>
      </c>
      <c r="AA10" t="n">
        <v>509.9569837582877</v>
      </c>
      <c r="AB10" t="n">
        <v>697.7456428924047</v>
      </c>
      <c r="AC10" t="n">
        <v>631.1537780269131</v>
      </c>
      <c r="AD10" t="n">
        <v>509956.9837582877</v>
      </c>
      <c r="AE10" t="n">
        <v>697745.6428924047</v>
      </c>
      <c r="AF10" t="n">
        <v>2.799366579811437e-06</v>
      </c>
      <c r="AG10" t="n">
        <v>17.47106481481482</v>
      </c>
      <c r="AH10" t="n">
        <v>631153.7780269131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3.3267</v>
      </c>
      <c r="E11" t="n">
        <v>30.06</v>
      </c>
      <c r="F11" t="n">
        <v>27.39</v>
      </c>
      <c r="G11" t="n">
        <v>78.26000000000001</v>
      </c>
      <c r="H11" t="n">
        <v>1.29</v>
      </c>
      <c r="I11" t="n">
        <v>21</v>
      </c>
      <c r="J11" t="n">
        <v>136.61</v>
      </c>
      <c r="K11" t="n">
        <v>45</v>
      </c>
      <c r="L11" t="n">
        <v>10</v>
      </c>
      <c r="M11" t="n">
        <v>19</v>
      </c>
      <c r="N11" t="n">
        <v>21.61</v>
      </c>
      <c r="O11" t="n">
        <v>17082.76</v>
      </c>
      <c r="P11" t="n">
        <v>266.15</v>
      </c>
      <c r="Q11" t="n">
        <v>446.56</v>
      </c>
      <c r="R11" t="n">
        <v>69.72</v>
      </c>
      <c r="S11" t="n">
        <v>40.63</v>
      </c>
      <c r="T11" t="n">
        <v>9403.25</v>
      </c>
      <c r="U11" t="n">
        <v>0.58</v>
      </c>
      <c r="V11" t="n">
        <v>0.76</v>
      </c>
      <c r="W11" t="n">
        <v>2.64</v>
      </c>
      <c r="X11" t="n">
        <v>0.5600000000000001</v>
      </c>
      <c r="Y11" t="n">
        <v>0.5</v>
      </c>
      <c r="Z11" t="n">
        <v>10</v>
      </c>
      <c r="AA11" t="n">
        <v>505.8033994726177</v>
      </c>
      <c r="AB11" t="n">
        <v>692.0625256295449</v>
      </c>
      <c r="AC11" t="n">
        <v>626.0130494993155</v>
      </c>
      <c r="AD11" t="n">
        <v>505803.3994726177</v>
      </c>
      <c r="AE11" t="n">
        <v>692062.5256295449</v>
      </c>
      <c r="AF11" t="n">
        <v>2.811027438515714e-06</v>
      </c>
      <c r="AG11" t="n">
        <v>17.39583333333333</v>
      </c>
      <c r="AH11" t="n">
        <v>626013.0494993154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3.3364</v>
      </c>
      <c r="E12" t="n">
        <v>29.97</v>
      </c>
      <c r="F12" t="n">
        <v>27.35</v>
      </c>
      <c r="G12" t="n">
        <v>86.38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264.56</v>
      </c>
      <c r="Q12" t="n">
        <v>446.56</v>
      </c>
      <c r="R12" t="n">
        <v>68.41</v>
      </c>
      <c r="S12" t="n">
        <v>40.63</v>
      </c>
      <c r="T12" t="n">
        <v>8761.549999999999</v>
      </c>
      <c r="U12" t="n">
        <v>0.59</v>
      </c>
      <c r="V12" t="n">
        <v>0.76</v>
      </c>
      <c r="W12" t="n">
        <v>2.64</v>
      </c>
      <c r="X12" t="n">
        <v>0.53</v>
      </c>
      <c r="Y12" t="n">
        <v>0.5</v>
      </c>
      <c r="Z12" t="n">
        <v>10</v>
      </c>
      <c r="AA12" t="n">
        <v>503.6998914549772</v>
      </c>
      <c r="AB12" t="n">
        <v>689.1844131595849</v>
      </c>
      <c r="AC12" t="n">
        <v>623.4096200440322</v>
      </c>
      <c r="AD12" t="n">
        <v>503699.8914549772</v>
      </c>
      <c r="AE12" t="n">
        <v>689184.4131595849</v>
      </c>
      <c r="AF12" t="n">
        <v>2.819223839199154e-06</v>
      </c>
      <c r="AG12" t="n">
        <v>17.34375</v>
      </c>
      <c r="AH12" t="n">
        <v>623409.6200440322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3.3499</v>
      </c>
      <c r="E13" t="n">
        <v>29.85</v>
      </c>
      <c r="F13" t="n">
        <v>27.29</v>
      </c>
      <c r="G13" t="n">
        <v>96.3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261.27</v>
      </c>
      <c r="Q13" t="n">
        <v>446.56</v>
      </c>
      <c r="R13" t="n">
        <v>66.03</v>
      </c>
      <c r="S13" t="n">
        <v>40.63</v>
      </c>
      <c r="T13" t="n">
        <v>7577.97</v>
      </c>
      <c r="U13" t="n">
        <v>0.62</v>
      </c>
      <c r="V13" t="n">
        <v>0.76</v>
      </c>
      <c r="W13" t="n">
        <v>2.64</v>
      </c>
      <c r="X13" t="n">
        <v>0.46</v>
      </c>
      <c r="Y13" t="n">
        <v>0.5</v>
      </c>
      <c r="Z13" t="n">
        <v>10</v>
      </c>
      <c r="AA13" t="n">
        <v>500.0009511576983</v>
      </c>
      <c r="AB13" t="n">
        <v>684.123359859119</v>
      </c>
      <c r="AC13" t="n">
        <v>618.83158656733</v>
      </c>
      <c r="AD13" t="n">
        <v>500000.9511576983</v>
      </c>
      <c r="AE13" t="n">
        <v>684123.3598591189</v>
      </c>
      <c r="AF13" t="n">
        <v>2.830631200975077e-06</v>
      </c>
      <c r="AG13" t="n">
        <v>17.27430555555556</v>
      </c>
      <c r="AH13" t="n">
        <v>618831.5865673299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3.3548</v>
      </c>
      <c r="E14" t="n">
        <v>29.81</v>
      </c>
      <c r="F14" t="n">
        <v>27.27</v>
      </c>
      <c r="G14" t="n">
        <v>102.25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259.42</v>
      </c>
      <c r="Q14" t="n">
        <v>446.56</v>
      </c>
      <c r="R14" t="n">
        <v>65.56999999999999</v>
      </c>
      <c r="S14" t="n">
        <v>40.63</v>
      </c>
      <c r="T14" t="n">
        <v>7353.54</v>
      </c>
      <c r="U14" t="n">
        <v>0.62</v>
      </c>
      <c r="V14" t="n">
        <v>0.76</v>
      </c>
      <c r="W14" t="n">
        <v>2.64</v>
      </c>
      <c r="X14" t="n">
        <v>0.44</v>
      </c>
      <c r="Y14" t="n">
        <v>0.5</v>
      </c>
      <c r="Z14" t="n">
        <v>10</v>
      </c>
      <c r="AA14" t="n">
        <v>498.1986265694797</v>
      </c>
      <c r="AB14" t="n">
        <v>681.6573398445693</v>
      </c>
      <c r="AC14" t="n">
        <v>616.600920041888</v>
      </c>
      <c r="AD14" t="n">
        <v>498198.6265694797</v>
      </c>
      <c r="AE14" t="n">
        <v>681657.3398445692</v>
      </c>
      <c r="AF14" t="n">
        <v>2.834771650804856e-06</v>
      </c>
      <c r="AG14" t="n">
        <v>17.25115740740741</v>
      </c>
      <c r="AH14" t="n">
        <v>616600.920041888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3.3614</v>
      </c>
      <c r="E15" t="n">
        <v>29.75</v>
      </c>
      <c r="F15" t="n">
        <v>27.23</v>
      </c>
      <c r="G15" t="n">
        <v>108.94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13</v>
      </c>
      <c r="N15" t="n">
        <v>23.04</v>
      </c>
      <c r="O15" t="n">
        <v>17751.93</v>
      </c>
      <c r="P15" t="n">
        <v>256.88</v>
      </c>
      <c r="Q15" t="n">
        <v>446.56</v>
      </c>
      <c r="R15" t="n">
        <v>64.34999999999999</v>
      </c>
      <c r="S15" t="n">
        <v>40.63</v>
      </c>
      <c r="T15" t="n">
        <v>6748</v>
      </c>
      <c r="U15" t="n">
        <v>0.63</v>
      </c>
      <c r="V15" t="n">
        <v>0.76</v>
      </c>
      <c r="W15" t="n">
        <v>2.64</v>
      </c>
      <c r="X15" t="n">
        <v>0.41</v>
      </c>
      <c r="Y15" t="n">
        <v>0.5</v>
      </c>
      <c r="Z15" t="n">
        <v>10</v>
      </c>
      <c r="AA15" t="n">
        <v>495.702658599704</v>
      </c>
      <c r="AB15" t="n">
        <v>678.242246353987</v>
      </c>
      <c r="AC15" t="n">
        <v>613.511758280933</v>
      </c>
      <c r="AD15" t="n">
        <v>495702.658599704</v>
      </c>
      <c r="AE15" t="n">
        <v>678242.2463539869</v>
      </c>
      <c r="AF15" t="n">
        <v>2.840348583228641e-06</v>
      </c>
      <c r="AG15" t="n">
        <v>17.21643518518519</v>
      </c>
      <c r="AH15" t="n">
        <v>613511.758280933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3.3665</v>
      </c>
      <c r="E16" t="n">
        <v>29.7</v>
      </c>
      <c r="F16" t="n">
        <v>27.21</v>
      </c>
      <c r="G16" t="n">
        <v>116.63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12</v>
      </c>
      <c r="N16" t="n">
        <v>23.41</v>
      </c>
      <c r="O16" t="n">
        <v>17920.49</v>
      </c>
      <c r="P16" t="n">
        <v>252.68</v>
      </c>
      <c r="Q16" t="n">
        <v>446.57</v>
      </c>
      <c r="R16" t="n">
        <v>63.75</v>
      </c>
      <c r="S16" t="n">
        <v>40.63</v>
      </c>
      <c r="T16" t="n">
        <v>6456.54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492.2083237365749</v>
      </c>
      <c r="AB16" t="n">
        <v>673.4611432350795</v>
      </c>
      <c r="AC16" t="n">
        <v>609.1869569333737</v>
      </c>
      <c r="AD16" t="n">
        <v>492208.3237365749</v>
      </c>
      <c r="AE16" t="n">
        <v>673461.1432350795</v>
      </c>
      <c r="AF16" t="n">
        <v>2.844658031010656e-06</v>
      </c>
      <c r="AG16" t="n">
        <v>17.1875</v>
      </c>
      <c r="AH16" t="n">
        <v>609186.9569333737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3.3728</v>
      </c>
      <c r="E17" t="n">
        <v>29.65</v>
      </c>
      <c r="F17" t="n">
        <v>27.18</v>
      </c>
      <c r="G17" t="n">
        <v>125.47</v>
      </c>
      <c r="H17" t="n">
        <v>1.96</v>
      </c>
      <c r="I17" t="n">
        <v>13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252.36</v>
      </c>
      <c r="Q17" t="n">
        <v>446.56</v>
      </c>
      <c r="R17" t="n">
        <v>62.86</v>
      </c>
      <c r="S17" t="n">
        <v>40.63</v>
      </c>
      <c r="T17" t="n">
        <v>6013.06</v>
      </c>
      <c r="U17" t="n">
        <v>0.65</v>
      </c>
      <c r="V17" t="n">
        <v>0.76</v>
      </c>
      <c r="W17" t="n">
        <v>2.63</v>
      </c>
      <c r="X17" t="n">
        <v>0.36</v>
      </c>
      <c r="Y17" t="n">
        <v>0.5</v>
      </c>
      <c r="Z17" t="n">
        <v>10</v>
      </c>
      <c r="AA17" t="n">
        <v>483.3849083678881</v>
      </c>
      <c r="AB17" t="n">
        <v>661.3885570660287</v>
      </c>
      <c r="AC17" t="n">
        <v>598.2665614443162</v>
      </c>
      <c r="AD17" t="n">
        <v>483384.9083678881</v>
      </c>
      <c r="AE17" t="n">
        <v>661388.5570660287</v>
      </c>
      <c r="AF17" t="n">
        <v>2.849981466506087e-06</v>
      </c>
      <c r="AG17" t="n">
        <v>17.15856481481481</v>
      </c>
      <c r="AH17" t="n">
        <v>598266.5614443162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3.3814</v>
      </c>
      <c r="E18" t="n">
        <v>29.57</v>
      </c>
      <c r="F18" t="n">
        <v>27.13</v>
      </c>
      <c r="G18" t="n">
        <v>135.67</v>
      </c>
      <c r="H18" t="n">
        <v>2.06</v>
      </c>
      <c r="I18" t="n">
        <v>12</v>
      </c>
      <c r="J18" t="n">
        <v>146.15</v>
      </c>
      <c r="K18" t="n">
        <v>45</v>
      </c>
      <c r="L18" t="n">
        <v>17</v>
      </c>
      <c r="M18" t="n">
        <v>10</v>
      </c>
      <c r="N18" t="n">
        <v>24.15</v>
      </c>
      <c r="O18" t="n">
        <v>18259.16</v>
      </c>
      <c r="P18" t="n">
        <v>248.95</v>
      </c>
      <c r="Q18" t="n">
        <v>446.56</v>
      </c>
      <c r="R18" t="n">
        <v>61.15</v>
      </c>
      <c r="S18" t="n">
        <v>40.63</v>
      </c>
      <c r="T18" t="n">
        <v>5163.42</v>
      </c>
      <c r="U18" t="n">
        <v>0.66</v>
      </c>
      <c r="V18" t="n">
        <v>0.77</v>
      </c>
      <c r="W18" t="n">
        <v>2.63</v>
      </c>
      <c r="X18" t="n">
        <v>0.31</v>
      </c>
      <c r="Y18" t="n">
        <v>0.5</v>
      </c>
      <c r="Z18" t="n">
        <v>10</v>
      </c>
      <c r="AA18" t="n">
        <v>480.1041993244743</v>
      </c>
      <c r="AB18" t="n">
        <v>656.8997462181619</v>
      </c>
      <c r="AC18" t="n">
        <v>594.2061564036841</v>
      </c>
      <c r="AD18" t="n">
        <v>480104.1993244743</v>
      </c>
      <c r="AE18" t="n">
        <v>656899.7462181619</v>
      </c>
      <c r="AF18" t="n">
        <v>2.85724837845223e-06</v>
      </c>
      <c r="AG18" t="n">
        <v>17.11226851851852</v>
      </c>
      <c r="AH18" t="n">
        <v>594206.1564036841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3.3878</v>
      </c>
      <c r="E19" t="n">
        <v>29.52</v>
      </c>
      <c r="F19" t="n">
        <v>27.1</v>
      </c>
      <c r="G19" t="n">
        <v>147.84</v>
      </c>
      <c r="H19" t="n">
        <v>2.16</v>
      </c>
      <c r="I19" t="n">
        <v>11</v>
      </c>
      <c r="J19" t="n">
        <v>147.53</v>
      </c>
      <c r="K19" t="n">
        <v>45</v>
      </c>
      <c r="L19" t="n">
        <v>18</v>
      </c>
      <c r="M19" t="n">
        <v>9</v>
      </c>
      <c r="N19" t="n">
        <v>24.53</v>
      </c>
      <c r="O19" t="n">
        <v>18429.27</v>
      </c>
      <c r="P19" t="n">
        <v>245.24</v>
      </c>
      <c r="Q19" t="n">
        <v>446.56</v>
      </c>
      <c r="R19" t="n">
        <v>60.13</v>
      </c>
      <c r="S19" t="n">
        <v>40.63</v>
      </c>
      <c r="T19" t="n">
        <v>4658.91</v>
      </c>
      <c r="U19" t="n">
        <v>0.68</v>
      </c>
      <c r="V19" t="n">
        <v>0.77</v>
      </c>
      <c r="W19" t="n">
        <v>2.63</v>
      </c>
      <c r="X19" t="n">
        <v>0.28</v>
      </c>
      <c r="Y19" t="n">
        <v>0.5</v>
      </c>
      <c r="Z19" t="n">
        <v>10</v>
      </c>
      <c r="AA19" t="n">
        <v>476.8595945275945</v>
      </c>
      <c r="AB19" t="n">
        <v>652.4603347932098</v>
      </c>
      <c r="AC19" t="n">
        <v>590.1904361743764</v>
      </c>
      <c r="AD19" t="n">
        <v>476859.5945275945</v>
      </c>
      <c r="AE19" t="n">
        <v>652460.3347932098</v>
      </c>
      <c r="AF19" t="n">
        <v>2.862656312923779e-06</v>
      </c>
      <c r="AG19" t="n">
        <v>17.08333333333333</v>
      </c>
      <c r="AH19" t="n">
        <v>590190.4361743764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3.3859</v>
      </c>
      <c r="E20" t="n">
        <v>29.53</v>
      </c>
      <c r="F20" t="n">
        <v>27.12</v>
      </c>
      <c r="G20" t="n">
        <v>147.93</v>
      </c>
      <c r="H20" t="n">
        <v>2.26</v>
      </c>
      <c r="I20" t="n">
        <v>11</v>
      </c>
      <c r="J20" t="n">
        <v>148.91</v>
      </c>
      <c r="K20" t="n">
        <v>45</v>
      </c>
      <c r="L20" t="n">
        <v>19</v>
      </c>
      <c r="M20" t="n">
        <v>9</v>
      </c>
      <c r="N20" t="n">
        <v>24.92</v>
      </c>
      <c r="O20" t="n">
        <v>18599.92</v>
      </c>
      <c r="P20" t="n">
        <v>243.13</v>
      </c>
      <c r="Q20" t="n">
        <v>446.56</v>
      </c>
      <c r="R20" t="n">
        <v>60.79</v>
      </c>
      <c r="S20" t="n">
        <v>40.63</v>
      </c>
      <c r="T20" t="n">
        <v>4988.51</v>
      </c>
      <c r="U20" t="n">
        <v>0.67</v>
      </c>
      <c r="V20" t="n">
        <v>0.77</v>
      </c>
      <c r="W20" t="n">
        <v>2.63</v>
      </c>
      <c r="X20" t="n">
        <v>0.29</v>
      </c>
      <c r="Y20" t="n">
        <v>0.5</v>
      </c>
      <c r="Z20" t="n">
        <v>10</v>
      </c>
      <c r="AA20" t="n">
        <v>475.5629670658223</v>
      </c>
      <c r="AB20" t="n">
        <v>650.6862318968466</v>
      </c>
      <c r="AC20" t="n">
        <v>588.5856511684731</v>
      </c>
      <c r="AD20" t="n">
        <v>475562.9670658223</v>
      </c>
      <c r="AE20" t="n">
        <v>650686.2318968466</v>
      </c>
      <c r="AF20" t="n">
        <v>2.861050832377537e-06</v>
      </c>
      <c r="AG20" t="n">
        <v>17.08912037037037</v>
      </c>
      <c r="AH20" t="n">
        <v>588585.6511684731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3.3916</v>
      </c>
      <c r="E21" t="n">
        <v>29.48</v>
      </c>
      <c r="F21" t="n">
        <v>27.1</v>
      </c>
      <c r="G21" t="n">
        <v>162.58</v>
      </c>
      <c r="H21" t="n">
        <v>2.36</v>
      </c>
      <c r="I21" t="n">
        <v>10</v>
      </c>
      <c r="J21" t="n">
        <v>150.3</v>
      </c>
      <c r="K21" t="n">
        <v>45</v>
      </c>
      <c r="L21" t="n">
        <v>20</v>
      </c>
      <c r="M21" t="n">
        <v>8</v>
      </c>
      <c r="N21" t="n">
        <v>25.3</v>
      </c>
      <c r="O21" t="n">
        <v>18771.1</v>
      </c>
      <c r="P21" t="n">
        <v>241.69</v>
      </c>
      <c r="Q21" t="n">
        <v>446.57</v>
      </c>
      <c r="R21" t="n">
        <v>59.96</v>
      </c>
      <c r="S21" t="n">
        <v>40.63</v>
      </c>
      <c r="T21" t="n">
        <v>4582.28</v>
      </c>
      <c r="U21" t="n">
        <v>0.68</v>
      </c>
      <c r="V21" t="n">
        <v>0.77</v>
      </c>
      <c r="W21" t="n">
        <v>2.63</v>
      </c>
      <c r="X21" t="n">
        <v>0.27</v>
      </c>
      <c r="Y21" t="n">
        <v>0.5</v>
      </c>
      <c r="Z21" t="n">
        <v>10</v>
      </c>
      <c r="AA21" t="n">
        <v>474.0349503294792</v>
      </c>
      <c r="AB21" t="n">
        <v>648.5955319868411</v>
      </c>
      <c r="AC21" t="n">
        <v>586.6944847235626</v>
      </c>
      <c r="AD21" t="n">
        <v>474034.9503294792</v>
      </c>
      <c r="AE21" t="n">
        <v>648595.5319868411</v>
      </c>
      <c r="AF21" t="n">
        <v>2.86586727401626e-06</v>
      </c>
      <c r="AG21" t="n">
        <v>17.06018518518519</v>
      </c>
      <c r="AH21" t="n">
        <v>586694.4847235626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3.3929</v>
      </c>
      <c r="E22" t="n">
        <v>29.47</v>
      </c>
      <c r="F22" t="n">
        <v>27.09</v>
      </c>
      <c r="G22" t="n">
        <v>162.51</v>
      </c>
      <c r="H22" t="n">
        <v>2.45</v>
      </c>
      <c r="I22" t="n">
        <v>10</v>
      </c>
      <c r="J22" t="n">
        <v>151.69</v>
      </c>
      <c r="K22" t="n">
        <v>45</v>
      </c>
      <c r="L22" t="n">
        <v>21</v>
      </c>
      <c r="M22" t="n">
        <v>7</v>
      </c>
      <c r="N22" t="n">
        <v>25.7</v>
      </c>
      <c r="O22" t="n">
        <v>18942.82</v>
      </c>
      <c r="P22" t="n">
        <v>235.29</v>
      </c>
      <c r="Q22" t="n">
        <v>446.56</v>
      </c>
      <c r="R22" t="n">
        <v>59.54</v>
      </c>
      <c r="S22" t="n">
        <v>40.63</v>
      </c>
      <c r="T22" t="n">
        <v>4370.79</v>
      </c>
      <c r="U22" t="n">
        <v>0.68</v>
      </c>
      <c r="V22" t="n">
        <v>0.77</v>
      </c>
      <c r="W22" t="n">
        <v>2.63</v>
      </c>
      <c r="X22" t="n">
        <v>0.26</v>
      </c>
      <c r="Y22" t="n">
        <v>0.5</v>
      </c>
      <c r="Z22" t="n">
        <v>10</v>
      </c>
      <c r="AA22" t="n">
        <v>469.3416893616509</v>
      </c>
      <c r="AB22" t="n">
        <v>642.1740052785976</v>
      </c>
      <c r="AC22" t="n">
        <v>580.8858195116849</v>
      </c>
      <c r="AD22" t="n">
        <v>469341.689361651</v>
      </c>
      <c r="AE22" t="n">
        <v>642174.0052785976</v>
      </c>
      <c r="AF22" t="n">
        <v>2.866965760705794e-06</v>
      </c>
      <c r="AG22" t="n">
        <v>17.05439814814815</v>
      </c>
      <c r="AH22" t="n">
        <v>580885.8195116848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3.3999</v>
      </c>
      <c r="E23" t="n">
        <v>29.41</v>
      </c>
      <c r="F23" t="n">
        <v>27.05</v>
      </c>
      <c r="G23" t="n">
        <v>180.34</v>
      </c>
      <c r="H23" t="n">
        <v>2.54</v>
      </c>
      <c r="I23" t="n">
        <v>9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236.34</v>
      </c>
      <c r="Q23" t="n">
        <v>446.56</v>
      </c>
      <c r="R23" t="n">
        <v>58.44</v>
      </c>
      <c r="S23" t="n">
        <v>40.63</v>
      </c>
      <c r="T23" t="n">
        <v>3823.62</v>
      </c>
      <c r="U23" t="n">
        <v>0.7</v>
      </c>
      <c r="V23" t="n">
        <v>0.77</v>
      </c>
      <c r="W23" t="n">
        <v>2.63</v>
      </c>
      <c r="X23" t="n">
        <v>0.22</v>
      </c>
      <c r="Y23" t="n">
        <v>0.5</v>
      </c>
      <c r="Z23" t="n">
        <v>10</v>
      </c>
      <c r="AA23" t="n">
        <v>469.4384792169636</v>
      </c>
      <c r="AB23" t="n">
        <v>642.3064374287034</v>
      </c>
      <c r="AC23" t="n">
        <v>581.0056125232542</v>
      </c>
      <c r="AD23" t="n">
        <v>469438.4792169636</v>
      </c>
      <c r="AE23" t="n">
        <v>642306.4374287034</v>
      </c>
      <c r="AF23" t="n">
        <v>2.87288068903405e-06</v>
      </c>
      <c r="AG23" t="n">
        <v>17.01967592592593</v>
      </c>
      <c r="AH23" t="n">
        <v>581005.6125232541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3.3994</v>
      </c>
      <c r="E24" t="n">
        <v>29.42</v>
      </c>
      <c r="F24" t="n">
        <v>27.05</v>
      </c>
      <c r="G24" t="n">
        <v>180.37</v>
      </c>
      <c r="H24" t="n">
        <v>2.64</v>
      </c>
      <c r="I24" t="n">
        <v>9</v>
      </c>
      <c r="J24" t="n">
        <v>154.49</v>
      </c>
      <c r="K24" t="n">
        <v>45</v>
      </c>
      <c r="L24" t="n">
        <v>23</v>
      </c>
      <c r="M24" t="n">
        <v>2</v>
      </c>
      <c r="N24" t="n">
        <v>26.49</v>
      </c>
      <c r="O24" t="n">
        <v>19287.9</v>
      </c>
      <c r="P24" t="n">
        <v>237.02</v>
      </c>
      <c r="Q24" t="n">
        <v>446.56</v>
      </c>
      <c r="R24" t="n">
        <v>58.49</v>
      </c>
      <c r="S24" t="n">
        <v>40.63</v>
      </c>
      <c r="T24" t="n">
        <v>3850.74</v>
      </c>
      <c r="U24" t="n">
        <v>0.6899999999999999</v>
      </c>
      <c r="V24" t="n">
        <v>0.77</v>
      </c>
      <c r="W24" t="n">
        <v>2.63</v>
      </c>
      <c r="X24" t="n">
        <v>0.23</v>
      </c>
      <c r="Y24" t="n">
        <v>0.5</v>
      </c>
      <c r="Z24" t="n">
        <v>10</v>
      </c>
      <c r="AA24" t="n">
        <v>469.9596716524651</v>
      </c>
      <c r="AB24" t="n">
        <v>643.0195559123442</v>
      </c>
      <c r="AC24" t="n">
        <v>581.6506719796843</v>
      </c>
      <c r="AD24" t="n">
        <v>469959.6716524651</v>
      </c>
      <c r="AE24" t="n">
        <v>643019.5559123443</v>
      </c>
      <c r="AF24" t="n">
        <v>2.87245819415346e-06</v>
      </c>
      <c r="AG24" t="n">
        <v>17.02546296296297</v>
      </c>
      <c r="AH24" t="n">
        <v>581650.6719796843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3.3979</v>
      </c>
      <c r="E25" t="n">
        <v>29.43</v>
      </c>
      <c r="F25" t="n">
        <v>27.07</v>
      </c>
      <c r="G25" t="n">
        <v>180.45</v>
      </c>
      <c r="H25" t="n">
        <v>2.73</v>
      </c>
      <c r="I25" t="n">
        <v>9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238.2</v>
      </c>
      <c r="Q25" t="n">
        <v>446.56</v>
      </c>
      <c r="R25" t="n">
        <v>58.76</v>
      </c>
      <c r="S25" t="n">
        <v>40.63</v>
      </c>
      <c r="T25" t="n">
        <v>3984.63</v>
      </c>
      <c r="U25" t="n">
        <v>0.6899999999999999</v>
      </c>
      <c r="V25" t="n">
        <v>0.77</v>
      </c>
      <c r="W25" t="n">
        <v>2.63</v>
      </c>
      <c r="X25" t="n">
        <v>0.24</v>
      </c>
      <c r="Y25" t="n">
        <v>0.5</v>
      </c>
      <c r="Z25" t="n">
        <v>10</v>
      </c>
      <c r="AA25" t="n">
        <v>470.9756329499285</v>
      </c>
      <c r="AB25" t="n">
        <v>644.4096389805827</v>
      </c>
      <c r="AC25" t="n">
        <v>582.9080874708839</v>
      </c>
      <c r="AD25" t="n">
        <v>470975.6329499285</v>
      </c>
      <c r="AE25" t="n">
        <v>644409.6389805827</v>
      </c>
      <c r="AF25" t="n">
        <v>2.871190709511691e-06</v>
      </c>
      <c r="AG25" t="n">
        <v>17.03125</v>
      </c>
      <c r="AH25" t="n">
        <v>582908.0874708839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2024-09-25T21:23:28Z</dcterms:created>
  <dcterms:modified xmlns:dcterms="http://purl.org/dc/terms/" xmlns:xsi="http://www.w3.org/2001/XMLSchema-instance" xsi:type="dcterms:W3CDTF">2024-09-25T21:23:28Z</dcterms:modified>
</cp:coreProperties>
</file>