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<sst xmlns="http://schemas.openxmlformats.org/spreadsheetml/2006/main" count="768" uniqueCount="33">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</sst>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A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3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EFF00"/>
                </a:solidFill>
              </c:spPr>
            </c:marker>
          </c:dPt>
          <c:dPt>
            <c:idx val="35"/>
            <c:marker>
              <c:spPr>
                <a:solidFill>
                  <a:srgbClr val="AC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7FF00"/>
                </a:solidFill>
              </c:spPr>
            </c:marker>
          </c:dPt>
          <c:dPt>
            <c:idx val="38"/>
            <c:marker>
              <c:spPr>
                <a:solidFill>
                  <a:srgbClr val="A5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A0FF00"/>
                </a:solidFill>
              </c:spPr>
            </c:marker>
          </c:dPt>
          <c:dPt>
            <c:idx val="41"/>
            <c:marker>
              <c:spPr>
                <a:solidFill>
                  <a:srgbClr val="9EFF00"/>
                </a:solidFill>
              </c:spPr>
            </c:marker>
          </c:dPt>
          <c:dPt>
            <c:idx val="42"/>
            <c:marker>
              <c:spPr>
                <a:solidFill>
                  <a:srgbClr val="9BFF00"/>
                </a:solidFill>
              </c:spPr>
            </c:marker>
          </c:dPt>
          <c:dPt>
            <c:idx val="43"/>
            <c:marker>
              <c:spPr>
                <a:solidFill>
                  <a:srgbClr val="99FF00"/>
                </a:solidFill>
              </c:spPr>
            </c:marker>
          </c:dPt>
          <c:dPt>
            <c:idx val="44"/>
            <c:marker>
              <c:spPr>
                <a:solidFill>
                  <a:srgbClr val="97FF00"/>
                </a:solidFill>
              </c:spPr>
            </c:marker>
          </c:dPt>
          <c:dPt>
            <c:idx val="45"/>
            <c:marker>
              <c:spPr>
                <a:solidFill>
                  <a:srgbClr val="94FF00"/>
                </a:solidFill>
              </c:spPr>
            </c:marker>
          </c:dPt>
          <c:dPt>
            <c:idx val="46"/>
            <c:marker>
              <c:spPr>
                <a:solidFill>
                  <a:srgbClr val="92FF00"/>
                </a:solidFill>
              </c:spPr>
            </c:marker>
          </c:dPt>
          <c:dPt>
            <c:idx val="47"/>
            <c:marker>
              <c:spPr>
                <a:solidFill>
                  <a:srgbClr val="90FF00"/>
                </a:solidFill>
              </c:spPr>
            </c:marker>
          </c:dPt>
          <c:dPt>
            <c:idx val="48"/>
            <c:marker>
              <c:spPr>
                <a:solidFill>
                  <a:srgbClr val="8DFF00"/>
                </a:solidFill>
              </c:spPr>
            </c:marker>
          </c:dPt>
          <c:dPt>
            <c:idx val="49"/>
            <c:marker>
              <c:spPr>
                <a:solidFill>
                  <a:srgbClr val="8BFF00"/>
                </a:solidFill>
              </c:spPr>
            </c:marker>
          </c:dPt>
          <c:dPt>
            <c:idx val="50"/>
            <c:marker>
              <c:spPr>
                <a:solidFill>
                  <a:srgbClr val="88FF00"/>
                </a:solidFill>
              </c:spPr>
            </c:marker>
          </c:dPt>
          <c:dPt>
            <c:idx val="51"/>
            <c:marker>
              <c:spPr>
                <a:solidFill>
                  <a:srgbClr val="86FF00"/>
                </a:solidFill>
              </c:spPr>
            </c:marker>
          </c:dPt>
          <c:dPt>
            <c:idx val="52"/>
            <c:marker>
              <c:spPr>
                <a:solidFill>
                  <a:srgbClr val="84FF00"/>
                </a:solidFill>
              </c:spPr>
            </c:marker>
          </c:dPt>
          <c:dPt>
            <c:idx val="53"/>
            <c:marker>
              <c:spPr>
                <a:solidFill>
                  <a:srgbClr val="81FF00"/>
                </a:solidFill>
              </c:spPr>
            </c:marker>
          </c:dPt>
          <c:dPt>
            <c:idx val="54"/>
            <c:marker>
              <c:spPr>
                <a:solidFill>
                  <a:srgbClr val="7FFF00"/>
                </a:solidFill>
              </c:spPr>
            </c:marker>
          </c:dPt>
          <c:dPt>
            <c:idx val="55"/>
            <c:marker>
              <c:spPr>
                <a:solidFill>
                  <a:srgbClr val="7DFF00"/>
                </a:solidFill>
              </c:spPr>
            </c:marker>
          </c:dPt>
          <c:dPt>
            <c:idx val="56"/>
            <c:marker>
              <c:spPr>
                <a:solidFill>
                  <a:srgbClr val="7AFF00"/>
                </a:solidFill>
              </c:spPr>
            </c:marker>
          </c:dPt>
          <c:dPt>
            <c:idx val="57"/>
            <c:marker>
              <c:spPr>
                <a:solidFill>
                  <a:srgbClr val="78FF00"/>
                </a:solidFill>
              </c:spPr>
            </c:marker>
          </c:dPt>
          <c:dPt>
            <c:idx val="58"/>
            <c:marker>
              <c:spPr>
                <a:solidFill>
                  <a:srgbClr val="76FF00"/>
                </a:solidFill>
              </c:spPr>
            </c:marker>
          </c:dPt>
          <c:dPt>
            <c:idx val="59"/>
            <c:marker>
              <c:spPr>
                <a:solidFill>
                  <a:srgbClr val="73FF00"/>
                </a:solidFill>
              </c:spPr>
            </c:marker>
          </c:dPt>
          <c:dPt>
            <c:idx val="60"/>
            <c:marker>
              <c:spPr>
                <a:solidFill>
                  <a:srgbClr val="71FF00"/>
                </a:solidFill>
              </c:spPr>
            </c:marker>
          </c:dPt>
          <c:dPt>
            <c:idx val="61"/>
            <c:marker>
              <c:spPr>
                <a:solidFill>
                  <a:srgbClr val="6EFF00"/>
                </a:solidFill>
              </c:spPr>
            </c:marker>
          </c:dPt>
          <c:dPt>
            <c:idx val="62"/>
            <c:marker>
              <c:spPr>
                <a:solidFill>
                  <a:srgbClr val="6CFF00"/>
                </a:solidFill>
              </c:spPr>
            </c:marker>
          </c:dPt>
          <c:dPt>
            <c:idx val="63"/>
            <c:marker>
              <c:spPr>
                <a:solidFill>
                  <a:srgbClr val="6AFF00"/>
                </a:solidFill>
              </c:spPr>
            </c:marker>
          </c:dPt>
          <c:dPt>
            <c:idx val="64"/>
            <c:marker>
              <c:spPr>
                <a:solidFill>
                  <a:srgbClr val="67FF00"/>
                </a:solidFill>
              </c:spPr>
            </c:marker>
          </c:dPt>
          <c:dPt>
            <c:idx val="65"/>
            <c:marker>
              <c:spPr>
                <a:solidFill>
                  <a:srgbClr val="65FF00"/>
                </a:solidFill>
              </c:spPr>
            </c:marker>
          </c:dPt>
          <c:dPt>
            <c:idx val="66"/>
            <c:marker>
              <c:spPr>
                <a:solidFill>
                  <a:srgbClr val="63FF00"/>
                </a:solidFill>
              </c:spPr>
            </c:marker>
          </c:dPt>
          <c:dPt>
            <c:idx val="67"/>
            <c:marker>
              <c:spPr>
                <a:solidFill>
                  <a:srgbClr val="60FF00"/>
                </a:solidFill>
              </c:spPr>
            </c:marker>
          </c:dPt>
          <c:dPt>
            <c:idx val="68"/>
            <c:marker>
              <c:spPr>
                <a:solidFill>
                  <a:srgbClr val="5EFF00"/>
                </a:solidFill>
              </c:spPr>
            </c:marker>
          </c:dPt>
          <c:dPt>
            <c:idx val="69"/>
            <c:marker>
              <c:spPr>
                <a:solidFill>
                  <a:srgbClr val="5CFF00"/>
                </a:solidFill>
              </c:spPr>
            </c:marker>
          </c:dPt>
          <c:dPt>
            <c:idx val="70"/>
            <c:marker>
              <c:spPr>
                <a:solidFill>
                  <a:srgbClr val="59FF00"/>
                </a:solidFill>
              </c:spPr>
            </c:marker>
          </c:dPt>
          <c:dPt>
            <c:idx val="71"/>
            <c:marker>
              <c:spPr>
                <a:solidFill>
                  <a:srgbClr val="57FF00"/>
                </a:solidFill>
              </c:spPr>
            </c:marker>
          </c:dPt>
          <c:dPt>
            <c:idx val="72"/>
            <c:marker>
              <c:spPr>
                <a:solidFill>
                  <a:srgbClr val="55FF00"/>
                </a:solidFill>
              </c:spPr>
            </c:marker>
          </c:dPt>
          <c:dPt>
            <c:idx val="73"/>
            <c:marker>
              <c:spPr>
                <a:solidFill>
                  <a:srgbClr val="52FF00"/>
                </a:solidFill>
              </c:spPr>
            </c:marker>
          </c:dPt>
          <c:dPt>
            <c:idx val="74"/>
            <c:marker>
              <c:spPr>
                <a:solidFill>
                  <a:srgbClr val="50FF00"/>
                </a:solidFill>
              </c:spPr>
            </c:marker>
          </c:dPt>
          <c:dPt>
            <c:idx val="75"/>
            <c:marker>
              <c:spPr>
                <a:solidFill>
                  <a:srgbClr val="4DFF00"/>
                </a:solidFill>
              </c:spPr>
            </c:marker>
          </c:dPt>
          <c:dPt>
            <c:idx val="76"/>
            <c:marker>
              <c:spPr>
                <a:solidFill>
                  <a:srgbClr val="4BFF00"/>
                </a:solidFill>
              </c:spPr>
            </c:marker>
          </c:dPt>
          <c:dPt>
            <c:idx val="77"/>
            <c:marker>
              <c:spPr>
                <a:solidFill>
                  <a:srgbClr val="49FF00"/>
                </a:solidFill>
              </c:spPr>
            </c:marker>
          </c:dPt>
          <c:dPt>
            <c:idx val="78"/>
            <c:marker>
              <c:spPr>
                <a:solidFill>
                  <a:srgbClr val="46FF00"/>
                </a:solidFill>
              </c:spPr>
            </c:marker>
          </c:dPt>
          <c:dPt>
            <c:idx val="79"/>
            <c:marker>
              <c:spPr>
                <a:solidFill>
                  <a:srgbClr val="44FF00"/>
                </a:solidFill>
              </c:spPr>
            </c:marker>
          </c:dPt>
          <c:dPt>
            <c:idx val="80"/>
            <c:marker>
              <c:spPr>
                <a:solidFill>
                  <a:srgbClr val="42FF00"/>
                </a:solidFill>
              </c:spPr>
            </c:marker>
          </c:dPt>
          <c:dPt>
            <c:idx val="81"/>
            <c:marker>
              <c:spPr>
                <a:solidFill>
                  <a:srgbClr val="3FFF00"/>
                </a:solidFill>
              </c:spPr>
            </c:marker>
          </c:dPt>
          <c:dPt>
            <c:idx val="82"/>
            <c:marker>
              <c:spPr>
                <a:solidFill>
                  <a:srgbClr val="3DFF00"/>
                </a:solidFill>
              </c:spPr>
            </c:marker>
          </c:dPt>
          <c:dPt>
            <c:idx val="83"/>
            <c:marker>
              <c:spPr>
                <a:solidFill>
                  <a:srgbClr val="3BFF00"/>
                </a:solidFill>
              </c:spPr>
            </c:marker>
          </c:dPt>
          <c:dPt>
            <c:idx val="84"/>
            <c:marker>
              <c:spPr>
                <a:solidFill>
                  <a:srgbClr val="38FF00"/>
                </a:solidFill>
              </c:spPr>
            </c:marker>
          </c:dPt>
          <c:dPt>
            <c:idx val="85"/>
            <c:marker>
              <c:spPr>
                <a:solidFill>
                  <a:srgbClr val="36FF00"/>
                </a:solidFill>
              </c:spPr>
            </c:marker>
          </c:dPt>
          <c:dPt>
            <c:idx val="86"/>
            <c:marker>
              <c:spPr>
                <a:solidFill>
                  <a:srgbClr val="33FF00"/>
                </a:solidFill>
              </c:spPr>
            </c:marker>
          </c:dPt>
          <c:dPt>
            <c:idx val="87"/>
            <c:marker>
              <c:spPr>
                <a:solidFill>
                  <a:srgbClr val="31FF00"/>
                </a:solidFill>
              </c:spPr>
            </c:marker>
          </c:dPt>
          <c:dPt>
            <c:idx val="88"/>
            <c:marker>
              <c:spPr>
                <a:solidFill>
                  <a:srgbClr val="2FFF00"/>
                </a:solidFill>
              </c:spPr>
            </c:marker>
          </c:dPt>
          <c:dPt>
            <c:idx val="89"/>
            <c:marker>
              <c:spPr>
                <a:solidFill>
                  <a:srgbClr val="2CFF00"/>
                </a:solidFill>
              </c:spPr>
            </c:marker>
          </c:dPt>
          <c:dPt>
            <c:idx val="90"/>
            <c:marker>
              <c:spPr>
                <a:solidFill>
                  <a:srgbClr val="2AFF00"/>
                </a:solidFill>
              </c:spPr>
            </c:marker>
          </c:dPt>
          <c:dPt>
            <c:idx val="91"/>
            <c:marker>
              <c:spPr>
                <a:solidFill>
                  <a:srgbClr val="28FF00"/>
                </a:solidFill>
              </c:spPr>
            </c:marker>
          </c:dPt>
          <c:dPt>
            <c:idx val="92"/>
            <c:marker>
              <c:spPr>
                <a:solidFill>
                  <a:srgbClr val="25FF00"/>
                </a:solidFill>
              </c:spPr>
            </c:marker>
          </c:dPt>
          <c:dPt>
            <c:idx val="93"/>
            <c:marker>
              <c:spPr>
                <a:solidFill>
                  <a:srgbClr val="23FF00"/>
                </a:solidFill>
              </c:spPr>
            </c:marker>
          </c:dPt>
          <c:dPt>
            <c:idx val="94"/>
            <c:marker>
              <c:spPr>
                <a:solidFill>
                  <a:srgbClr val="21FF00"/>
                </a:solidFill>
              </c:spPr>
            </c:marker>
          </c:dPt>
          <c:dPt>
            <c:idx val="95"/>
            <c:marker>
              <c:spPr>
                <a:solidFill>
                  <a:srgbClr val="1EFF00"/>
                </a:solidFill>
              </c:spPr>
            </c:marker>
          </c:dPt>
          <c:dPt>
            <c:idx val="96"/>
            <c:marker>
              <c:spPr>
                <a:solidFill>
                  <a:srgbClr val="1CFF00"/>
                </a:solidFill>
              </c:spPr>
            </c:marker>
          </c:dPt>
          <c:dPt>
            <c:idx val="97"/>
            <c:marker>
              <c:spPr>
                <a:solidFill>
                  <a:srgbClr val="19FF00"/>
                </a:solidFill>
              </c:spPr>
            </c:marker>
          </c:dPt>
          <c:dPt>
            <c:idx val="98"/>
            <c:marker>
              <c:spPr>
                <a:solidFill>
                  <a:srgbClr val="17FF00"/>
                </a:solidFill>
              </c:spPr>
            </c:marker>
          </c:dPt>
          <c:dPt>
            <c:idx val="99"/>
            <c:marker>
              <c:spPr>
                <a:solidFill>
                  <a:srgbClr val="15FF00"/>
                </a:solidFill>
              </c:spPr>
            </c:marker>
          </c:dPt>
          <c:dPt>
            <c:idx val="100"/>
            <c:marker>
              <c:spPr>
                <a:solidFill>
                  <a:srgbClr val="12FF00"/>
                </a:solidFill>
              </c:spPr>
            </c:marker>
          </c:dPt>
          <c:dPt>
            <c:idx val="101"/>
            <c:marker>
              <c:spPr>
                <a:solidFill>
                  <a:srgbClr val="10FF00"/>
                </a:solidFill>
              </c:spPr>
            </c:marker>
          </c:dPt>
          <c:dPt>
            <c:idx val="102"/>
            <c:marker>
              <c:spPr>
                <a:solidFill>
                  <a:srgbClr val="0EFF00"/>
                </a:solidFill>
              </c:spPr>
            </c:marker>
          </c:dPt>
          <c:dPt>
            <c:idx val="103"/>
            <c:marker>
              <c:spPr>
                <a:solidFill>
                  <a:srgbClr val="0BFF00"/>
                </a:solidFill>
              </c:spPr>
            </c:marker>
          </c:dPt>
          <c:dPt>
            <c:idx val="104"/>
            <c:marker>
              <c:spPr>
                <a:solidFill>
                  <a:srgbClr val="09FF00"/>
                </a:solidFill>
              </c:spPr>
            </c:marker>
          </c:dPt>
          <c:dPt>
            <c:idx val="105"/>
            <c:marker>
              <c:spPr>
                <a:solidFill>
                  <a:srgbClr val="07FF00"/>
                </a:solidFill>
              </c:spPr>
            </c:marker>
          </c:dPt>
          <c:dPt>
            <c:idx val="106"/>
            <c:marker>
              <c:spPr>
                <a:solidFill>
                  <a:srgbClr val="04FF00"/>
                </a:solidFill>
              </c:spPr>
            </c:marker>
          </c:dPt>
          <c:dPt>
            <c:idx val="10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gráficos!$B$7:$B$114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1384.82</v>
      </c>
      <c r="Q2">
        <v>3547.51</v>
      </c>
      <c r="R2">
        <v>1959.91</v>
      </c>
      <c r="S2">
        <v>166.04</v>
      </c>
      <c r="T2">
        <v>891547.8</v>
      </c>
      <c r="U2">
        <v>0.08</v>
      </c>
      <c r="V2">
        <v>0.47</v>
      </c>
      <c r="W2">
        <v>1.93</v>
      </c>
      <c r="X2">
        <v>52.56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61.71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835.27</v>
      </c>
      <c r="Q3">
        <v>3545.76</v>
      </c>
      <c r="R3">
        <v>652.84</v>
      </c>
      <c r="S3">
        <v>166.04</v>
      </c>
      <c r="T3">
        <v>241613.14</v>
      </c>
      <c r="U3">
        <v>0.25</v>
      </c>
      <c r="V3">
        <v>0.76</v>
      </c>
      <c r="W3">
        <v>0.76</v>
      </c>
      <c r="X3">
        <v>14.29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1.5377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735.96</v>
      </c>
      <c r="Q4">
        <v>3545.48</v>
      </c>
      <c r="R4">
        <v>445.31</v>
      </c>
      <c r="S4">
        <v>166.04</v>
      </c>
      <c r="T4">
        <v>138478.56</v>
      </c>
      <c r="U4">
        <v>0.37</v>
      </c>
      <c r="V4">
        <v>0.84</v>
      </c>
      <c r="W4">
        <v>0.5600000000000001</v>
      </c>
      <c r="X4">
        <v>8.18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1.6549</v>
      </c>
      <c r="E5">
        <v>60.43</v>
      </c>
      <c r="F5">
        <v>53.05</v>
      </c>
      <c r="G5">
        <v>25.46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686.29</v>
      </c>
      <c r="Q5">
        <v>3545.34</v>
      </c>
      <c r="R5">
        <v>359.02</v>
      </c>
      <c r="S5">
        <v>166.04</v>
      </c>
      <c r="T5">
        <v>95598.83</v>
      </c>
      <c r="U5">
        <v>0.46</v>
      </c>
      <c r="V5">
        <v>0.88</v>
      </c>
      <c r="W5">
        <v>0.47</v>
      </c>
      <c r="X5">
        <v>5.64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1.7332</v>
      </c>
      <c r="E6">
        <v>57.7</v>
      </c>
      <c r="F6">
        <v>51.48</v>
      </c>
      <c r="G6">
        <v>32.52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649.17</v>
      </c>
      <c r="Q6">
        <v>3545.46</v>
      </c>
      <c r="R6">
        <v>305.41</v>
      </c>
      <c r="S6">
        <v>166.04</v>
      </c>
      <c r="T6">
        <v>68942.2</v>
      </c>
      <c r="U6">
        <v>0.54</v>
      </c>
      <c r="V6">
        <v>0.91</v>
      </c>
      <c r="W6">
        <v>0.43</v>
      </c>
      <c r="X6">
        <v>4.07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1.7695</v>
      </c>
      <c r="E7">
        <v>56.51</v>
      </c>
      <c r="F7">
        <v>51.04</v>
      </c>
      <c r="G7">
        <v>40.3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627.05</v>
      </c>
      <c r="Q7">
        <v>3545.4</v>
      </c>
      <c r="R7">
        <v>291.35</v>
      </c>
      <c r="S7">
        <v>166.04</v>
      </c>
      <c r="T7">
        <v>62009.56</v>
      </c>
      <c r="U7">
        <v>0.57</v>
      </c>
      <c r="V7">
        <v>0.91</v>
      </c>
      <c r="W7">
        <v>0.4</v>
      </c>
      <c r="X7">
        <v>3.63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1.8102</v>
      </c>
      <c r="E8">
        <v>55.24</v>
      </c>
      <c r="F8">
        <v>50.27</v>
      </c>
      <c r="G8">
        <v>47.88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600.0599999999999</v>
      </c>
      <c r="Q8">
        <v>3545.25</v>
      </c>
      <c r="R8">
        <v>265.25</v>
      </c>
      <c r="S8">
        <v>166.04</v>
      </c>
      <c r="T8">
        <v>49022.54</v>
      </c>
      <c r="U8">
        <v>0.63</v>
      </c>
      <c r="V8">
        <v>0.93</v>
      </c>
      <c r="W8">
        <v>0.37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1.8393</v>
      </c>
      <c r="E9">
        <v>54.37</v>
      </c>
      <c r="F9">
        <v>49.79</v>
      </c>
      <c r="G9">
        <v>56.37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575.4</v>
      </c>
      <c r="Q9">
        <v>3545.21</v>
      </c>
      <c r="R9">
        <v>248.39</v>
      </c>
      <c r="S9">
        <v>166.04</v>
      </c>
      <c r="T9">
        <v>40641.46</v>
      </c>
      <c r="U9">
        <v>0.67</v>
      </c>
      <c r="V9">
        <v>0.9399999999999999</v>
      </c>
      <c r="W9">
        <v>0.37</v>
      </c>
      <c r="X9">
        <v>2.38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1.871</v>
      </c>
      <c r="E10">
        <v>53.45</v>
      </c>
      <c r="F10">
        <v>49.18</v>
      </c>
      <c r="G10">
        <v>65.56999999999999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546.59</v>
      </c>
      <c r="Q10">
        <v>3545.3</v>
      </c>
      <c r="R10">
        <v>227.34</v>
      </c>
      <c r="S10">
        <v>166.04</v>
      </c>
      <c r="T10">
        <v>30156.03</v>
      </c>
      <c r="U10">
        <v>0.73</v>
      </c>
      <c r="V10">
        <v>0.95</v>
      </c>
      <c r="W10">
        <v>0.35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1.8782</v>
      </c>
      <c r="E11">
        <v>53.24</v>
      </c>
      <c r="F11">
        <v>49.21</v>
      </c>
      <c r="G11">
        <v>75.70999999999999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527.53</v>
      </c>
      <c r="Q11">
        <v>3545.22</v>
      </c>
      <c r="R11">
        <v>228.78</v>
      </c>
      <c r="S11">
        <v>166.04</v>
      </c>
      <c r="T11">
        <v>30904.81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1.8851</v>
      </c>
      <c r="E12">
        <v>53.05</v>
      </c>
      <c r="F12">
        <v>49.09</v>
      </c>
      <c r="G12">
        <v>79.61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520.1900000000001</v>
      </c>
      <c r="Q12">
        <v>3545.37</v>
      </c>
      <c r="R12">
        <v>223.6</v>
      </c>
      <c r="S12">
        <v>166.04</v>
      </c>
      <c r="T12">
        <v>28327.93</v>
      </c>
      <c r="U12">
        <v>0.74</v>
      </c>
      <c r="V12">
        <v>0.95</v>
      </c>
      <c r="W12">
        <v>0.38</v>
      </c>
      <c r="X12">
        <v>1.68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1.8849</v>
      </c>
      <c r="E13">
        <v>53.05</v>
      </c>
      <c r="F13">
        <v>49.1</v>
      </c>
      <c r="G13">
        <v>79.62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523.6900000000001</v>
      </c>
      <c r="Q13">
        <v>3545.27</v>
      </c>
      <c r="R13">
        <v>223.5</v>
      </c>
      <c r="S13">
        <v>166.04</v>
      </c>
      <c r="T13">
        <v>28277.56</v>
      </c>
      <c r="U13">
        <v>0.74</v>
      </c>
      <c r="V13">
        <v>0.95</v>
      </c>
      <c r="W13">
        <v>0.38</v>
      </c>
      <c r="X13">
        <v>1.69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0.8951</v>
      </c>
      <c r="E2">
        <v>111.72</v>
      </c>
      <c r="F2">
        <v>85.03</v>
      </c>
      <c r="G2">
        <v>6.75</v>
      </c>
      <c r="H2">
        <v>0.11</v>
      </c>
      <c r="I2">
        <v>756</v>
      </c>
      <c r="J2">
        <v>159.12</v>
      </c>
      <c r="K2">
        <v>50.28</v>
      </c>
      <c r="L2">
        <v>1</v>
      </c>
      <c r="M2">
        <v>754</v>
      </c>
      <c r="N2">
        <v>27.84</v>
      </c>
      <c r="O2">
        <v>19859.16</v>
      </c>
      <c r="P2">
        <v>1027.99</v>
      </c>
      <c r="Q2">
        <v>3547.01</v>
      </c>
      <c r="R2">
        <v>1447.64</v>
      </c>
      <c r="S2">
        <v>166.04</v>
      </c>
      <c r="T2">
        <v>636752.71</v>
      </c>
      <c r="U2">
        <v>0.11</v>
      </c>
      <c r="V2">
        <v>0.55</v>
      </c>
      <c r="W2">
        <v>1.49</v>
      </c>
      <c r="X2">
        <v>37.6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1.4362</v>
      </c>
      <c r="E3">
        <v>69.63</v>
      </c>
      <c r="F3">
        <v>59.18</v>
      </c>
      <c r="G3">
        <v>14.09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</v>
      </c>
      <c r="P3">
        <v>692.9400000000001</v>
      </c>
      <c r="Q3">
        <v>3545.61</v>
      </c>
      <c r="R3">
        <v>567.64</v>
      </c>
      <c r="S3">
        <v>166.04</v>
      </c>
      <c r="T3">
        <v>199272.42</v>
      </c>
      <c r="U3">
        <v>0.29</v>
      </c>
      <c r="V3">
        <v>0.79</v>
      </c>
      <c r="W3">
        <v>0.67</v>
      </c>
      <c r="X3">
        <v>11.77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1.6299</v>
      </c>
      <c r="E4">
        <v>61.35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613.92</v>
      </c>
      <c r="Q4">
        <v>3545.48</v>
      </c>
      <c r="R4">
        <v>398.56</v>
      </c>
      <c r="S4">
        <v>166.04</v>
      </c>
      <c r="T4">
        <v>115248.43</v>
      </c>
      <c r="U4">
        <v>0.42</v>
      </c>
      <c r="V4">
        <v>0.86</v>
      </c>
      <c r="W4">
        <v>0.52</v>
      </c>
      <c r="X4">
        <v>6.81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1.7364</v>
      </c>
      <c r="E5">
        <v>57.59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566.3</v>
      </c>
      <c r="Q5">
        <v>3545.42</v>
      </c>
      <c r="R5">
        <v>321.43</v>
      </c>
      <c r="S5">
        <v>166.04</v>
      </c>
      <c r="T5">
        <v>76913.16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1.7804</v>
      </c>
      <c r="E6">
        <v>56.17</v>
      </c>
      <c r="F6">
        <v>51.3</v>
      </c>
      <c r="G6">
        <v>38.96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537.5</v>
      </c>
      <c r="Q6">
        <v>3545.21</v>
      </c>
      <c r="R6">
        <v>300.92</v>
      </c>
      <c r="S6">
        <v>166.04</v>
      </c>
      <c r="T6">
        <v>66774.83</v>
      </c>
      <c r="U6">
        <v>0.55</v>
      </c>
      <c r="V6">
        <v>0.91</v>
      </c>
      <c r="W6">
        <v>0.39</v>
      </c>
      <c r="X6">
        <v>3.89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1.836</v>
      </c>
      <c r="E7">
        <v>54.47</v>
      </c>
      <c r="F7">
        <v>50.18</v>
      </c>
      <c r="G7">
        <v>49.35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501.26</v>
      </c>
      <c r="Q7">
        <v>3545.35</v>
      </c>
      <c r="R7">
        <v>261.86</v>
      </c>
      <c r="S7">
        <v>166.04</v>
      </c>
      <c r="T7">
        <v>47338.3</v>
      </c>
      <c r="U7">
        <v>0.63</v>
      </c>
      <c r="V7">
        <v>0.93</v>
      </c>
      <c r="W7">
        <v>0.37</v>
      </c>
      <c r="X7">
        <v>2.77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1.8697</v>
      </c>
      <c r="E8">
        <v>53.48</v>
      </c>
      <c r="F8">
        <v>49.58</v>
      </c>
      <c r="G8">
        <v>60.71</v>
      </c>
      <c r="H8">
        <v>0.74</v>
      </c>
      <c r="I8">
        <v>49</v>
      </c>
      <c r="J8">
        <v>167.72</v>
      </c>
      <c r="K8">
        <v>50.28</v>
      </c>
      <c r="L8">
        <v>7</v>
      </c>
      <c r="M8">
        <v>38</v>
      </c>
      <c r="N8">
        <v>30.44</v>
      </c>
      <c r="O8">
        <v>20919.39</v>
      </c>
      <c r="P8">
        <v>467.23</v>
      </c>
      <c r="Q8">
        <v>3545.31</v>
      </c>
      <c r="R8">
        <v>240.91</v>
      </c>
      <c r="S8">
        <v>166.04</v>
      </c>
      <c r="T8">
        <v>36921.2</v>
      </c>
      <c r="U8">
        <v>0.6899999999999999</v>
      </c>
      <c r="V8">
        <v>0.9399999999999999</v>
      </c>
      <c r="W8">
        <v>0.37</v>
      </c>
      <c r="X8">
        <v>2.17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1.8752</v>
      </c>
      <c r="E9">
        <v>53.33</v>
      </c>
      <c r="F9">
        <v>49.52</v>
      </c>
      <c r="G9">
        <v>64.59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459.99</v>
      </c>
      <c r="Q9">
        <v>3545.2</v>
      </c>
      <c r="R9">
        <v>237.39</v>
      </c>
      <c r="S9">
        <v>166.04</v>
      </c>
      <c r="T9">
        <v>35179.25</v>
      </c>
      <c r="U9">
        <v>0.7</v>
      </c>
      <c r="V9">
        <v>0.9399999999999999</v>
      </c>
      <c r="W9">
        <v>0.41</v>
      </c>
      <c r="X9">
        <v>2.11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1.4079</v>
      </c>
      <c r="E2">
        <v>71.03</v>
      </c>
      <c r="F2">
        <v>63.33</v>
      </c>
      <c r="G2">
        <v>11.28</v>
      </c>
      <c r="H2">
        <v>0.22</v>
      </c>
      <c r="I2">
        <v>337</v>
      </c>
      <c r="J2">
        <v>80.84</v>
      </c>
      <c r="K2">
        <v>35.1</v>
      </c>
      <c r="L2">
        <v>1</v>
      </c>
      <c r="M2">
        <v>335</v>
      </c>
      <c r="N2">
        <v>9.74</v>
      </c>
      <c r="O2">
        <v>10204.21</v>
      </c>
      <c r="P2">
        <v>463.16</v>
      </c>
      <c r="Q2">
        <v>3545.72</v>
      </c>
      <c r="R2">
        <v>708.16</v>
      </c>
      <c r="S2">
        <v>166.04</v>
      </c>
      <c r="T2">
        <v>269109.15</v>
      </c>
      <c r="U2">
        <v>0.23</v>
      </c>
      <c r="V2">
        <v>0.74</v>
      </c>
      <c r="W2">
        <v>0.8100000000000001</v>
      </c>
      <c r="X2">
        <v>15.92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1.7548</v>
      </c>
      <c r="E3">
        <v>56.99</v>
      </c>
      <c r="F3">
        <v>52.98</v>
      </c>
      <c r="G3">
        <v>25.84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119</v>
      </c>
      <c r="N3">
        <v>9.94</v>
      </c>
      <c r="O3">
        <v>10352.53</v>
      </c>
      <c r="P3">
        <v>338.9</v>
      </c>
      <c r="Q3">
        <v>3545.4</v>
      </c>
      <c r="R3">
        <v>356.52</v>
      </c>
      <c r="S3">
        <v>166.04</v>
      </c>
      <c r="T3">
        <v>94358.36</v>
      </c>
      <c r="U3">
        <v>0.47</v>
      </c>
      <c r="V3">
        <v>0.88</v>
      </c>
      <c r="W3">
        <v>0.47</v>
      </c>
      <c r="X3">
        <v>5.57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1.7896</v>
      </c>
      <c r="E4">
        <v>55.88</v>
      </c>
      <c r="F4">
        <v>52.21</v>
      </c>
      <c r="G4">
        <v>30.42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322.56</v>
      </c>
      <c r="Q4">
        <v>3545.53</v>
      </c>
      <c r="R4">
        <v>326</v>
      </c>
      <c r="S4">
        <v>166.04</v>
      </c>
      <c r="T4">
        <v>79195.8</v>
      </c>
      <c r="U4">
        <v>0.51</v>
      </c>
      <c r="V4">
        <v>0.89</v>
      </c>
      <c r="W4">
        <v>0.58</v>
      </c>
      <c r="X4">
        <v>4.8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1.2152</v>
      </c>
      <c r="E2">
        <v>82.29000000000001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638.98</v>
      </c>
      <c r="Q2">
        <v>3546.12</v>
      </c>
      <c r="R2">
        <v>931.05</v>
      </c>
      <c r="S2">
        <v>166.04</v>
      </c>
      <c r="T2">
        <v>379904.69</v>
      </c>
      <c r="U2">
        <v>0.18</v>
      </c>
      <c r="V2">
        <v>0.67</v>
      </c>
      <c r="W2">
        <v>1.02</v>
      </c>
      <c r="X2">
        <v>22.46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1.6328</v>
      </c>
      <c r="E3">
        <v>61.24</v>
      </c>
      <c r="F3">
        <v>55.39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473.09</v>
      </c>
      <c r="Q3">
        <v>3545.43</v>
      </c>
      <c r="R3">
        <v>438.37</v>
      </c>
      <c r="S3">
        <v>166.04</v>
      </c>
      <c r="T3">
        <v>135039.27</v>
      </c>
      <c r="U3">
        <v>0.38</v>
      </c>
      <c r="V3">
        <v>0.84</v>
      </c>
      <c r="W3">
        <v>0.55</v>
      </c>
      <c r="X3">
        <v>7.97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96</v>
      </c>
      <c r="N4">
        <v>15.31</v>
      </c>
      <c r="O4">
        <v>13795.21</v>
      </c>
      <c r="P4">
        <v>403.91</v>
      </c>
      <c r="Q4">
        <v>3545.54</v>
      </c>
      <c r="R4">
        <v>310.62</v>
      </c>
      <c r="S4">
        <v>166.04</v>
      </c>
      <c r="T4">
        <v>71532.72</v>
      </c>
      <c r="U4">
        <v>0.53</v>
      </c>
      <c r="V4">
        <v>0.9</v>
      </c>
      <c r="W4">
        <v>0.43</v>
      </c>
      <c r="X4">
        <v>4.22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1.8354</v>
      </c>
      <c r="E5">
        <v>54.49</v>
      </c>
      <c r="F5">
        <v>50.83</v>
      </c>
      <c r="G5">
        <v>41.78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370.87</v>
      </c>
      <c r="Q5">
        <v>3545.27</v>
      </c>
      <c r="R5">
        <v>280.87</v>
      </c>
      <c r="S5">
        <v>166.04</v>
      </c>
      <c r="T5">
        <v>56780.47</v>
      </c>
      <c r="U5">
        <v>0.59</v>
      </c>
      <c r="V5">
        <v>0.92</v>
      </c>
      <c r="W5">
        <v>0.48</v>
      </c>
      <c r="X5">
        <v>3.42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1.8391</v>
      </c>
      <c r="E6">
        <v>54.37</v>
      </c>
      <c r="F6">
        <v>50.74</v>
      </c>
      <c r="G6">
        <v>42.28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372.89</v>
      </c>
      <c r="Q6">
        <v>3545.39</v>
      </c>
      <c r="R6">
        <v>277.48</v>
      </c>
      <c r="S6">
        <v>166.04</v>
      </c>
      <c r="T6">
        <v>55093.47</v>
      </c>
      <c r="U6">
        <v>0.6</v>
      </c>
      <c r="V6">
        <v>0.92</v>
      </c>
      <c r="W6">
        <v>0.49</v>
      </c>
      <c r="X6">
        <v>3.33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1.5618</v>
      </c>
      <c r="E2">
        <v>64.03</v>
      </c>
      <c r="F2">
        <v>58.83</v>
      </c>
      <c r="G2">
        <v>14.41</v>
      </c>
      <c r="H2">
        <v>0.28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336.9</v>
      </c>
      <c r="Q2">
        <v>3545.43</v>
      </c>
      <c r="R2">
        <v>555.49</v>
      </c>
      <c r="S2">
        <v>166.04</v>
      </c>
      <c r="T2">
        <v>193232.46</v>
      </c>
      <c r="U2">
        <v>0.3</v>
      </c>
      <c r="V2">
        <v>0.79</v>
      </c>
      <c r="W2">
        <v>0.66</v>
      </c>
      <c r="X2">
        <v>11.42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1.7285</v>
      </c>
      <c r="E3">
        <v>57.85</v>
      </c>
      <c r="F3">
        <v>54.07</v>
      </c>
      <c r="G3">
        <v>22.69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282.9</v>
      </c>
      <c r="Q3">
        <v>3545.67</v>
      </c>
      <c r="R3">
        <v>386.99</v>
      </c>
      <c r="S3">
        <v>166.04</v>
      </c>
      <c r="T3">
        <v>109489.88</v>
      </c>
      <c r="U3">
        <v>0.43</v>
      </c>
      <c r="V3">
        <v>0.86</v>
      </c>
      <c r="W3">
        <v>0.7</v>
      </c>
      <c r="X3">
        <v>6.66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0.8457</v>
      </c>
      <c r="E2">
        <v>118.25</v>
      </c>
      <c r="F2">
        <v>88.26000000000001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1106.47</v>
      </c>
      <c r="Q2">
        <v>3547.04</v>
      </c>
      <c r="R2">
        <v>1558.45</v>
      </c>
      <c r="S2">
        <v>166.04</v>
      </c>
      <c r="T2">
        <v>691862.34</v>
      </c>
      <c r="U2">
        <v>0.11</v>
      </c>
      <c r="V2">
        <v>0.53</v>
      </c>
      <c r="W2">
        <v>1.58</v>
      </c>
      <c r="X2">
        <v>40.82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1.4055</v>
      </c>
      <c r="E3">
        <v>71.15000000000001</v>
      </c>
      <c r="F3">
        <v>59.8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728.09</v>
      </c>
      <c r="Q3">
        <v>3545.77</v>
      </c>
      <c r="R3">
        <v>588.4</v>
      </c>
      <c r="S3">
        <v>166.04</v>
      </c>
      <c r="T3">
        <v>209585.21</v>
      </c>
      <c r="U3">
        <v>0.28</v>
      </c>
      <c r="V3">
        <v>0.78</v>
      </c>
      <c r="W3">
        <v>0.6899999999999999</v>
      </c>
      <c r="X3">
        <v>12.38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1.6071</v>
      </c>
      <c r="E4">
        <v>62.23</v>
      </c>
      <c r="F4">
        <v>54.57</v>
      </c>
      <c r="G4">
        <v>20.99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645.04</v>
      </c>
      <c r="Q4">
        <v>3545.49</v>
      </c>
      <c r="R4">
        <v>410.4</v>
      </c>
      <c r="S4">
        <v>166.04</v>
      </c>
      <c r="T4">
        <v>121134.25</v>
      </c>
      <c r="U4">
        <v>0.4</v>
      </c>
      <c r="V4">
        <v>0.85</v>
      </c>
      <c r="W4">
        <v>0.53</v>
      </c>
      <c r="X4">
        <v>7.15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1.714</v>
      </c>
      <c r="E5">
        <v>58.34</v>
      </c>
      <c r="F5">
        <v>52.28</v>
      </c>
      <c r="G5">
        <v>28.78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597.8200000000001</v>
      </c>
      <c r="Q5">
        <v>3545.46</v>
      </c>
      <c r="R5">
        <v>332.79</v>
      </c>
      <c r="S5">
        <v>166.04</v>
      </c>
      <c r="T5">
        <v>82562.99000000001</v>
      </c>
      <c r="U5">
        <v>0.5</v>
      </c>
      <c r="V5">
        <v>0.89</v>
      </c>
      <c r="W5">
        <v>0.45</v>
      </c>
      <c r="X5">
        <v>4.87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1.7374</v>
      </c>
      <c r="E6">
        <v>57.56</v>
      </c>
      <c r="F6">
        <v>52.31</v>
      </c>
      <c r="G6">
        <v>36.92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580.03</v>
      </c>
      <c r="Q6">
        <v>3545.25</v>
      </c>
      <c r="R6">
        <v>337.77</v>
      </c>
      <c r="S6">
        <v>166.04</v>
      </c>
      <c r="T6">
        <v>85173.73</v>
      </c>
      <c r="U6">
        <v>0.49</v>
      </c>
      <c r="V6">
        <v>0.89</v>
      </c>
      <c r="W6">
        <v>0.37</v>
      </c>
      <c r="X6">
        <v>4.9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1.8203</v>
      </c>
      <c r="E7">
        <v>54.94</v>
      </c>
      <c r="F7">
        <v>50.36</v>
      </c>
      <c r="G7">
        <v>46.49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</v>
      </c>
      <c r="Q7">
        <v>3545.34</v>
      </c>
      <c r="R7">
        <v>268.2</v>
      </c>
      <c r="S7">
        <v>166.04</v>
      </c>
      <c r="T7">
        <v>50486.4</v>
      </c>
      <c r="U7">
        <v>0.62</v>
      </c>
      <c r="V7">
        <v>0.93</v>
      </c>
      <c r="W7">
        <v>0.37</v>
      </c>
      <c r="X7">
        <v>2.95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1.8535</v>
      </c>
      <c r="E8">
        <v>53.95</v>
      </c>
      <c r="F8">
        <v>49.78</v>
      </c>
      <c r="G8">
        <v>56.36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503.25</v>
      </c>
      <c r="Q8">
        <v>3545.3</v>
      </c>
      <c r="R8">
        <v>248.39</v>
      </c>
      <c r="S8">
        <v>166.04</v>
      </c>
      <c r="T8">
        <v>40643.95</v>
      </c>
      <c r="U8">
        <v>0.67</v>
      </c>
      <c r="V8">
        <v>0.9399999999999999</v>
      </c>
      <c r="W8">
        <v>0.36</v>
      </c>
      <c r="X8">
        <v>2.37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1.8783</v>
      </c>
      <c r="E9">
        <v>53.24</v>
      </c>
      <c r="F9">
        <v>49.34</v>
      </c>
      <c r="G9">
        <v>65.79000000000001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475.86</v>
      </c>
      <c r="Q9">
        <v>3545.22</v>
      </c>
      <c r="R9">
        <v>232.32</v>
      </c>
      <c r="S9">
        <v>166.04</v>
      </c>
      <c r="T9">
        <v>32648.18</v>
      </c>
      <c r="U9">
        <v>0.71</v>
      </c>
      <c r="V9">
        <v>0.9399999999999999</v>
      </c>
      <c r="W9">
        <v>0.37</v>
      </c>
      <c r="X9">
        <v>1.93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1.8825</v>
      </c>
      <c r="E10">
        <v>53.12</v>
      </c>
      <c r="F10">
        <v>49.29</v>
      </c>
      <c r="G10">
        <v>68.78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472.82</v>
      </c>
      <c r="Q10">
        <v>3545.27</v>
      </c>
      <c r="R10">
        <v>230.36</v>
      </c>
      <c r="S10">
        <v>166.04</v>
      </c>
      <c r="T10">
        <v>31679</v>
      </c>
      <c r="U10">
        <v>0.72</v>
      </c>
      <c r="V10">
        <v>0.95</v>
      </c>
      <c r="W10">
        <v>0.38</v>
      </c>
      <c r="X10">
        <v>1.88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1.6505</v>
      </c>
      <c r="E2">
        <v>60.59</v>
      </c>
      <c r="F2">
        <v>56.46</v>
      </c>
      <c r="G2">
        <v>17.37</v>
      </c>
      <c r="H2">
        <v>0.34</v>
      </c>
      <c r="I2">
        <v>195</v>
      </c>
      <c r="J2">
        <v>51.33</v>
      </c>
      <c r="K2">
        <v>24.83</v>
      </c>
      <c r="L2">
        <v>1</v>
      </c>
      <c r="M2">
        <v>134</v>
      </c>
      <c r="N2">
        <v>5.51</v>
      </c>
      <c r="O2">
        <v>6564.78</v>
      </c>
      <c r="P2">
        <v>264.68</v>
      </c>
      <c r="Q2">
        <v>3545.49</v>
      </c>
      <c r="R2">
        <v>472.01</v>
      </c>
      <c r="S2">
        <v>166.04</v>
      </c>
      <c r="T2">
        <v>151740.88</v>
      </c>
      <c r="U2">
        <v>0.35</v>
      </c>
      <c r="V2">
        <v>0.83</v>
      </c>
      <c r="W2">
        <v>0.66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1.6736</v>
      </c>
      <c r="E3">
        <v>59.75</v>
      </c>
      <c r="F3">
        <v>55.82</v>
      </c>
      <c r="G3">
        <v>18.71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261.34</v>
      </c>
      <c r="Q3">
        <v>3545.67</v>
      </c>
      <c r="R3">
        <v>444.52</v>
      </c>
      <c r="S3">
        <v>166.04</v>
      </c>
      <c r="T3">
        <v>138076</v>
      </c>
      <c r="U3">
        <v>0.37</v>
      </c>
      <c r="V3">
        <v>0.84</v>
      </c>
      <c r="W3">
        <v>0.8</v>
      </c>
      <c r="X3">
        <v>8.4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1.048</v>
      </c>
      <c r="E2">
        <v>95.42</v>
      </c>
      <c r="F2">
        <v>76.84999999999999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16663.42</v>
      </c>
      <c r="P2">
        <v>821.3099999999999</v>
      </c>
      <c r="Q2">
        <v>3546.24</v>
      </c>
      <c r="R2">
        <v>1168.79</v>
      </c>
      <c r="S2">
        <v>166.04</v>
      </c>
      <c r="T2">
        <v>498098.93</v>
      </c>
      <c r="U2">
        <v>0.14</v>
      </c>
      <c r="V2">
        <v>0.61</v>
      </c>
      <c r="W2">
        <v>1.23</v>
      </c>
      <c r="X2">
        <v>29.43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1.5324</v>
      </c>
      <c r="E3">
        <v>65.26000000000001</v>
      </c>
      <c r="F3">
        <v>57.28</v>
      </c>
      <c r="G3">
        <v>16.14</v>
      </c>
      <c r="H3">
        <v>0.26</v>
      </c>
      <c r="I3">
        <v>213</v>
      </c>
      <c r="J3">
        <v>134.55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585.87</v>
      </c>
      <c r="Q3">
        <v>3545.49</v>
      </c>
      <c r="R3">
        <v>502.61</v>
      </c>
      <c r="S3">
        <v>166.04</v>
      </c>
      <c r="T3">
        <v>166953.32</v>
      </c>
      <c r="U3">
        <v>0.33</v>
      </c>
      <c r="V3">
        <v>0.8100000000000001</v>
      </c>
      <c r="W3">
        <v>0.62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1.7054</v>
      </c>
      <c r="E4">
        <v>58.64</v>
      </c>
      <c r="F4">
        <v>53.05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516.2</v>
      </c>
      <c r="Q4">
        <v>3545.39</v>
      </c>
      <c r="R4">
        <v>358.84</v>
      </c>
      <c r="S4">
        <v>166.04</v>
      </c>
      <c r="T4">
        <v>95505.67999999999</v>
      </c>
      <c r="U4">
        <v>0.46</v>
      </c>
      <c r="V4">
        <v>0.88</v>
      </c>
      <c r="W4">
        <v>0.48</v>
      </c>
      <c r="X4">
        <v>5.64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1.7938</v>
      </c>
      <c r="E5">
        <v>55.75</v>
      </c>
      <c r="F5">
        <v>51.23</v>
      </c>
      <c r="G5">
        <v>35.74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469.79</v>
      </c>
      <c r="Q5">
        <v>3545.4</v>
      </c>
      <c r="R5">
        <v>298.45</v>
      </c>
      <c r="S5">
        <v>166.04</v>
      </c>
      <c r="T5">
        <v>65508.93</v>
      </c>
      <c r="U5">
        <v>0.5600000000000001</v>
      </c>
      <c r="V5">
        <v>0.91</v>
      </c>
      <c r="W5">
        <v>0.37</v>
      </c>
      <c r="X5">
        <v>3.82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1.8466</v>
      </c>
      <c r="E6">
        <v>54.15</v>
      </c>
      <c r="F6">
        <v>50.26</v>
      </c>
      <c r="G6">
        <v>47.87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428.98</v>
      </c>
      <c r="Q6">
        <v>3545.28</v>
      </c>
      <c r="R6">
        <v>264.57</v>
      </c>
      <c r="S6">
        <v>166.04</v>
      </c>
      <c r="T6">
        <v>48682.58</v>
      </c>
      <c r="U6">
        <v>0.63</v>
      </c>
      <c r="V6">
        <v>0.93</v>
      </c>
      <c r="W6">
        <v>0.38</v>
      </c>
      <c r="X6">
        <v>2.85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1.8623</v>
      </c>
      <c r="E7">
        <v>53.7</v>
      </c>
      <c r="F7">
        <v>49.99</v>
      </c>
      <c r="G7">
        <v>53.56</v>
      </c>
      <c r="H7">
        <v>0.76</v>
      </c>
      <c r="I7">
        <v>56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415.82</v>
      </c>
      <c r="Q7">
        <v>3545.37</v>
      </c>
      <c r="R7">
        <v>253.1</v>
      </c>
      <c r="S7">
        <v>166.04</v>
      </c>
      <c r="T7">
        <v>42982.94</v>
      </c>
      <c r="U7">
        <v>0.66</v>
      </c>
      <c r="V7">
        <v>0.93</v>
      </c>
      <c r="W7">
        <v>0.43</v>
      </c>
      <c r="X7">
        <v>2.58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1.8622</v>
      </c>
      <c r="E8">
        <v>53.7</v>
      </c>
      <c r="F8">
        <v>50</v>
      </c>
      <c r="G8">
        <v>53.57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419.77</v>
      </c>
      <c r="Q8">
        <v>3545.35</v>
      </c>
      <c r="R8">
        <v>253.21</v>
      </c>
      <c r="S8">
        <v>166.04</v>
      </c>
      <c r="T8">
        <v>43036.65</v>
      </c>
      <c r="U8">
        <v>0.66</v>
      </c>
      <c r="V8">
        <v>0.93</v>
      </c>
      <c r="W8">
        <v>0.43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0.9436</v>
      </c>
      <c r="E2">
        <v>105.97</v>
      </c>
      <c r="F2">
        <v>82.22</v>
      </c>
      <c r="G2">
        <v>7.02</v>
      </c>
      <c r="H2">
        <v>0.12</v>
      </c>
      <c r="I2">
        <v>703</v>
      </c>
      <c r="J2">
        <v>150.44</v>
      </c>
      <c r="K2">
        <v>49.1</v>
      </c>
      <c r="L2">
        <v>1</v>
      </c>
      <c r="M2">
        <v>701</v>
      </c>
      <c r="N2">
        <v>25.34</v>
      </c>
      <c r="O2">
        <v>18787.76</v>
      </c>
      <c r="P2">
        <v>956.51</v>
      </c>
      <c r="Q2">
        <v>3546.75</v>
      </c>
      <c r="R2">
        <v>1351.86</v>
      </c>
      <c r="S2">
        <v>166.04</v>
      </c>
      <c r="T2">
        <v>589125.3199999999</v>
      </c>
      <c r="U2">
        <v>0.12</v>
      </c>
      <c r="V2">
        <v>0.57</v>
      </c>
      <c r="W2">
        <v>1.41</v>
      </c>
      <c r="X2">
        <v>34.79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1.4679</v>
      </c>
      <c r="E3">
        <v>68.13</v>
      </c>
      <c r="F3">
        <v>58.55</v>
      </c>
      <c r="G3">
        <v>14.7</v>
      </c>
      <c r="H3">
        <v>0.23</v>
      </c>
      <c r="I3">
        <v>239</v>
      </c>
      <c r="J3">
        <v>151.83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657.24</v>
      </c>
      <c r="Q3">
        <v>3545.51</v>
      </c>
      <c r="R3">
        <v>546.34</v>
      </c>
      <c r="S3">
        <v>166.04</v>
      </c>
      <c r="T3">
        <v>188685.27</v>
      </c>
      <c r="U3">
        <v>0.3</v>
      </c>
      <c r="V3">
        <v>0.8</v>
      </c>
      <c r="W3">
        <v>0.64</v>
      </c>
      <c r="X3">
        <v>11.13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1.6552</v>
      </c>
      <c r="E4">
        <v>60.41</v>
      </c>
      <c r="F4">
        <v>53.83</v>
      </c>
      <c r="G4">
        <v>22.91</v>
      </c>
      <c r="H4">
        <v>0.35</v>
      </c>
      <c r="I4">
        <v>141</v>
      </c>
      <c r="J4">
        <v>153.23</v>
      </c>
      <c r="K4">
        <v>49.1</v>
      </c>
      <c r="L4">
        <v>3</v>
      </c>
      <c r="M4">
        <v>139</v>
      </c>
      <c r="N4">
        <v>26.13</v>
      </c>
      <c r="O4">
        <v>19131.85</v>
      </c>
      <c r="P4">
        <v>581.58</v>
      </c>
      <c r="Q4">
        <v>3545.45</v>
      </c>
      <c r="R4">
        <v>385.46</v>
      </c>
      <c r="S4">
        <v>166.04</v>
      </c>
      <c r="T4">
        <v>108736.84</v>
      </c>
      <c r="U4">
        <v>0.43</v>
      </c>
      <c r="V4">
        <v>0.87</v>
      </c>
      <c r="W4">
        <v>0.5</v>
      </c>
      <c r="X4">
        <v>6.42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1.7598</v>
      </c>
      <c r="E5">
        <v>56.83</v>
      </c>
      <c r="F5">
        <v>51.59</v>
      </c>
      <c r="G5">
        <v>31.91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534.49</v>
      </c>
      <c r="Q5">
        <v>3545.32</v>
      </c>
      <c r="R5">
        <v>308.79</v>
      </c>
      <c r="S5">
        <v>166.04</v>
      </c>
      <c r="T5">
        <v>70624.46000000001</v>
      </c>
      <c r="U5">
        <v>0.54</v>
      </c>
      <c r="V5">
        <v>0.9</v>
      </c>
      <c r="W5">
        <v>0.43</v>
      </c>
      <c r="X5">
        <v>4.17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1.8074</v>
      </c>
      <c r="E6">
        <v>55.33</v>
      </c>
      <c r="F6">
        <v>50.82</v>
      </c>
      <c r="G6">
        <v>41.77</v>
      </c>
      <c r="H6">
        <v>0.57</v>
      </c>
      <c r="I6">
        <v>73</v>
      </c>
      <c r="J6">
        <v>156.03</v>
      </c>
      <c r="K6">
        <v>49.1</v>
      </c>
      <c r="L6">
        <v>5</v>
      </c>
      <c r="M6">
        <v>71</v>
      </c>
      <c r="N6">
        <v>26.94</v>
      </c>
      <c r="O6">
        <v>19478.15</v>
      </c>
      <c r="P6">
        <v>501.6</v>
      </c>
      <c r="Q6">
        <v>3545.47</v>
      </c>
      <c r="R6">
        <v>283.91</v>
      </c>
      <c r="S6">
        <v>166.04</v>
      </c>
      <c r="T6">
        <v>58300.61</v>
      </c>
      <c r="U6">
        <v>0.58</v>
      </c>
      <c r="V6">
        <v>0.92</v>
      </c>
      <c r="W6">
        <v>0.39</v>
      </c>
      <c r="X6">
        <v>3.41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1.8519</v>
      </c>
      <c r="E7">
        <v>54</v>
      </c>
      <c r="F7">
        <v>49.98</v>
      </c>
      <c r="G7">
        <v>52.61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465</v>
      </c>
      <c r="Q7">
        <v>3545.21</v>
      </c>
      <c r="R7">
        <v>255.13</v>
      </c>
      <c r="S7">
        <v>166.04</v>
      </c>
      <c r="T7">
        <v>43990.11</v>
      </c>
      <c r="U7">
        <v>0.65</v>
      </c>
      <c r="V7">
        <v>0.93</v>
      </c>
      <c r="W7">
        <v>0.37</v>
      </c>
      <c r="X7">
        <v>2.57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1.8701</v>
      </c>
      <c r="E8">
        <v>53.47</v>
      </c>
      <c r="F8">
        <v>49.7</v>
      </c>
      <c r="G8">
        <v>60.86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444.5</v>
      </c>
      <c r="Q8">
        <v>3545.28</v>
      </c>
      <c r="R8">
        <v>243.95</v>
      </c>
      <c r="S8">
        <v>166.04</v>
      </c>
      <c r="T8">
        <v>38441.66</v>
      </c>
      <c r="U8">
        <v>0.68</v>
      </c>
      <c r="V8">
        <v>0.9399999999999999</v>
      </c>
      <c r="W8">
        <v>0.4</v>
      </c>
      <c r="X8">
        <v>2.29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1.8711</v>
      </c>
      <c r="E9">
        <v>53.44</v>
      </c>
      <c r="F9">
        <v>49.67</v>
      </c>
      <c r="G9">
        <v>60.82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448.08</v>
      </c>
      <c r="Q9">
        <v>3545.29</v>
      </c>
      <c r="R9">
        <v>242.47</v>
      </c>
      <c r="S9">
        <v>166.04</v>
      </c>
      <c r="T9">
        <v>37699.95</v>
      </c>
      <c r="U9">
        <v>0.68</v>
      </c>
      <c r="V9">
        <v>0.9399999999999999</v>
      </c>
      <c r="W9">
        <v>0.42</v>
      </c>
      <c r="X9">
        <v>2.26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</v>
      </c>
      <c r="E2">
        <v>133.33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1282.63</v>
      </c>
      <c r="Q2">
        <v>3547.26</v>
      </c>
      <c r="R2">
        <v>1809.58</v>
      </c>
      <c r="S2">
        <v>166.04</v>
      </c>
      <c r="T2">
        <v>816767.45</v>
      </c>
      <c r="U2">
        <v>0.09</v>
      </c>
      <c r="V2">
        <v>0.49</v>
      </c>
      <c r="W2">
        <v>1.8</v>
      </c>
      <c r="X2">
        <v>48.18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1.3446</v>
      </c>
      <c r="E3">
        <v>74.37</v>
      </c>
      <c r="F3">
        <v>61.07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</v>
      </c>
      <c r="O3">
        <v>23322.88</v>
      </c>
      <c r="P3">
        <v>799.3</v>
      </c>
      <c r="Q3">
        <v>3545.62</v>
      </c>
      <c r="R3">
        <v>631.36</v>
      </c>
      <c r="S3">
        <v>166.04</v>
      </c>
      <c r="T3">
        <v>230938.91</v>
      </c>
      <c r="U3">
        <v>0.26</v>
      </c>
      <c r="V3">
        <v>0.76</v>
      </c>
      <c r="W3">
        <v>0.74</v>
      </c>
      <c r="X3">
        <v>13.65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1.5585</v>
      </c>
      <c r="E4">
        <v>64.16</v>
      </c>
      <c r="F4">
        <v>55.33</v>
      </c>
      <c r="G4">
        <v>19.41</v>
      </c>
      <c r="H4">
        <v>0.28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706.71</v>
      </c>
      <c r="Q4">
        <v>3545.58</v>
      </c>
      <c r="R4">
        <v>436.33</v>
      </c>
      <c r="S4">
        <v>166.04</v>
      </c>
      <c r="T4">
        <v>134024.43</v>
      </c>
      <c r="U4">
        <v>0.38</v>
      </c>
      <c r="V4">
        <v>0.84</v>
      </c>
      <c r="W4">
        <v>0.55</v>
      </c>
      <c r="X4">
        <v>7.92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1.6763</v>
      </c>
      <c r="E5">
        <v>59.66</v>
      </c>
      <c r="F5">
        <v>52.76</v>
      </c>
      <c r="G5">
        <v>26.6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656.36</v>
      </c>
      <c r="Q5">
        <v>3545.37</v>
      </c>
      <c r="R5">
        <v>348.87</v>
      </c>
      <c r="S5">
        <v>166.04</v>
      </c>
      <c r="T5">
        <v>90551.77</v>
      </c>
      <c r="U5">
        <v>0.48</v>
      </c>
      <c r="V5">
        <v>0.88</v>
      </c>
      <c r="W5">
        <v>0.47</v>
      </c>
      <c r="X5">
        <v>5.35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1.7673</v>
      </c>
      <c r="E6">
        <v>56.58</v>
      </c>
      <c r="F6">
        <v>50.8</v>
      </c>
      <c r="G6">
        <v>34.25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613.37</v>
      </c>
      <c r="Q6">
        <v>3545.24</v>
      </c>
      <c r="R6">
        <v>281.94</v>
      </c>
      <c r="S6">
        <v>166.04</v>
      </c>
      <c r="T6">
        <v>57236.35</v>
      </c>
      <c r="U6">
        <v>0.59</v>
      </c>
      <c r="V6">
        <v>0.92</v>
      </c>
      <c r="W6">
        <v>0.41</v>
      </c>
      <c r="X6">
        <v>3.39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1.7856</v>
      </c>
      <c r="E7">
        <v>56</v>
      </c>
      <c r="F7">
        <v>50.82</v>
      </c>
      <c r="G7">
        <v>41.77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597.88</v>
      </c>
      <c r="Q7">
        <v>3545.39</v>
      </c>
      <c r="R7">
        <v>283.35</v>
      </c>
      <c r="S7">
        <v>166.04</v>
      </c>
      <c r="T7">
        <v>58020.55</v>
      </c>
      <c r="U7">
        <v>0.59</v>
      </c>
      <c r="V7">
        <v>0.92</v>
      </c>
      <c r="W7">
        <v>0.4</v>
      </c>
      <c r="X7">
        <v>3.4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1.8241</v>
      </c>
      <c r="E8">
        <v>54.82</v>
      </c>
      <c r="F8">
        <v>50.12</v>
      </c>
      <c r="G8">
        <v>50.12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569.5700000000001</v>
      </c>
      <c r="Q8">
        <v>3545.22</v>
      </c>
      <c r="R8">
        <v>259.9</v>
      </c>
      <c r="S8">
        <v>166.04</v>
      </c>
      <c r="T8">
        <v>46363.64</v>
      </c>
      <c r="U8">
        <v>0.64</v>
      </c>
      <c r="V8">
        <v>0.93</v>
      </c>
      <c r="W8">
        <v>0.37</v>
      </c>
      <c r="X8">
        <v>2.71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1.8533</v>
      </c>
      <c r="E9">
        <v>53.96</v>
      </c>
      <c r="F9">
        <v>49.63</v>
      </c>
      <c r="G9">
        <v>59.55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542.95</v>
      </c>
      <c r="Q9">
        <v>3545.29</v>
      </c>
      <c r="R9">
        <v>242.95</v>
      </c>
      <c r="S9">
        <v>166.04</v>
      </c>
      <c r="T9">
        <v>37939.22</v>
      </c>
      <c r="U9">
        <v>0.68</v>
      </c>
      <c r="V9">
        <v>0.9399999999999999</v>
      </c>
      <c r="W9">
        <v>0.36</v>
      </c>
      <c r="X9">
        <v>2.22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1.8554</v>
      </c>
      <c r="E10">
        <v>53.9</v>
      </c>
      <c r="F10">
        <v>49.83</v>
      </c>
      <c r="G10">
        <v>69.53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38</v>
      </c>
      <c r="N10">
        <v>40.53</v>
      </c>
      <c r="O10">
        <v>24650.18</v>
      </c>
      <c r="P10">
        <v>523.77</v>
      </c>
      <c r="Q10">
        <v>3545.19</v>
      </c>
      <c r="R10">
        <v>251.77</v>
      </c>
      <c r="S10">
        <v>166.04</v>
      </c>
      <c r="T10">
        <v>42384.65</v>
      </c>
      <c r="U10">
        <v>0.66</v>
      </c>
      <c r="V10">
        <v>0.9399999999999999</v>
      </c>
      <c r="W10">
        <v>0.32</v>
      </c>
      <c r="X10">
        <v>2.42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1.8843</v>
      </c>
      <c r="E11">
        <v>53.07</v>
      </c>
      <c r="F11">
        <v>49.15</v>
      </c>
      <c r="G11">
        <v>75.61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503.61</v>
      </c>
      <c r="Q11">
        <v>3545.26</v>
      </c>
      <c r="R11">
        <v>225.63</v>
      </c>
      <c r="S11">
        <v>166.04</v>
      </c>
      <c r="T11">
        <v>29333.28</v>
      </c>
      <c r="U11">
        <v>0.74</v>
      </c>
      <c r="V11">
        <v>0.95</v>
      </c>
      <c r="W11">
        <v>0.37</v>
      </c>
      <c r="X11">
        <v>1.74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1.8837</v>
      </c>
      <c r="E12">
        <v>53.09</v>
      </c>
      <c r="F12">
        <v>49.17</v>
      </c>
      <c r="G12">
        <v>75.64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507.32</v>
      </c>
      <c r="Q12">
        <v>3545.38</v>
      </c>
      <c r="R12">
        <v>225.84</v>
      </c>
      <c r="S12">
        <v>166.04</v>
      </c>
      <c r="T12">
        <v>29436.14</v>
      </c>
      <c r="U12">
        <v>0.74</v>
      </c>
      <c r="V12">
        <v>0.95</v>
      </c>
      <c r="W12">
        <v>0.39</v>
      </c>
      <c r="X12">
        <v>1.76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1.1571</v>
      </c>
      <c r="E2">
        <v>86.42</v>
      </c>
      <c r="F2">
        <v>72.13</v>
      </c>
      <c r="G2">
        <v>8.470000000000001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16.65</v>
      </c>
      <c r="O2">
        <v>14546.17</v>
      </c>
      <c r="P2">
        <v>698.46</v>
      </c>
      <c r="Q2">
        <v>3546.03</v>
      </c>
      <c r="R2">
        <v>1007.55</v>
      </c>
      <c r="S2">
        <v>166.04</v>
      </c>
      <c r="T2">
        <v>417934.64</v>
      </c>
      <c r="U2">
        <v>0.16</v>
      </c>
      <c r="V2">
        <v>0.65</v>
      </c>
      <c r="W2">
        <v>1.09</v>
      </c>
      <c r="X2">
        <v>24.71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1.5999</v>
      </c>
      <c r="E3">
        <v>62.5</v>
      </c>
      <c r="F3">
        <v>55.98</v>
      </c>
      <c r="G3">
        <v>18.06</v>
      </c>
      <c r="H3">
        <v>0.3</v>
      </c>
      <c r="I3">
        <v>186</v>
      </c>
      <c r="J3">
        <v>117.34</v>
      </c>
      <c r="K3">
        <v>43.4</v>
      </c>
      <c r="L3">
        <v>2</v>
      </c>
      <c r="M3">
        <v>184</v>
      </c>
      <c r="N3">
        <v>16.94</v>
      </c>
      <c r="O3">
        <v>14705.49</v>
      </c>
      <c r="P3">
        <v>511.33</v>
      </c>
      <c r="Q3">
        <v>3545.44</v>
      </c>
      <c r="R3">
        <v>458.39</v>
      </c>
      <c r="S3">
        <v>166.04</v>
      </c>
      <c r="T3">
        <v>144976.28</v>
      </c>
      <c r="U3">
        <v>0.36</v>
      </c>
      <c r="V3">
        <v>0.83</v>
      </c>
      <c r="W3">
        <v>0.57</v>
      </c>
      <c r="X3">
        <v>8.56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1.7577</v>
      </c>
      <c r="E4">
        <v>56.89</v>
      </c>
      <c r="F4">
        <v>52.23</v>
      </c>
      <c r="G4">
        <v>29.02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445.22</v>
      </c>
      <c r="Q4">
        <v>3545.36</v>
      </c>
      <c r="R4">
        <v>330.97</v>
      </c>
      <c r="S4">
        <v>166.04</v>
      </c>
      <c r="T4">
        <v>81656.12</v>
      </c>
      <c r="U4">
        <v>0.5</v>
      </c>
      <c r="V4">
        <v>0.89</v>
      </c>
      <c r="W4">
        <v>0.45</v>
      </c>
      <c r="X4">
        <v>4.82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1.8306</v>
      </c>
      <c r="E5">
        <v>54.63</v>
      </c>
      <c r="F5">
        <v>50.8</v>
      </c>
      <c r="G5">
        <v>41.75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66</v>
      </c>
      <c r="N5">
        <v>17.53</v>
      </c>
      <c r="O5">
        <v>15025.44</v>
      </c>
      <c r="P5">
        <v>397.05</v>
      </c>
      <c r="Q5">
        <v>3545.43</v>
      </c>
      <c r="R5">
        <v>282.52</v>
      </c>
      <c r="S5">
        <v>166.04</v>
      </c>
      <c r="T5">
        <v>57608.81</v>
      </c>
      <c r="U5">
        <v>0.59</v>
      </c>
      <c r="V5">
        <v>0.92</v>
      </c>
      <c r="W5">
        <v>0.4</v>
      </c>
      <c r="X5">
        <v>3.39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1.8456</v>
      </c>
      <c r="E6">
        <v>54.18</v>
      </c>
      <c r="F6">
        <v>50.52</v>
      </c>
      <c r="G6">
        <v>45.93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386.19</v>
      </c>
      <c r="Q6">
        <v>3545.31</v>
      </c>
      <c r="R6">
        <v>270.64</v>
      </c>
      <c r="S6">
        <v>166.04</v>
      </c>
      <c r="T6">
        <v>51704.42</v>
      </c>
      <c r="U6">
        <v>0.61</v>
      </c>
      <c r="V6">
        <v>0.92</v>
      </c>
      <c r="W6">
        <v>0.47</v>
      </c>
      <c r="X6">
        <v>3.11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1.339</v>
      </c>
      <c r="E2">
        <v>74.68000000000001</v>
      </c>
      <c r="F2">
        <v>65.54000000000001</v>
      </c>
      <c r="G2">
        <v>10.32</v>
      </c>
      <c r="H2">
        <v>0.2</v>
      </c>
      <c r="I2">
        <v>381</v>
      </c>
      <c r="J2">
        <v>89.87</v>
      </c>
      <c r="K2">
        <v>37.55</v>
      </c>
      <c r="L2">
        <v>1</v>
      </c>
      <c r="M2">
        <v>379</v>
      </c>
      <c r="N2">
        <v>11.32</v>
      </c>
      <c r="O2">
        <v>11317.98</v>
      </c>
      <c r="P2">
        <v>522.63</v>
      </c>
      <c r="Q2">
        <v>3546</v>
      </c>
      <c r="R2">
        <v>783.46</v>
      </c>
      <c r="S2">
        <v>166.04</v>
      </c>
      <c r="T2">
        <v>306537.85</v>
      </c>
      <c r="U2">
        <v>0.21</v>
      </c>
      <c r="V2">
        <v>0.71</v>
      </c>
      <c r="W2">
        <v>0.89</v>
      </c>
      <c r="X2">
        <v>18.13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1.711</v>
      </c>
      <c r="E3">
        <v>58.44</v>
      </c>
      <c r="F3">
        <v>53.84</v>
      </c>
      <c r="G3">
        <v>22.91</v>
      </c>
      <c r="H3">
        <v>0.39</v>
      </c>
      <c r="I3">
        <v>141</v>
      </c>
      <c r="J3">
        <v>91.09999999999999</v>
      </c>
      <c r="K3">
        <v>37.55</v>
      </c>
      <c r="L3">
        <v>2</v>
      </c>
      <c r="M3">
        <v>139</v>
      </c>
      <c r="N3">
        <v>11.54</v>
      </c>
      <c r="O3">
        <v>11468.97</v>
      </c>
      <c r="P3">
        <v>387.33</v>
      </c>
      <c r="Q3">
        <v>3545.4</v>
      </c>
      <c r="R3">
        <v>385.86</v>
      </c>
      <c r="S3">
        <v>166.04</v>
      </c>
      <c r="T3">
        <v>108936.21</v>
      </c>
      <c r="U3">
        <v>0.43</v>
      </c>
      <c r="V3">
        <v>0.87</v>
      </c>
      <c r="W3">
        <v>0.5</v>
      </c>
      <c r="X3">
        <v>6.43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1.8114</v>
      </c>
      <c r="E4">
        <v>55.21</v>
      </c>
      <c r="F4">
        <v>51.57</v>
      </c>
      <c r="G4">
        <v>34.38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337.52</v>
      </c>
      <c r="Q4">
        <v>3545.44</v>
      </c>
      <c r="R4">
        <v>304.8</v>
      </c>
      <c r="S4">
        <v>166.04</v>
      </c>
      <c r="T4">
        <v>68660.49000000001</v>
      </c>
      <c r="U4">
        <v>0.54</v>
      </c>
      <c r="V4">
        <v>0.9</v>
      </c>
      <c r="W4">
        <v>0.54</v>
      </c>
      <c r="X4">
        <v>4.16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1.8114</v>
      </c>
      <c r="E5">
        <v>55.21</v>
      </c>
      <c r="F5">
        <v>51.57</v>
      </c>
      <c r="G5">
        <v>34.38</v>
      </c>
      <c r="H5">
        <v>0.75</v>
      </c>
      <c r="I5">
        <v>90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341.63</v>
      </c>
      <c r="Q5">
        <v>3545.21</v>
      </c>
      <c r="R5">
        <v>304.49</v>
      </c>
      <c r="S5">
        <v>166.04</v>
      </c>
      <c r="T5">
        <v>68505.96000000001</v>
      </c>
      <c r="U5">
        <v>0.55</v>
      </c>
      <c r="V5">
        <v>0.9</v>
      </c>
      <c r="W5">
        <v>0.54</v>
      </c>
      <c r="X5">
        <v>4.16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1384.82</v>
      </c>
      <c r="Q2">
        <v>3547.51</v>
      </c>
      <c r="R2">
        <v>1959.91</v>
      </c>
      <c r="S2">
        <v>166.04</v>
      </c>
      <c r="T2">
        <v>891547.8</v>
      </c>
      <c r="U2">
        <v>0.08</v>
      </c>
      <c r="V2">
        <v>0.47</v>
      </c>
      <c r="W2">
        <v>1.93</v>
      </c>
      <c r="X2">
        <v>52.56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61.71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835.27</v>
      </c>
      <c r="Q3">
        <v>3545.76</v>
      </c>
      <c r="R3">
        <v>652.84</v>
      </c>
      <c r="S3">
        <v>166.04</v>
      </c>
      <c r="T3">
        <v>241613.14</v>
      </c>
      <c r="U3">
        <v>0.25</v>
      </c>
      <c r="V3">
        <v>0.76</v>
      </c>
      <c r="W3">
        <v>0.76</v>
      </c>
      <c r="X3">
        <v>14.29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1.5377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735.96</v>
      </c>
      <c r="Q4">
        <v>3545.48</v>
      </c>
      <c r="R4">
        <v>445.31</v>
      </c>
      <c r="S4">
        <v>166.04</v>
      </c>
      <c r="T4">
        <v>138478.56</v>
      </c>
      <c r="U4">
        <v>0.37</v>
      </c>
      <c r="V4">
        <v>0.84</v>
      </c>
      <c r="W4">
        <v>0.5600000000000001</v>
      </c>
      <c r="X4">
        <v>8.18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1.6549</v>
      </c>
      <c r="E5">
        <v>60.43</v>
      </c>
      <c r="F5">
        <v>53.05</v>
      </c>
      <c r="G5">
        <v>25.46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686.29</v>
      </c>
      <c r="Q5">
        <v>3545.34</v>
      </c>
      <c r="R5">
        <v>359.02</v>
      </c>
      <c r="S5">
        <v>166.04</v>
      </c>
      <c r="T5">
        <v>95598.83</v>
      </c>
      <c r="U5">
        <v>0.46</v>
      </c>
      <c r="V5">
        <v>0.88</v>
      </c>
      <c r="W5">
        <v>0.47</v>
      </c>
      <c r="X5">
        <v>5.64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1.7332</v>
      </c>
      <c r="E6">
        <v>57.7</v>
      </c>
      <c r="F6">
        <v>51.48</v>
      </c>
      <c r="G6">
        <v>32.52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649.17</v>
      </c>
      <c r="Q6">
        <v>3545.46</v>
      </c>
      <c r="R6">
        <v>305.41</v>
      </c>
      <c r="S6">
        <v>166.04</v>
      </c>
      <c r="T6">
        <v>68942.2</v>
      </c>
      <c r="U6">
        <v>0.54</v>
      </c>
      <c r="V6">
        <v>0.91</v>
      </c>
      <c r="W6">
        <v>0.43</v>
      </c>
      <c r="X6">
        <v>4.07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1.7695</v>
      </c>
      <c r="E7">
        <v>56.51</v>
      </c>
      <c r="F7">
        <v>51.04</v>
      </c>
      <c r="G7">
        <v>40.3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627.05</v>
      </c>
      <c r="Q7">
        <v>3545.4</v>
      </c>
      <c r="R7">
        <v>291.35</v>
      </c>
      <c r="S7">
        <v>166.04</v>
      </c>
      <c r="T7">
        <v>62009.56</v>
      </c>
      <c r="U7">
        <v>0.57</v>
      </c>
      <c r="V7">
        <v>0.91</v>
      </c>
      <c r="W7">
        <v>0.4</v>
      </c>
      <c r="X7">
        <v>3.63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1.8102</v>
      </c>
      <c r="E8">
        <v>55.24</v>
      </c>
      <c r="F8">
        <v>50.27</v>
      </c>
      <c r="G8">
        <v>47.88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600.0599999999999</v>
      </c>
      <c r="Q8">
        <v>3545.25</v>
      </c>
      <c r="R8">
        <v>265.25</v>
      </c>
      <c r="S8">
        <v>166.04</v>
      </c>
      <c r="T8">
        <v>49022.54</v>
      </c>
      <c r="U8">
        <v>0.63</v>
      </c>
      <c r="V8">
        <v>0.93</v>
      </c>
      <c r="W8">
        <v>0.37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1.8393</v>
      </c>
      <c r="E9">
        <v>54.37</v>
      </c>
      <c r="F9">
        <v>49.79</v>
      </c>
      <c r="G9">
        <v>56.37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575.4</v>
      </c>
      <c r="Q9">
        <v>3545.21</v>
      </c>
      <c r="R9">
        <v>248.39</v>
      </c>
      <c r="S9">
        <v>166.04</v>
      </c>
      <c r="T9">
        <v>40641.46</v>
      </c>
      <c r="U9">
        <v>0.67</v>
      </c>
      <c r="V9">
        <v>0.9399999999999999</v>
      </c>
      <c r="W9">
        <v>0.37</v>
      </c>
      <c r="X9">
        <v>2.38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1.871</v>
      </c>
      <c r="E10">
        <v>53.45</v>
      </c>
      <c r="F10">
        <v>49.18</v>
      </c>
      <c r="G10">
        <v>65.56999999999999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546.59</v>
      </c>
      <c r="Q10">
        <v>3545.3</v>
      </c>
      <c r="R10">
        <v>227.34</v>
      </c>
      <c r="S10">
        <v>166.04</v>
      </c>
      <c r="T10">
        <v>30156.03</v>
      </c>
      <c r="U10">
        <v>0.73</v>
      </c>
      <c r="V10">
        <v>0.95</v>
      </c>
      <c r="W10">
        <v>0.35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1.8782</v>
      </c>
      <c r="E11">
        <v>53.24</v>
      </c>
      <c r="F11">
        <v>49.21</v>
      </c>
      <c r="G11">
        <v>75.70999999999999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527.53</v>
      </c>
      <c r="Q11">
        <v>3545.22</v>
      </c>
      <c r="R11">
        <v>228.78</v>
      </c>
      <c r="S11">
        <v>166.04</v>
      </c>
      <c r="T11">
        <v>30904.81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1.8851</v>
      </c>
      <c r="E12">
        <v>53.05</v>
      </c>
      <c r="F12">
        <v>49.09</v>
      </c>
      <c r="G12">
        <v>79.61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520.1900000000001</v>
      </c>
      <c r="Q12">
        <v>3545.37</v>
      </c>
      <c r="R12">
        <v>223.6</v>
      </c>
      <c r="S12">
        <v>166.04</v>
      </c>
      <c r="T12">
        <v>28327.93</v>
      </c>
      <c r="U12">
        <v>0.74</v>
      </c>
      <c r="V12">
        <v>0.95</v>
      </c>
      <c r="W12">
        <v>0.38</v>
      </c>
      <c r="X12">
        <v>1.68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1.8849</v>
      </c>
      <c r="E13">
        <v>53.05</v>
      </c>
      <c r="F13">
        <v>49.1</v>
      </c>
      <c r="G13">
        <v>79.62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523.6900000000001</v>
      </c>
      <c r="Q13">
        <v>3545.27</v>
      </c>
      <c r="R13">
        <v>223.5</v>
      </c>
      <c r="S13">
        <v>166.04</v>
      </c>
      <c r="T13">
        <v>28277.56</v>
      </c>
      <c r="U13">
        <v>0.74</v>
      </c>
      <c r="V13">
        <v>0.95</v>
      </c>
      <c r="W13">
        <v>0.38</v>
      </c>
      <c r="X13">
        <v>1.69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1.339</v>
      </c>
      <c r="E14">
        <v>74.68000000000001</v>
      </c>
      <c r="F14">
        <v>65.54000000000001</v>
      </c>
      <c r="G14">
        <v>10.32</v>
      </c>
      <c r="H14">
        <v>0.2</v>
      </c>
      <c r="I14">
        <v>381</v>
      </c>
      <c r="J14">
        <v>89.87</v>
      </c>
      <c r="K14">
        <v>37.55</v>
      </c>
      <c r="L14">
        <v>1</v>
      </c>
      <c r="M14">
        <v>379</v>
      </c>
      <c r="N14">
        <v>11.32</v>
      </c>
      <c r="O14">
        <v>11317.98</v>
      </c>
      <c r="P14">
        <v>522.63</v>
      </c>
      <c r="Q14">
        <v>3546</v>
      </c>
      <c r="R14">
        <v>783.46</v>
      </c>
      <c r="S14">
        <v>166.04</v>
      </c>
      <c r="T14">
        <v>306537.85</v>
      </c>
      <c r="U14">
        <v>0.21</v>
      </c>
      <c r="V14">
        <v>0.71</v>
      </c>
      <c r="W14">
        <v>0.89</v>
      </c>
      <c r="X14">
        <v>18.13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1.711</v>
      </c>
      <c r="E15">
        <v>58.44</v>
      </c>
      <c r="F15">
        <v>53.84</v>
      </c>
      <c r="G15">
        <v>22.91</v>
      </c>
      <c r="H15">
        <v>0.39</v>
      </c>
      <c r="I15">
        <v>141</v>
      </c>
      <c r="J15">
        <v>91.09999999999999</v>
      </c>
      <c r="K15">
        <v>37.55</v>
      </c>
      <c r="L15">
        <v>2</v>
      </c>
      <c r="M15">
        <v>139</v>
      </c>
      <c r="N15">
        <v>11.54</v>
      </c>
      <c r="O15">
        <v>11468.97</v>
      </c>
      <c r="P15">
        <v>387.33</v>
      </c>
      <c r="Q15">
        <v>3545.4</v>
      </c>
      <c r="R15">
        <v>385.86</v>
      </c>
      <c r="S15">
        <v>166.04</v>
      </c>
      <c r="T15">
        <v>108936.21</v>
      </c>
      <c r="U15">
        <v>0.43</v>
      </c>
      <c r="V15">
        <v>0.87</v>
      </c>
      <c r="W15">
        <v>0.5</v>
      </c>
      <c r="X15">
        <v>6.43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1.8114</v>
      </c>
      <c r="E16">
        <v>55.21</v>
      </c>
      <c r="F16">
        <v>51.57</v>
      </c>
      <c r="G16">
        <v>34.38</v>
      </c>
      <c r="H16">
        <v>0.57</v>
      </c>
      <c r="I16">
        <v>90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337.52</v>
      </c>
      <c r="Q16">
        <v>3545.44</v>
      </c>
      <c r="R16">
        <v>304.8</v>
      </c>
      <c r="S16">
        <v>166.04</v>
      </c>
      <c r="T16">
        <v>68660.49000000001</v>
      </c>
      <c r="U16">
        <v>0.54</v>
      </c>
      <c r="V16">
        <v>0.9</v>
      </c>
      <c r="W16">
        <v>0.54</v>
      </c>
      <c r="X16">
        <v>4.16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1.8114</v>
      </c>
      <c r="E17">
        <v>55.21</v>
      </c>
      <c r="F17">
        <v>51.57</v>
      </c>
      <c r="G17">
        <v>34.38</v>
      </c>
      <c r="H17">
        <v>0.75</v>
      </c>
      <c r="I17">
        <v>90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341.63</v>
      </c>
      <c r="Q17">
        <v>3545.21</v>
      </c>
      <c r="R17">
        <v>304.49</v>
      </c>
      <c r="S17">
        <v>166.04</v>
      </c>
      <c r="T17">
        <v>68505.96000000001</v>
      </c>
      <c r="U17">
        <v>0.55</v>
      </c>
      <c r="V17">
        <v>0.9</v>
      </c>
      <c r="W17">
        <v>0.54</v>
      </c>
      <c r="X17">
        <v>4.16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1.4796</v>
      </c>
      <c r="E18">
        <v>67.59</v>
      </c>
      <c r="F18">
        <v>61.19</v>
      </c>
      <c r="G18">
        <v>12.53</v>
      </c>
      <c r="H18">
        <v>0.24</v>
      </c>
      <c r="I18">
        <v>293</v>
      </c>
      <c r="J18">
        <v>71.52</v>
      </c>
      <c r="K18">
        <v>32.27</v>
      </c>
      <c r="L18">
        <v>1</v>
      </c>
      <c r="M18">
        <v>291</v>
      </c>
      <c r="N18">
        <v>8.25</v>
      </c>
      <c r="O18">
        <v>9054.6</v>
      </c>
      <c r="P18">
        <v>402.69</v>
      </c>
      <c r="Q18">
        <v>3545.89</v>
      </c>
      <c r="R18">
        <v>635.29</v>
      </c>
      <c r="S18">
        <v>166.04</v>
      </c>
      <c r="T18">
        <v>232893.52</v>
      </c>
      <c r="U18">
        <v>0.26</v>
      </c>
      <c r="V18">
        <v>0.76</v>
      </c>
      <c r="W18">
        <v>0.75</v>
      </c>
      <c r="X18">
        <v>13.77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1.7635</v>
      </c>
      <c r="E19">
        <v>56.71</v>
      </c>
      <c r="F19">
        <v>52.99</v>
      </c>
      <c r="G19">
        <v>26.5</v>
      </c>
      <c r="H19">
        <v>0.48</v>
      </c>
      <c r="I19">
        <v>120</v>
      </c>
      <c r="J19">
        <v>72.7</v>
      </c>
      <c r="K19">
        <v>32.27</v>
      </c>
      <c r="L19">
        <v>2</v>
      </c>
      <c r="M19">
        <v>9</v>
      </c>
      <c r="N19">
        <v>8.43</v>
      </c>
      <c r="O19">
        <v>9200.25</v>
      </c>
      <c r="P19">
        <v>302.32</v>
      </c>
      <c r="Q19">
        <v>3545.46</v>
      </c>
      <c r="R19">
        <v>352.23</v>
      </c>
      <c r="S19">
        <v>166.04</v>
      </c>
      <c r="T19">
        <v>92229.19</v>
      </c>
      <c r="U19">
        <v>0.47</v>
      </c>
      <c r="V19">
        <v>0.88</v>
      </c>
      <c r="W19">
        <v>0.61</v>
      </c>
      <c r="X19">
        <v>5.58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1.7609</v>
      </c>
      <c r="E20">
        <v>56.79</v>
      </c>
      <c r="F20">
        <v>53.08</v>
      </c>
      <c r="G20">
        <v>26.54</v>
      </c>
      <c r="H20">
        <v>0.71</v>
      </c>
      <c r="I20">
        <v>120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306.62</v>
      </c>
      <c r="Q20">
        <v>3545.57</v>
      </c>
      <c r="R20">
        <v>354.84</v>
      </c>
      <c r="S20">
        <v>166.04</v>
      </c>
      <c r="T20">
        <v>93534.53999999999</v>
      </c>
      <c r="U20">
        <v>0.47</v>
      </c>
      <c r="V20">
        <v>0.88</v>
      </c>
      <c r="W20">
        <v>0.62</v>
      </c>
      <c r="X20">
        <v>5.67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1.5883</v>
      </c>
      <c r="E21">
        <v>62.96</v>
      </c>
      <c r="F21">
        <v>58.62</v>
      </c>
      <c r="G21">
        <v>14.78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228.2</v>
      </c>
      <c r="Q21">
        <v>3545.7</v>
      </c>
      <c r="R21">
        <v>536.78</v>
      </c>
      <c r="S21">
        <v>166.04</v>
      </c>
      <c r="T21">
        <v>183910.1</v>
      </c>
      <c r="U21">
        <v>0.31</v>
      </c>
      <c r="V21">
        <v>0.8</v>
      </c>
      <c r="W21">
        <v>0.97</v>
      </c>
      <c r="X21">
        <v>11.2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0.9955000000000001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886.92</v>
      </c>
      <c r="Q22">
        <v>3546.33</v>
      </c>
      <c r="R22">
        <v>1256.5</v>
      </c>
      <c r="S22">
        <v>166.04</v>
      </c>
      <c r="T22">
        <v>541707.79</v>
      </c>
      <c r="U22">
        <v>0.13</v>
      </c>
      <c r="V22">
        <v>0.59</v>
      </c>
      <c r="W22">
        <v>1.32</v>
      </c>
      <c r="X22">
        <v>32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1.5003</v>
      </c>
      <c r="E23">
        <v>66.65000000000001</v>
      </c>
      <c r="F23">
        <v>57.89</v>
      </c>
      <c r="G23">
        <v>15.37</v>
      </c>
      <c r="H23">
        <v>0.25</v>
      </c>
      <c r="I23">
        <v>226</v>
      </c>
      <c r="J23">
        <v>143.17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621.5599999999999</v>
      </c>
      <c r="Q23">
        <v>3545.55</v>
      </c>
      <c r="R23">
        <v>524.05</v>
      </c>
      <c r="S23">
        <v>166.04</v>
      </c>
      <c r="T23">
        <v>177607.78</v>
      </c>
      <c r="U23">
        <v>0.32</v>
      </c>
      <c r="V23">
        <v>0.8100000000000001</v>
      </c>
      <c r="W23">
        <v>0.62</v>
      </c>
      <c r="X23">
        <v>10.48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1.6818</v>
      </c>
      <c r="E24">
        <v>59.46</v>
      </c>
      <c r="F24">
        <v>53.39</v>
      </c>
      <c r="G24">
        <v>24.09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18060.85</v>
      </c>
      <c r="P24">
        <v>548.63</v>
      </c>
      <c r="Q24">
        <v>3545.28</v>
      </c>
      <c r="R24">
        <v>370.6</v>
      </c>
      <c r="S24">
        <v>166.04</v>
      </c>
      <c r="T24">
        <v>101349.2</v>
      </c>
      <c r="U24">
        <v>0.45</v>
      </c>
      <c r="V24">
        <v>0.87</v>
      </c>
      <c r="W24">
        <v>0.48</v>
      </c>
      <c r="X24">
        <v>5.98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1.7957</v>
      </c>
      <c r="E25">
        <v>55.69</v>
      </c>
      <c r="F25">
        <v>50.86</v>
      </c>
      <c r="G25">
        <v>33.91</v>
      </c>
      <c r="H25">
        <v>0.49</v>
      </c>
      <c r="I25">
        <v>90</v>
      </c>
      <c r="J25">
        <v>145.92</v>
      </c>
      <c r="K25">
        <v>47.83</v>
      </c>
      <c r="L25">
        <v>4</v>
      </c>
      <c r="M25">
        <v>88</v>
      </c>
      <c r="N25">
        <v>24.09</v>
      </c>
      <c r="O25">
        <v>18230.35</v>
      </c>
      <c r="P25">
        <v>496.21</v>
      </c>
      <c r="Q25">
        <v>3545.31</v>
      </c>
      <c r="R25">
        <v>283.82</v>
      </c>
      <c r="S25">
        <v>166.04</v>
      </c>
      <c r="T25">
        <v>58174.63</v>
      </c>
      <c r="U25">
        <v>0.59</v>
      </c>
      <c r="V25">
        <v>0.92</v>
      </c>
      <c r="W25">
        <v>0.41</v>
      </c>
      <c r="X25">
        <v>3.45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1.8274</v>
      </c>
      <c r="E26">
        <v>54.72</v>
      </c>
      <c r="F26">
        <v>50.53</v>
      </c>
      <c r="G26">
        <v>44.58</v>
      </c>
      <c r="H26">
        <v>0.6</v>
      </c>
      <c r="I26">
        <v>68</v>
      </c>
      <c r="J26">
        <v>147.3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466.89</v>
      </c>
      <c r="Q26">
        <v>3545.32</v>
      </c>
      <c r="R26">
        <v>273.78</v>
      </c>
      <c r="S26">
        <v>166.04</v>
      </c>
      <c r="T26">
        <v>53262.23</v>
      </c>
      <c r="U26">
        <v>0.61</v>
      </c>
      <c r="V26">
        <v>0.92</v>
      </c>
      <c r="W26">
        <v>0.38</v>
      </c>
      <c r="X26">
        <v>3.12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1.8638</v>
      </c>
      <c r="E27">
        <v>53.65</v>
      </c>
      <c r="F27">
        <v>49.87</v>
      </c>
      <c r="G27">
        <v>55.41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27</v>
      </c>
      <c r="N27">
        <v>24.85</v>
      </c>
      <c r="O27">
        <v>18570.94</v>
      </c>
      <c r="P27">
        <v>433.48</v>
      </c>
      <c r="Q27">
        <v>3545.37</v>
      </c>
      <c r="R27">
        <v>250.07</v>
      </c>
      <c r="S27">
        <v>166.04</v>
      </c>
      <c r="T27">
        <v>41479.08</v>
      </c>
      <c r="U27">
        <v>0.66</v>
      </c>
      <c r="V27">
        <v>0.93</v>
      </c>
      <c r="W27">
        <v>0.4</v>
      </c>
      <c r="X27">
        <v>2.46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1.8678</v>
      </c>
      <c r="E28">
        <v>53.54</v>
      </c>
      <c r="F28">
        <v>49.81</v>
      </c>
      <c r="G28">
        <v>57.47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431.16</v>
      </c>
      <c r="Q28">
        <v>3545.32</v>
      </c>
      <c r="R28">
        <v>246.87</v>
      </c>
      <c r="S28">
        <v>166.04</v>
      </c>
      <c r="T28">
        <v>39887.25</v>
      </c>
      <c r="U28">
        <v>0.67</v>
      </c>
      <c r="V28">
        <v>0.9399999999999999</v>
      </c>
      <c r="W28">
        <v>0.43</v>
      </c>
      <c r="X28">
        <v>2.4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0.7976</v>
      </c>
      <c r="E29">
        <v>125.37</v>
      </c>
      <c r="F29">
        <v>91.73</v>
      </c>
      <c r="G29">
        <v>6.27</v>
      </c>
      <c r="H29">
        <v>0.1</v>
      </c>
      <c r="I29">
        <v>878</v>
      </c>
      <c r="J29">
        <v>176.73</v>
      </c>
      <c r="K29">
        <v>52.44</v>
      </c>
      <c r="L29">
        <v>1</v>
      </c>
      <c r="M29">
        <v>876</v>
      </c>
      <c r="N29">
        <v>33.29</v>
      </c>
      <c r="O29">
        <v>22031.19</v>
      </c>
      <c r="P29">
        <v>1190.59</v>
      </c>
      <c r="Q29">
        <v>3546.81</v>
      </c>
      <c r="R29">
        <v>1677.42</v>
      </c>
      <c r="S29">
        <v>166.04</v>
      </c>
      <c r="T29">
        <v>751032.71</v>
      </c>
      <c r="U29">
        <v>0.1</v>
      </c>
      <c r="V29">
        <v>0.51</v>
      </c>
      <c r="W29">
        <v>1.68</v>
      </c>
      <c r="X29">
        <v>44.3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1.378</v>
      </c>
      <c r="E30">
        <v>72.56999999999999</v>
      </c>
      <c r="F30">
        <v>60.3</v>
      </c>
      <c r="G30">
        <v>13.06</v>
      </c>
      <c r="H30">
        <v>0.2</v>
      </c>
      <c r="I30">
        <v>277</v>
      </c>
      <c r="J30">
        <v>178.21</v>
      </c>
      <c r="K30">
        <v>52.44</v>
      </c>
      <c r="L30">
        <v>2</v>
      </c>
      <c r="M30">
        <v>275</v>
      </c>
      <c r="N30">
        <v>33.77</v>
      </c>
      <c r="O30">
        <v>22213.89</v>
      </c>
      <c r="P30">
        <v>761.5</v>
      </c>
      <c r="Q30">
        <v>3545.98</v>
      </c>
      <c r="R30">
        <v>605.09</v>
      </c>
      <c r="S30">
        <v>166.04</v>
      </c>
      <c r="T30">
        <v>217871.6</v>
      </c>
      <c r="U30">
        <v>0.27</v>
      </c>
      <c r="V30">
        <v>0.77</v>
      </c>
      <c r="W30">
        <v>0.71</v>
      </c>
      <c r="X30">
        <v>12.88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1.5803</v>
      </c>
      <c r="E31">
        <v>63.28</v>
      </c>
      <c r="F31">
        <v>55.03</v>
      </c>
      <c r="G31">
        <v>20.13</v>
      </c>
      <c r="H31">
        <v>0.3</v>
      </c>
      <c r="I31">
        <v>164</v>
      </c>
      <c r="J31">
        <v>179.7</v>
      </c>
      <c r="K31">
        <v>52.44</v>
      </c>
      <c r="L31">
        <v>3</v>
      </c>
      <c r="M31">
        <v>162</v>
      </c>
      <c r="N31">
        <v>34.26</v>
      </c>
      <c r="O31">
        <v>22397.24</v>
      </c>
      <c r="P31">
        <v>676.85</v>
      </c>
      <c r="Q31">
        <v>3545.3</v>
      </c>
      <c r="R31">
        <v>426.15</v>
      </c>
      <c r="S31">
        <v>166.04</v>
      </c>
      <c r="T31">
        <v>128965.9</v>
      </c>
      <c r="U31">
        <v>0.39</v>
      </c>
      <c r="V31">
        <v>0.85</v>
      </c>
      <c r="W31">
        <v>0.54</v>
      </c>
      <c r="X31">
        <v>7.62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1.6948</v>
      </c>
      <c r="E32">
        <v>59</v>
      </c>
      <c r="F32">
        <v>52.53</v>
      </c>
      <c r="G32">
        <v>27.65</v>
      </c>
      <c r="H32">
        <v>0.39</v>
      </c>
      <c r="I32">
        <v>114</v>
      </c>
      <c r="J32">
        <v>181.19</v>
      </c>
      <c r="K32">
        <v>52.44</v>
      </c>
      <c r="L32">
        <v>4</v>
      </c>
      <c r="M32">
        <v>112</v>
      </c>
      <c r="N32">
        <v>34.75</v>
      </c>
      <c r="O32">
        <v>22581.25</v>
      </c>
      <c r="P32">
        <v>627.3099999999999</v>
      </c>
      <c r="Q32">
        <v>3545.44</v>
      </c>
      <c r="R32">
        <v>341.04</v>
      </c>
      <c r="S32">
        <v>166.04</v>
      </c>
      <c r="T32">
        <v>86664.56</v>
      </c>
      <c r="U32">
        <v>0.49</v>
      </c>
      <c r="V32">
        <v>0.89</v>
      </c>
      <c r="W32">
        <v>0.46</v>
      </c>
      <c r="X32">
        <v>5.12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1.7703</v>
      </c>
      <c r="E33">
        <v>56.49</v>
      </c>
      <c r="F33">
        <v>51.01</v>
      </c>
      <c r="G33">
        <v>35.59</v>
      </c>
      <c r="H33">
        <v>0.49</v>
      </c>
      <c r="I33">
        <v>86</v>
      </c>
      <c r="J33">
        <v>182.69</v>
      </c>
      <c r="K33">
        <v>52.44</v>
      </c>
      <c r="L33">
        <v>5</v>
      </c>
      <c r="M33">
        <v>84</v>
      </c>
      <c r="N33">
        <v>35.25</v>
      </c>
      <c r="O33">
        <v>22766.06</v>
      </c>
      <c r="P33">
        <v>589.49</v>
      </c>
      <c r="Q33">
        <v>3545.31</v>
      </c>
      <c r="R33">
        <v>290.69</v>
      </c>
      <c r="S33">
        <v>166.04</v>
      </c>
      <c r="T33">
        <v>61628.34</v>
      </c>
      <c r="U33">
        <v>0.57</v>
      </c>
      <c r="V33">
        <v>0.91</v>
      </c>
      <c r="W33">
        <v>0.37</v>
      </c>
      <c r="X33">
        <v>3.6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1.8028</v>
      </c>
      <c r="E34">
        <v>55.47</v>
      </c>
      <c r="F34">
        <v>50.59</v>
      </c>
      <c r="G34">
        <v>44</v>
      </c>
      <c r="H34">
        <v>0.58</v>
      </c>
      <c r="I34">
        <v>69</v>
      </c>
      <c r="J34">
        <v>184.19</v>
      </c>
      <c r="K34">
        <v>52.44</v>
      </c>
      <c r="L34">
        <v>6</v>
      </c>
      <c r="M34">
        <v>67</v>
      </c>
      <c r="N34">
        <v>35.75</v>
      </c>
      <c r="O34">
        <v>22951.43</v>
      </c>
      <c r="P34">
        <v>566.55</v>
      </c>
      <c r="Q34">
        <v>3545.41</v>
      </c>
      <c r="R34">
        <v>276.1</v>
      </c>
      <c r="S34">
        <v>166.04</v>
      </c>
      <c r="T34">
        <v>54418.81</v>
      </c>
      <c r="U34">
        <v>0.6</v>
      </c>
      <c r="V34">
        <v>0.92</v>
      </c>
      <c r="W34">
        <v>0.39</v>
      </c>
      <c r="X34">
        <v>3.18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1.8414</v>
      </c>
      <c r="E35">
        <v>54.31</v>
      </c>
      <c r="F35">
        <v>49.9</v>
      </c>
      <c r="G35">
        <v>53.46</v>
      </c>
      <c r="H35">
        <v>0.67</v>
      </c>
      <c r="I35">
        <v>56</v>
      </c>
      <c r="J35">
        <v>185.7</v>
      </c>
      <c r="K35">
        <v>52.44</v>
      </c>
      <c r="L35">
        <v>7</v>
      </c>
      <c r="M35">
        <v>54</v>
      </c>
      <c r="N35">
        <v>36.26</v>
      </c>
      <c r="O35">
        <v>23137.49</v>
      </c>
      <c r="P35">
        <v>536.53</v>
      </c>
      <c r="Q35">
        <v>3545.3</v>
      </c>
      <c r="R35">
        <v>252.12</v>
      </c>
      <c r="S35">
        <v>166.04</v>
      </c>
      <c r="T35">
        <v>42492.55</v>
      </c>
      <c r="U35">
        <v>0.66</v>
      </c>
      <c r="V35">
        <v>0.93</v>
      </c>
      <c r="W35">
        <v>0.36</v>
      </c>
      <c r="X35">
        <v>2.49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1.8676</v>
      </c>
      <c r="E36">
        <v>53.55</v>
      </c>
      <c r="F36">
        <v>49.45</v>
      </c>
      <c r="G36">
        <v>63.13</v>
      </c>
      <c r="H36">
        <v>0.76</v>
      </c>
      <c r="I36">
        <v>47</v>
      </c>
      <c r="J36">
        <v>187.22</v>
      </c>
      <c r="K36">
        <v>52.44</v>
      </c>
      <c r="L36">
        <v>8</v>
      </c>
      <c r="M36">
        <v>45</v>
      </c>
      <c r="N36">
        <v>36.78</v>
      </c>
      <c r="O36">
        <v>23324.24</v>
      </c>
      <c r="P36">
        <v>505.15</v>
      </c>
      <c r="Q36">
        <v>3545.31</v>
      </c>
      <c r="R36">
        <v>237.12</v>
      </c>
      <c r="S36">
        <v>166.04</v>
      </c>
      <c r="T36">
        <v>35038.84</v>
      </c>
      <c r="U36">
        <v>0.7</v>
      </c>
      <c r="V36">
        <v>0.9399999999999999</v>
      </c>
      <c r="W36">
        <v>0.35</v>
      </c>
      <c r="X36">
        <v>2.04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1.8742</v>
      </c>
      <c r="E37">
        <v>53.36</v>
      </c>
      <c r="F37">
        <v>49.44</v>
      </c>
      <c r="G37">
        <v>70.63</v>
      </c>
      <c r="H37">
        <v>0.85</v>
      </c>
      <c r="I37">
        <v>42</v>
      </c>
      <c r="J37">
        <v>188.74</v>
      </c>
      <c r="K37">
        <v>52.44</v>
      </c>
      <c r="L37">
        <v>9</v>
      </c>
      <c r="M37">
        <v>13</v>
      </c>
      <c r="N37">
        <v>37.3</v>
      </c>
      <c r="O37">
        <v>23511.69</v>
      </c>
      <c r="P37">
        <v>490.72</v>
      </c>
      <c r="Q37">
        <v>3545.23</v>
      </c>
      <c r="R37">
        <v>236</v>
      </c>
      <c r="S37">
        <v>166.04</v>
      </c>
      <c r="T37">
        <v>34501.98</v>
      </c>
      <c r="U37">
        <v>0.7</v>
      </c>
      <c r="V37">
        <v>0.9399999999999999</v>
      </c>
      <c r="W37">
        <v>0.38</v>
      </c>
      <c r="X37">
        <v>2.03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1.879</v>
      </c>
      <c r="E38">
        <v>53.22</v>
      </c>
      <c r="F38">
        <v>49.34</v>
      </c>
      <c r="G38">
        <v>72.20999999999999</v>
      </c>
      <c r="H38">
        <v>0.93</v>
      </c>
      <c r="I38">
        <v>41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491.97</v>
      </c>
      <c r="Q38">
        <v>3545.24</v>
      </c>
      <c r="R38">
        <v>232.05</v>
      </c>
      <c r="S38">
        <v>166.04</v>
      </c>
      <c r="T38">
        <v>32531.57</v>
      </c>
      <c r="U38">
        <v>0.72</v>
      </c>
      <c r="V38">
        <v>0.9399999999999999</v>
      </c>
      <c r="W38">
        <v>0.39</v>
      </c>
      <c r="X38">
        <v>1.93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1.4341</v>
      </c>
      <c r="E39">
        <v>69.73</v>
      </c>
      <c r="F39">
        <v>64.13</v>
      </c>
      <c r="G39">
        <v>10.81</v>
      </c>
      <c r="H39">
        <v>0.64</v>
      </c>
      <c r="I39">
        <v>356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185.77</v>
      </c>
      <c r="Q39">
        <v>3546.11</v>
      </c>
      <c r="R39">
        <v>717.89</v>
      </c>
      <c r="S39">
        <v>166.04</v>
      </c>
      <c r="T39">
        <v>273875.13</v>
      </c>
      <c r="U39">
        <v>0.23</v>
      </c>
      <c r="V39">
        <v>0.73</v>
      </c>
      <c r="W39">
        <v>1.32</v>
      </c>
      <c r="X39">
        <v>16.71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1.2754</v>
      </c>
      <c r="E40">
        <v>78.41</v>
      </c>
      <c r="F40">
        <v>67.7</v>
      </c>
      <c r="G40">
        <v>9.58</v>
      </c>
      <c r="H40">
        <v>0.18</v>
      </c>
      <c r="I40">
        <v>424</v>
      </c>
      <c r="J40">
        <v>98.70999999999999</v>
      </c>
      <c r="K40">
        <v>39.72</v>
      </c>
      <c r="L40">
        <v>1</v>
      </c>
      <c r="M40">
        <v>422</v>
      </c>
      <c r="N40">
        <v>12.99</v>
      </c>
      <c r="O40">
        <v>12407.75</v>
      </c>
      <c r="P40">
        <v>580.9</v>
      </c>
      <c r="Q40">
        <v>3545.79</v>
      </c>
      <c r="R40">
        <v>857.14</v>
      </c>
      <c r="S40">
        <v>166.04</v>
      </c>
      <c r="T40">
        <v>343163.53</v>
      </c>
      <c r="U40">
        <v>0.19</v>
      </c>
      <c r="V40">
        <v>0.6899999999999999</v>
      </c>
      <c r="W40">
        <v>0.95</v>
      </c>
      <c r="X40">
        <v>20.29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1.6698</v>
      </c>
      <c r="E41">
        <v>59.89</v>
      </c>
      <c r="F41">
        <v>54.67</v>
      </c>
      <c r="G41">
        <v>20.89</v>
      </c>
      <c r="H41">
        <v>0.35</v>
      </c>
      <c r="I41">
        <v>157</v>
      </c>
      <c r="J41">
        <v>99.95</v>
      </c>
      <c r="K41">
        <v>39.72</v>
      </c>
      <c r="L41">
        <v>2</v>
      </c>
      <c r="M41">
        <v>155</v>
      </c>
      <c r="N41">
        <v>13.24</v>
      </c>
      <c r="O41">
        <v>12561.45</v>
      </c>
      <c r="P41">
        <v>432.01</v>
      </c>
      <c r="Q41">
        <v>3545.49</v>
      </c>
      <c r="R41">
        <v>414.1</v>
      </c>
      <c r="S41">
        <v>166.04</v>
      </c>
      <c r="T41">
        <v>122979.62</v>
      </c>
      <c r="U41">
        <v>0.4</v>
      </c>
      <c r="V41">
        <v>0.85</v>
      </c>
      <c r="W41">
        <v>0.53</v>
      </c>
      <c r="X41">
        <v>7.26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1.836</v>
      </c>
      <c r="E42">
        <v>54.47</v>
      </c>
      <c r="F42">
        <v>50.69</v>
      </c>
      <c r="G42">
        <v>34.96</v>
      </c>
      <c r="H42">
        <v>0.52</v>
      </c>
      <c r="I42">
        <v>87</v>
      </c>
      <c r="J42">
        <v>101.2</v>
      </c>
      <c r="K42">
        <v>39.72</v>
      </c>
      <c r="L42">
        <v>3</v>
      </c>
      <c r="M42">
        <v>68</v>
      </c>
      <c r="N42">
        <v>13.49</v>
      </c>
      <c r="O42">
        <v>12715.54</v>
      </c>
      <c r="P42">
        <v>357.09</v>
      </c>
      <c r="Q42">
        <v>3545.46</v>
      </c>
      <c r="R42">
        <v>277.65</v>
      </c>
      <c r="S42">
        <v>166.04</v>
      </c>
      <c r="T42">
        <v>55100.3</v>
      </c>
      <c r="U42">
        <v>0.6</v>
      </c>
      <c r="V42">
        <v>0.92</v>
      </c>
      <c r="W42">
        <v>0.41</v>
      </c>
      <c r="X42">
        <v>3.28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1.8246</v>
      </c>
      <c r="E43">
        <v>54.81</v>
      </c>
      <c r="F43">
        <v>51.17</v>
      </c>
      <c r="G43">
        <v>38.38</v>
      </c>
      <c r="H43">
        <v>0.6899999999999999</v>
      </c>
      <c r="I43">
        <v>80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356.13</v>
      </c>
      <c r="Q43">
        <v>3545.53</v>
      </c>
      <c r="R43">
        <v>292.23</v>
      </c>
      <c r="S43">
        <v>166.04</v>
      </c>
      <c r="T43">
        <v>62425</v>
      </c>
      <c r="U43">
        <v>0.57</v>
      </c>
      <c r="V43">
        <v>0.91</v>
      </c>
      <c r="W43">
        <v>0.5</v>
      </c>
      <c r="X43">
        <v>3.76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1.1012</v>
      </c>
      <c r="E44">
        <v>90.81</v>
      </c>
      <c r="F44">
        <v>74.47</v>
      </c>
      <c r="G44">
        <v>8.039999999999999</v>
      </c>
      <c r="H44">
        <v>0.14</v>
      </c>
      <c r="I44">
        <v>556</v>
      </c>
      <c r="J44">
        <v>124.63</v>
      </c>
      <c r="K44">
        <v>45</v>
      </c>
      <c r="L44">
        <v>1</v>
      </c>
      <c r="M44">
        <v>554</v>
      </c>
      <c r="N44">
        <v>18.64</v>
      </c>
      <c r="O44">
        <v>15605.44</v>
      </c>
      <c r="P44">
        <v>759.1</v>
      </c>
      <c r="Q44">
        <v>3546.6</v>
      </c>
      <c r="R44">
        <v>1087.76</v>
      </c>
      <c r="S44">
        <v>166.04</v>
      </c>
      <c r="T44">
        <v>457810.06</v>
      </c>
      <c r="U44">
        <v>0.15</v>
      </c>
      <c r="V44">
        <v>0.63</v>
      </c>
      <c r="W44">
        <v>1.16</v>
      </c>
      <c r="X44">
        <v>27.04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1.5672</v>
      </c>
      <c r="E45">
        <v>63.81</v>
      </c>
      <c r="F45">
        <v>56.59</v>
      </c>
      <c r="G45">
        <v>17.06</v>
      </c>
      <c r="H45">
        <v>0.28</v>
      </c>
      <c r="I45">
        <v>199</v>
      </c>
      <c r="J45">
        <v>125.95</v>
      </c>
      <c r="K45">
        <v>45</v>
      </c>
      <c r="L45">
        <v>2</v>
      </c>
      <c r="M45">
        <v>197</v>
      </c>
      <c r="N45">
        <v>18.95</v>
      </c>
      <c r="O45">
        <v>15767.7</v>
      </c>
      <c r="P45">
        <v>548.3</v>
      </c>
      <c r="Q45">
        <v>3545.61</v>
      </c>
      <c r="R45">
        <v>479.06</v>
      </c>
      <c r="S45">
        <v>166.04</v>
      </c>
      <c r="T45">
        <v>155245.43</v>
      </c>
      <c r="U45">
        <v>0.35</v>
      </c>
      <c r="V45">
        <v>0.82</v>
      </c>
      <c r="W45">
        <v>0.59</v>
      </c>
      <c r="X45">
        <v>9.18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1.7304</v>
      </c>
      <c r="E46">
        <v>57.79</v>
      </c>
      <c r="F46">
        <v>52.67</v>
      </c>
      <c r="G46">
        <v>27.01</v>
      </c>
      <c r="H46">
        <v>0.42</v>
      </c>
      <c r="I46">
        <v>117</v>
      </c>
      <c r="J46">
        <v>127.27</v>
      </c>
      <c r="K46">
        <v>45</v>
      </c>
      <c r="L46">
        <v>3</v>
      </c>
      <c r="M46">
        <v>115</v>
      </c>
      <c r="N46">
        <v>19.27</v>
      </c>
      <c r="O46">
        <v>15930.42</v>
      </c>
      <c r="P46">
        <v>481.46</v>
      </c>
      <c r="Q46">
        <v>3545.46</v>
      </c>
      <c r="R46">
        <v>346.07</v>
      </c>
      <c r="S46">
        <v>166.04</v>
      </c>
      <c r="T46">
        <v>89160.67</v>
      </c>
      <c r="U46">
        <v>0.48</v>
      </c>
      <c r="V46">
        <v>0.89</v>
      </c>
      <c r="W46">
        <v>0.46</v>
      </c>
      <c r="X46">
        <v>5.26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1.7907</v>
      </c>
      <c r="E47">
        <v>55.84</v>
      </c>
      <c r="F47">
        <v>51.64</v>
      </c>
      <c r="G47">
        <v>38.25</v>
      </c>
      <c r="H47">
        <v>0.55</v>
      </c>
      <c r="I47">
        <v>81</v>
      </c>
      <c r="J47">
        <v>128.59</v>
      </c>
      <c r="K47">
        <v>45</v>
      </c>
      <c r="L47">
        <v>4</v>
      </c>
      <c r="M47">
        <v>79</v>
      </c>
      <c r="N47">
        <v>19.59</v>
      </c>
      <c r="O47">
        <v>16093.6</v>
      </c>
      <c r="P47">
        <v>441.56</v>
      </c>
      <c r="Q47">
        <v>3545.32</v>
      </c>
      <c r="R47">
        <v>312.64</v>
      </c>
      <c r="S47">
        <v>166.04</v>
      </c>
      <c r="T47">
        <v>72628.60000000001</v>
      </c>
      <c r="U47">
        <v>0.53</v>
      </c>
      <c r="V47">
        <v>0.9</v>
      </c>
      <c r="W47">
        <v>0.4</v>
      </c>
      <c r="X47">
        <v>4.23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1.8534</v>
      </c>
      <c r="E48">
        <v>53.95</v>
      </c>
      <c r="F48">
        <v>50.26</v>
      </c>
      <c r="G48">
        <v>49.44</v>
      </c>
      <c r="H48">
        <v>0.68</v>
      </c>
      <c r="I48">
        <v>61</v>
      </c>
      <c r="J48">
        <v>129.92</v>
      </c>
      <c r="K48">
        <v>45</v>
      </c>
      <c r="L48">
        <v>5</v>
      </c>
      <c r="M48">
        <v>12</v>
      </c>
      <c r="N48">
        <v>19.92</v>
      </c>
      <c r="O48">
        <v>16257.24</v>
      </c>
      <c r="P48">
        <v>400.89</v>
      </c>
      <c r="Q48">
        <v>3545.37</v>
      </c>
      <c r="R48">
        <v>262.62</v>
      </c>
      <c r="S48">
        <v>166.04</v>
      </c>
      <c r="T48">
        <v>47715.43</v>
      </c>
      <c r="U48">
        <v>0.63</v>
      </c>
      <c r="V48">
        <v>0.93</v>
      </c>
      <c r="W48">
        <v>0.44</v>
      </c>
      <c r="X48">
        <v>2.85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1.8542</v>
      </c>
      <c r="E49">
        <v>53.93</v>
      </c>
      <c r="F49">
        <v>50.24</v>
      </c>
      <c r="G49">
        <v>49.42</v>
      </c>
      <c r="H49">
        <v>0.8100000000000001</v>
      </c>
      <c r="I49">
        <v>61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403.09</v>
      </c>
      <c r="Q49">
        <v>3545.37</v>
      </c>
      <c r="R49">
        <v>261.34</v>
      </c>
      <c r="S49">
        <v>166.04</v>
      </c>
      <c r="T49">
        <v>47076.74</v>
      </c>
      <c r="U49">
        <v>0.64</v>
      </c>
      <c r="V49">
        <v>0.93</v>
      </c>
      <c r="W49">
        <v>0.45</v>
      </c>
      <c r="X49">
        <v>2.83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0.8951</v>
      </c>
      <c r="E50">
        <v>111.72</v>
      </c>
      <c r="F50">
        <v>85.03</v>
      </c>
      <c r="G50">
        <v>6.75</v>
      </c>
      <c r="H50">
        <v>0.11</v>
      </c>
      <c r="I50">
        <v>756</v>
      </c>
      <c r="J50">
        <v>159.12</v>
      </c>
      <c r="K50">
        <v>50.28</v>
      </c>
      <c r="L50">
        <v>1</v>
      </c>
      <c r="M50">
        <v>754</v>
      </c>
      <c r="N50">
        <v>27.84</v>
      </c>
      <c r="O50">
        <v>19859.16</v>
      </c>
      <c r="P50">
        <v>1027.99</v>
      </c>
      <c r="Q50">
        <v>3547.01</v>
      </c>
      <c r="R50">
        <v>1447.64</v>
      </c>
      <c r="S50">
        <v>166.04</v>
      </c>
      <c r="T50">
        <v>636752.71</v>
      </c>
      <c r="U50">
        <v>0.11</v>
      </c>
      <c r="V50">
        <v>0.55</v>
      </c>
      <c r="W50">
        <v>1.49</v>
      </c>
      <c r="X50">
        <v>37.6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1.4362</v>
      </c>
      <c r="E51">
        <v>69.63</v>
      </c>
      <c r="F51">
        <v>59.18</v>
      </c>
      <c r="G51">
        <v>14.09</v>
      </c>
      <c r="H51">
        <v>0.22</v>
      </c>
      <c r="I51">
        <v>252</v>
      </c>
      <c r="J51">
        <v>160.54</v>
      </c>
      <c r="K51">
        <v>50.28</v>
      </c>
      <c r="L51">
        <v>2</v>
      </c>
      <c r="M51">
        <v>250</v>
      </c>
      <c r="N51">
        <v>28.26</v>
      </c>
      <c r="O51">
        <v>20034.4</v>
      </c>
      <c r="P51">
        <v>692.9400000000001</v>
      </c>
      <c r="Q51">
        <v>3545.61</v>
      </c>
      <c r="R51">
        <v>567.64</v>
      </c>
      <c r="S51">
        <v>166.04</v>
      </c>
      <c r="T51">
        <v>199272.42</v>
      </c>
      <c r="U51">
        <v>0.29</v>
      </c>
      <c r="V51">
        <v>0.79</v>
      </c>
      <c r="W51">
        <v>0.67</v>
      </c>
      <c r="X51">
        <v>11.77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1.6299</v>
      </c>
      <c r="E52">
        <v>61.35</v>
      </c>
      <c r="F52">
        <v>54.23</v>
      </c>
      <c r="G52">
        <v>21.84</v>
      </c>
      <c r="H52">
        <v>0.33</v>
      </c>
      <c r="I52">
        <v>149</v>
      </c>
      <c r="J52">
        <v>161.97</v>
      </c>
      <c r="K52">
        <v>50.28</v>
      </c>
      <c r="L52">
        <v>3</v>
      </c>
      <c r="M52">
        <v>147</v>
      </c>
      <c r="N52">
        <v>28.69</v>
      </c>
      <c r="O52">
        <v>20210.21</v>
      </c>
      <c r="P52">
        <v>613.92</v>
      </c>
      <c r="Q52">
        <v>3545.48</v>
      </c>
      <c r="R52">
        <v>398.56</v>
      </c>
      <c r="S52">
        <v>166.04</v>
      </c>
      <c r="T52">
        <v>115248.43</v>
      </c>
      <c r="U52">
        <v>0.42</v>
      </c>
      <c r="V52">
        <v>0.86</v>
      </c>
      <c r="W52">
        <v>0.52</v>
      </c>
      <c r="X52">
        <v>6.81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1.7364</v>
      </c>
      <c r="E53">
        <v>57.59</v>
      </c>
      <c r="F53">
        <v>51.95</v>
      </c>
      <c r="G53">
        <v>30.26</v>
      </c>
      <c r="H53">
        <v>0.43</v>
      </c>
      <c r="I53">
        <v>103</v>
      </c>
      <c r="J53">
        <v>163.4</v>
      </c>
      <c r="K53">
        <v>50.28</v>
      </c>
      <c r="L53">
        <v>4</v>
      </c>
      <c r="M53">
        <v>101</v>
      </c>
      <c r="N53">
        <v>29.12</v>
      </c>
      <c r="O53">
        <v>20386.62</v>
      </c>
      <c r="P53">
        <v>566.3</v>
      </c>
      <c r="Q53">
        <v>3545.42</v>
      </c>
      <c r="R53">
        <v>321.43</v>
      </c>
      <c r="S53">
        <v>166.04</v>
      </c>
      <c r="T53">
        <v>76913.16</v>
      </c>
      <c r="U53">
        <v>0.52</v>
      </c>
      <c r="V53">
        <v>0.9</v>
      </c>
      <c r="W53">
        <v>0.44</v>
      </c>
      <c r="X53">
        <v>4.54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1.7804</v>
      </c>
      <c r="E54">
        <v>56.17</v>
      </c>
      <c r="F54">
        <v>51.3</v>
      </c>
      <c r="G54">
        <v>38.96</v>
      </c>
      <c r="H54">
        <v>0.54</v>
      </c>
      <c r="I54">
        <v>79</v>
      </c>
      <c r="J54">
        <v>164.83</v>
      </c>
      <c r="K54">
        <v>50.28</v>
      </c>
      <c r="L54">
        <v>5</v>
      </c>
      <c r="M54">
        <v>77</v>
      </c>
      <c r="N54">
        <v>29.55</v>
      </c>
      <c r="O54">
        <v>20563.61</v>
      </c>
      <c r="P54">
        <v>537.5</v>
      </c>
      <c r="Q54">
        <v>3545.21</v>
      </c>
      <c r="R54">
        <v>300.92</v>
      </c>
      <c r="S54">
        <v>166.04</v>
      </c>
      <c r="T54">
        <v>66774.83</v>
      </c>
      <c r="U54">
        <v>0.55</v>
      </c>
      <c r="V54">
        <v>0.91</v>
      </c>
      <c r="W54">
        <v>0.39</v>
      </c>
      <c r="X54">
        <v>3.89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1.836</v>
      </c>
      <c r="E55">
        <v>54.47</v>
      </c>
      <c r="F55">
        <v>50.18</v>
      </c>
      <c r="G55">
        <v>49.35</v>
      </c>
      <c r="H55">
        <v>0.64</v>
      </c>
      <c r="I55">
        <v>61</v>
      </c>
      <c r="J55">
        <v>166.27</v>
      </c>
      <c r="K55">
        <v>50.28</v>
      </c>
      <c r="L55">
        <v>6</v>
      </c>
      <c r="M55">
        <v>59</v>
      </c>
      <c r="N55">
        <v>29.99</v>
      </c>
      <c r="O55">
        <v>20741.2</v>
      </c>
      <c r="P55">
        <v>501.26</v>
      </c>
      <c r="Q55">
        <v>3545.35</v>
      </c>
      <c r="R55">
        <v>261.86</v>
      </c>
      <c r="S55">
        <v>166.04</v>
      </c>
      <c r="T55">
        <v>47338.3</v>
      </c>
      <c r="U55">
        <v>0.63</v>
      </c>
      <c r="V55">
        <v>0.93</v>
      </c>
      <c r="W55">
        <v>0.37</v>
      </c>
      <c r="X55">
        <v>2.77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1.8697</v>
      </c>
      <c r="E56">
        <v>53.48</v>
      </c>
      <c r="F56">
        <v>49.58</v>
      </c>
      <c r="G56">
        <v>60.71</v>
      </c>
      <c r="H56">
        <v>0.74</v>
      </c>
      <c r="I56">
        <v>49</v>
      </c>
      <c r="J56">
        <v>167.72</v>
      </c>
      <c r="K56">
        <v>50.28</v>
      </c>
      <c r="L56">
        <v>7</v>
      </c>
      <c r="M56">
        <v>38</v>
      </c>
      <c r="N56">
        <v>30.44</v>
      </c>
      <c r="O56">
        <v>20919.39</v>
      </c>
      <c r="P56">
        <v>467.23</v>
      </c>
      <c r="Q56">
        <v>3545.31</v>
      </c>
      <c r="R56">
        <v>240.91</v>
      </c>
      <c r="S56">
        <v>166.04</v>
      </c>
      <c r="T56">
        <v>36921.2</v>
      </c>
      <c r="U56">
        <v>0.6899999999999999</v>
      </c>
      <c r="V56">
        <v>0.9399999999999999</v>
      </c>
      <c r="W56">
        <v>0.37</v>
      </c>
      <c r="X56">
        <v>2.17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1.8752</v>
      </c>
      <c r="E57">
        <v>53.33</v>
      </c>
      <c r="F57">
        <v>49.52</v>
      </c>
      <c r="G57">
        <v>64.59</v>
      </c>
      <c r="H57">
        <v>0.84</v>
      </c>
      <c r="I57">
        <v>46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459.99</v>
      </c>
      <c r="Q57">
        <v>3545.2</v>
      </c>
      <c r="R57">
        <v>237.39</v>
      </c>
      <c r="S57">
        <v>166.04</v>
      </c>
      <c r="T57">
        <v>35179.25</v>
      </c>
      <c r="U57">
        <v>0.7</v>
      </c>
      <c r="V57">
        <v>0.9399999999999999</v>
      </c>
      <c r="W57">
        <v>0.41</v>
      </c>
      <c r="X57">
        <v>2.11</v>
      </c>
      <c r="Y57">
        <v>1</v>
      </c>
      <c r="Z57">
        <v>10</v>
      </c>
    </row>
    <row r="58" spans="1:26">
      <c r="A58">
        <v>0</v>
      </c>
      <c r="B58">
        <v>35</v>
      </c>
      <c r="C58" t="s">
        <v>26</v>
      </c>
      <c r="D58">
        <v>1.4079</v>
      </c>
      <c r="E58">
        <v>71.03</v>
      </c>
      <c r="F58">
        <v>63.33</v>
      </c>
      <c r="G58">
        <v>11.28</v>
      </c>
      <c r="H58">
        <v>0.22</v>
      </c>
      <c r="I58">
        <v>337</v>
      </c>
      <c r="J58">
        <v>80.84</v>
      </c>
      <c r="K58">
        <v>35.1</v>
      </c>
      <c r="L58">
        <v>1</v>
      </c>
      <c r="M58">
        <v>335</v>
      </c>
      <c r="N58">
        <v>9.74</v>
      </c>
      <c r="O58">
        <v>10204.21</v>
      </c>
      <c r="P58">
        <v>463.16</v>
      </c>
      <c r="Q58">
        <v>3545.72</v>
      </c>
      <c r="R58">
        <v>708.16</v>
      </c>
      <c r="S58">
        <v>166.04</v>
      </c>
      <c r="T58">
        <v>269109.15</v>
      </c>
      <c r="U58">
        <v>0.23</v>
      </c>
      <c r="V58">
        <v>0.74</v>
      </c>
      <c r="W58">
        <v>0.8100000000000001</v>
      </c>
      <c r="X58">
        <v>15.92</v>
      </c>
      <c r="Y58">
        <v>1</v>
      </c>
      <c r="Z58">
        <v>10</v>
      </c>
    </row>
    <row r="59" spans="1:26">
      <c r="A59">
        <v>1</v>
      </c>
      <c r="B59">
        <v>35</v>
      </c>
      <c r="C59" t="s">
        <v>26</v>
      </c>
      <c r="D59">
        <v>1.7548</v>
      </c>
      <c r="E59">
        <v>56.99</v>
      </c>
      <c r="F59">
        <v>52.98</v>
      </c>
      <c r="G59">
        <v>25.84</v>
      </c>
      <c r="H59">
        <v>0.43</v>
      </c>
      <c r="I59">
        <v>123</v>
      </c>
      <c r="J59">
        <v>82.04000000000001</v>
      </c>
      <c r="K59">
        <v>35.1</v>
      </c>
      <c r="L59">
        <v>2</v>
      </c>
      <c r="M59">
        <v>119</v>
      </c>
      <c r="N59">
        <v>9.94</v>
      </c>
      <c r="O59">
        <v>10352.53</v>
      </c>
      <c r="P59">
        <v>338.9</v>
      </c>
      <c r="Q59">
        <v>3545.4</v>
      </c>
      <c r="R59">
        <v>356.52</v>
      </c>
      <c r="S59">
        <v>166.04</v>
      </c>
      <c r="T59">
        <v>94358.36</v>
      </c>
      <c r="U59">
        <v>0.47</v>
      </c>
      <c r="V59">
        <v>0.88</v>
      </c>
      <c r="W59">
        <v>0.47</v>
      </c>
      <c r="X59">
        <v>5.57</v>
      </c>
      <c r="Y59">
        <v>1</v>
      </c>
      <c r="Z59">
        <v>10</v>
      </c>
    </row>
    <row r="60" spans="1:26">
      <c r="A60">
        <v>2</v>
      </c>
      <c r="B60">
        <v>35</v>
      </c>
      <c r="C60" t="s">
        <v>26</v>
      </c>
      <c r="D60">
        <v>1.7896</v>
      </c>
      <c r="E60">
        <v>55.88</v>
      </c>
      <c r="F60">
        <v>52.21</v>
      </c>
      <c r="G60">
        <v>30.42</v>
      </c>
      <c r="H60">
        <v>0.63</v>
      </c>
      <c r="I60">
        <v>103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322.56</v>
      </c>
      <c r="Q60">
        <v>3545.53</v>
      </c>
      <c r="R60">
        <v>326</v>
      </c>
      <c r="S60">
        <v>166.04</v>
      </c>
      <c r="T60">
        <v>79195.8</v>
      </c>
      <c r="U60">
        <v>0.51</v>
      </c>
      <c r="V60">
        <v>0.89</v>
      </c>
      <c r="W60">
        <v>0.58</v>
      </c>
      <c r="X60">
        <v>4.8</v>
      </c>
      <c r="Y60">
        <v>1</v>
      </c>
      <c r="Z60">
        <v>10</v>
      </c>
    </row>
    <row r="61" spans="1:26">
      <c r="A61">
        <v>0</v>
      </c>
      <c r="B61">
        <v>50</v>
      </c>
      <c r="C61" t="s">
        <v>26</v>
      </c>
      <c r="D61">
        <v>1.2152</v>
      </c>
      <c r="E61">
        <v>82.29000000000001</v>
      </c>
      <c r="F61">
        <v>69.88</v>
      </c>
      <c r="G61">
        <v>8.98</v>
      </c>
      <c r="H61">
        <v>0.16</v>
      </c>
      <c r="I61">
        <v>467</v>
      </c>
      <c r="J61">
        <v>107.41</v>
      </c>
      <c r="K61">
        <v>41.65</v>
      </c>
      <c r="L61">
        <v>1</v>
      </c>
      <c r="M61">
        <v>465</v>
      </c>
      <c r="N61">
        <v>14.77</v>
      </c>
      <c r="O61">
        <v>13481.73</v>
      </c>
      <c r="P61">
        <v>638.98</v>
      </c>
      <c r="Q61">
        <v>3546.12</v>
      </c>
      <c r="R61">
        <v>931.05</v>
      </c>
      <c r="S61">
        <v>166.04</v>
      </c>
      <c r="T61">
        <v>379904.69</v>
      </c>
      <c r="U61">
        <v>0.18</v>
      </c>
      <c r="V61">
        <v>0.67</v>
      </c>
      <c r="W61">
        <v>1.02</v>
      </c>
      <c r="X61">
        <v>22.46</v>
      </c>
      <c r="Y61">
        <v>1</v>
      </c>
      <c r="Z61">
        <v>10</v>
      </c>
    </row>
    <row r="62" spans="1:26">
      <c r="A62">
        <v>1</v>
      </c>
      <c r="B62">
        <v>50</v>
      </c>
      <c r="C62" t="s">
        <v>26</v>
      </c>
      <c r="D62">
        <v>1.6328</v>
      </c>
      <c r="E62">
        <v>61.24</v>
      </c>
      <c r="F62">
        <v>55.39</v>
      </c>
      <c r="G62">
        <v>19.32</v>
      </c>
      <c r="H62">
        <v>0.32</v>
      </c>
      <c r="I62">
        <v>172</v>
      </c>
      <c r="J62">
        <v>108.68</v>
      </c>
      <c r="K62">
        <v>41.65</v>
      </c>
      <c r="L62">
        <v>2</v>
      </c>
      <c r="M62">
        <v>170</v>
      </c>
      <c r="N62">
        <v>15.03</v>
      </c>
      <c r="O62">
        <v>13638.32</v>
      </c>
      <c r="P62">
        <v>473.09</v>
      </c>
      <c r="Q62">
        <v>3545.43</v>
      </c>
      <c r="R62">
        <v>438.37</v>
      </c>
      <c r="S62">
        <v>166.04</v>
      </c>
      <c r="T62">
        <v>135039.27</v>
      </c>
      <c r="U62">
        <v>0.38</v>
      </c>
      <c r="V62">
        <v>0.84</v>
      </c>
      <c r="W62">
        <v>0.55</v>
      </c>
      <c r="X62">
        <v>7.97</v>
      </c>
      <c r="Y62">
        <v>1</v>
      </c>
      <c r="Z62">
        <v>10</v>
      </c>
    </row>
    <row r="63" spans="1:26">
      <c r="A63">
        <v>2</v>
      </c>
      <c r="B63">
        <v>50</v>
      </c>
      <c r="C63" t="s">
        <v>26</v>
      </c>
      <c r="D63">
        <v>1.7907</v>
      </c>
      <c r="E63">
        <v>55.84</v>
      </c>
      <c r="F63">
        <v>51.63</v>
      </c>
      <c r="G63">
        <v>31.61</v>
      </c>
      <c r="H63">
        <v>0.48</v>
      </c>
      <c r="I63">
        <v>98</v>
      </c>
      <c r="J63">
        <v>109.96</v>
      </c>
      <c r="K63">
        <v>41.65</v>
      </c>
      <c r="L63">
        <v>3</v>
      </c>
      <c r="M63">
        <v>96</v>
      </c>
      <c r="N63">
        <v>15.31</v>
      </c>
      <c r="O63">
        <v>13795.21</v>
      </c>
      <c r="P63">
        <v>403.91</v>
      </c>
      <c r="Q63">
        <v>3545.54</v>
      </c>
      <c r="R63">
        <v>310.62</v>
      </c>
      <c r="S63">
        <v>166.04</v>
      </c>
      <c r="T63">
        <v>71532.72</v>
      </c>
      <c r="U63">
        <v>0.53</v>
      </c>
      <c r="V63">
        <v>0.9</v>
      </c>
      <c r="W63">
        <v>0.43</v>
      </c>
      <c r="X63">
        <v>4.22</v>
      </c>
      <c r="Y63">
        <v>1</v>
      </c>
      <c r="Z63">
        <v>10</v>
      </c>
    </row>
    <row r="64" spans="1:26">
      <c r="A64">
        <v>3</v>
      </c>
      <c r="B64">
        <v>50</v>
      </c>
      <c r="C64" t="s">
        <v>26</v>
      </c>
      <c r="D64">
        <v>1.8354</v>
      </c>
      <c r="E64">
        <v>54.49</v>
      </c>
      <c r="F64">
        <v>50.83</v>
      </c>
      <c r="G64">
        <v>41.78</v>
      </c>
      <c r="H64">
        <v>0.63</v>
      </c>
      <c r="I64">
        <v>73</v>
      </c>
      <c r="J64">
        <v>111.23</v>
      </c>
      <c r="K64">
        <v>41.65</v>
      </c>
      <c r="L64">
        <v>4</v>
      </c>
      <c r="M64">
        <v>6</v>
      </c>
      <c r="N64">
        <v>15.58</v>
      </c>
      <c r="O64">
        <v>13952.52</v>
      </c>
      <c r="P64">
        <v>370.87</v>
      </c>
      <c r="Q64">
        <v>3545.27</v>
      </c>
      <c r="R64">
        <v>280.87</v>
      </c>
      <c r="S64">
        <v>166.04</v>
      </c>
      <c r="T64">
        <v>56780.47</v>
      </c>
      <c r="U64">
        <v>0.59</v>
      </c>
      <c r="V64">
        <v>0.92</v>
      </c>
      <c r="W64">
        <v>0.48</v>
      </c>
      <c r="X64">
        <v>3.42</v>
      </c>
      <c r="Y64">
        <v>1</v>
      </c>
      <c r="Z64">
        <v>10</v>
      </c>
    </row>
    <row r="65" spans="1:26">
      <c r="A65">
        <v>4</v>
      </c>
      <c r="B65">
        <v>50</v>
      </c>
      <c r="C65" t="s">
        <v>26</v>
      </c>
      <c r="D65">
        <v>1.8391</v>
      </c>
      <c r="E65">
        <v>54.37</v>
      </c>
      <c r="F65">
        <v>50.74</v>
      </c>
      <c r="G65">
        <v>42.28</v>
      </c>
      <c r="H65">
        <v>0.78</v>
      </c>
      <c r="I65">
        <v>72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372.89</v>
      </c>
      <c r="Q65">
        <v>3545.39</v>
      </c>
      <c r="R65">
        <v>277.48</v>
      </c>
      <c r="S65">
        <v>166.04</v>
      </c>
      <c r="T65">
        <v>55093.47</v>
      </c>
      <c r="U65">
        <v>0.6</v>
      </c>
      <c r="V65">
        <v>0.92</v>
      </c>
      <c r="W65">
        <v>0.49</v>
      </c>
      <c r="X65">
        <v>3.33</v>
      </c>
      <c r="Y65">
        <v>1</v>
      </c>
      <c r="Z65">
        <v>10</v>
      </c>
    </row>
    <row r="66" spans="1:26">
      <c r="A66">
        <v>0</v>
      </c>
      <c r="B66">
        <v>25</v>
      </c>
      <c r="C66" t="s">
        <v>26</v>
      </c>
      <c r="D66">
        <v>1.5618</v>
      </c>
      <c r="E66">
        <v>64.03</v>
      </c>
      <c r="F66">
        <v>58.83</v>
      </c>
      <c r="G66">
        <v>14.41</v>
      </c>
      <c r="H66">
        <v>0.28</v>
      </c>
      <c r="I66">
        <v>245</v>
      </c>
      <c r="J66">
        <v>61.76</v>
      </c>
      <c r="K66">
        <v>28.92</v>
      </c>
      <c r="L66">
        <v>1</v>
      </c>
      <c r="M66">
        <v>243</v>
      </c>
      <c r="N66">
        <v>6.84</v>
      </c>
      <c r="O66">
        <v>7851.41</v>
      </c>
      <c r="P66">
        <v>336.9</v>
      </c>
      <c r="Q66">
        <v>3545.43</v>
      </c>
      <c r="R66">
        <v>555.49</v>
      </c>
      <c r="S66">
        <v>166.04</v>
      </c>
      <c r="T66">
        <v>193232.46</v>
      </c>
      <c r="U66">
        <v>0.3</v>
      </c>
      <c r="V66">
        <v>0.79</v>
      </c>
      <c r="W66">
        <v>0.66</v>
      </c>
      <c r="X66">
        <v>11.42</v>
      </c>
      <c r="Y66">
        <v>1</v>
      </c>
      <c r="Z66">
        <v>10</v>
      </c>
    </row>
    <row r="67" spans="1:26">
      <c r="A67">
        <v>1</v>
      </c>
      <c r="B67">
        <v>25</v>
      </c>
      <c r="C67" t="s">
        <v>26</v>
      </c>
      <c r="D67">
        <v>1.7285</v>
      </c>
      <c r="E67">
        <v>57.85</v>
      </c>
      <c r="F67">
        <v>54.07</v>
      </c>
      <c r="G67">
        <v>22.69</v>
      </c>
      <c r="H67">
        <v>0.55</v>
      </c>
      <c r="I67">
        <v>143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282.9</v>
      </c>
      <c r="Q67">
        <v>3545.67</v>
      </c>
      <c r="R67">
        <v>386.99</v>
      </c>
      <c r="S67">
        <v>166.04</v>
      </c>
      <c r="T67">
        <v>109489.88</v>
      </c>
      <c r="U67">
        <v>0.43</v>
      </c>
      <c r="V67">
        <v>0.86</v>
      </c>
      <c r="W67">
        <v>0.7</v>
      </c>
      <c r="X67">
        <v>6.66</v>
      </c>
      <c r="Y67">
        <v>1</v>
      </c>
      <c r="Z67">
        <v>10</v>
      </c>
    </row>
    <row r="68" spans="1:26">
      <c r="A68">
        <v>0</v>
      </c>
      <c r="B68">
        <v>85</v>
      </c>
      <c r="C68" t="s">
        <v>26</v>
      </c>
      <c r="D68">
        <v>0.8457</v>
      </c>
      <c r="E68">
        <v>118.25</v>
      </c>
      <c r="F68">
        <v>88.26000000000001</v>
      </c>
      <c r="G68">
        <v>6.5</v>
      </c>
      <c r="H68">
        <v>0.11</v>
      </c>
      <c r="I68">
        <v>815</v>
      </c>
      <c r="J68">
        <v>167.88</v>
      </c>
      <c r="K68">
        <v>51.39</v>
      </c>
      <c r="L68">
        <v>1</v>
      </c>
      <c r="M68">
        <v>813</v>
      </c>
      <c r="N68">
        <v>30.49</v>
      </c>
      <c r="O68">
        <v>20939.59</v>
      </c>
      <c r="P68">
        <v>1106.47</v>
      </c>
      <c r="Q68">
        <v>3547.04</v>
      </c>
      <c r="R68">
        <v>1558.45</v>
      </c>
      <c r="S68">
        <v>166.04</v>
      </c>
      <c r="T68">
        <v>691862.34</v>
      </c>
      <c r="U68">
        <v>0.11</v>
      </c>
      <c r="V68">
        <v>0.53</v>
      </c>
      <c r="W68">
        <v>1.58</v>
      </c>
      <c r="X68">
        <v>40.82</v>
      </c>
      <c r="Y68">
        <v>1</v>
      </c>
      <c r="Z68">
        <v>10</v>
      </c>
    </row>
    <row r="69" spans="1:26">
      <c r="A69">
        <v>1</v>
      </c>
      <c r="B69">
        <v>85</v>
      </c>
      <c r="C69" t="s">
        <v>26</v>
      </c>
      <c r="D69">
        <v>1.4055</v>
      </c>
      <c r="E69">
        <v>71.15000000000001</v>
      </c>
      <c r="F69">
        <v>59.8</v>
      </c>
      <c r="G69">
        <v>13.54</v>
      </c>
      <c r="H69">
        <v>0.21</v>
      </c>
      <c r="I69">
        <v>265</v>
      </c>
      <c r="J69">
        <v>169.33</v>
      </c>
      <c r="K69">
        <v>51.39</v>
      </c>
      <c r="L69">
        <v>2</v>
      </c>
      <c r="M69">
        <v>263</v>
      </c>
      <c r="N69">
        <v>30.94</v>
      </c>
      <c r="O69">
        <v>21118.46</v>
      </c>
      <c r="P69">
        <v>728.09</v>
      </c>
      <c r="Q69">
        <v>3545.77</v>
      </c>
      <c r="R69">
        <v>588.4</v>
      </c>
      <c r="S69">
        <v>166.04</v>
      </c>
      <c r="T69">
        <v>209585.21</v>
      </c>
      <c r="U69">
        <v>0.28</v>
      </c>
      <c r="V69">
        <v>0.78</v>
      </c>
      <c r="W69">
        <v>0.6899999999999999</v>
      </c>
      <c r="X69">
        <v>12.38</v>
      </c>
      <c r="Y69">
        <v>1</v>
      </c>
      <c r="Z69">
        <v>10</v>
      </c>
    </row>
    <row r="70" spans="1:26">
      <c r="A70">
        <v>2</v>
      </c>
      <c r="B70">
        <v>85</v>
      </c>
      <c r="C70" t="s">
        <v>26</v>
      </c>
      <c r="D70">
        <v>1.6071</v>
      </c>
      <c r="E70">
        <v>62.23</v>
      </c>
      <c r="F70">
        <v>54.57</v>
      </c>
      <c r="G70">
        <v>20.99</v>
      </c>
      <c r="H70">
        <v>0.31</v>
      </c>
      <c r="I70">
        <v>156</v>
      </c>
      <c r="J70">
        <v>170.79</v>
      </c>
      <c r="K70">
        <v>51.39</v>
      </c>
      <c r="L70">
        <v>3</v>
      </c>
      <c r="M70">
        <v>154</v>
      </c>
      <c r="N70">
        <v>31.4</v>
      </c>
      <c r="O70">
        <v>21297.94</v>
      </c>
      <c r="P70">
        <v>645.04</v>
      </c>
      <c r="Q70">
        <v>3545.49</v>
      </c>
      <c r="R70">
        <v>410.4</v>
      </c>
      <c r="S70">
        <v>166.04</v>
      </c>
      <c r="T70">
        <v>121134.25</v>
      </c>
      <c r="U70">
        <v>0.4</v>
      </c>
      <c r="V70">
        <v>0.85</v>
      </c>
      <c r="W70">
        <v>0.53</v>
      </c>
      <c r="X70">
        <v>7.15</v>
      </c>
      <c r="Y70">
        <v>1</v>
      </c>
      <c r="Z70">
        <v>10</v>
      </c>
    </row>
    <row r="71" spans="1:26">
      <c r="A71">
        <v>3</v>
      </c>
      <c r="B71">
        <v>85</v>
      </c>
      <c r="C71" t="s">
        <v>26</v>
      </c>
      <c r="D71">
        <v>1.714</v>
      </c>
      <c r="E71">
        <v>58.34</v>
      </c>
      <c r="F71">
        <v>52.28</v>
      </c>
      <c r="G71">
        <v>28.78</v>
      </c>
      <c r="H71">
        <v>0.41</v>
      </c>
      <c r="I71">
        <v>109</v>
      </c>
      <c r="J71">
        <v>172.25</v>
      </c>
      <c r="K71">
        <v>51.39</v>
      </c>
      <c r="L71">
        <v>4</v>
      </c>
      <c r="M71">
        <v>107</v>
      </c>
      <c r="N71">
        <v>31.86</v>
      </c>
      <c r="O71">
        <v>21478.05</v>
      </c>
      <c r="P71">
        <v>597.8200000000001</v>
      </c>
      <c r="Q71">
        <v>3545.46</v>
      </c>
      <c r="R71">
        <v>332.79</v>
      </c>
      <c r="S71">
        <v>166.04</v>
      </c>
      <c r="T71">
        <v>82562.99000000001</v>
      </c>
      <c r="U71">
        <v>0.5</v>
      </c>
      <c r="V71">
        <v>0.89</v>
      </c>
      <c r="W71">
        <v>0.45</v>
      </c>
      <c r="X71">
        <v>4.87</v>
      </c>
      <c r="Y71">
        <v>1</v>
      </c>
      <c r="Z71">
        <v>10</v>
      </c>
    </row>
    <row r="72" spans="1:26">
      <c r="A72">
        <v>4</v>
      </c>
      <c r="B72">
        <v>85</v>
      </c>
      <c r="C72" t="s">
        <v>26</v>
      </c>
      <c r="D72">
        <v>1.7374</v>
      </c>
      <c r="E72">
        <v>57.56</v>
      </c>
      <c r="F72">
        <v>52.31</v>
      </c>
      <c r="G72">
        <v>36.92</v>
      </c>
      <c r="H72">
        <v>0.51</v>
      </c>
      <c r="I72">
        <v>85</v>
      </c>
      <c r="J72">
        <v>173.71</v>
      </c>
      <c r="K72">
        <v>51.39</v>
      </c>
      <c r="L72">
        <v>5</v>
      </c>
      <c r="M72">
        <v>83</v>
      </c>
      <c r="N72">
        <v>32.32</v>
      </c>
      <c r="O72">
        <v>21658.78</v>
      </c>
      <c r="P72">
        <v>580.03</v>
      </c>
      <c r="Q72">
        <v>3545.25</v>
      </c>
      <c r="R72">
        <v>337.77</v>
      </c>
      <c r="S72">
        <v>166.04</v>
      </c>
      <c r="T72">
        <v>85173.73</v>
      </c>
      <c r="U72">
        <v>0.49</v>
      </c>
      <c r="V72">
        <v>0.89</v>
      </c>
      <c r="W72">
        <v>0.37</v>
      </c>
      <c r="X72">
        <v>4.9</v>
      </c>
      <c r="Y72">
        <v>1</v>
      </c>
      <c r="Z72">
        <v>10</v>
      </c>
    </row>
    <row r="73" spans="1:26">
      <c r="A73">
        <v>5</v>
      </c>
      <c r="B73">
        <v>85</v>
      </c>
      <c r="C73" t="s">
        <v>26</v>
      </c>
      <c r="D73">
        <v>1.8203</v>
      </c>
      <c r="E73">
        <v>54.94</v>
      </c>
      <c r="F73">
        <v>50.36</v>
      </c>
      <c r="G73">
        <v>46.49</v>
      </c>
      <c r="H73">
        <v>0.61</v>
      </c>
      <c r="I73">
        <v>65</v>
      </c>
      <c r="J73">
        <v>175.18</v>
      </c>
      <c r="K73">
        <v>51.39</v>
      </c>
      <c r="L73">
        <v>6</v>
      </c>
      <c r="M73">
        <v>63</v>
      </c>
      <c r="N73">
        <v>32.79</v>
      </c>
      <c r="O73">
        <v>21840.16</v>
      </c>
      <c r="P73">
        <v>534</v>
      </c>
      <c r="Q73">
        <v>3545.34</v>
      </c>
      <c r="R73">
        <v>268.2</v>
      </c>
      <c r="S73">
        <v>166.04</v>
      </c>
      <c r="T73">
        <v>50486.4</v>
      </c>
      <c r="U73">
        <v>0.62</v>
      </c>
      <c r="V73">
        <v>0.93</v>
      </c>
      <c r="W73">
        <v>0.37</v>
      </c>
      <c r="X73">
        <v>2.95</v>
      </c>
      <c r="Y73">
        <v>1</v>
      </c>
      <c r="Z73">
        <v>10</v>
      </c>
    </row>
    <row r="74" spans="1:26">
      <c r="A74">
        <v>6</v>
      </c>
      <c r="B74">
        <v>85</v>
      </c>
      <c r="C74" t="s">
        <v>26</v>
      </c>
      <c r="D74">
        <v>1.8535</v>
      </c>
      <c r="E74">
        <v>53.95</v>
      </c>
      <c r="F74">
        <v>49.78</v>
      </c>
      <c r="G74">
        <v>56.36</v>
      </c>
      <c r="H74">
        <v>0.7</v>
      </c>
      <c r="I74">
        <v>53</v>
      </c>
      <c r="J74">
        <v>176.66</v>
      </c>
      <c r="K74">
        <v>51.39</v>
      </c>
      <c r="L74">
        <v>7</v>
      </c>
      <c r="M74">
        <v>51</v>
      </c>
      <c r="N74">
        <v>33.27</v>
      </c>
      <c r="O74">
        <v>22022.17</v>
      </c>
      <c r="P74">
        <v>503.25</v>
      </c>
      <c r="Q74">
        <v>3545.3</v>
      </c>
      <c r="R74">
        <v>248.39</v>
      </c>
      <c r="S74">
        <v>166.04</v>
      </c>
      <c r="T74">
        <v>40643.95</v>
      </c>
      <c r="U74">
        <v>0.67</v>
      </c>
      <c r="V74">
        <v>0.9399999999999999</v>
      </c>
      <c r="W74">
        <v>0.36</v>
      </c>
      <c r="X74">
        <v>2.37</v>
      </c>
      <c r="Y74">
        <v>1</v>
      </c>
      <c r="Z74">
        <v>10</v>
      </c>
    </row>
    <row r="75" spans="1:26">
      <c r="A75">
        <v>7</v>
      </c>
      <c r="B75">
        <v>85</v>
      </c>
      <c r="C75" t="s">
        <v>26</v>
      </c>
      <c r="D75">
        <v>1.8783</v>
      </c>
      <c r="E75">
        <v>53.24</v>
      </c>
      <c r="F75">
        <v>49.34</v>
      </c>
      <c r="G75">
        <v>65.79000000000001</v>
      </c>
      <c r="H75">
        <v>0.8</v>
      </c>
      <c r="I75">
        <v>45</v>
      </c>
      <c r="J75">
        <v>178.14</v>
      </c>
      <c r="K75">
        <v>51.39</v>
      </c>
      <c r="L75">
        <v>8</v>
      </c>
      <c r="M75">
        <v>24</v>
      </c>
      <c r="N75">
        <v>33.75</v>
      </c>
      <c r="O75">
        <v>22204.83</v>
      </c>
      <c r="P75">
        <v>475.86</v>
      </c>
      <c r="Q75">
        <v>3545.22</v>
      </c>
      <c r="R75">
        <v>232.32</v>
      </c>
      <c r="S75">
        <v>166.04</v>
      </c>
      <c r="T75">
        <v>32648.18</v>
      </c>
      <c r="U75">
        <v>0.71</v>
      </c>
      <c r="V75">
        <v>0.9399999999999999</v>
      </c>
      <c r="W75">
        <v>0.37</v>
      </c>
      <c r="X75">
        <v>1.93</v>
      </c>
      <c r="Y75">
        <v>1</v>
      </c>
      <c r="Z75">
        <v>10</v>
      </c>
    </row>
    <row r="76" spans="1:26">
      <c r="A76">
        <v>8</v>
      </c>
      <c r="B76">
        <v>85</v>
      </c>
      <c r="C76" t="s">
        <v>26</v>
      </c>
      <c r="D76">
        <v>1.8825</v>
      </c>
      <c r="E76">
        <v>53.12</v>
      </c>
      <c r="F76">
        <v>49.29</v>
      </c>
      <c r="G76">
        <v>68.78</v>
      </c>
      <c r="H76">
        <v>0.89</v>
      </c>
      <c r="I76">
        <v>43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472.82</v>
      </c>
      <c r="Q76">
        <v>3545.27</v>
      </c>
      <c r="R76">
        <v>230.36</v>
      </c>
      <c r="S76">
        <v>166.04</v>
      </c>
      <c r="T76">
        <v>31679</v>
      </c>
      <c r="U76">
        <v>0.72</v>
      </c>
      <c r="V76">
        <v>0.95</v>
      </c>
      <c r="W76">
        <v>0.38</v>
      </c>
      <c r="X76">
        <v>1.88</v>
      </c>
      <c r="Y76">
        <v>1</v>
      </c>
      <c r="Z76">
        <v>10</v>
      </c>
    </row>
    <row r="77" spans="1:26">
      <c r="A77">
        <v>0</v>
      </c>
      <c r="B77">
        <v>20</v>
      </c>
      <c r="C77" t="s">
        <v>26</v>
      </c>
      <c r="D77">
        <v>1.6505</v>
      </c>
      <c r="E77">
        <v>60.59</v>
      </c>
      <c r="F77">
        <v>56.46</v>
      </c>
      <c r="G77">
        <v>17.37</v>
      </c>
      <c r="H77">
        <v>0.34</v>
      </c>
      <c r="I77">
        <v>195</v>
      </c>
      <c r="J77">
        <v>51.33</v>
      </c>
      <c r="K77">
        <v>24.83</v>
      </c>
      <c r="L77">
        <v>1</v>
      </c>
      <c r="M77">
        <v>134</v>
      </c>
      <c r="N77">
        <v>5.51</v>
      </c>
      <c r="O77">
        <v>6564.78</v>
      </c>
      <c r="P77">
        <v>264.68</v>
      </c>
      <c r="Q77">
        <v>3545.49</v>
      </c>
      <c r="R77">
        <v>472.01</v>
      </c>
      <c r="S77">
        <v>166.04</v>
      </c>
      <c r="T77">
        <v>151740.88</v>
      </c>
      <c r="U77">
        <v>0.35</v>
      </c>
      <c r="V77">
        <v>0.83</v>
      </c>
      <c r="W77">
        <v>0.66</v>
      </c>
      <c r="X77">
        <v>9.039999999999999</v>
      </c>
      <c r="Y77">
        <v>1</v>
      </c>
      <c r="Z77">
        <v>10</v>
      </c>
    </row>
    <row r="78" spans="1:26">
      <c r="A78">
        <v>1</v>
      </c>
      <c r="B78">
        <v>20</v>
      </c>
      <c r="C78" t="s">
        <v>26</v>
      </c>
      <c r="D78">
        <v>1.6736</v>
      </c>
      <c r="E78">
        <v>59.75</v>
      </c>
      <c r="F78">
        <v>55.82</v>
      </c>
      <c r="G78">
        <v>18.71</v>
      </c>
      <c r="H78">
        <v>0.66</v>
      </c>
      <c r="I78">
        <v>179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261.34</v>
      </c>
      <c r="Q78">
        <v>3545.67</v>
      </c>
      <c r="R78">
        <v>444.52</v>
      </c>
      <c r="S78">
        <v>166.04</v>
      </c>
      <c r="T78">
        <v>138076</v>
      </c>
      <c r="U78">
        <v>0.37</v>
      </c>
      <c r="V78">
        <v>0.84</v>
      </c>
      <c r="W78">
        <v>0.8</v>
      </c>
      <c r="X78">
        <v>8.4</v>
      </c>
      <c r="Y78">
        <v>1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1.048</v>
      </c>
      <c r="E79">
        <v>95.42</v>
      </c>
      <c r="F79">
        <v>76.84999999999999</v>
      </c>
      <c r="G79">
        <v>7.66</v>
      </c>
      <c r="H79">
        <v>0.13</v>
      </c>
      <c r="I79">
        <v>602</v>
      </c>
      <c r="J79">
        <v>133.21</v>
      </c>
      <c r="K79">
        <v>46.47</v>
      </c>
      <c r="L79">
        <v>1</v>
      </c>
      <c r="M79">
        <v>600</v>
      </c>
      <c r="N79">
        <v>20.75</v>
      </c>
      <c r="O79">
        <v>16663.42</v>
      </c>
      <c r="P79">
        <v>821.3099999999999</v>
      </c>
      <c r="Q79">
        <v>3546.24</v>
      </c>
      <c r="R79">
        <v>1168.79</v>
      </c>
      <c r="S79">
        <v>166.04</v>
      </c>
      <c r="T79">
        <v>498098.93</v>
      </c>
      <c r="U79">
        <v>0.14</v>
      </c>
      <c r="V79">
        <v>0.61</v>
      </c>
      <c r="W79">
        <v>1.23</v>
      </c>
      <c r="X79">
        <v>29.43</v>
      </c>
      <c r="Y79">
        <v>1</v>
      </c>
      <c r="Z79">
        <v>10</v>
      </c>
    </row>
    <row r="80" spans="1:26">
      <c r="A80">
        <v>1</v>
      </c>
      <c r="B80">
        <v>65</v>
      </c>
      <c r="C80" t="s">
        <v>26</v>
      </c>
      <c r="D80">
        <v>1.5324</v>
      </c>
      <c r="E80">
        <v>65.26000000000001</v>
      </c>
      <c r="F80">
        <v>57.28</v>
      </c>
      <c r="G80">
        <v>16.14</v>
      </c>
      <c r="H80">
        <v>0.26</v>
      </c>
      <c r="I80">
        <v>213</v>
      </c>
      <c r="J80">
        <v>134.55</v>
      </c>
      <c r="K80">
        <v>46.47</v>
      </c>
      <c r="L80">
        <v>2</v>
      </c>
      <c r="M80">
        <v>211</v>
      </c>
      <c r="N80">
        <v>21.09</v>
      </c>
      <c r="O80">
        <v>16828.84</v>
      </c>
      <c r="P80">
        <v>585.87</v>
      </c>
      <c r="Q80">
        <v>3545.49</v>
      </c>
      <c r="R80">
        <v>502.61</v>
      </c>
      <c r="S80">
        <v>166.04</v>
      </c>
      <c r="T80">
        <v>166953.32</v>
      </c>
      <c r="U80">
        <v>0.33</v>
      </c>
      <c r="V80">
        <v>0.8100000000000001</v>
      </c>
      <c r="W80">
        <v>0.62</v>
      </c>
      <c r="X80">
        <v>9.869999999999999</v>
      </c>
      <c r="Y80">
        <v>1</v>
      </c>
      <c r="Z80">
        <v>10</v>
      </c>
    </row>
    <row r="81" spans="1:26">
      <c r="A81">
        <v>2</v>
      </c>
      <c r="B81">
        <v>65</v>
      </c>
      <c r="C81" t="s">
        <v>26</v>
      </c>
      <c r="D81">
        <v>1.7054</v>
      </c>
      <c r="E81">
        <v>58.64</v>
      </c>
      <c r="F81">
        <v>53.05</v>
      </c>
      <c r="G81">
        <v>25.47</v>
      </c>
      <c r="H81">
        <v>0.39</v>
      </c>
      <c r="I81">
        <v>125</v>
      </c>
      <c r="J81">
        <v>135.9</v>
      </c>
      <c r="K81">
        <v>46.47</v>
      </c>
      <c r="L81">
        <v>3</v>
      </c>
      <c r="M81">
        <v>123</v>
      </c>
      <c r="N81">
        <v>21.43</v>
      </c>
      <c r="O81">
        <v>16994.64</v>
      </c>
      <c r="P81">
        <v>516.2</v>
      </c>
      <c r="Q81">
        <v>3545.39</v>
      </c>
      <c r="R81">
        <v>358.84</v>
      </c>
      <c r="S81">
        <v>166.04</v>
      </c>
      <c r="T81">
        <v>95505.67999999999</v>
      </c>
      <c r="U81">
        <v>0.46</v>
      </c>
      <c r="V81">
        <v>0.88</v>
      </c>
      <c r="W81">
        <v>0.48</v>
      </c>
      <c r="X81">
        <v>5.64</v>
      </c>
      <c r="Y81">
        <v>1</v>
      </c>
      <c r="Z81">
        <v>10</v>
      </c>
    </row>
    <row r="82" spans="1:26">
      <c r="A82">
        <v>3</v>
      </c>
      <c r="B82">
        <v>65</v>
      </c>
      <c r="C82" t="s">
        <v>26</v>
      </c>
      <c r="D82">
        <v>1.7938</v>
      </c>
      <c r="E82">
        <v>55.75</v>
      </c>
      <c r="F82">
        <v>51.23</v>
      </c>
      <c r="G82">
        <v>35.74</v>
      </c>
      <c r="H82">
        <v>0.52</v>
      </c>
      <c r="I82">
        <v>86</v>
      </c>
      <c r="J82">
        <v>137.25</v>
      </c>
      <c r="K82">
        <v>46.47</v>
      </c>
      <c r="L82">
        <v>4</v>
      </c>
      <c r="M82">
        <v>84</v>
      </c>
      <c r="N82">
        <v>21.78</v>
      </c>
      <c r="O82">
        <v>17160.92</v>
      </c>
      <c r="P82">
        <v>469.79</v>
      </c>
      <c r="Q82">
        <v>3545.4</v>
      </c>
      <c r="R82">
        <v>298.45</v>
      </c>
      <c r="S82">
        <v>166.04</v>
      </c>
      <c r="T82">
        <v>65508.93</v>
      </c>
      <c r="U82">
        <v>0.5600000000000001</v>
      </c>
      <c r="V82">
        <v>0.91</v>
      </c>
      <c r="W82">
        <v>0.37</v>
      </c>
      <c r="X82">
        <v>3.82</v>
      </c>
      <c r="Y82">
        <v>1</v>
      </c>
      <c r="Z82">
        <v>10</v>
      </c>
    </row>
    <row r="83" spans="1:26">
      <c r="A83">
        <v>4</v>
      </c>
      <c r="B83">
        <v>65</v>
      </c>
      <c r="C83" t="s">
        <v>26</v>
      </c>
      <c r="D83">
        <v>1.8466</v>
      </c>
      <c r="E83">
        <v>54.15</v>
      </c>
      <c r="F83">
        <v>50.26</v>
      </c>
      <c r="G83">
        <v>47.87</v>
      </c>
      <c r="H83">
        <v>0.64</v>
      </c>
      <c r="I83">
        <v>63</v>
      </c>
      <c r="J83">
        <v>138.6</v>
      </c>
      <c r="K83">
        <v>46.47</v>
      </c>
      <c r="L83">
        <v>5</v>
      </c>
      <c r="M83">
        <v>58</v>
      </c>
      <c r="N83">
        <v>22.13</v>
      </c>
      <c r="O83">
        <v>17327.69</v>
      </c>
      <c r="P83">
        <v>428.98</v>
      </c>
      <c r="Q83">
        <v>3545.28</v>
      </c>
      <c r="R83">
        <v>264.57</v>
      </c>
      <c r="S83">
        <v>166.04</v>
      </c>
      <c r="T83">
        <v>48682.58</v>
      </c>
      <c r="U83">
        <v>0.63</v>
      </c>
      <c r="V83">
        <v>0.93</v>
      </c>
      <c r="W83">
        <v>0.38</v>
      </c>
      <c r="X83">
        <v>2.85</v>
      </c>
      <c r="Y83">
        <v>1</v>
      </c>
      <c r="Z83">
        <v>10</v>
      </c>
    </row>
    <row r="84" spans="1:26">
      <c r="A84">
        <v>5</v>
      </c>
      <c r="B84">
        <v>65</v>
      </c>
      <c r="C84" t="s">
        <v>26</v>
      </c>
      <c r="D84">
        <v>1.8623</v>
      </c>
      <c r="E84">
        <v>53.7</v>
      </c>
      <c r="F84">
        <v>49.99</v>
      </c>
      <c r="G84">
        <v>53.56</v>
      </c>
      <c r="H84">
        <v>0.76</v>
      </c>
      <c r="I84">
        <v>56</v>
      </c>
      <c r="J84">
        <v>139.95</v>
      </c>
      <c r="K84">
        <v>46.47</v>
      </c>
      <c r="L84">
        <v>6</v>
      </c>
      <c r="M84">
        <v>1</v>
      </c>
      <c r="N84">
        <v>22.49</v>
      </c>
      <c r="O84">
        <v>17494.97</v>
      </c>
      <c r="P84">
        <v>415.82</v>
      </c>
      <c r="Q84">
        <v>3545.37</v>
      </c>
      <c r="R84">
        <v>253.1</v>
      </c>
      <c r="S84">
        <v>166.04</v>
      </c>
      <c r="T84">
        <v>42982.94</v>
      </c>
      <c r="U84">
        <v>0.66</v>
      </c>
      <c r="V84">
        <v>0.93</v>
      </c>
      <c r="W84">
        <v>0.43</v>
      </c>
      <c r="X84">
        <v>2.58</v>
      </c>
      <c r="Y84">
        <v>1</v>
      </c>
      <c r="Z84">
        <v>10</v>
      </c>
    </row>
    <row r="85" spans="1:26">
      <c r="A85">
        <v>6</v>
      </c>
      <c r="B85">
        <v>65</v>
      </c>
      <c r="C85" t="s">
        <v>26</v>
      </c>
      <c r="D85">
        <v>1.8622</v>
      </c>
      <c r="E85">
        <v>53.7</v>
      </c>
      <c r="F85">
        <v>50</v>
      </c>
      <c r="G85">
        <v>53.57</v>
      </c>
      <c r="H85">
        <v>0.88</v>
      </c>
      <c r="I85">
        <v>56</v>
      </c>
      <c r="J85">
        <v>141.31</v>
      </c>
      <c r="K85">
        <v>46.47</v>
      </c>
      <c r="L85">
        <v>7</v>
      </c>
      <c r="M85">
        <v>0</v>
      </c>
      <c r="N85">
        <v>22.85</v>
      </c>
      <c r="O85">
        <v>17662.75</v>
      </c>
      <c r="P85">
        <v>419.77</v>
      </c>
      <c r="Q85">
        <v>3545.35</v>
      </c>
      <c r="R85">
        <v>253.21</v>
      </c>
      <c r="S85">
        <v>166.04</v>
      </c>
      <c r="T85">
        <v>43036.65</v>
      </c>
      <c r="U85">
        <v>0.66</v>
      </c>
      <c r="V85">
        <v>0.93</v>
      </c>
      <c r="W85">
        <v>0.43</v>
      </c>
      <c r="X85">
        <v>2.59</v>
      </c>
      <c r="Y85">
        <v>1</v>
      </c>
      <c r="Z85">
        <v>10</v>
      </c>
    </row>
    <row r="86" spans="1:26">
      <c r="A86">
        <v>0</v>
      </c>
      <c r="B86">
        <v>75</v>
      </c>
      <c r="C86" t="s">
        <v>26</v>
      </c>
      <c r="D86">
        <v>0.9436</v>
      </c>
      <c r="E86">
        <v>105.97</v>
      </c>
      <c r="F86">
        <v>82.22</v>
      </c>
      <c r="G86">
        <v>7.02</v>
      </c>
      <c r="H86">
        <v>0.12</v>
      </c>
      <c r="I86">
        <v>703</v>
      </c>
      <c r="J86">
        <v>150.44</v>
      </c>
      <c r="K86">
        <v>49.1</v>
      </c>
      <c r="L86">
        <v>1</v>
      </c>
      <c r="M86">
        <v>701</v>
      </c>
      <c r="N86">
        <v>25.34</v>
      </c>
      <c r="O86">
        <v>18787.76</v>
      </c>
      <c r="P86">
        <v>956.51</v>
      </c>
      <c r="Q86">
        <v>3546.75</v>
      </c>
      <c r="R86">
        <v>1351.86</v>
      </c>
      <c r="S86">
        <v>166.04</v>
      </c>
      <c r="T86">
        <v>589125.3199999999</v>
      </c>
      <c r="U86">
        <v>0.12</v>
      </c>
      <c r="V86">
        <v>0.57</v>
      </c>
      <c r="W86">
        <v>1.41</v>
      </c>
      <c r="X86">
        <v>34.79</v>
      </c>
      <c r="Y86">
        <v>1</v>
      </c>
      <c r="Z86">
        <v>10</v>
      </c>
    </row>
    <row r="87" spans="1:26">
      <c r="A87">
        <v>1</v>
      </c>
      <c r="B87">
        <v>75</v>
      </c>
      <c r="C87" t="s">
        <v>26</v>
      </c>
      <c r="D87">
        <v>1.4679</v>
      </c>
      <c r="E87">
        <v>68.13</v>
      </c>
      <c r="F87">
        <v>58.55</v>
      </c>
      <c r="G87">
        <v>14.7</v>
      </c>
      <c r="H87">
        <v>0.23</v>
      </c>
      <c r="I87">
        <v>239</v>
      </c>
      <c r="J87">
        <v>151.83</v>
      </c>
      <c r="K87">
        <v>49.1</v>
      </c>
      <c r="L87">
        <v>2</v>
      </c>
      <c r="M87">
        <v>237</v>
      </c>
      <c r="N87">
        <v>25.73</v>
      </c>
      <c r="O87">
        <v>18959.54</v>
      </c>
      <c r="P87">
        <v>657.24</v>
      </c>
      <c r="Q87">
        <v>3545.51</v>
      </c>
      <c r="R87">
        <v>546.34</v>
      </c>
      <c r="S87">
        <v>166.04</v>
      </c>
      <c r="T87">
        <v>188685.27</v>
      </c>
      <c r="U87">
        <v>0.3</v>
      </c>
      <c r="V87">
        <v>0.8</v>
      </c>
      <c r="W87">
        <v>0.64</v>
      </c>
      <c r="X87">
        <v>11.13</v>
      </c>
      <c r="Y87">
        <v>1</v>
      </c>
      <c r="Z87">
        <v>10</v>
      </c>
    </row>
    <row r="88" spans="1:26">
      <c r="A88">
        <v>2</v>
      </c>
      <c r="B88">
        <v>75</v>
      </c>
      <c r="C88" t="s">
        <v>26</v>
      </c>
      <c r="D88">
        <v>1.6552</v>
      </c>
      <c r="E88">
        <v>60.41</v>
      </c>
      <c r="F88">
        <v>53.83</v>
      </c>
      <c r="G88">
        <v>22.91</v>
      </c>
      <c r="H88">
        <v>0.35</v>
      </c>
      <c r="I88">
        <v>141</v>
      </c>
      <c r="J88">
        <v>153.23</v>
      </c>
      <c r="K88">
        <v>49.1</v>
      </c>
      <c r="L88">
        <v>3</v>
      </c>
      <c r="M88">
        <v>139</v>
      </c>
      <c r="N88">
        <v>26.13</v>
      </c>
      <c r="O88">
        <v>19131.85</v>
      </c>
      <c r="P88">
        <v>581.58</v>
      </c>
      <c r="Q88">
        <v>3545.45</v>
      </c>
      <c r="R88">
        <v>385.46</v>
      </c>
      <c r="S88">
        <v>166.04</v>
      </c>
      <c r="T88">
        <v>108736.84</v>
      </c>
      <c r="U88">
        <v>0.43</v>
      </c>
      <c r="V88">
        <v>0.87</v>
      </c>
      <c r="W88">
        <v>0.5</v>
      </c>
      <c r="X88">
        <v>6.42</v>
      </c>
      <c r="Y88">
        <v>1</v>
      </c>
      <c r="Z88">
        <v>10</v>
      </c>
    </row>
    <row r="89" spans="1:26">
      <c r="A89">
        <v>3</v>
      </c>
      <c r="B89">
        <v>75</v>
      </c>
      <c r="C89" t="s">
        <v>26</v>
      </c>
      <c r="D89">
        <v>1.7598</v>
      </c>
      <c r="E89">
        <v>56.83</v>
      </c>
      <c r="F89">
        <v>51.59</v>
      </c>
      <c r="G89">
        <v>31.91</v>
      </c>
      <c r="H89">
        <v>0.46</v>
      </c>
      <c r="I89">
        <v>97</v>
      </c>
      <c r="J89">
        <v>154.63</v>
      </c>
      <c r="K89">
        <v>49.1</v>
      </c>
      <c r="L89">
        <v>4</v>
      </c>
      <c r="M89">
        <v>95</v>
      </c>
      <c r="N89">
        <v>26.53</v>
      </c>
      <c r="O89">
        <v>19304.72</v>
      </c>
      <c r="P89">
        <v>534.49</v>
      </c>
      <c r="Q89">
        <v>3545.32</v>
      </c>
      <c r="R89">
        <v>308.79</v>
      </c>
      <c r="S89">
        <v>166.04</v>
      </c>
      <c r="T89">
        <v>70624.46000000001</v>
      </c>
      <c r="U89">
        <v>0.54</v>
      </c>
      <c r="V89">
        <v>0.9</v>
      </c>
      <c r="W89">
        <v>0.43</v>
      </c>
      <c r="X89">
        <v>4.17</v>
      </c>
      <c r="Y89">
        <v>1</v>
      </c>
      <c r="Z89">
        <v>10</v>
      </c>
    </row>
    <row r="90" spans="1:26">
      <c r="A90">
        <v>4</v>
      </c>
      <c r="B90">
        <v>75</v>
      </c>
      <c r="C90" t="s">
        <v>26</v>
      </c>
      <c r="D90">
        <v>1.8074</v>
      </c>
      <c r="E90">
        <v>55.33</v>
      </c>
      <c r="F90">
        <v>50.82</v>
      </c>
      <c r="G90">
        <v>41.77</v>
      </c>
      <c r="H90">
        <v>0.57</v>
      </c>
      <c r="I90">
        <v>73</v>
      </c>
      <c r="J90">
        <v>156.03</v>
      </c>
      <c r="K90">
        <v>49.1</v>
      </c>
      <c r="L90">
        <v>5</v>
      </c>
      <c r="M90">
        <v>71</v>
      </c>
      <c r="N90">
        <v>26.94</v>
      </c>
      <c r="O90">
        <v>19478.15</v>
      </c>
      <c r="P90">
        <v>501.6</v>
      </c>
      <c r="Q90">
        <v>3545.47</v>
      </c>
      <c r="R90">
        <v>283.91</v>
      </c>
      <c r="S90">
        <v>166.04</v>
      </c>
      <c r="T90">
        <v>58300.61</v>
      </c>
      <c r="U90">
        <v>0.58</v>
      </c>
      <c r="V90">
        <v>0.92</v>
      </c>
      <c r="W90">
        <v>0.39</v>
      </c>
      <c r="X90">
        <v>3.41</v>
      </c>
      <c r="Y90">
        <v>1</v>
      </c>
      <c r="Z90">
        <v>10</v>
      </c>
    </row>
    <row r="91" spans="1:26">
      <c r="A91">
        <v>5</v>
      </c>
      <c r="B91">
        <v>75</v>
      </c>
      <c r="C91" t="s">
        <v>26</v>
      </c>
      <c r="D91">
        <v>1.8519</v>
      </c>
      <c r="E91">
        <v>54</v>
      </c>
      <c r="F91">
        <v>49.98</v>
      </c>
      <c r="G91">
        <v>52.61</v>
      </c>
      <c r="H91">
        <v>0.67</v>
      </c>
      <c r="I91">
        <v>57</v>
      </c>
      <c r="J91">
        <v>157.44</v>
      </c>
      <c r="K91">
        <v>49.1</v>
      </c>
      <c r="L91">
        <v>6</v>
      </c>
      <c r="M91">
        <v>54</v>
      </c>
      <c r="N91">
        <v>27.35</v>
      </c>
      <c r="O91">
        <v>19652.13</v>
      </c>
      <c r="P91">
        <v>465</v>
      </c>
      <c r="Q91">
        <v>3545.21</v>
      </c>
      <c r="R91">
        <v>255.13</v>
      </c>
      <c r="S91">
        <v>166.04</v>
      </c>
      <c r="T91">
        <v>43990.11</v>
      </c>
      <c r="U91">
        <v>0.65</v>
      </c>
      <c r="V91">
        <v>0.93</v>
      </c>
      <c r="W91">
        <v>0.37</v>
      </c>
      <c r="X91">
        <v>2.57</v>
      </c>
      <c r="Y91">
        <v>1</v>
      </c>
      <c r="Z91">
        <v>10</v>
      </c>
    </row>
    <row r="92" spans="1:26">
      <c r="A92">
        <v>6</v>
      </c>
      <c r="B92">
        <v>75</v>
      </c>
      <c r="C92" t="s">
        <v>26</v>
      </c>
      <c r="D92">
        <v>1.8701</v>
      </c>
      <c r="E92">
        <v>53.47</v>
      </c>
      <c r="F92">
        <v>49.7</v>
      </c>
      <c r="G92">
        <v>60.86</v>
      </c>
      <c r="H92">
        <v>0.78</v>
      </c>
      <c r="I92">
        <v>49</v>
      </c>
      <c r="J92">
        <v>158.86</v>
      </c>
      <c r="K92">
        <v>49.1</v>
      </c>
      <c r="L92">
        <v>7</v>
      </c>
      <c r="M92">
        <v>10</v>
      </c>
      <c r="N92">
        <v>27.77</v>
      </c>
      <c r="O92">
        <v>19826.68</v>
      </c>
      <c r="P92">
        <v>444.5</v>
      </c>
      <c r="Q92">
        <v>3545.28</v>
      </c>
      <c r="R92">
        <v>243.95</v>
      </c>
      <c r="S92">
        <v>166.04</v>
      </c>
      <c r="T92">
        <v>38441.66</v>
      </c>
      <c r="U92">
        <v>0.68</v>
      </c>
      <c r="V92">
        <v>0.9399999999999999</v>
      </c>
      <c r="W92">
        <v>0.4</v>
      </c>
      <c r="X92">
        <v>2.29</v>
      </c>
      <c r="Y92">
        <v>1</v>
      </c>
      <c r="Z92">
        <v>10</v>
      </c>
    </row>
    <row r="93" spans="1:26">
      <c r="A93">
        <v>7</v>
      </c>
      <c r="B93">
        <v>75</v>
      </c>
      <c r="C93" t="s">
        <v>26</v>
      </c>
      <c r="D93">
        <v>1.8711</v>
      </c>
      <c r="E93">
        <v>53.44</v>
      </c>
      <c r="F93">
        <v>49.67</v>
      </c>
      <c r="G93">
        <v>60.82</v>
      </c>
      <c r="H93">
        <v>0.88</v>
      </c>
      <c r="I93">
        <v>49</v>
      </c>
      <c r="J93">
        <v>160.28</v>
      </c>
      <c r="K93">
        <v>49.1</v>
      </c>
      <c r="L93">
        <v>8</v>
      </c>
      <c r="M93">
        <v>0</v>
      </c>
      <c r="N93">
        <v>28.19</v>
      </c>
      <c r="O93">
        <v>20001.93</v>
      </c>
      <c r="P93">
        <v>448.08</v>
      </c>
      <c r="Q93">
        <v>3545.29</v>
      </c>
      <c r="R93">
        <v>242.47</v>
      </c>
      <c r="S93">
        <v>166.04</v>
      </c>
      <c r="T93">
        <v>37699.95</v>
      </c>
      <c r="U93">
        <v>0.68</v>
      </c>
      <c r="V93">
        <v>0.9399999999999999</v>
      </c>
      <c r="W93">
        <v>0.42</v>
      </c>
      <c r="X93">
        <v>2.26</v>
      </c>
      <c r="Y93">
        <v>1</v>
      </c>
      <c r="Z93">
        <v>10</v>
      </c>
    </row>
    <row r="94" spans="1:26">
      <c r="A94">
        <v>0</v>
      </c>
      <c r="B94">
        <v>95</v>
      </c>
      <c r="C94" t="s">
        <v>26</v>
      </c>
      <c r="D94">
        <v>0.75</v>
      </c>
      <c r="E94">
        <v>133.33</v>
      </c>
      <c r="F94">
        <v>95.61</v>
      </c>
      <c r="G94">
        <v>6.06</v>
      </c>
      <c r="H94">
        <v>0.1</v>
      </c>
      <c r="I94">
        <v>947</v>
      </c>
      <c r="J94">
        <v>185.69</v>
      </c>
      <c r="K94">
        <v>53.44</v>
      </c>
      <c r="L94">
        <v>1</v>
      </c>
      <c r="M94">
        <v>945</v>
      </c>
      <c r="N94">
        <v>36.26</v>
      </c>
      <c r="O94">
        <v>23136.14</v>
      </c>
      <c r="P94">
        <v>1282.63</v>
      </c>
      <c r="Q94">
        <v>3547.26</v>
      </c>
      <c r="R94">
        <v>1809.58</v>
      </c>
      <c r="S94">
        <v>166.04</v>
      </c>
      <c r="T94">
        <v>816767.45</v>
      </c>
      <c r="U94">
        <v>0.09</v>
      </c>
      <c r="V94">
        <v>0.49</v>
      </c>
      <c r="W94">
        <v>1.8</v>
      </c>
      <c r="X94">
        <v>48.18</v>
      </c>
      <c r="Y94">
        <v>1</v>
      </c>
      <c r="Z94">
        <v>10</v>
      </c>
    </row>
    <row r="95" spans="1:26">
      <c r="A95">
        <v>1</v>
      </c>
      <c r="B95">
        <v>95</v>
      </c>
      <c r="C95" t="s">
        <v>26</v>
      </c>
      <c r="D95">
        <v>1.3446</v>
      </c>
      <c r="E95">
        <v>74.37</v>
      </c>
      <c r="F95">
        <v>61.07</v>
      </c>
      <c r="G95">
        <v>12.59</v>
      </c>
      <c r="H95">
        <v>0.19</v>
      </c>
      <c r="I95">
        <v>291</v>
      </c>
      <c r="J95">
        <v>187.21</v>
      </c>
      <c r="K95">
        <v>53.44</v>
      </c>
      <c r="L95">
        <v>2</v>
      </c>
      <c r="M95">
        <v>289</v>
      </c>
      <c r="N95">
        <v>36.77</v>
      </c>
      <c r="O95">
        <v>23322.88</v>
      </c>
      <c r="P95">
        <v>799.3</v>
      </c>
      <c r="Q95">
        <v>3545.62</v>
      </c>
      <c r="R95">
        <v>631.36</v>
      </c>
      <c r="S95">
        <v>166.04</v>
      </c>
      <c r="T95">
        <v>230938.91</v>
      </c>
      <c r="U95">
        <v>0.26</v>
      </c>
      <c r="V95">
        <v>0.76</v>
      </c>
      <c r="W95">
        <v>0.74</v>
      </c>
      <c r="X95">
        <v>13.65</v>
      </c>
      <c r="Y95">
        <v>1</v>
      </c>
      <c r="Z95">
        <v>10</v>
      </c>
    </row>
    <row r="96" spans="1:26">
      <c r="A96">
        <v>2</v>
      </c>
      <c r="B96">
        <v>95</v>
      </c>
      <c r="C96" t="s">
        <v>26</v>
      </c>
      <c r="D96">
        <v>1.5585</v>
      </c>
      <c r="E96">
        <v>64.16</v>
      </c>
      <c r="F96">
        <v>55.33</v>
      </c>
      <c r="G96">
        <v>19.41</v>
      </c>
      <c r="H96">
        <v>0.28</v>
      </c>
      <c r="I96">
        <v>171</v>
      </c>
      <c r="J96">
        <v>188.73</v>
      </c>
      <c r="K96">
        <v>53.44</v>
      </c>
      <c r="L96">
        <v>3</v>
      </c>
      <c r="M96">
        <v>169</v>
      </c>
      <c r="N96">
        <v>37.29</v>
      </c>
      <c r="O96">
        <v>23510.33</v>
      </c>
      <c r="P96">
        <v>706.71</v>
      </c>
      <c r="Q96">
        <v>3545.58</v>
      </c>
      <c r="R96">
        <v>436.33</v>
      </c>
      <c r="S96">
        <v>166.04</v>
      </c>
      <c r="T96">
        <v>134024.43</v>
      </c>
      <c r="U96">
        <v>0.38</v>
      </c>
      <c r="V96">
        <v>0.84</v>
      </c>
      <c r="W96">
        <v>0.55</v>
      </c>
      <c r="X96">
        <v>7.92</v>
      </c>
      <c r="Y96">
        <v>1</v>
      </c>
      <c r="Z96">
        <v>10</v>
      </c>
    </row>
    <row r="97" spans="1:26">
      <c r="A97">
        <v>3</v>
      </c>
      <c r="B97">
        <v>95</v>
      </c>
      <c r="C97" t="s">
        <v>26</v>
      </c>
      <c r="D97">
        <v>1.6763</v>
      </c>
      <c r="E97">
        <v>59.66</v>
      </c>
      <c r="F97">
        <v>52.76</v>
      </c>
      <c r="G97">
        <v>26.6</v>
      </c>
      <c r="H97">
        <v>0.37</v>
      </c>
      <c r="I97">
        <v>119</v>
      </c>
      <c r="J97">
        <v>190.25</v>
      </c>
      <c r="K97">
        <v>53.44</v>
      </c>
      <c r="L97">
        <v>4</v>
      </c>
      <c r="M97">
        <v>117</v>
      </c>
      <c r="N97">
        <v>37.82</v>
      </c>
      <c r="O97">
        <v>23698.48</v>
      </c>
      <c r="P97">
        <v>656.36</v>
      </c>
      <c r="Q97">
        <v>3545.37</v>
      </c>
      <c r="R97">
        <v>348.87</v>
      </c>
      <c r="S97">
        <v>166.04</v>
      </c>
      <c r="T97">
        <v>90551.77</v>
      </c>
      <c r="U97">
        <v>0.48</v>
      </c>
      <c r="V97">
        <v>0.88</v>
      </c>
      <c r="W97">
        <v>0.47</v>
      </c>
      <c r="X97">
        <v>5.35</v>
      </c>
      <c r="Y97">
        <v>1</v>
      </c>
      <c r="Z97">
        <v>10</v>
      </c>
    </row>
    <row r="98" spans="1:26">
      <c r="A98">
        <v>4</v>
      </c>
      <c r="B98">
        <v>95</v>
      </c>
      <c r="C98" t="s">
        <v>26</v>
      </c>
      <c r="D98">
        <v>1.7673</v>
      </c>
      <c r="E98">
        <v>56.58</v>
      </c>
      <c r="F98">
        <v>50.8</v>
      </c>
      <c r="G98">
        <v>34.25</v>
      </c>
      <c r="H98">
        <v>0.46</v>
      </c>
      <c r="I98">
        <v>89</v>
      </c>
      <c r="J98">
        <v>191.78</v>
      </c>
      <c r="K98">
        <v>53.44</v>
      </c>
      <c r="L98">
        <v>5</v>
      </c>
      <c r="M98">
        <v>87</v>
      </c>
      <c r="N98">
        <v>38.35</v>
      </c>
      <c r="O98">
        <v>23887.36</v>
      </c>
      <c r="P98">
        <v>613.37</v>
      </c>
      <c r="Q98">
        <v>3545.24</v>
      </c>
      <c r="R98">
        <v>281.94</v>
      </c>
      <c r="S98">
        <v>166.04</v>
      </c>
      <c r="T98">
        <v>57236.35</v>
      </c>
      <c r="U98">
        <v>0.59</v>
      </c>
      <c r="V98">
        <v>0.92</v>
      </c>
      <c r="W98">
        <v>0.41</v>
      </c>
      <c r="X98">
        <v>3.39</v>
      </c>
      <c r="Y98">
        <v>1</v>
      </c>
      <c r="Z98">
        <v>10</v>
      </c>
    </row>
    <row r="99" spans="1:26">
      <c r="A99">
        <v>5</v>
      </c>
      <c r="B99">
        <v>95</v>
      </c>
      <c r="C99" t="s">
        <v>26</v>
      </c>
      <c r="D99">
        <v>1.7856</v>
      </c>
      <c r="E99">
        <v>56</v>
      </c>
      <c r="F99">
        <v>50.82</v>
      </c>
      <c r="G99">
        <v>41.77</v>
      </c>
      <c r="H99">
        <v>0.55</v>
      </c>
      <c r="I99">
        <v>73</v>
      </c>
      <c r="J99">
        <v>193.32</v>
      </c>
      <c r="K99">
        <v>53.44</v>
      </c>
      <c r="L99">
        <v>6</v>
      </c>
      <c r="M99">
        <v>71</v>
      </c>
      <c r="N99">
        <v>38.89</v>
      </c>
      <c r="O99">
        <v>24076.95</v>
      </c>
      <c r="P99">
        <v>597.88</v>
      </c>
      <c r="Q99">
        <v>3545.39</v>
      </c>
      <c r="R99">
        <v>283.35</v>
      </c>
      <c r="S99">
        <v>166.04</v>
      </c>
      <c r="T99">
        <v>58020.55</v>
      </c>
      <c r="U99">
        <v>0.59</v>
      </c>
      <c r="V99">
        <v>0.92</v>
      </c>
      <c r="W99">
        <v>0.4</v>
      </c>
      <c r="X99">
        <v>3.4</v>
      </c>
      <c r="Y99">
        <v>1</v>
      </c>
      <c r="Z99">
        <v>10</v>
      </c>
    </row>
    <row r="100" spans="1:26">
      <c r="A100">
        <v>6</v>
      </c>
      <c r="B100">
        <v>95</v>
      </c>
      <c r="C100" t="s">
        <v>26</v>
      </c>
      <c r="D100">
        <v>1.8241</v>
      </c>
      <c r="E100">
        <v>54.82</v>
      </c>
      <c r="F100">
        <v>50.12</v>
      </c>
      <c r="G100">
        <v>50.12</v>
      </c>
      <c r="H100">
        <v>0.64</v>
      </c>
      <c r="I100">
        <v>60</v>
      </c>
      <c r="J100">
        <v>194.86</v>
      </c>
      <c r="K100">
        <v>53.44</v>
      </c>
      <c r="L100">
        <v>7</v>
      </c>
      <c r="M100">
        <v>58</v>
      </c>
      <c r="N100">
        <v>39.43</v>
      </c>
      <c r="O100">
        <v>24267.28</v>
      </c>
      <c r="P100">
        <v>569.5700000000001</v>
      </c>
      <c r="Q100">
        <v>3545.22</v>
      </c>
      <c r="R100">
        <v>259.9</v>
      </c>
      <c r="S100">
        <v>166.04</v>
      </c>
      <c r="T100">
        <v>46363.64</v>
      </c>
      <c r="U100">
        <v>0.64</v>
      </c>
      <c r="V100">
        <v>0.93</v>
      </c>
      <c r="W100">
        <v>0.37</v>
      </c>
      <c r="X100">
        <v>2.71</v>
      </c>
      <c r="Y100">
        <v>1</v>
      </c>
      <c r="Z100">
        <v>10</v>
      </c>
    </row>
    <row r="101" spans="1:26">
      <c r="A101">
        <v>7</v>
      </c>
      <c r="B101">
        <v>95</v>
      </c>
      <c r="C101" t="s">
        <v>26</v>
      </c>
      <c r="D101">
        <v>1.8533</v>
      </c>
      <c r="E101">
        <v>53.96</v>
      </c>
      <c r="F101">
        <v>49.63</v>
      </c>
      <c r="G101">
        <v>59.55</v>
      </c>
      <c r="H101">
        <v>0.72</v>
      </c>
      <c r="I101">
        <v>50</v>
      </c>
      <c r="J101">
        <v>196.41</v>
      </c>
      <c r="K101">
        <v>53.44</v>
      </c>
      <c r="L101">
        <v>8</v>
      </c>
      <c r="M101">
        <v>48</v>
      </c>
      <c r="N101">
        <v>39.98</v>
      </c>
      <c r="O101">
        <v>24458.36</v>
      </c>
      <c r="P101">
        <v>542.95</v>
      </c>
      <c r="Q101">
        <v>3545.29</v>
      </c>
      <c r="R101">
        <v>242.95</v>
      </c>
      <c r="S101">
        <v>166.04</v>
      </c>
      <c r="T101">
        <v>37939.22</v>
      </c>
      <c r="U101">
        <v>0.68</v>
      </c>
      <c r="V101">
        <v>0.9399999999999999</v>
      </c>
      <c r="W101">
        <v>0.36</v>
      </c>
      <c r="X101">
        <v>2.22</v>
      </c>
      <c r="Y101">
        <v>1</v>
      </c>
      <c r="Z101">
        <v>10</v>
      </c>
    </row>
    <row r="102" spans="1:26">
      <c r="A102">
        <v>8</v>
      </c>
      <c r="B102">
        <v>95</v>
      </c>
      <c r="C102" t="s">
        <v>26</v>
      </c>
      <c r="D102">
        <v>1.8554</v>
      </c>
      <c r="E102">
        <v>53.9</v>
      </c>
      <c r="F102">
        <v>49.83</v>
      </c>
      <c r="G102">
        <v>69.53</v>
      </c>
      <c r="H102">
        <v>0.8100000000000001</v>
      </c>
      <c r="I102">
        <v>43</v>
      </c>
      <c r="J102">
        <v>197.97</v>
      </c>
      <c r="K102">
        <v>53.44</v>
      </c>
      <c r="L102">
        <v>9</v>
      </c>
      <c r="M102">
        <v>38</v>
      </c>
      <c r="N102">
        <v>40.53</v>
      </c>
      <c r="O102">
        <v>24650.18</v>
      </c>
      <c r="P102">
        <v>523.77</v>
      </c>
      <c r="Q102">
        <v>3545.19</v>
      </c>
      <c r="R102">
        <v>251.77</v>
      </c>
      <c r="S102">
        <v>166.04</v>
      </c>
      <c r="T102">
        <v>42384.65</v>
      </c>
      <c r="U102">
        <v>0.66</v>
      </c>
      <c r="V102">
        <v>0.9399999999999999</v>
      </c>
      <c r="W102">
        <v>0.32</v>
      </c>
      <c r="X102">
        <v>2.42</v>
      </c>
      <c r="Y102">
        <v>1</v>
      </c>
      <c r="Z102">
        <v>10</v>
      </c>
    </row>
    <row r="103" spans="1:26">
      <c r="A103">
        <v>9</v>
      </c>
      <c r="B103">
        <v>95</v>
      </c>
      <c r="C103" t="s">
        <v>26</v>
      </c>
      <c r="D103">
        <v>1.8843</v>
      </c>
      <c r="E103">
        <v>53.07</v>
      </c>
      <c r="F103">
        <v>49.15</v>
      </c>
      <c r="G103">
        <v>75.61</v>
      </c>
      <c r="H103">
        <v>0.89</v>
      </c>
      <c r="I103">
        <v>39</v>
      </c>
      <c r="J103">
        <v>199.53</v>
      </c>
      <c r="K103">
        <v>53.44</v>
      </c>
      <c r="L103">
        <v>10</v>
      </c>
      <c r="M103">
        <v>6</v>
      </c>
      <c r="N103">
        <v>41.1</v>
      </c>
      <c r="O103">
        <v>24842.77</v>
      </c>
      <c r="P103">
        <v>503.61</v>
      </c>
      <c r="Q103">
        <v>3545.26</v>
      </c>
      <c r="R103">
        <v>225.63</v>
      </c>
      <c r="S103">
        <v>166.04</v>
      </c>
      <c r="T103">
        <v>29333.28</v>
      </c>
      <c r="U103">
        <v>0.74</v>
      </c>
      <c r="V103">
        <v>0.95</v>
      </c>
      <c r="W103">
        <v>0.37</v>
      </c>
      <c r="X103">
        <v>1.74</v>
      </c>
      <c r="Y103">
        <v>1</v>
      </c>
      <c r="Z103">
        <v>10</v>
      </c>
    </row>
    <row r="104" spans="1:26">
      <c r="A104">
        <v>10</v>
      </c>
      <c r="B104">
        <v>95</v>
      </c>
      <c r="C104" t="s">
        <v>26</v>
      </c>
      <c r="D104">
        <v>1.8837</v>
      </c>
      <c r="E104">
        <v>53.09</v>
      </c>
      <c r="F104">
        <v>49.17</v>
      </c>
      <c r="G104">
        <v>75.64</v>
      </c>
      <c r="H104">
        <v>0.97</v>
      </c>
      <c r="I104">
        <v>39</v>
      </c>
      <c r="J104">
        <v>201.1</v>
      </c>
      <c r="K104">
        <v>53.44</v>
      </c>
      <c r="L104">
        <v>11</v>
      </c>
      <c r="M104">
        <v>0</v>
      </c>
      <c r="N104">
        <v>41.66</v>
      </c>
      <c r="O104">
        <v>25036.12</v>
      </c>
      <c r="P104">
        <v>507.32</v>
      </c>
      <c r="Q104">
        <v>3545.38</v>
      </c>
      <c r="R104">
        <v>225.84</v>
      </c>
      <c r="S104">
        <v>166.04</v>
      </c>
      <c r="T104">
        <v>29436.14</v>
      </c>
      <c r="U104">
        <v>0.74</v>
      </c>
      <c r="V104">
        <v>0.95</v>
      </c>
      <c r="W104">
        <v>0.39</v>
      </c>
      <c r="X104">
        <v>1.76</v>
      </c>
      <c r="Y104">
        <v>1</v>
      </c>
      <c r="Z104">
        <v>10</v>
      </c>
    </row>
    <row r="105" spans="1:26">
      <c r="A105">
        <v>0</v>
      </c>
      <c r="B105">
        <v>55</v>
      </c>
      <c r="C105" t="s">
        <v>26</v>
      </c>
      <c r="D105">
        <v>1.1571</v>
      </c>
      <c r="E105">
        <v>86.42</v>
      </c>
      <c r="F105">
        <v>72.13</v>
      </c>
      <c r="G105">
        <v>8.470000000000001</v>
      </c>
      <c r="H105">
        <v>0.15</v>
      </c>
      <c r="I105">
        <v>511</v>
      </c>
      <c r="J105">
        <v>116.05</v>
      </c>
      <c r="K105">
        <v>43.4</v>
      </c>
      <c r="L105">
        <v>1</v>
      </c>
      <c r="M105">
        <v>509</v>
      </c>
      <c r="N105">
        <v>16.65</v>
      </c>
      <c r="O105">
        <v>14546.17</v>
      </c>
      <c r="P105">
        <v>698.46</v>
      </c>
      <c r="Q105">
        <v>3546.03</v>
      </c>
      <c r="R105">
        <v>1007.55</v>
      </c>
      <c r="S105">
        <v>166.04</v>
      </c>
      <c r="T105">
        <v>417934.64</v>
      </c>
      <c r="U105">
        <v>0.16</v>
      </c>
      <c r="V105">
        <v>0.65</v>
      </c>
      <c r="W105">
        <v>1.09</v>
      </c>
      <c r="X105">
        <v>24.71</v>
      </c>
      <c r="Y105">
        <v>1</v>
      </c>
      <c r="Z105">
        <v>10</v>
      </c>
    </row>
    <row r="106" spans="1:26">
      <c r="A106">
        <v>1</v>
      </c>
      <c r="B106">
        <v>55</v>
      </c>
      <c r="C106" t="s">
        <v>26</v>
      </c>
      <c r="D106">
        <v>1.5999</v>
      </c>
      <c r="E106">
        <v>62.5</v>
      </c>
      <c r="F106">
        <v>55.98</v>
      </c>
      <c r="G106">
        <v>18.06</v>
      </c>
      <c r="H106">
        <v>0.3</v>
      </c>
      <c r="I106">
        <v>186</v>
      </c>
      <c r="J106">
        <v>117.34</v>
      </c>
      <c r="K106">
        <v>43.4</v>
      </c>
      <c r="L106">
        <v>2</v>
      </c>
      <c r="M106">
        <v>184</v>
      </c>
      <c r="N106">
        <v>16.94</v>
      </c>
      <c r="O106">
        <v>14705.49</v>
      </c>
      <c r="P106">
        <v>511.33</v>
      </c>
      <c r="Q106">
        <v>3545.44</v>
      </c>
      <c r="R106">
        <v>458.39</v>
      </c>
      <c r="S106">
        <v>166.04</v>
      </c>
      <c r="T106">
        <v>144976.28</v>
      </c>
      <c r="U106">
        <v>0.36</v>
      </c>
      <c r="V106">
        <v>0.83</v>
      </c>
      <c r="W106">
        <v>0.57</v>
      </c>
      <c r="X106">
        <v>8.56</v>
      </c>
      <c r="Y106">
        <v>1</v>
      </c>
      <c r="Z106">
        <v>10</v>
      </c>
    </row>
    <row r="107" spans="1:26">
      <c r="A107">
        <v>2</v>
      </c>
      <c r="B107">
        <v>55</v>
      </c>
      <c r="C107" t="s">
        <v>26</v>
      </c>
      <c r="D107">
        <v>1.7577</v>
      </c>
      <c r="E107">
        <v>56.89</v>
      </c>
      <c r="F107">
        <v>52.23</v>
      </c>
      <c r="G107">
        <v>29.02</v>
      </c>
      <c r="H107">
        <v>0.45</v>
      </c>
      <c r="I107">
        <v>108</v>
      </c>
      <c r="J107">
        <v>118.63</v>
      </c>
      <c r="K107">
        <v>43.4</v>
      </c>
      <c r="L107">
        <v>3</v>
      </c>
      <c r="M107">
        <v>106</v>
      </c>
      <c r="N107">
        <v>17.23</v>
      </c>
      <c r="O107">
        <v>14865.24</v>
      </c>
      <c r="P107">
        <v>445.22</v>
      </c>
      <c r="Q107">
        <v>3545.36</v>
      </c>
      <c r="R107">
        <v>330.97</v>
      </c>
      <c r="S107">
        <v>166.04</v>
      </c>
      <c r="T107">
        <v>81656.12</v>
      </c>
      <c r="U107">
        <v>0.5</v>
      </c>
      <c r="V107">
        <v>0.89</v>
      </c>
      <c r="W107">
        <v>0.45</v>
      </c>
      <c r="X107">
        <v>4.82</v>
      </c>
      <c r="Y107">
        <v>1</v>
      </c>
      <c r="Z107">
        <v>10</v>
      </c>
    </row>
    <row r="108" spans="1:26">
      <c r="A108">
        <v>3</v>
      </c>
      <c r="B108">
        <v>55</v>
      </c>
      <c r="C108" t="s">
        <v>26</v>
      </c>
      <c r="D108">
        <v>1.8306</v>
      </c>
      <c r="E108">
        <v>54.63</v>
      </c>
      <c r="F108">
        <v>50.8</v>
      </c>
      <c r="G108">
        <v>41.75</v>
      </c>
      <c r="H108">
        <v>0.59</v>
      </c>
      <c r="I108">
        <v>73</v>
      </c>
      <c r="J108">
        <v>119.93</v>
      </c>
      <c r="K108">
        <v>43.4</v>
      </c>
      <c r="L108">
        <v>4</v>
      </c>
      <c r="M108">
        <v>66</v>
      </c>
      <c r="N108">
        <v>17.53</v>
      </c>
      <c r="O108">
        <v>15025.44</v>
      </c>
      <c r="P108">
        <v>397.05</v>
      </c>
      <c r="Q108">
        <v>3545.43</v>
      </c>
      <c r="R108">
        <v>282.52</v>
      </c>
      <c r="S108">
        <v>166.04</v>
      </c>
      <c r="T108">
        <v>57608.81</v>
      </c>
      <c r="U108">
        <v>0.59</v>
      </c>
      <c r="V108">
        <v>0.92</v>
      </c>
      <c r="W108">
        <v>0.4</v>
      </c>
      <c r="X108">
        <v>3.39</v>
      </c>
      <c r="Y108">
        <v>1</v>
      </c>
      <c r="Z108">
        <v>10</v>
      </c>
    </row>
    <row r="109" spans="1:26">
      <c r="A109">
        <v>4</v>
      </c>
      <c r="B109">
        <v>55</v>
      </c>
      <c r="C109" t="s">
        <v>26</v>
      </c>
      <c r="D109">
        <v>1.8456</v>
      </c>
      <c r="E109">
        <v>54.18</v>
      </c>
      <c r="F109">
        <v>50.52</v>
      </c>
      <c r="G109">
        <v>45.93</v>
      </c>
      <c r="H109">
        <v>0.73</v>
      </c>
      <c r="I109">
        <v>66</v>
      </c>
      <c r="J109">
        <v>121.23</v>
      </c>
      <c r="K109">
        <v>43.4</v>
      </c>
      <c r="L109">
        <v>5</v>
      </c>
      <c r="M109">
        <v>0</v>
      </c>
      <c r="N109">
        <v>17.83</v>
      </c>
      <c r="O109">
        <v>15186.08</v>
      </c>
      <c r="P109">
        <v>386.19</v>
      </c>
      <c r="Q109">
        <v>3545.31</v>
      </c>
      <c r="R109">
        <v>270.64</v>
      </c>
      <c r="S109">
        <v>166.04</v>
      </c>
      <c r="T109">
        <v>51704.42</v>
      </c>
      <c r="U109">
        <v>0.61</v>
      </c>
      <c r="V109">
        <v>0.92</v>
      </c>
      <c r="W109">
        <v>0.47</v>
      </c>
      <c r="X109">
        <v>3.11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INDEX(resultados!$A$2:$ZZ$109, 1, MATCH($B$1, resultados!$A$1:$ZZ$1, 0))</f>
        <v>0</v>
      </c>
      <c r="B7">
        <f>INDEX(resultados!$A$2:$ZZ$109, 1, MATCH($B$2, resultados!$A$1:$ZZ$1, 0))</f>
        <v>0</v>
      </c>
      <c r="C7">
        <f>INDEX(resultados!$A$2:$ZZ$109, 1, MATCH($B$3, resultados!$A$1:$ZZ$1, 0))</f>
        <v>0</v>
      </c>
    </row>
    <row r="8" spans="1:3">
      <c r="A8">
        <f>INDEX(resultados!$A$2:$ZZ$109, 2, MATCH($B$1, resultados!$A$1:$ZZ$1, 0))</f>
        <v>0</v>
      </c>
      <c r="B8">
        <f>INDEX(resultados!$A$2:$ZZ$109, 2, MATCH($B$2, resultados!$A$1:$ZZ$1, 0))</f>
        <v>0</v>
      </c>
      <c r="C8">
        <f>INDEX(resultados!$A$2:$ZZ$109, 2, MATCH($B$3, resultados!$A$1:$ZZ$1, 0))</f>
        <v>0</v>
      </c>
    </row>
    <row r="9" spans="1:3">
      <c r="A9">
        <f>INDEX(resultados!$A$2:$ZZ$109, 3, MATCH($B$1, resultados!$A$1:$ZZ$1, 0))</f>
        <v>0</v>
      </c>
      <c r="B9">
        <f>INDEX(resultados!$A$2:$ZZ$109, 3, MATCH($B$2, resultados!$A$1:$ZZ$1, 0))</f>
        <v>0</v>
      </c>
      <c r="C9">
        <f>INDEX(resultados!$A$2:$ZZ$109, 3, MATCH($B$3, resultados!$A$1:$ZZ$1, 0))</f>
        <v>0</v>
      </c>
    </row>
    <row r="10" spans="1:3">
      <c r="A10">
        <f>INDEX(resultados!$A$2:$ZZ$109, 4, MATCH($B$1, resultados!$A$1:$ZZ$1, 0))</f>
        <v>0</v>
      </c>
      <c r="B10">
        <f>INDEX(resultados!$A$2:$ZZ$109, 4, MATCH($B$2, resultados!$A$1:$ZZ$1, 0))</f>
        <v>0</v>
      </c>
      <c r="C10">
        <f>INDEX(resultados!$A$2:$ZZ$109, 4, MATCH($B$3, resultados!$A$1:$ZZ$1, 0))</f>
        <v>0</v>
      </c>
    </row>
    <row r="11" spans="1:3">
      <c r="A11">
        <f>INDEX(resultados!$A$2:$ZZ$109, 5, MATCH($B$1, resultados!$A$1:$ZZ$1, 0))</f>
        <v>0</v>
      </c>
      <c r="B11">
        <f>INDEX(resultados!$A$2:$ZZ$109, 5, MATCH($B$2, resultados!$A$1:$ZZ$1, 0))</f>
        <v>0</v>
      </c>
      <c r="C11">
        <f>INDEX(resultados!$A$2:$ZZ$109, 5, MATCH($B$3, resultados!$A$1:$ZZ$1, 0))</f>
        <v>0</v>
      </c>
    </row>
    <row r="12" spans="1:3">
      <c r="A12">
        <f>INDEX(resultados!$A$2:$ZZ$109, 6, MATCH($B$1, resultados!$A$1:$ZZ$1, 0))</f>
        <v>0</v>
      </c>
      <c r="B12">
        <f>INDEX(resultados!$A$2:$ZZ$109, 6, MATCH($B$2, resultados!$A$1:$ZZ$1, 0))</f>
        <v>0</v>
      </c>
      <c r="C12">
        <f>INDEX(resultados!$A$2:$ZZ$109, 6, MATCH($B$3, resultados!$A$1:$ZZ$1, 0))</f>
        <v>0</v>
      </c>
    </row>
    <row r="13" spans="1:3">
      <c r="A13">
        <f>INDEX(resultados!$A$2:$ZZ$109, 7, MATCH($B$1, resultados!$A$1:$ZZ$1, 0))</f>
        <v>0</v>
      </c>
      <c r="B13">
        <f>INDEX(resultados!$A$2:$ZZ$109, 7, MATCH($B$2, resultados!$A$1:$ZZ$1, 0))</f>
        <v>0</v>
      </c>
      <c r="C13">
        <f>INDEX(resultados!$A$2:$ZZ$109, 7, MATCH($B$3, resultados!$A$1:$ZZ$1, 0))</f>
        <v>0</v>
      </c>
    </row>
    <row r="14" spans="1:3">
      <c r="A14">
        <f>INDEX(resultados!$A$2:$ZZ$109, 8, MATCH($B$1, resultados!$A$1:$ZZ$1, 0))</f>
        <v>0</v>
      </c>
      <c r="B14">
        <f>INDEX(resultados!$A$2:$ZZ$109, 8, MATCH($B$2, resultados!$A$1:$ZZ$1, 0))</f>
        <v>0</v>
      </c>
      <c r="C14">
        <f>INDEX(resultados!$A$2:$ZZ$109, 8, MATCH($B$3, resultados!$A$1:$ZZ$1, 0))</f>
        <v>0</v>
      </c>
    </row>
    <row r="15" spans="1:3">
      <c r="A15">
        <f>INDEX(resultados!$A$2:$ZZ$109, 9, MATCH($B$1, resultados!$A$1:$ZZ$1, 0))</f>
        <v>0</v>
      </c>
      <c r="B15">
        <f>INDEX(resultados!$A$2:$ZZ$109, 9, MATCH($B$2, resultados!$A$1:$ZZ$1, 0))</f>
        <v>0</v>
      </c>
      <c r="C15">
        <f>INDEX(resultados!$A$2:$ZZ$109, 9, MATCH($B$3, resultados!$A$1:$ZZ$1, 0))</f>
        <v>0</v>
      </c>
    </row>
    <row r="16" spans="1:3">
      <c r="A16">
        <f>INDEX(resultados!$A$2:$ZZ$109, 10, MATCH($B$1, resultados!$A$1:$ZZ$1, 0))</f>
        <v>0</v>
      </c>
      <c r="B16">
        <f>INDEX(resultados!$A$2:$ZZ$109, 10, MATCH($B$2, resultados!$A$1:$ZZ$1, 0))</f>
        <v>0</v>
      </c>
      <c r="C16">
        <f>INDEX(resultados!$A$2:$ZZ$109, 10, MATCH($B$3, resultados!$A$1:$ZZ$1, 0))</f>
        <v>0</v>
      </c>
    </row>
    <row r="17" spans="1:3">
      <c r="A17">
        <f>INDEX(resultados!$A$2:$ZZ$109, 11, MATCH($B$1, resultados!$A$1:$ZZ$1, 0))</f>
        <v>0</v>
      </c>
      <c r="B17">
        <f>INDEX(resultados!$A$2:$ZZ$109, 11, MATCH($B$2, resultados!$A$1:$ZZ$1, 0))</f>
        <v>0</v>
      </c>
      <c r="C17">
        <f>INDEX(resultados!$A$2:$ZZ$109, 11, MATCH($B$3, resultados!$A$1:$ZZ$1, 0))</f>
        <v>0</v>
      </c>
    </row>
    <row r="18" spans="1:3">
      <c r="A18">
        <f>INDEX(resultados!$A$2:$ZZ$109, 12, MATCH($B$1, resultados!$A$1:$ZZ$1, 0))</f>
        <v>0</v>
      </c>
      <c r="B18">
        <f>INDEX(resultados!$A$2:$ZZ$109, 12, MATCH($B$2, resultados!$A$1:$ZZ$1, 0))</f>
        <v>0</v>
      </c>
      <c r="C18">
        <f>INDEX(resultados!$A$2:$ZZ$109, 12, MATCH($B$3, resultados!$A$1:$ZZ$1, 0))</f>
        <v>0</v>
      </c>
    </row>
    <row r="19" spans="1:3">
      <c r="A19">
        <f>INDEX(resultados!$A$2:$ZZ$109, 13, MATCH($B$1, resultados!$A$1:$ZZ$1, 0))</f>
        <v>0</v>
      </c>
      <c r="B19">
        <f>INDEX(resultados!$A$2:$ZZ$109, 13, MATCH($B$2, resultados!$A$1:$ZZ$1, 0))</f>
        <v>0</v>
      </c>
      <c r="C19">
        <f>INDEX(resultados!$A$2:$ZZ$109, 13, MATCH($B$3, resultados!$A$1:$ZZ$1, 0))</f>
        <v>0</v>
      </c>
    </row>
    <row r="20" spans="1:3">
      <c r="A20">
        <f>INDEX(resultados!$A$2:$ZZ$109, 14, MATCH($B$1, resultados!$A$1:$ZZ$1, 0))</f>
        <v>0</v>
      </c>
      <c r="B20">
        <f>INDEX(resultados!$A$2:$ZZ$109, 14, MATCH($B$2, resultados!$A$1:$ZZ$1, 0))</f>
        <v>0</v>
      </c>
      <c r="C20">
        <f>INDEX(resultados!$A$2:$ZZ$109, 14, MATCH($B$3, resultados!$A$1:$ZZ$1, 0))</f>
        <v>0</v>
      </c>
    </row>
    <row r="21" spans="1:3">
      <c r="A21">
        <f>INDEX(resultados!$A$2:$ZZ$109, 15, MATCH($B$1, resultados!$A$1:$ZZ$1, 0))</f>
        <v>0</v>
      </c>
      <c r="B21">
        <f>INDEX(resultados!$A$2:$ZZ$109, 15, MATCH($B$2, resultados!$A$1:$ZZ$1, 0))</f>
        <v>0</v>
      </c>
      <c r="C21">
        <f>INDEX(resultados!$A$2:$ZZ$109, 15, MATCH($B$3, resultados!$A$1:$ZZ$1, 0))</f>
        <v>0</v>
      </c>
    </row>
    <row r="22" spans="1:3">
      <c r="A22">
        <f>INDEX(resultados!$A$2:$ZZ$109, 16, MATCH($B$1, resultados!$A$1:$ZZ$1, 0))</f>
        <v>0</v>
      </c>
      <c r="B22">
        <f>INDEX(resultados!$A$2:$ZZ$109, 16, MATCH($B$2, resultados!$A$1:$ZZ$1, 0))</f>
        <v>0</v>
      </c>
      <c r="C22">
        <f>INDEX(resultados!$A$2:$ZZ$109, 16, MATCH($B$3, resultados!$A$1:$ZZ$1, 0))</f>
        <v>0</v>
      </c>
    </row>
    <row r="23" spans="1:3">
      <c r="A23">
        <f>INDEX(resultados!$A$2:$ZZ$109, 17, MATCH($B$1, resultados!$A$1:$ZZ$1, 0))</f>
        <v>0</v>
      </c>
      <c r="B23">
        <f>INDEX(resultados!$A$2:$ZZ$109, 17, MATCH($B$2, resultados!$A$1:$ZZ$1, 0))</f>
        <v>0</v>
      </c>
      <c r="C23">
        <f>INDEX(resultados!$A$2:$ZZ$109, 17, MATCH($B$3, resultados!$A$1:$ZZ$1, 0))</f>
        <v>0</v>
      </c>
    </row>
    <row r="24" spans="1:3">
      <c r="A24">
        <f>INDEX(resultados!$A$2:$ZZ$109, 18, MATCH($B$1, resultados!$A$1:$ZZ$1, 0))</f>
        <v>0</v>
      </c>
      <c r="B24">
        <f>INDEX(resultados!$A$2:$ZZ$109, 18, MATCH($B$2, resultados!$A$1:$ZZ$1, 0))</f>
        <v>0</v>
      </c>
      <c r="C24">
        <f>INDEX(resultados!$A$2:$ZZ$109, 18, MATCH($B$3, resultados!$A$1:$ZZ$1, 0))</f>
        <v>0</v>
      </c>
    </row>
    <row r="25" spans="1:3">
      <c r="A25">
        <f>INDEX(resultados!$A$2:$ZZ$109, 19, MATCH($B$1, resultados!$A$1:$ZZ$1, 0))</f>
        <v>0</v>
      </c>
      <c r="B25">
        <f>INDEX(resultados!$A$2:$ZZ$109, 19, MATCH($B$2, resultados!$A$1:$ZZ$1, 0))</f>
        <v>0</v>
      </c>
      <c r="C25">
        <f>INDEX(resultados!$A$2:$ZZ$109, 19, MATCH($B$3, resultados!$A$1:$ZZ$1, 0))</f>
        <v>0</v>
      </c>
    </row>
    <row r="26" spans="1:3">
      <c r="A26">
        <f>INDEX(resultados!$A$2:$ZZ$109, 20, MATCH($B$1, resultados!$A$1:$ZZ$1, 0))</f>
        <v>0</v>
      </c>
      <c r="B26">
        <f>INDEX(resultados!$A$2:$ZZ$109, 20, MATCH($B$2, resultados!$A$1:$ZZ$1, 0))</f>
        <v>0</v>
      </c>
      <c r="C26">
        <f>INDEX(resultados!$A$2:$ZZ$109, 20, MATCH($B$3, resultados!$A$1:$ZZ$1, 0))</f>
        <v>0</v>
      </c>
    </row>
    <row r="27" spans="1:3">
      <c r="A27">
        <f>INDEX(resultados!$A$2:$ZZ$109, 21, MATCH($B$1, resultados!$A$1:$ZZ$1, 0))</f>
        <v>0</v>
      </c>
      <c r="B27">
        <f>INDEX(resultados!$A$2:$ZZ$109, 21, MATCH($B$2, resultados!$A$1:$ZZ$1, 0))</f>
        <v>0</v>
      </c>
      <c r="C27">
        <f>INDEX(resultados!$A$2:$ZZ$109, 21, MATCH($B$3, resultados!$A$1:$ZZ$1, 0))</f>
        <v>0</v>
      </c>
    </row>
    <row r="28" spans="1:3">
      <c r="A28">
        <f>INDEX(resultados!$A$2:$ZZ$109, 22, MATCH($B$1, resultados!$A$1:$ZZ$1, 0))</f>
        <v>0</v>
      </c>
      <c r="B28">
        <f>INDEX(resultados!$A$2:$ZZ$109, 22, MATCH($B$2, resultados!$A$1:$ZZ$1, 0))</f>
        <v>0</v>
      </c>
      <c r="C28">
        <f>INDEX(resultados!$A$2:$ZZ$109, 22, MATCH($B$3, resultados!$A$1:$ZZ$1, 0))</f>
        <v>0</v>
      </c>
    </row>
    <row r="29" spans="1:3">
      <c r="A29">
        <f>INDEX(resultados!$A$2:$ZZ$109, 23, MATCH($B$1, resultados!$A$1:$ZZ$1, 0))</f>
        <v>0</v>
      </c>
      <c r="B29">
        <f>INDEX(resultados!$A$2:$ZZ$109, 23, MATCH($B$2, resultados!$A$1:$ZZ$1, 0))</f>
        <v>0</v>
      </c>
      <c r="C29">
        <f>INDEX(resultados!$A$2:$ZZ$109, 23, MATCH($B$3, resultados!$A$1:$ZZ$1, 0))</f>
        <v>0</v>
      </c>
    </row>
    <row r="30" spans="1:3">
      <c r="A30">
        <f>INDEX(resultados!$A$2:$ZZ$109, 24, MATCH($B$1, resultados!$A$1:$ZZ$1, 0))</f>
        <v>0</v>
      </c>
      <c r="B30">
        <f>INDEX(resultados!$A$2:$ZZ$109, 24, MATCH($B$2, resultados!$A$1:$ZZ$1, 0))</f>
        <v>0</v>
      </c>
      <c r="C30">
        <f>INDEX(resultados!$A$2:$ZZ$109, 24, MATCH($B$3, resultados!$A$1:$ZZ$1, 0))</f>
        <v>0</v>
      </c>
    </row>
    <row r="31" spans="1:3">
      <c r="A31">
        <f>INDEX(resultados!$A$2:$ZZ$109, 25, MATCH($B$1, resultados!$A$1:$ZZ$1, 0))</f>
        <v>0</v>
      </c>
      <c r="B31">
        <f>INDEX(resultados!$A$2:$ZZ$109, 25, MATCH($B$2, resultados!$A$1:$ZZ$1, 0))</f>
        <v>0</v>
      </c>
      <c r="C31">
        <f>INDEX(resultados!$A$2:$ZZ$109, 25, MATCH($B$3, resultados!$A$1:$ZZ$1, 0))</f>
        <v>0</v>
      </c>
    </row>
    <row r="32" spans="1:3">
      <c r="A32">
        <f>INDEX(resultados!$A$2:$ZZ$109, 26, MATCH($B$1, resultados!$A$1:$ZZ$1, 0))</f>
        <v>0</v>
      </c>
      <c r="B32">
        <f>INDEX(resultados!$A$2:$ZZ$109, 26, MATCH($B$2, resultados!$A$1:$ZZ$1, 0))</f>
        <v>0</v>
      </c>
      <c r="C32">
        <f>INDEX(resultados!$A$2:$ZZ$109, 26, MATCH($B$3, resultados!$A$1:$ZZ$1, 0))</f>
        <v>0</v>
      </c>
    </row>
    <row r="33" spans="1:3">
      <c r="A33">
        <f>INDEX(resultados!$A$2:$ZZ$109, 27, MATCH($B$1, resultados!$A$1:$ZZ$1, 0))</f>
        <v>0</v>
      </c>
      <c r="B33">
        <f>INDEX(resultados!$A$2:$ZZ$109, 27, MATCH($B$2, resultados!$A$1:$ZZ$1, 0))</f>
        <v>0</v>
      </c>
      <c r="C33">
        <f>INDEX(resultados!$A$2:$ZZ$109, 27, MATCH($B$3, resultados!$A$1:$ZZ$1, 0))</f>
        <v>0</v>
      </c>
    </row>
    <row r="34" spans="1:3">
      <c r="A34">
        <f>INDEX(resultados!$A$2:$ZZ$109, 28, MATCH($B$1, resultados!$A$1:$ZZ$1, 0))</f>
        <v>0</v>
      </c>
      <c r="B34">
        <f>INDEX(resultados!$A$2:$ZZ$109, 28, MATCH($B$2, resultados!$A$1:$ZZ$1, 0))</f>
        <v>0</v>
      </c>
      <c r="C34">
        <f>INDEX(resultados!$A$2:$ZZ$109, 28, MATCH($B$3, resultados!$A$1:$ZZ$1, 0))</f>
        <v>0</v>
      </c>
    </row>
    <row r="35" spans="1:3">
      <c r="A35">
        <f>INDEX(resultados!$A$2:$ZZ$109, 29, MATCH($B$1, resultados!$A$1:$ZZ$1, 0))</f>
        <v>0</v>
      </c>
      <c r="B35">
        <f>INDEX(resultados!$A$2:$ZZ$109, 29, MATCH($B$2, resultados!$A$1:$ZZ$1, 0))</f>
        <v>0</v>
      </c>
      <c r="C35">
        <f>INDEX(resultados!$A$2:$ZZ$109, 29, MATCH($B$3, resultados!$A$1:$ZZ$1, 0))</f>
        <v>0</v>
      </c>
    </row>
    <row r="36" spans="1:3">
      <c r="A36">
        <f>INDEX(resultados!$A$2:$ZZ$109, 30, MATCH($B$1, resultados!$A$1:$ZZ$1, 0))</f>
        <v>0</v>
      </c>
      <c r="B36">
        <f>INDEX(resultados!$A$2:$ZZ$109, 30, MATCH($B$2, resultados!$A$1:$ZZ$1, 0))</f>
        <v>0</v>
      </c>
      <c r="C36">
        <f>INDEX(resultados!$A$2:$ZZ$109, 30, MATCH($B$3, resultados!$A$1:$ZZ$1, 0))</f>
        <v>0</v>
      </c>
    </row>
    <row r="37" spans="1:3">
      <c r="A37">
        <f>INDEX(resultados!$A$2:$ZZ$109, 31, MATCH($B$1, resultados!$A$1:$ZZ$1, 0))</f>
        <v>0</v>
      </c>
      <c r="B37">
        <f>INDEX(resultados!$A$2:$ZZ$109, 31, MATCH($B$2, resultados!$A$1:$ZZ$1, 0))</f>
        <v>0</v>
      </c>
      <c r="C37">
        <f>INDEX(resultados!$A$2:$ZZ$109, 31, MATCH($B$3, resultados!$A$1:$ZZ$1, 0))</f>
        <v>0</v>
      </c>
    </row>
    <row r="38" spans="1:3">
      <c r="A38">
        <f>INDEX(resultados!$A$2:$ZZ$109, 32, MATCH($B$1, resultados!$A$1:$ZZ$1, 0))</f>
        <v>0</v>
      </c>
      <c r="B38">
        <f>INDEX(resultados!$A$2:$ZZ$109, 32, MATCH($B$2, resultados!$A$1:$ZZ$1, 0))</f>
        <v>0</v>
      </c>
      <c r="C38">
        <f>INDEX(resultados!$A$2:$ZZ$109, 32, MATCH($B$3, resultados!$A$1:$ZZ$1, 0))</f>
        <v>0</v>
      </c>
    </row>
    <row r="39" spans="1:3">
      <c r="A39">
        <f>INDEX(resultados!$A$2:$ZZ$109, 33, MATCH($B$1, resultados!$A$1:$ZZ$1, 0))</f>
        <v>0</v>
      </c>
      <c r="B39">
        <f>INDEX(resultados!$A$2:$ZZ$109, 33, MATCH($B$2, resultados!$A$1:$ZZ$1, 0))</f>
        <v>0</v>
      </c>
      <c r="C39">
        <f>INDEX(resultados!$A$2:$ZZ$109, 33, MATCH($B$3, resultados!$A$1:$ZZ$1, 0))</f>
        <v>0</v>
      </c>
    </row>
    <row r="40" spans="1:3">
      <c r="A40">
        <f>INDEX(resultados!$A$2:$ZZ$109, 34, MATCH($B$1, resultados!$A$1:$ZZ$1, 0))</f>
        <v>0</v>
      </c>
      <c r="B40">
        <f>INDEX(resultados!$A$2:$ZZ$109, 34, MATCH($B$2, resultados!$A$1:$ZZ$1, 0))</f>
        <v>0</v>
      </c>
      <c r="C40">
        <f>INDEX(resultados!$A$2:$ZZ$109, 34, MATCH($B$3, resultados!$A$1:$ZZ$1, 0))</f>
        <v>0</v>
      </c>
    </row>
    <row r="41" spans="1:3">
      <c r="A41">
        <f>INDEX(resultados!$A$2:$ZZ$109, 35, MATCH($B$1, resultados!$A$1:$ZZ$1, 0))</f>
        <v>0</v>
      </c>
      <c r="B41">
        <f>INDEX(resultados!$A$2:$ZZ$109, 35, MATCH($B$2, resultados!$A$1:$ZZ$1, 0))</f>
        <v>0</v>
      </c>
      <c r="C41">
        <f>INDEX(resultados!$A$2:$ZZ$109, 35, MATCH($B$3, resultados!$A$1:$ZZ$1, 0))</f>
        <v>0</v>
      </c>
    </row>
    <row r="42" spans="1:3">
      <c r="A42">
        <f>INDEX(resultados!$A$2:$ZZ$109, 36, MATCH($B$1, resultados!$A$1:$ZZ$1, 0))</f>
        <v>0</v>
      </c>
      <c r="B42">
        <f>INDEX(resultados!$A$2:$ZZ$109, 36, MATCH($B$2, resultados!$A$1:$ZZ$1, 0))</f>
        <v>0</v>
      </c>
      <c r="C42">
        <f>INDEX(resultados!$A$2:$ZZ$109, 36, MATCH($B$3, resultados!$A$1:$ZZ$1, 0))</f>
        <v>0</v>
      </c>
    </row>
    <row r="43" spans="1:3">
      <c r="A43">
        <f>INDEX(resultados!$A$2:$ZZ$109, 37, MATCH($B$1, resultados!$A$1:$ZZ$1, 0))</f>
        <v>0</v>
      </c>
      <c r="B43">
        <f>INDEX(resultados!$A$2:$ZZ$109, 37, MATCH($B$2, resultados!$A$1:$ZZ$1, 0))</f>
        <v>0</v>
      </c>
      <c r="C43">
        <f>INDEX(resultados!$A$2:$ZZ$109, 37, MATCH($B$3, resultados!$A$1:$ZZ$1, 0))</f>
        <v>0</v>
      </c>
    </row>
    <row r="44" spans="1:3">
      <c r="A44">
        <f>INDEX(resultados!$A$2:$ZZ$109, 38, MATCH($B$1, resultados!$A$1:$ZZ$1, 0))</f>
        <v>0</v>
      </c>
      <c r="B44">
        <f>INDEX(resultados!$A$2:$ZZ$109, 38, MATCH($B$2, resultados!$A$1:$ZZ$1, 0))</f>
        <v>0</v>
      </c>
      <c r="C44">
        <f>INDEX(resultados!$A$2:$ZZ$109, 38, MATCH($B$3, resultados!$A$1:$ZZ$1, 0))</f>
        <v>0</v>
      </c>
    </row>
    <row r="45" spans="1:3">
      <c r="A45">
        <f>INDEX(resultados!$A$2:$ZZ$109, 39, MATCH($B$1, resultados!$A$1:$ZZ$1, 0))</f>
        <v>0</v>
      </c>
      <c r="B45">
        <f>INDEX(resultados!$A$2:$ZZ$109, 39, MATCH($B$2, resultados!$A$1:$ZZ$1, 0))</f>
        <v>0</v>
      </c>
      <c r="C45">
        <f>INDEX(resultados!$A$2:$ZZ$109, 39, MATCH($B$3, resultados!$A$1:$ZZ$1, 0))</f>
        <v>0</v>
      </c>
    </row>
    <row r="46" spans="1:3">
      <c r="A46">
        <f>INDEX(resultados!$A$2:$ZZ$109, 40, MATCH($B$1, resultados!$A$1:$ZZ$1, 0))</f>
        <v>0</v>
      </c>
      <c r="B46">
        <f>INDEX(resultados!$A$2:$ZZ$109, 40, MATCH($B$2, resultados!$A$1:$ZZ$1, 0))</f>
        <v>0</v>
      </c>
      <c r="C46">
        <f>INDEX(resultados!$A$2:$ZZ$109, 40, MATCH($B$3, resultados!$A$1:$ZZ$1, 0))</f>
        <v>0</v>
      </c>
    </row>
    <row r="47" spans="1:3">
      <c r="A47">
        <f>INDEX(resultados!$A$2:$ZZ$109, 41, MATCH($B$1, resultados!$A$1:$ZZ$1, 0))</f>
        <v>0</v>
      </c>
      <c r="B47">
        <f>INDEX(resultados!$A$2:$ZZ$109, 41, MATCH($B$2, resultados!$A$1:$ZZ$1, 0))</f>
        <v>0</v>
      </c>
      <c r="C47">
        <f>INDEX(resultados!$A$2:$ZZ$109, 41, MATCH($B$3, resultados!$A$1:$ZZ$1, 0))</f>
        <v>0</v>
      </c>
    </row>
    <row r="48" spans="1:3">
      <c r="A48">
        <f>INDEX(resultados!$A$2:$ZZ$109, 42, MATCH($B$1, resultados!$A$1:$ZZ$1, 0))</f>
        <v>0</v>
      </c>
      <c r="B48">
        <f>INDEX(resultados!$A$2:$ZZ$109, 42, MATCH($B$2, resultados!$A$1:$ZZ$1, 0))</f>
        <v>0</v>
      </c>
      <c r="C48">
        <f>INDEX(resultados!$A$2:$ZZ$109, 42, MATCH($B$3, resultados!$A$1:$ZZ$1, 0))</f>
        <v>0</v>
      </c>
    </row>
    <row r="49" spans="1:3">
      <c r="A49">
        <f>INDEX(resultados!$A$2:$ZZ$109, 43, MATCH($B$1, resultados!$A$1:$ZZ$1, 0))</f>
        <v>0</v>
      </c>
      <c r="B49">
        <f>INDEX(resultados!$A$2:$ZZ$109, 43, MATCH($B$2, resultados!$A$1:$ZZ$1, 0))</f>
        <v>0</v>
      </c>
      <c r="C49">
        <f>INDEX(resultados!$A$2:$ZZ$109, 43, MATCH($B$3, resultados!$A$1:$ZZ$1, 0))</f>
        <v>0</v>
      </c>
    </row>
    <row r="50" spans="1:3">
      <c r="A50">
        <f>INDEX(resultados!$A$2:$ZZ$109, 44, MATCH($B$1, resultados!$A$1:$ZZ$1, 0))</f>
        <v>0</v>
      </c>
      <c r="B50">
        <f>INDEX(resultados!$A$2:$ZZ$109, 44, MATCH($B$2, resultados!$A$1:$ZZ$1, 0))</f>
        <v>0</v>
      </c>
      <c r="C50">
        <f>INDEX(resultados!$A$2:$ZZ$109, 44, MATCH($B$3, resultados!$A$1:$ZZ$1, 0))</f>
        <v>0</v>
      </c>
    </row>
    <row r="51" spans="1:3">
      <c r="A51">
        <f>INDEX(resultados!$A$2:$ZZ$109, 45, MATCH($B$1, resultados!$A$1:$ZZ$1, 0))</f>
        <v>0</v>
      </c>
      <c r="B51">
        <f>INDEX(resultados!$A$2:$ZZ$109, 45, MATCH($B$2, resultados!$A$1:$ZZ$1, 0))</f>
        <v>0</v>
      </c>
      <c r="C51">
        <f>INDEX(resultados!$A$2:$ZZ$109, 45, MATCH($B$3, resultados!$A$1:$ZZ$1, 0))</f>
        <v>0</v>
      </c>
    </row>
    <row r="52" spans="1:3">
      <c r="A52">
        <f>INDEX(resultados!$A$2:$ZZ$109, 46, MATCH($B$1, resultados!$A$1:$ZZ$1, 0))</f>
        <v>0</v>
      </c>
      <c r="B52">
        <f>INDEX(resultados!$A$2:$ZZ$109, 46, MATCH($B$2, resultados!$A$1:$ZZ$1, 0))</f>
        <v>0</v>
      </c>
      <c r="C52">
        <f>INDEX(resultados!$A$2:$ZZ$109, 46, MATCH($B$3, resultados!$A$1:$ZZ$1, 0))</f>
        <v>0</v>
      </c>
    </row>
    <row r="53" spans="1:3">
      <c r="A53">
        <f>INDEX(resultados!$A$2:$ZZ$109, 47, MATCH($B$1, resultados!$A$1:$ZZ$1, 0))</f>
        <v>0</v>
      </c>
      <c r="B53">
        <f>INDEX(resultados!$A$2:$ZZ$109, 47, MATCH($B$2, resultados!$A$1:$ZZ$1, 0))</f>
        <v>0</v>
      </c>
      <c r="C53">
        <f>INDEX(resultados!$A$2:$ZZ$109, 47, MATCH($B$3, resultados!$A$1:$ZZ$1, 0))</f>
        <v>0</v>
      </c>
    </row>
    <row r="54" spans="1:3">
      <c r="A54">
        <f>INDEX(resultados!$A$2:$ZZ$109, 48, MATCH($B$1, resultados!$A$1:$ZZ$1, 0))</f>
        <v>0</v>
      </c>
      <c r="B54">
        <f>INDEX(resultados!$A$2:$ZZ$109, 48, MATCH($B$2, resultados!$A$1:$ZZ$1, 0))</f>
        <v>0</v>
      </c>
      <c r="C54">
        <f>INDEX(resultados!$A$2:$ZZ$109, 48, MATCH($B$3, resultados!$A$1:$ZZ$1, 0))</f>
        <v>0</v>
      </c>
    </row>
    <row r="55" spans="1:3">
      <c r="A55">
        <f>INDEX(resultados!$A$2:$ZZ$109, 49, MATCH($B$1, resultados!$A$1:$ZZ$1, 0))</f>
        <v>0</v>
      </c>
      <c r="B55">
        <f>INDEX(resultados!$A$2:$ZZ$109, 49, MATCH($B$2, resultados!$A$1:$ZZ$1, 0))</f>
        <v>0</v>
      </c>
      <c r="C55">
        <f>INDEX(resultados!$A$2:$ZZ$109, 49, MATCH($B$3, resultados!$A$1:$ZZ$1, 0))</f>
        <v>0</v>
      </c>
    </row>
    <row r="56" spans="1:3">
      <c r="A56">
        <f>INDEX(resultados!$A$2:$ZZ$109, 50, MATCH($B$1, resultados!$A$1:$ZZ$1, 0))</f>
        <v>0</v>
      </c>
      <c r="B56">
        <f>INDEX(resultados!$A$2:$ZZ$109, 50, MATCH($B$2, resultados!$A$1:$ZZ$1, 0))</f>
        <v>0</v>
      </c>
      <c r="C56">
        <f>INDEX(resultados!$A$2:$ZZ$109, 50, MATCH($B$3, resultados!$A$1:$ZZ$1, 0))</f>
        <v>0</v>
      </c>
    </row>
    <row r="57" spans="1:3">
      <c r="A57">
        <f>INDEX(resultados!$A$2:$ZZ$109, 51, MATCH($B$1, resultados!$A$1:$ZZ$1, 0))</f>
        <v>0</v>
      </c>
      <c r="B57">
        <f>INDEX(resultados!$A$2:$ZZ$109, 51, MATCH($B$2, resultados!$A$1:$ZZ$1, 0))</f>
        <v>0</v>
      </c>
      <c r="C57">
        <f>INDEX(resultados!$A$2:$ZZ$109, 51, MATCH($B$3, resultados!$A$1:$ZZ$1, 0))</f>
        <v>0</v>
      </c>
    </row>
    <row r="58" spans="1:3">
      <c r="A58">
        <f>INDEX(resultados!$A$2:$ZZ$109, 52, MATCH($B$1, resultados!$A$1:$ZZ$1, 0))</f>
        <v>0</v>
      </c>
      <c r="B58">
        <f>INDEX(resultados!$A$2:$ZZ$109, 52, MATCH($B$2, resultados!$A$1:$ZZ$1, 0))</f>
        <v>0</v>
      </c>
      <c r="C58">
        <f>INDEX(resultados!$A$2:$ZZ$109, 52, MATCH($B$3, resultados!$A$1:$ZZ$1, 0))</f>
        <v>0</v>
      </c>
    </row>
    <row r="59" spans="1:3">
      <c r="A59">
        <f>INDEX(resultados!$A$2:$ZZ$109, 53, MATCH($B$1, resultados!$A$1:$ZZ$1, 0))</f>
        <v>0</v>
      </c>
      <c r="B59">
        <f>INDEX(resultados!$A$2:$ZZ$109, 53, MATCH($B$2, resultados!$A$1:$ZZ$1, 0))</f>
        <v>0</v>
      </c>
      <c r="C59">
        <f>INDEX(resultados!$A$2:$ZZ$109, 53, MATCH($B$3, resultados!$A$1:$ZZ$1, 0))</f>
        <v>0</v>
      </c>
    </row>
    <row r="60" spans="1:3">
      <c r="A60">
        <f>INDEX(resultados!$A$2:$ZZ$109, 54, MATCH($B$1, resultados!$A$1:$ZZ$1, 0))</f>
        <v>0</v>
      </c>
      <c r="B60">
        <f>INDEX(resultados!$A$2:$ZZ$109, 54, MATCH($B$2, resultados!$A$1:$ZZ$1, 0))</f>
        <v>0</v>
      </c>
      <c r="C60">
        <f>INDEX(resultados!$A$2:$ZZ$109, 54, MATCH($B$3, resultados!$A$1:$ZZ$1, 0))</f>
        <v>0</v>
      </c>
    </row>
    <row r="61" spans="1:3">
      <c r="A61">
        <f>INDEX(resultados!$A$2:$ZZ$109, 55, MATCH($B$1, resultados!$A$1:$ZZ$1, 0))</f>
        <v>0</v>
      </c>
      <c r="B61">
        <f>INDEX(resultados!$A$2:$ZZ$109, 55, MATCH($B$2, resultados!$A$1:$ZZ$1, 0))</f>
        <v>0</v>
      </c>
      <c r="C61">
        <f>INDEX(resultados!$A$2:$ZZ$109, 55, MATCH($B$3, resultados!$A$1:$ZZ$1, 0))</f>
        <v>0</v>
      </c>
    </row>
    <row r="62" spans="1:3">
      <c r="A62">
        <f>INDEX(resultados!$A$2:$ZZ$109, 56, MATCH($B$1, resultados!$A$1:$ZZ$1, 0))</f>
        <v>0</v>
      </c>
      <c r="B62">
        <f>INDEX(resultados!$A$2:$ZZ$109, 56, MATCH($B$2, resultados!$A$1:$ZZ$1, 0))</f>
        <v>0</v>
      </c>
      <c r="C62">
        <f>INDEX(resultados!$A$2:$ZZ$109, 56, MATCH($B$3, resultados!$A$1:$ZZ$1, 0))</f>
        <v>0</v>
      </c>
    </row>
    <row r="63" spans="1:3">
      <c r="A63">
        <f>INDEX(resultados!$A$2:$ZZ$109, 57, MATCH($B$1, resultados!$A$1:$ZZ$1, 0))</f>
        <v>0</v>
      </c>
      <c r="B63">
        <f>INDEX(resultados!$A$2:$ZZ$109, 57, MATCH($B$2, resultados!$A$1:$ZZ$1, 0))</f>
        <v>0</v>
      </c>
      <c r="C63">
        <f>INDEX(resultados!$A$2:$ZZ$109, 57, MATCH($B$3, resultados!$A$1:$ZZ$1, 0))</f>
        <v>0</v>
      </c>
    </row>
    <row r="64" spans="1:3">
      <c r="A64">
        <f>INDEX(resultados!$A$2:$ZZ$109, 58, MATCH($B$1, resultados!$A$1:$ZZ$1, 0))</f>
        <v>0</v>
      </c>
      <c r="B64">
        <f>INDEX(resultados!$A$2:$ZZ$109, 58, MATCH($B$2, resultados!$A$1:$ZZ$1, 0))</f>
        <v>0</v>
      </c>
      <c r="C64">
        <f>INDEX(resultados!$A$2:$ZZ$109, 58, MATCH($B$3, resultados!$A$1:$ZZ$1, 0))</f>
        <v>0</v>
      </c>
    </row>
    <row r="65" spans="1:3">
      <c r="A65">
        <f>INDEX(resultados!$A$2:$ZZ$109, 59, MATCH($B$1, resultados!$A$1:$ZZ$1, 0))</f>
        <v>0</v>
      </c>
      <c r="B65">
        <f>INDEX(resultados!$A$2:$ZZ$109, 59, MATCH($B$2, resultados!$A$1:$ZZ$1, 0))</f>
        <v>0</v>
      </c>
      <c r="C65">
        <f>INDEX(resultados!$A$2:$ZZ$109, 59, MATCH($B$3, resultados!$A$1:$ZZ$1, 0))</f>
        <v>0</v>
      </c>
    </row>
    <row r="66" spans="1:3">
      <c r="A66">
        <f>INDEX(resultados!$A$2:$ZZ$109, 60, MATCH($B$1, resultados!$A$1:$ZZ$1, 0))</f>
        <v>0</v>
      </c>
      <c r="B66">
        <f>INDEX(resultados!$A$2:$ZZ$109, 60, MATCH($B$2, resultados!$A$1:$ZZ$1, 0))</f>
        <v>0</v>
      </c>
      <c r="C66">
        <f>INDEX(resultados!$A$2:$ZZ$109, 60, MATCH($B$3, resultados!$A$1:$ZZ$1, 0))</f>
        <v>0</v>
      </c>
    </row>
    <row r="67" spans="1:3">
      <c r="A67">
        <f>INDEX(resultados!$A$2:$ZZ$109, 61, MATCH($B$1, resultados!$A$1:$ZZ$1, 0))</f>
        <v>0</v>
      </c>
      <c r="B67">
        <f>INDEX(resultados!$A$2:$ZZ$109, 61, MATCH($B$2, resultados!$A$1:$ZZ$1, 0))</f>
        <v>0</v>
      </c>
      <c r="C67">
        <f>INDEX(resultados!$A$2:$ZZ$109, 61, MATCH($B$3, resultados!$A$1:$ZZ$1, 0))</f>
        <v>0</v>
      </c>
    </row>
    <row r="68" spans="1:3">
      <c r="A68">
        <f>INDEX(resultados!$A$2:$ZZ$109, 62, MATCH($B$1, resultados!$A$1:$ZZ$1, 0))</f>
        <v>0</v>
      </c>
      <c r="B68">
        <f>INDEX(resultados!$A$2:$ZZ$109, 62, MATCH($B$2, resultados!$A$1:$ZZ$1, 0))</f>
        <v>0</v>
      </c>
      <c r="C68">
        <f>INDEX(resultados!$A$2:$ZZ$109, 62, MATCH($B$3, resultados!$A$1:$ZZ$1, 0))</f>
        <v>0</v>
      </c>
    </row>
    <row r="69" spans="1:3">
      <c r="A69">
        <f>INDEX(resultados!$A$2:$ZZ$109, 63, MATCH($B$1, resultados!$A$1:$ZZ$1, 0))</f>
        <v>0</v>
      </c>
      <c r="B69">
        <f>INDEX(resultados!$A$2:$ZZ$109, 63, MATCH($B$2, resultados!$A$1:$ZZ$1, 0))</f>
        <v>0</v>
      </c>
      <c r="C69">
        <f>INDEX(resultados!$A$2:$ZZ$109, 63, MATCH($B$3, resultados!$A$1:$ZZ$1, 0))</f>
        <v>0</v>
      </c>
    </row>
    <row r="70" spans="1:3">
      <c r="A70">
        <f>INDEX(resultados!$A$2:$ZZ$109, 64, MATCH($B$1, resultados!$A$1:$ZZ$1, 0))</f>
        <v>0</v>
      </c>
      <c r="B70">
        <f>INDEX(resultados!$A$2:$ZZ$109, 64, MATCH($B$2, resultados!$A$1:$ZZ$1, 0))</f>
        <v>0</v>
      </c>
      <c r="C70">
        <f>INDEX(resultados!$A$2:$ZZ$109, 64, MATCH($B$3, resultados!$A$1:$ZZ$1, 0))</f>
        <v>0</v>
      </c>
    </row>
    <row r="71" spans="1:3">
      <c r="A71">
        <f>INDEX(resultados!$A$2:$ZZ$109, 65, MATCH($B$1, resultados!$A$1:$ZZ$1, 0))</f>
        <v>0</v>
      </c>
      <c r="B71">
        <f>INDEX(resultados!$A$2:$ZZ$109, 65, MATCH($B$2, resultados!$A$1:$ZZ$1, 0))</f>
        <v>0</v>
      </c>
      <c r="C71">
        <f>INDEX(resultados!$A$2:$ZZ$109, 65, MATCH($B$3, resultados!$A$1:$ZZ$1, 0))</f>
        <v>0</v>
      </c>
    </row>
    <row r="72" spans="1:3">
      <c r="A72">
        <f>INDEX(resultados!$A$2:$ZZ$109, 66, MATCH($B$1, resultados!$A$1:$ZZ$1, 0))</f>
        <v>0</v>
      </c>
      <c r="B72">
        <f>INDEX(resultados!$A$2:$ZZ$109, 66, MATCH($B$2, resultados!$A$1:$ZZ$1, 0))</f>
        <v>0</v>
      </c>
      <c r="C72">
        <f>INDEX(resultados!$A$2:$ZZ$109, 66, MATCH($B$3, resultados!$A$1:$ZZ$1, 0))</f>
        <v>0</v>
      </c>
    </row>
    <row r="73" spans="1:3">
      <c r="A73">
        <f>INDEX(resultados!$A$2:$ZZ$109, 67, MATCH($B$1, resultados!$A$1:$ZZ$1, 0))</f>
        <v>0</v>
      </c>
      <c r="B73">
        <f>INDEX(resultados!$A$2:$ZZ$109, 67, MATCH($B$2, resultados!$A$1:$ZZ$1, 0))</f>
        <v>0</v>
      </c>
      <c r="C73">
        <f>INDEX(resultados!$A$2:$ZZ$109, 67, MATCH($B$3, resultados!$A$1:$ZZ$1, 0))</f>
        <v>0</v>
      </c>
    </row>
    <row r="74" spans="1:3">
      <c r="A74">
        <f>INDEX(resultados!$A$2:$ZZ$109, 68, MATCH($B$1, resultados!$A$1:$ZZ$1, 0))</f>
        <v>0</v>
      </c>
      <c r="B74">
        <f>INDEX(resultados!$A$2:$ZZ$109, 68, MATCH($B$2, resultados!$A$1:$ZZ$1, 0))</f>
        <v>0</v>
      </c>
      <c r="C74">
        <f>INDEX(resultados!$A$2:$ZZ$109, 68, MATCH($B$3, resultados!$A$1:$ZZ$1, 0))</f>
        <v>0</v>
      </c>
    </row>
    <row r="75" spans="1:3">
      <c r="A75">
        <f>INDEX(resultados!$A$2:$ZZ$109, 69, MATCH($B$1, resultados!$A$1:$ZZ$1, 0))</f>
        <v>0</v>
      </c>
      <c r="B75">
        <f>INDEX(resultados!$A$2:$ZZ$109, 69, MATCH($B$2, resultados!$A$1:$ZZ$1, 0))</f>
        <v>0</v>
      </c>
      <c r="C75">
        <f>INDEX(resultados!$A$2:$ZZ$109, 69, MATCH($B$3, resultados!$A$1:$ZZ$1, 0))</f>
        <v>0</v>
      </c>
    </row>
    <row r="76" spans="1:3">
      <c r="A76">
        <f>INDEX(resultados!$A$2:$ZZ$109, 70, MATCH($B$1, resultados!$A$1:$ZZ$1, 0))</f>
        <v>0</v>
      </c>
      <c r="B76">
        <f>INDEX(resultados!$A$2:$ZZ$109, 70, MATCH($B$2, resultados!$A$1:$ZZ$1, 0))</f>
        <v>0</v>
      </c>
      <c r="C76">
        <f>INDEX(resultados!$A$2:$ZZ$109, 70, MATCH($B$3, resultados!$A$1:$ZZ$1, 0))</f>
        <v>0</v>
      </c>
    </row>
    <row r="77" spans="1:3">
      <c r="A77">
        <f>INDEX(resultados!$A$2:$ZZ$109, 71, MATCH($B$1, resultados!$A$1:$ZZ$1, 0))</f>
        <v>0</v>
      </c>
      <c r="B77">
        <f>INDEX(resultados!$A$2:$ZZ$109, 71, MATCH($B$2, resultados!$A$1:$ZZ$1, 0))</f>
        <v>0</v>
      </c>
      <c r="C77">
        <f>INDEX(resultados!$A$2:$ZZ$109, 71, MATCH($B$3, resultados!$A$1:$ZZ$1, 0))</f>
        <v>0</v>
      </c>
    </row>
    <row r="78" spans="1:3">
      <c r="A78">
        <f>INDEX(resultados!$A$2:$ZZ$109, 72, MATCH($B$1, resultados!$A$1:$ZZ$1, 0))</f>
        <v>0</v>
      </c>
      <c r="B78">
        <f>INDEX(resultados!$A$2:$ZZ$109, 72, MATCH($B$2, resultados!$A$1:$ZZ$1, 0))</f>
        <v>0</v>
      </c>
      <c r="C78">
        <f>INDEX(resultados!$A$2:$ZZ$109, 72, MATCH($B$3, resultados!$A$1:$ZZ$1, 0))</f>
        <v>0</v>
      </c>
    </row>
    <row r="79" spans="1:3">
      <c r="A79">
        <f>INDEX(resultados!$A$2:$ZZ$109, 73, MATCH($B$1, resultados!$A$1:$ZZ$1, 0))</f>
        <v>0</v>
      </c>
      <c r="B79">
        <f>INDEX(resultados!$A$2:$ZZ$109, 73, MATCH($B$2, resultados!$A$1:$ZZ$1, 0))</f>
        <v>0</v>
      </c>
      <c r="C79">
        <f>INDEX(resultados!$A$2:$ZZ$109, 73, MATCH($B$3, resultados!$A$1:$ZZ$1, 0))</f>
        <v>0</v>
      </c>
    </row>
    <row r="80" spans="1:3">
      <c r="A80">
        <f>INDEX(resultados!$A$2:$ZZ$109, 74, MATCH($B$1, resultados!$A$1:$ZZ$1, 0))</f>
        <v>0</v>
      </c>
      <c r="B80">
        <f>INDEX(resultados!$A$2:$ZZ$109, 74, MATCH($B$2, resultados!$A$1:$ZZ$1, 0))</f>
        <v>0</v>
      </c>
      <c r="C80">
        <f>INDEX(resultados!$A$2:$ZZ$109, 74, MATCH($B$3, resultados!$A$1:$ZZ$1, 0))</f>
        <v>0</v>
      </c>
    </row>
    <row r="81" spans="1:3">
      <c r="A81">
        <f>INDEX(resultados!$A$2:$ZZ$109, 75, MATCH($B$1, resultados!$A$1:$ZZ$1, 0))</f>
        <v>0</v>
      </c>
      <c r="B81">
        <f>INDEX(resultados!$A$2:$ZZ$109, 75, MATCH($B$2, resultados!$A$1:$ZZ$1, 0))</f>
        <v>0</v>
      </c>
      <c r="C81">
        <f>INDEX(resultados!$A$2:$ZZ$109, 75, MATCH($B$3, resultados!$A$1:$ZZ$1, 0))</f>
        <v>0</v>
      </c>
    </row>
    <row r="82" spans="1:3">
      <c r="A82">
        <f>INDEX(resultados!$A$2:$ZZ$109, 76, MATCH($B$1, resultados!$A$1:$ZZ$1, 0))</f>
        <v>0</v>
      </c>
      <c r="B82">
        <f>INDEX(resultados!$A$2:$ZZ$109, 76, MATCH($B$2, resultados!$A$1:$ZZ$1, 0))</f>
        <v>0</v>
      </c>
      <c r="C82">
        <f>INDEX(resultados!$A$2:$ZZ$109, 76, MATCH($B$3, resultados!$A$1:$ZZ$1, 0))</f>
        <v>0</v>
      </c>
    </row>
    <row r="83" spans="1:3">
      <c r="A83">
        <f>INDEX(resultados!$A$2:$ZZ$109, 77, MATCH($B$1, resultados!$A$1:$ZZ$1, 0))</f>
        <v>0</v>
      </c>
      <c r="B83">
        <f>INDEX(resultados!$A$2:$ZZ$109, 77, MATCH($B$2, resultados!$A$1:$ZZ$1, 0))</f>
        <v>0</v>
      </c>
      <c r="C83">
        <f>INDEX(resultados!$A$2:$ZZ$109, 77, MATCH($B$3, resultados!$A$1:$ZZ$1, 0))</f>
        <v>0</v>
      </c>
    </row>
    <row r="84" spans="1:3">
      <c r="A84">
        <f>INDEX(resultados!$A$2:$ZZ$109, 78, MATCH($B$1, resultados!$A$1:$ZZ$1, 0))</f>
        <v>0</v>
      </c>
      <c r="B84">
        <f>INDEX(resultados!$A$2:$ZZ$109, 78, MATCH($B$2, resultados!$A$1:$ZZ$1, 0))</f>
        <v>0</v>
      </c>
      <c r="C84">
        <f>INDEX(resultados!$A$2:$ZZ$109, 78, MATCH($B$3, resultados!$A$1:$ZZ$1, 0))</f>
        <v>0</v>
      </c>
    </row>
    <row r="85" spans="1:3">
      <c r="A85">
        <f>INDEX(resultados!$A$2:$ZZ$109, 79, MATCH($B$1, resultados!$A$1:$ZZ$1, 0))</f>
        <v>0</v>
      </c>
      <c r="B85">
        <f>INDEX(resultados!$A$2:$ZZ$109, 79, MATCH($B$2, resultados!$A$1:$ZZ$1, 0))</f>
        <v>0</v>
      </c>
      <c r="C85">
        <f>INDEX(resultados!$A$2:$ZZ$109, 79, MATCH($B$3, resultados!$A$1:$ZZ$1, 0))</f>
        <v>0</v>
      </c>
    </row>
    <row r="86" spans="1:3">
      <c r="A86">
        <f>INDEX(resultados!$A$2:$ZZ$109, 80, MATCH($B$1, resultados!$A$1:$ZZ$1, 0))</f>
        <v>0</v>
      </c>
      <c r="B86">
        <f>INDEX(resultados!$A$2:$ZZ$109, 80, MATCH($B$2, resultados!$A$1:$ZZ$1, 0))</f>
        <v>0</v>
      </c>
      <c r="C86">
        <f>INDEX(resultados!$A$2:$ZZ$109, 80, MATCH($B$3, resultados!$A$1:$ZZ$1, 0))</f>
        <v>0</v>
      </c>
    </row>
    <row r="87" spans="1:3">
      <c r="A87">
        <f>INDEX(resultados!$A$2:$ZZ$109, 81, MATCH($B$1, resultados!$A$1:$ZZ$1, 0))</f>
        <v>0</v>
      </c>
      <c r="B87">
        <f>INDEX(resultados!$A$2:$ZZ$109, 81, MATCH($B$2, resultados!$A$1:$ZZ$1, 0))</f>
        <v>0</v>
      </c>
      <c r="C87">
        <f>INDEX(resultados!$A$2:$ZZ$109, 81, MATCH($B$3, resultados!$A$1:$ZZ$1, 0))</f>
        <v>0</v>
      </c>
    </row>
    <row r="88" spans="1:3">
      <c r="A88">
        <f>INDEX(resultados!$A$2:$ZZ$109, 82, MATCH($B$1, resultados!$A$1:$ZZ$1, 0))</f>
        <v>0</v>
      </c>
      <c r="B88">
        <f>INDEX(resultados!$A$2:$ZZ$109, 82, MATCH($B$2, resultados!$A$1:$ZZ$1, 0))</f>
        <v>0</v>
      </c>
      <c r="C88">
        <f>INDEX(resultados!$A$2:$ZZ$109, 82, MATCH($B$3, resultados!$A$1:$ZZ$1, 0))</f>
        <v>0</v>
      </c>
    </row>
    <row r="89" spans="1:3">
      <c r="A89">
        <f>INDEX(resultados!$A$2:$ZZ$109, 83, MATCH($B$1, resultados!$A$1:$ZZ$1, 0))</f>
        <v>0</v>
      </c>
      <c r="B89">
        <f>INDEX(resultados!$A$2:$ZZ$109, 83, MATCH($B$2, resultados!$A$1:$ZZ$1, 0))</f>
        <v>0</v>
      </c>
      <c r="C89">
        <f>INDEX(resultados!$A$2:$ZZ$109, 83, MATCH($B$3, resultados!$A$1:$ZZ$1, 0))</f>
        <v>0</v>
      </c>
    </row>
    <row r="90" spans="1:3">
      <c r="A90">
        <f>INDEX(resultados!$A$2:$ZZ$109, 84, MATCH($B$1, resultados!$A$1:$ZZ$1, 0))</f>
        <v>0</v>
      </c>
      <c r="B90">
        <f>INDEX(resultados!$A$2:$ZZ$109, 84, MATCH($B$2, resultados!$A$1:$ZZ$1, 0))</f>
        <v>0</v>
      </c>
      <c r="C90">
        <f>INDEX(resultados!$A$2:$ZZ$109, 84, MATCH($B$3, resultados!$A$1:$ZZ$1, 0))</f>
        <v>0</v>
      </c>
    </row>
    <row r="91" spans="1:3">
      <c r="A91">
        <f>INDEX(resultados!$A$2:$ZZ$109, 85, MATCH($B$1, resultados!$A$1:$ZZ$1, 0))</f>
        <v>0</v>
      </c>
      <c r="B91">
        <f>INDEX(resultados!$A$2:$ZZ$109, 85, MATCH($B$2, resultados!$A$1:$ZZ$1, 0))</f>
        <v>0</v>
      </c>
      <c r="C91">
        <f>INDEX(resultados!$A$2:$ZZ$109, 85, MATCH($B$3, resultados!$A$1:$ZZ$1, 0))</f>
        <v>0</v>
      </c>
    </row>
    <row r="92" spans="1:3">
      <c r="A92">
        <f>INDEX(resultados!$A$2:$ZZ$109, 86, MATCH($B$1, resultados!$A$1:$ZZ$1, 0))</f>
        <v>0</v>
      </c>
      <c r="B92">
        <f>INDEX(resultados!$A$2:$ZZ$109, 86, MATCH($B$2, resultados!$A$1:$ZZ$1, 0))</f>
        <v>0</v>
      </c>
      <c r="C92">
        <f>INDEX(resultados!$A$2:$ZZ$109, 86, MATCH($B$3, resultados!$A$1:$ZZ$1, 0))</f>
        <v>0</v>
      </c>
    </row>
    <row r="93" spans="1:3">
      <c r="A93">
        <f>INDEX(resultados!$A$2:$ZZ$109, 87, MATCH($B$1, resultados!$A$1:$ZZ$1, 0))</f>
        <v>0</v>
      </c>
      <c r="B93">
        <f>INDEX(resultados!$A$2:$ZZ$109, 87, MATCH($B$2, resultados!$A$1:$ZZ$1, 0))</f>
        <v>0</v>
      </c>
      <c r="C93">
        <f>INDEX(resultados!$A$2:$ZZ$109, 87, MATCH($B$3, resultados!$A$1:$ZZ$1, 0))</f>
        <v>0</v>
      </c>
    </row>
    <row r="94" spans="1:3">
      <c r="A94">
        <f>INDEX(resultados!$A$2:$ZZ$109, 88, MATCH($B$1, resultados!$A$1:$ZZ$1, 0))</f>
        <v>0</v>
      </c>
      <c r="B94">
        <f>INDEX(resultados!$A$2:$ZZ$109, 88, MATCH($B$2, resultados!$A$1:$ZZ$1, 0))</f>
        <v>0</v>
      </c>
      <c r="C94">
        <f>INDEX(resultados!$A$2:$ZZ$109, 88, MATCH($B$3, resultados!$A$1:$ZZ$1, 0))</f>
        <v>0</v>
      </c>
    </row>
    <row r="95" spans="1:3">
      <c r="A95">
        <f>INDEX(resultados!$A$2:$ZZ$109, 89, MATCH($B$1, resultados!$A$1:$ZZ$1, 0))</f>
        <v>0</v>
      </c>
      <c r="B95">
        <f>INDEX(resultados!$A$2:$ZZ$109, 89, MATCH($B$2, resultados!$A$1:$ZZ$1, 0))</f>
        <v>0</v>
      </c>
      <c r="C95">
        <f>INDEX(resultados!$A$2:$ZZ$109, 89, MATCH($B$3, resultados!$A$1:$ZZ$1, 0))</f>
        <v>0</v>
      </c>
    </row>
    <row r="96" spans="1:3">
      <c r="A96">
        <f>INDEX(resultados!$A$2:$ZZ$109, 90, MATCH($B$1, resultados!$A$1:$ZZ$1, 0))</f>
        <v>0</v>
      </c>
      <c r="B96">
        <f>INDEX(resultados!$A$2:$ZZ$109, 90, MATCH($B$2, resultados!$A$1:$ZZ$1, 0))</f>
        <v>0</v>
      </c>
      <c r="C96">
        <f>INDEX(resultados!$A$2:$ZZ$109, 90, MATCH($B$3, resultados!$A$1:$ZZ$1, 0))</f>
        <v>0</v>
      </c>
    </row>
    <row r="97" spans="1:3">
      <c r="A97">
        <f>INDEX(resultados!$A$2:$ZZ$109, 91, MATCH($B$1, resultados!$A$1:$ZZ$1, 0))</f>
        <v>0</v>
      </c>
      <c r="B97">
        <f>INDEX(resultados!$A$2:$ZZ$109, 91, MATCH($B$2, resultados!$A$1:$ZZ$1, 0))</f>
        <v>0</v>
      </c>
      <c r="C97">
        <f>INDEX(resultados!$A$2:$ZZ$109, 91, MATCH($B$3, resultados!$A$1:$ZZ$1, 0))</f>
        <v>0</v>
      </c>
    </row>
    <row r="98" spans="1:3">
      <c r="A98">
        <f>INDEX(resultados!$A$2:$ZZ$109, 92, MATCH($B$1, resultados!$A$1:$ZZ$1, 0))</f>
        <v>0</v>
      </c>
      <c r="B98">
        <f>INDEX(resultados!$A$2:$ZZ$109, 92, MATCH($B$2, resultados!$A$1:$ZZ$1, 0))</f>
        <v>0</v>
      </c>
      <c r="C98">
        <f>INDEX(resultados!$A$2:$ZZ$109, 92, MATCH($B$3, resultados!$A$1:$ZZ$1, 0))</f>
        <v>0</v>
      </c>
    </row>
    <row r="99" spans="1:3">
      <c r="A99">
        <f>INDEX(resultados!$A$2:$ZZ$109, 93, MATCH($B$1, resultados!$A$1:$ZZ$1, 0))</f>
        <v>0</v>
      </c>
      <c r="B99">
        <f>INDEX(resultados!$A$2:$ZZ$109, 93, MATCH($B$2, resultados!$A$1:$ZZ$1, 0))</f>
        <v>0</v>
      </c>
      <c r="C99">
        <f>INDEX(resultados!$A$2:$ZZ$109, 93, MATCH($B$3, resultados!$A$1:$ZZ$1, 0))</f>
        <v>0</v>
      </c>
    </row>
    <row r="100" spans="1:3">
      <c r="A100">
        <f>INDEX(resultados!$A$2:$ZZ$109, 94, MATCH($B$1, resultados!$A$1:$ZZ$1, 0))</f>
        <v>0</v>
      </c>
      <c r="B100">
        <f>INDEX(resultados!$A$2:$ZZ$109, 94, MATCH($B$2, resultados!$A$1:$ZZ$1, 0))</f>
        <v>0</v>
      </c>
      <c r="C100">
        <f>INDEX(resultados!$A$2:$ZZ$109, 94, MATCH($B$3, resultados!$A$1:$ZZ$1, 0))</f>
        <v>0</v>
      </c>
    </row>
    <row r="101" spans="1:3">
      <c r="A101">
        <f>INDEX(resultados!$A$2:$ZZ$109, 95, MATCH($B$1, resultados!$A$1:$ZZ$1, 0))</f>
        <v>0</v>
      </c>
      <c r="B101">
        <f>INDEX(resultados!$A$2:$ZZ$109, 95, MATCH($B$2, resultados!$A$1:$ZZ$1, 0))</f>
        <v>0</v>
      </c>
      <c r="C101">
        <f>INDEX(resultados!$A$2:$ZZ$109, 95, MATCH($B$3, resultados!$A$1:$ZZ$1, 0))</f>
        <v>0</v>
      </c>
    </row>
    <row r="102" spans="1:3">
      <c r="A102">
        <f>INDEX(resultados!$A$2:$ZZ$109, 96, MATCH($B$1, resultados!$A$1:$ZZ$1, 0))</f>
        <v>0</v>
      </c>
      <c r="B102">
        <f>INDEX(resultados!$A$2:$ZZ$109, 96, MATCH($B$2, resultados!$A$1:$ZZ$1, 0))</f>
        <v>0</v>
      </c>
      <c r="C102">
        <f>INDEX(resultados!$A$2:$ZZ$109, 96, MATCH($B$3, resultados!$A$1:$ZZ$1, 0))</f>
        <v>0</v>
      </c>
    </row>
    <row r="103" spans="1:3">
      <c r="A103">
        <f>INDEX(resultados!$A$2:$ZZ$109, 97, MATCH($B$1, resultados!$A$1:$ZZ$1, 0))</f>
        <v>0</v>
      </c>
      <c r="B103">
        <f>INDEX(resultados!$A$2:$ZZ$109, 97, MATCH($B$2, resultados!$A$1:$ZZ$1, 0))</f>
        <v>0</v>
      </c>
      <c r="C103">
        <f>INDEX(resultados!$A$2:$ZZ$109, 97, MATCH($B$3, resultados!$A$1:$ZZ$1, 0))</f>
        <v>0</v>
      </c>
    </row>
    <row r="104" spans="1:3">
      <c r="A104">
        <f>INDEX(resultados!$A$2:$ZZ$109, 98, MATCH($B$1, resultados!$A$1:$ZZ$1, 0))</f>
        <v>0</v>
      </c>
      <c r="B104">
        <f>INDEX(resultados!$A$2:$ZZ$109, 98, MATCH($B$2, resultados!$A$1:$ZZ$1, 0))</f>
        <v>0</v>
      </c>
      <c r="C104">
        <f>INDEX(resultados!$A$2:$ZZ$109, 98, MATCH($B$3, resultados!$A$1:$ZZ$1, 0))</f>
        <v>0</v>
      </c>
    </row>
    <row r="105" spans="1:3">
      <c r="A105">
        <f>INDEX(resultados!$A$2:$ZZ$109, 99, MATCH($B$1, resultados!$A$1:$ZZ$1, 0))</f>
        <v>0</v>
      </c>
      <c r="B105">
        <f>INDEX(resultados!$A$2:$ZZ$109, 99, MATCH($B$2, resultados!$A$1:$ZZ$1, 0))</f>
        <v>0</v>
      </c>
      <c r="C105">
        <f>INDEX(resultados!$A$2:$ZZ$109, 99, MATCH($B$3, resultados!$A$1:$ZZ$1, 0))</f>
        <v>0</v>
      </c>
    </row>
    <row r="106" spans="1:3">
      <c r="A106">
        <f>INDEX(resultados!$A$2:$ZZ$109, 100, MATCH($B$1, resultados!$A$1:$ZZ$1, 0))</f>
        <v>0</v>
      </c>
      <c r="B106">
        <f>INDEX(resultados!$A$2:$ZZ$109, 100, MATCH($B$2, resultados!$A$1:$ZZ$1, 0))</f>
        <v>0</v>
      </c>
      <c r="C106">
        <f>INDEX(resultados!$A$2:$ZZ$109, 100, MATCH($B$3, resultados!$A$1:$ZZ$1, 0))</f>
        <v>0</v>
      </c>
    </row>
    <row r="107" spans="1:3">
      <c r="A107">
        <f>INDEX(resultados!$A$2:$ZZ$109, 101, MATCH($B$1, resultados!$A$1:$ZZ$1, 0))</f>
        <v>0</v>
      </c>
      <c r="B107">
        <f>INDEX(resultados!$A$2:$ZZ$109, 101, MATCH($B$2, resultados!$A$1:$ZZ$1, 0))</f>
        <v>0</v>
      </c>
      <c r="C107">
        <f>INDEX(resultados!$A$2:$ZZ$109, 101, MATCH($B$3, resultados!$A$1:$ZZ$1, 0))</f>
        <v>0</v>
      </c>
    </row>
    <row r="108" spans="1:3">
      <c r="A108">
        <f>INDEX(resultados!$A$2:$ZZ$109, 102, MATCH($B$1, resultados!$A$1:$ZZ$1, 0))</f>
        <v>0</v>
      </c>
      <c r="B108">
        <f>INDEX(resultados!$A$2:$ZZ$109, 102, MATCH($B$2, resultados!$A$1:$ZZ$1, 0))</f>
        <v>0</v>
      </c>
      <c r="C108">
        <f>INDEX(resultados!$A$2:$ZZ$109, 102, MATCH($B$3, resultados!$A$1:$ZZ$1, 0))</f>
        <v>0</v>
      </c>
    </row>
    <row r="109" spans="1:3">
      <c r="A109">
        <f>INDEX(resultados!$A$2:$ZZ$109, 103, MATCH($B$1, resultados!$A$1:$ZZ$1, 0))</f>
        <v>0</v>
      </c>
      <c r="B109">
        <f>INDEX(resultados!$A$2:$ZZ$109, 103, MATCH($B$2, resultados!$A$1:$ZZ$1, 0))</f>
        <v>0</v>
      </c>
      <c r="C109">
        <f>INDEX(resultados!$A$2:$ZZ$109, 103, MATCH($B$3, resultados!$A$1:$ZZ$1, 0))</f>
        <v>0</v>
      </c>
    </row>
    <row r="110" spans="1:3">
      <c r="A110">
        <f>INDEX(resultados!$A$2:$ZZ$109, 104, MATCH($B$1, resultados!$A$1:$ZZ$1, 0))</f>
        <v>0</v>
      </c>
      <c r="B110">
        <f>INDEX(resultados!$A$2:$ZZ$109, 104, MATCH($B$2, resultados!$A$1:$ZZ$1, 0))</f>
        <v>0</v>
      </c>
      <c r="C110">
        <f>INDEX(resultados!$A$2:$ZZ$109, 104, MATCH($B$3, resultados!$A$1:$ZZ$1, 0))</f>
        <v>0</v>
      </c>
    </row>
    <row r="111" spans="1:3">
      <c r="A111">
        <f>INDEX(resultados!$A$2:$ZZ$109, 105, MATCH($B$1, resultados!$A$1:$ZZ$1, 0))</f>
        <v>0</v>
      </c>
      <c r="B111">
        <f>INDEX(resultados!$A$2:$ZZ$109, 105, MATCH($B$2, resultados!$A$1:$ZZ$1, 0))</f>
        <v>0</v>
      </c>
      <c r="C111">
        <f>INDEX(resultados!$A$2:$ZZ$109, 105, MATCH($B$3, resultados!$A$1:$ZZ$1, 0))</f>
        <v>0</v>
      </c>
    </row>
    <row r="112" spans="1:3">
      <c r="A112">
        <f>INDEX(resultados!$A$2:$ZZ$109, 106, MATCH($B$1, resultados!$A$1:$ZZ$1, 0))</f>
        <v>0</v>
      </c>
      <c r="B112">
        <f>INDEX(resultados!$A$2:$ZZ$109, 106, MATCH($B$2, resultados!$A$1:$ZZ$1, 0))</f>
        <v>0</v>
      </c>
      <c r="C112">
        <f>INDEX(resultados!$A$2:$ZZ$109, 106, MATCH($B$3, resultados!$A$1:$ZZ$1, 0))</f>
        <v>0</v>
      </c>
    </row>
    <row r="113" spans="1:3">
      <c r="A113">
        <f>INDEX(resultados!$A$2:$ZZ$109, 107, MATCH($B$1, resultados!$A$1:$ZZ$1, 0))</f>
        <v>0</v>
      </c>
      <c r="B113">
        <f>INDEX(resultados!$A$2:$ZZ$109, 107, MATCH($B$2, resultados!$A$1:$ZZ$1, 0))</f>
        <v>0</v>
      </c>
      <c r="C113">
        <f>INDEX(resultados!$A$2:$ZZ$109, 107, MATCH($B$3, resultados!$A$1:$ZZ$1, 0))</f>
        <v>0</v>
      </c>
    </row>
    <row r="114" spans="1:3">
      <c r="A114">
        <f>INDEX(resultados!$A$2:$ZZ$109, 108, MATCH($B$1, resultados!$A$1:$ZZ$1, 0))</f>
        <v>0</v>
      </c>
      <c r="B114">
        <f>INDEX(resultados!$A$2:$ZZ$109, 108, MATCH($B$2, resultados!$A$1:$ZZ$1, 0))</f>
        <v>0</v>
      </c>
      <c r="C114">
        <f>INDEX(resultados!$A$2:$ZZ$109, 108,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1.4796</v>
      </c>
      <c r="E2">
        <v>67.59</v>
      </c>
      <c r="F2">
        <v>61.19</v>
      </c>
      <c r="G2">
        <v>12.53</v>
      </c>
      <c r="H2">
        <v>0.24</v>
      </c>
      <c r="I2">
        <v>293</v>
      </c>
      <c r="J2">
        <v>71.52</v>
      </c>
      <c r="K2">
        <v>32.27</v>
      </c>
      <c r="L2">
        <v>1</v>
      </c>
      <c r="M2">
        <v>291</v>
      </c>
      <c r="N2">
        <v>8.25</v>
      </c>
      <c r="O2">
        <v>9054.6</v>
      </c>
      <c r="P2">
        <v>402.69</v>
      </c>
      <c r="Q2">
        <v>3545.89</v>
      </c>
      <c r="R2">
        <v>635.29</v>
      </c>
      <c r="S2">
        <v>166.04</v>
      </c>
      <c r="T2">
        <v>232893.52</v>
      </c>
      <c r="U2">
        <v>0.26</v>
      </c>
      <c r="V2">
        <v>0.76</v>
      </c>
      <c r="W2">
        <v>0.75</v>
      </c>
      <c r="X2">
        <v>13.77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1.7635</v>
      </c>
      <c r="E3">
        <v>56.71</v>
      </c>
      <c r="F3">
        <v>52.99</v>
      </c>
      <c r="G3">
        <v>26.5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302.32</v>
      </c>
      <c r="Q3">
        <v>3545.46</v>
      </c>
      <c r="R3">
        <v>352.23</v>
      </c>
      <c r="S3">
        <v>166.04</v>
      </c>
      <c r="T3">
        <v>92229.19</v>
      </c>
      <c r="U3">
        <v>0.47</v>
      </c>
      <c r="V3">
        <v>0.88</v>
      </c>
      <c r="W3">
        <v>0.61</v>
      </c>
      <c r="X3">
        <v>5.58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1.7609</v>
      </c>
      <c r="E4">
        <v>56.79</v>
      </c>
      <c r="F4">
        <v>53.08</v>
      </c>
      <c r="G4">
        <v>26.54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306.62</v>
      </c>
      <c r="Q4">
        <v>3545.57</v>
      </c>
      <c r="R4">
        <v>354.84</v>
      </c>
      <c r="S4">
        <v>166.04</v>
      </c>
      <c r="T4">
        <v>93534.53999999999</v>
      </c>
      <c r="U4">
        <v>0.47</v>
      </c>
      <c r="V4">
        <v>0.88</v>
      </c>
      <c r="W4">
        <v>0.62</v>
      </c>
      <c r="X4">
        <v>5.67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1.5883</v>
      </c>
      <c r="E2">
        <v>62.96</v>
      </c>
      <c r="F2">
        <v>58.62</v>
      </c>
      <c r="G2">
        <v>14.78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228.2</v>
      </c>
      <c r="Q2">
        <v>3545.7</v>
      </c>
      <c r="R2">
        <v>536.78</v>
      </c>
      <c r="S2">
        <v>166.04</v>
      </c>
      <c r="T2">
        <v>183910.1</v>
      </c>
      <c r="U2">
        <v>0.31</v>
      </c>
      <c r="V2">
        <v>0.8</v>
      </c>
      <c r="W2">
        <v>0.97</v>
      </c>
      <c r="X2">
        <v>11.2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0.9955000000000001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886.92</v>
      </c>
      <c r="Q2">
        <v>3546.33</v>
      </c>
      <c r="R2">
        <v>1256.5</v>
      </c>
      <c r="S2">
        <v>166.04</v>
      </c>
      <c r="T2">
        <v>541707.79</v>
      </c>
      <c r="U2">
        <v>0.13</v>
      </c>
      <c r="V2">
        <v>0.59</v>
      </c>
      <c r="W2">
        <v>1.32</v>
      </c>
      <c r="X2">
        <v>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1.5003</v>
      </c>
      <c r="E3">
        <v>66.65000000000001</v>
      </c>
      <c r="F3">
        <v>57.89</v>
      </c>
      <c r="G3">
        <v>15.37</v>
      </c>
      <c r="H3">
        <v>0.25</v>
      </c>
      <c r="I3">
        <v>226</v>
      </c>
      <c r="J3">
        <v>143.17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621.5599999999999</v>
      </c>
      <c r="Q3">
        <v>3545.55</v>
      </c>
      <c r="R3">
        <v>524.05</v>
      </c>
      <c r="S3">
        <v>166.04</v>
      </c>
      <c r="T3">
        <v>177607.78</v>
      </c>
      <c r="U3">
        <v>0.32</v>
      </c>
      <c r="V3">
        <v>0.8100000000000001</v>
      </c>
      <c r="W3">
        <v>0.62</v>
      </c>
      <c r="X3">
        <v>10.48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1.6818</v>
      </c>
      <c r="E4">
        <v>59.46</v>
      </c>
      <c r="F4">
        <v>53.39</v>
      </c>
      <c r="G4">
        <v>24.09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18060.85</v>
      </c>
      <c r="P4">
        <v>548.63</v>
      </c>
      <c r="Q4">
        <v>3545.28</v>
      </c>
      <c r="R4">
        <v>370.6</v>
      </c>
      <c r="S4">
        <v>166.04</v>
      </c>
      <c r="T4">
        <v>101349.2</v>
      </c>
      <c r="U4">
        <v>0.45</v>
      </c>
      <c r="V4">
        <v>0.87</v>
      </c>
      <c r="W4">
        <v>0.48</v>
      </c>
      <c r="X4">
        <v>5.98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1.7957</v>
      </c>
      <c r="E5">
        <v>55.69</v>
      </c>
      <c r="F5">
        <v>50.86</v>
      </c>
      <c r="G5">
        <v>33.91</v>
      </c>
      <c r="H5">
        <v>0.49</v>
      </c>
      <c r="I5">
        <v>90</v>
      </c>
      <c r="J5">
        <v>145.92</v>
      </c>
      <c r="K5">
        <v>47.83</v>
      </c>
      <c r="L5">
        <v>4</v>
      </c>
      <c r="M5">
        <v>88</v>
      </c>
      <c r="N5">
        <v>24.09</v>
      </c>
      <c r="O5">
        <v>18230.35</v>
      </c>
      <c r="P5">
        <v>496.21</v>
      </c>
      <c r="Q5">
        <v>3545.31</v>
      </c>
      <c r="R5">
        <v>283.82</v>
      </c>
      <c r="S5">
        <v>166.04</v>
      </c>
      <c r="T5">
        <v>58174.63</v>
      </c>
      <c r="U5">
        <v>0.59</v>
      </c>
      <c r="V5">
        <v>0.92</v>
      </c>
      <c r="W5">
        <v>0.41</v>
      </c>
      <c r="X5">
        <v>3.45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1.8274</v>
      </c>
      <c r="E6">
        <v>54.72</v>
      </c>
      <c r="F6">
        <v>50.53</v>
      </c>
      <c r="G6">
        <v>44.58</v>
      </c>
      <c r="H6">
        <v>0.6</v>
      </c>
      <c r="I6">
        <v>68</v>
      </c>
      <c r="J6">
        <v>147.3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466.89</v>
      </c>
      <c r="Q6">
        <v>3545.32</v>
      </c>
      <c r="R6">
        <v>273.78</v>
      </c>
      <c r="S6">
        <v>166.04</v>
      </c>
      <c r="T6">
        <v>53262.23</v>
      </c>
      <c r="U6">
        <v>0.61</v>
      </c>
      <c r="V6">
        <v>0.92</v>
      </c>
      <c r="W6">
        <v>0.38</v>
      </c>
      <c r="X6">
        <v>3.12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1.8638</v>
      </c>
      <c r="E7">
        <v>53.65</v>
      </c>
      <c r="F7">
        <v>49.87</v>
      </c>
      <c r="G7">
        <v>55.41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433.48</v>
      </c>
      <c r="Q7">
        <v>3545.37</v>
      </c>
      <c r="R7">
        <v>250.07</v>
      </c>
      <c r="S7">
        <v>166.04</v>
      </c>
      <c r="T7">
        <v>41479.08</v>
      </c>
      <c r="U7">
        <v>0.66</v>
      </c>
      <c r="V7">
        <v>0.93</v>
      </c>
      <c r="W7">
        <v>0.4</v>
      </c>
      <c r="X7">
        <v>2.46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1.8678</v>
      </c>
      <c r="E8">
        <v>53.54</v>
      </c>
      <c r="F8">
        <v>49.81</v>
      </c>
      <c r="G8">
        <v>57.47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431.16</v>
      </c>
      <c r="Q8">
        <v>3545.32</v>
      </c>
      <c r="R8">
        <v>246.87</v>
      </c>
      <c r="S8">
        <v>166.04</v>
      </c>
      <c r="T8">
        <v>39887.25</v>
      </c>
      <c r="U8">
        <v>0.67</v>
      </c>
      <c r="V8">
        <v>0.9399999999999999</v>
      </c>
      <c r="W8">
        <v>0.43</v>
      </c>
      <c r="X8">
        <v>2.4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0.7976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1190.59</v>
      </c>
      <c r="Q2">
        <v>3546.81</v>
      </c>
      <c r="R2">
        <v>1677.42</v>
      </c>
      <c r="S2">
        <v>166.04</v>
      </c>
      <c r="T2">
        <v>751032.71</v>
      </c>
      <c r="U2">
        <v>0.1</v>
      </c>
      <c r="V2">
        <v>0.51</v>
      </c>
      <c r="W2">
        <v>1.68</v>
      </c>
      <c r="X2">
        <v>44.3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1.378</v>
      </c>
      <c r="E3">
        <v>72.56999999999999</v>
      </c>
      <c r="F3">
        <v>60.3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</v>
      </c>
      <c r="O3">
        <v>22213.89</v>
      </c>
      <c r="P3">
        <v>761.5</v>
      </c>
      <c r="Q3">
        <v>3545.98</v>
      </c>
      <c r="R3">
        <v>605.09</v>
      </c>
      <c r="S3">
        <v>166.04</v>
      </c>
      <c r="T3">
        <v>217871.6</v>
      </c>
      <c r="U3">
        <v>0.27</v>
      </c>
      <c r="V3">
        <v>0.77</v>
      </c>
      <c r="W3">
        <v>0.71</v>
      </c>
      <c r="X3">
        <v>12.88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1.5803</v>
      </c>
      <c r="E4">
        <v>63.28</v>
      </c>
      <c r="F4">
        <v>55.03</v>
      </c>
      <c r="G4">
        <v>20.13</v>
      </c>
      <c r="H4">
        <v>0.3</v>
      </c>
      <c r="I4">
        <v>164</v>
      </c>
      <c r="J4">
        <v>179.7</v>
      </c>
      <c r="K4">
        <v>52.44</v>
      </c>
      <c r="L4">
        <v>3</v>
      </c>
      <c r="M4">
        <v>162</v>
      </c>
      <c r="N4">
        <v>34.26</v>
      </c>
      <c r="O4">
        <v>22397.24</v>
      </c>
      <c r="P4">
        <v>676.85</v>
      </c>
      <c r="Q4">
        <v>3545.3</v>
      </c>
      <c r="R4">
        <v>426.15</v>
      </c>
      <c r="S4">
        <v>166.04</v>
      </c>
      <c r="T4">
        <v>128965.9</v>
      </c>
      <c r="U4">
        <v>0.39</v>
      </c>
      <c r="V4">
        <v>0.85</v>
      </c>
      <c r="W4">
        <v>0.54</v>
      </c>
      <c r="X4">
        <v>7.62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1.6948</v>
      </c>
      <c r="E5">
        <v>59</v>
      </c>
      <c r="F5">
        <v>52.53</v>
      </c>
      <c r="G5">
        <v>27.65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627.3099999999999</v>
      </c>
      <c r="Q5">
        <v>3545.44</v>
      </c>
      <c r="R5">
        <v>341.04</v>
      </c>
      <c r="S5">
        <v>166.04</v>
      </c>
      <c r="T5">
        <v>86664.56</v>
      </c>
      <c r="U5">
        <v>0.49</v>
      </c>
      <c r="V5">
        <v>0.89</v>
      </c>
      <c r="W5">
        <v>0.46</v>
      </c>
      <c r="X5">
        <v>5.12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1.7703</v>
      </c>
      <c r="E6">
        <v>56.49</v>
      </c>
      <c r="F6">
        <v>51.01</v>
      </c>
      <c r="G6">
        <v>35.59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589.49</v>
      </c>
      <c r="Q6">
        <v>3545.31</v>
      </c>
      <c r="R6">
        <v>290.69</v>
      </c>
      <c r="S6">
        <v>166.04</v>
      </c>
      <c r="T6">
        <v>61628.34</v>
      </c>
      <c r="U6">
        <v>0.57</v>
      </c>
      <c r="V6">
        <v>0.91</v>
      </c>
      <c r="W6">
        <v>0.37</v>
      </c>
      <c r="X6">
        <v>3.6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1.8028</v>
      </c>
      <c r="E7">
        <v>55.47</v>
      </c>
      <c r="F7">
        <v>50.59</v>
      </c>
      <c r="G7">
        <v>44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566.55</v>
      </c>
      <c r="Q7">
        <v>3545.41</v>
      </c>
      <c r="R7">
        <v>276.1</v>
      </c>
      <c r="S7">
        <v>166.04</v>
      </c>
      <c r="T7">
        <v>54418.81</v>
      </c>
      <c r="U7">
        <v>0.6</v>
      </c>
      <c r="V7">
        <v>0.92</v>
      </c>
      <c r="W7">
        <v>0.39</v>
      </c>
      <c r="X7">
        <v>3.18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1.8414</v>
      </c>
      <c r="E8">
        <v>54.31</v>
      </c>
      <c r="F8">
        <v>49.9</v>
      </c>
      <c r="G8">
        <v>53.46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536.53</v>
      </c>
      <c r="Q8">
        <v>3545.3</v>
      </c>
      <c r="R8">
        <v>252.12</v>
      </c>
      <c r="S8">
        <v>166.04</v>
      </c>
      <c r="T8">
        <v>42492.55</v>
      </c>
      <c r="U8">
        <v>0.66</v>
      </c>
      <c r="V8">
        <v>0.93</v>
      </c>
      <c r="W8">
        <v>0.36</v>
      </c>
      <c r="X8">
        <v>2.49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1.8676</v>
      </c>
      <c r="E9">
        <v>53.55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505.15</v>
      </c>
      <c r="Q9">
        <v>3545.31</v>
      </c>
      <c r="R9">
        <v>237.12</v>
      </c>
      <c r="S9">
        <v>166.04</v>
      </c>
      <c r="T9">
        <v>35038.84</v>
      </c>
      <c r="U9">
        <v>0.7</v>
      </c>
      <c r="V9">
        <v>0.9399999999999999</v>
      </c>
      <c r="W9">
        <v>0.35</v>
      </c>
      <c r="X9">
        <v>2.04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1.8742</v>
      </c>
      <c r="E10">
        <v>53.36</v>
      </c>
      <c r="F10">
        <v>49.44</v>
      </c>
      <c r="G10">
        <v>70.63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490.72</v>
      </c>
      <c r="Q10">
        <v>3545.23</v>
      </c>
      <c r="R10">
        <v>236</v>
      </c>
      <c r="S10">
        <v>166.04</v>
      </c>
      <c r="T10">
        <v>34501.98</v>
      </c>
      <c r="U10">
        <v>0.7</v>
      </c>
      <c r="V10">
        <v>0.9399999999999999</v>
      </c>
      <c r="W10">
        <v>0.38</v>
      </c>
      <c r="X10">
        <v>2.03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1.879</v>
      </c>
      <c r="E11">
        <v>53.22</v>
      </c>
      <c r="F11">
        <v>49.34</v>
      </c>
      <c r="G11">
        <v>72.20999999999999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491.97</v>
      </c>
      <c r="Q11">
        <v>3545.24</v>
      </c>
      <c r="R11">
        <v>232.05</v>
      </c>
      <c r="S11">
        <v>166.04</v>
      </c>
      <c r="T11">
        <v>32531.57</v>
      </c>
      <c r="U11">
        <v>0.72</v>
      </c>
      <c r="V11">
        <v>0.9399999999999999</v>
      </c>
      <c r="W11">
        <v>0.39</v>
      </c>
      <c r="X11">
        <v>1.93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1.4341</v>
      </c>
      <c r="E2">
        <v>69.73</v>
      </c>
      <c r="F2">
        <v>64.13</v>
      </c>
      <c r="G2">
        <v>10.81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185.77</v>
      </c>
      <c r="Q2">
        <v>3546.11</v>
      </c>
      <c r="R2">
        <v>717.89</v>
      </c>
      <c r="S2">
        <v>166.04</v>
      </c>
      <c r="T2">
        <v>273875.13</v>
      </c>
      <c r="U2">
        <v>0.23</v>
      </c>
      <c r="V2">
        <v>0.73</v>
      </c>
      <c r="W2">
        <v>1.32</v>
      </c>
      <c r="X2">
        <v>16.71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1.2754</v>
      </c>
      <c r="E2">
        <v>78.41</v>
      </c>
      <c r="F2">
        <v>67.7</v>
      </c>
      <c r="G2">
        <v>9.58</v>
      </c>
      <c r="H2">
        <v>0.18</v>
      </c>
      <c r="I2">
        <v>424</v>
      </c>
      <c r="J2">
        <v>98.70999999999999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580.9</v>
      </c>
      <c r="Q2">
        <v>3545.79</v>
      </c>
      <c r="R2">
        <v>857.14</v>
      </c>
      <c r="S2">
        <v>166.04</v>
      </c>
      <c r="T2">
        <v>343163.53</v>
      </c>
      <c r="U2">
        <v>0.19</v>
      </c>
      <c r="V2">
        <v>0.6899999999999999</v>
      </c>
      <c r="W2">
        <v>0.95</v>
      </c>
      <c r="X2">
        <v>20.29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1.6698</v>
      </c>
      <c r="E3">
        <v>59.89</v>
      </c>
      <c r="F3">
        <v>54.67</v>
      </c>
      <c r="G3">
        <v>20.89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432.01</v>
      </c>
      <c r="Q3">
        <v>3545.49</v>
      </c>
      <c r="R3">
        <v>414.1</v>
      </c>
      <c r="S3">
        <v>166.04</v>
      </c>
      <c r="T3">
        <v>122979.62</v>
      </c>
      <c r="U3">
        <v>0.4</v>
      </c>
      <c r="V3">
        <v>0.85</v>
      </c>
      <c r="W3">
        <v>0.53</v>
      </c>
      <c r="X3">
        <v>7.26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1.836</v>
      </c>
      <c r="E4">
        <v>54.47</v>
      </c>
      <c r="F4">
        <v>50.69</v>
      </c>
      <c r="G4">
        <v>34.96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68</v>
      </c>
      <c r="N4">
        <v>13.49</v>
      </c>
      <c r="O4">
        <v>12715.54</v>
      </c>
      <c r="P4">
        <v>357.09</v>
      </c>
      <c r="Q4">
        <v>3545.46</v>
      </c>
      <c r="R4">
        <v>277.65</v>
      </c>
      <c r="S4">
        <v>166.04</v>
      </c>
      <c r="T4">
        <v>55100.3</v>
      </c>
      <c r="U4">
        <v>0.6</v>
      </c>
      <c r="V4">
        <v>0.92</v>
      </c>
      <c r="W4">
        <v>0.41</v>
      </c>
      <c r="X4">
        <v>3.28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1.8246</v>
      </c>
      <c r="E5">
        <v>54.81</v>
      </c>
      <c r="F5">
        <v>51.17</v>
      </c>
      <c r="G5">
        <v>38.38</v>
      </c>
      <c r="H5">
        <v>0.6899999999999999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356.13</v>
      </c>
      <c r="Q5">
        <v>3545.53</v>
      </c>
      <c r="R5">
        <v>292.23</v>
      </c>
      <c r="S5">
        <v>166.04</v>
      </c>
      <c r="T5">
        <v>62425</v>
      </c>
      <c r="U5">
        <v>0.57</v>
      </c>
      <c r="V5">
        <v>0.91</v>
      </c>
      <c r="W5">
        <v>0.5</v>
      </c>
      <c r="X5">
        <v>3.76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</v>
      </c>
      <c r="H2">
        <v>0.14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759.1</v>
      </c>
      <c r="Q2">
        <v>3546.6</v>
      </c>
      <c r="R2">
        <v>1087.76</v>
      </c>
      <c r="S2">
        <v>166.04</v>
      </c>
      <c r="T2">
        <v>457810.06</v>
      </c>
      <c r="U2">
        <v>0.15</v>
      </c>
      <c r="V2">
        <v>0.63</v>
      </c>
      <c r="W2">
        <v>1.16</v>
      </c>
      <c r="X2">
        <v>27.04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1.5672</v>
      </c>
      <c r="E3">
        <v>63.81</v>
      </c>
      <c r="F3">
        <v>56.59</v>
      </c>
      <c r="G3">
        <v>17.06</v>
      </c>
      <c r="H3">
        <v>0.28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548.3</v>
      </c>
      <c r="Q3">
        <v>3545.61</v>
      </c>
      <c r="R3">
        <v>479.06</v>
      </c>
      <c r="S3">
        <v>166.04</v>
      </c>
      <c r="T3">
        <v>155245.43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1.7304</v>
      </c>
      <c r="E4">
        <v>57.79</v>
      </c>
      <c r="F4">
        <v>52.67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481.46</v>
      </c>
      <c r="Q4">
        <v>3545.46</v>
      </c>
      <c r="R4">
        <v>346.07</v>
      </c>
      <c r="S4">
        <v>166.04</v>
      </c>
      <c r="T4">
        <v>89160.67</v>
      </c>
      <c r="U4">
        <v>0.48</v>
      </c>
      <c r="V4">
        <v>0.89</v>
      </c>
      <c r="W4">
        <v>0.46</v>
      </c>
      <c r="X4">
        <v>5.26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1.7907</v>
      </c>
      <c r="E5">
        <v>55.84</v>
      </c>
      <c r="F5">
        <v>51.64</v>
      </c>
      <c r="G5">
        <v>38.25</v>
      </c>
      <c r="H5">
        <v>0.55</v>
      </c>
      <c r="I5">
        <v>81</v>
      </c>
      <c r="J5">
        <v>128.59</v>
      </c>
      <c r="K5">
        <v>45</v>
      </c>
      <c r="L5">
        <v>4</v>
      </c>
      <c r="M5">
        <v>79</v>
      </c>
      <c r="N5">
        <v>19.59</v>
      </c>
      <c r="O5">
        <v>16093.6</v>
      </c>
      <c r="P5">
        <v>441.56</v>
      </c>
      <c r="Q5">
        <v>3545.32</v>
      </c>
      <c r="R5">
        <v>312.64</v>
      </c>
      <c r="S5">
        <v>166.04</v>
      </c>
      <c r="T5">
        <v>72628.60000000001</v>
      </c>
      <c r="U5">
        <v>0.53</v>
      </c>
      <c r="V5">
        <v>0.9</v>
      </c>
      <c r="W5">
        <v>0.4</v>
      </c>
      <c r="X5">
        <v>4.23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1.8534</v>
      </c>
      <c r="E6">
        <v>53.95</v>
      </c>
      <c r="F6">
        <v>50.26</v>
      </c>
      <c r="G6">
        <v>49.44</v>
      </c>
      <c r="H6">
        <v>0.68</v>
      </c>
      <c r="I6">
        <v>61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400.89</v>
      </c>
      <c r="Q6">
        <v>3545.37</v>
      </c>
      <c r="R6">
        <v>262.62</v>
      </c>
      <c r="S6">
        <v>166.04</v>
      </c>
      <c r="T6">
        <v>47715.43</v>
      </c>
      <c r="U6">
        <v>0.63</v>
      </c>
      <c r="V6">
        <v>0.93</v>
      </c>
      <c r="W6">
        <v>0.44</v>
      </c>
      <c r="X6">
        <v>2.85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1.8542</v>
      </c>
      <c r="E7">
        <v>53.93</v>
      </c>
      <c r="F7">
        <v>50.24</v>
      </c>
      <c r="G7">
        <v>49.42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403.09</v>
      </c>
      <c r="Q7">
        <v>3545.37</v>
      </c>
      <c r="R7">
        <v>261.34</v>
      </c>
      <c r="S7">
        <v>166.04</v>
      </c>
      <c r="T7">
        <v>47076.74</v>
      </c>
      <c r="U7">
        <v>0.64</v>
      </c>
      <c r="V7">
        <v>0.93</v>
      </c>
      <c r="W7">
        <v>0.45</v>
      </c>
      <c r="X7">
        <v>2.83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2024-09-26T02:04:56Z</dcterms:created>
  <dcterms:modified xsi:type="dcterms:W3CDTF">2024-09-26T02:04:56Z</dcterms:modified>
</cp:coreProperties>
</file>