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xVal>
          <yVal>
            <numRef>
              <f>gráficos!$B$7:$B$527</f>
              <numCache>
                <formatCode>General</formatCode>
                <ptCount val="5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  <c r="AA2" t="n">
        <v>1152.963035748254</v>
      </c>
      <c r="AB2" t="n">
        <v>1577.534890650017</v>
      </c>
      <c r="AC2" t="n">
        <v>1426.977174770504</v>
      </c>
      <c r="AD2" t="n">
        <v>1152963.035748254</v>
      </c>
      <c r="AE2" t="n">
        <v>1577534.890650017</v>
      </c>
      <c r="AF2" t="n">
        <v>1.233242694578997e-06</v>
      </c>
      <c r="AG2" t="n">
        <v>27.77777777777778</v>
      </c>
      <c r="AH2" t="n">
        <v>1426977.174770504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  <c r="AA3" t="n">
        <v>826.57673772662</v>
      </c>
      <c r="AB3" t="n">
        <v>1130.95875854959</v>
      </c>
      <c r="AC3" t="n">
        <v>1023.021641944203</v>
      </c>
      <c r="AD3" t="n">
        <v>826576.7377266199</v>
      </c>
      <c r="AE3" t="n">
        <v>1130958.75854959</v>
      </c>
      <c r="AF3" t="n">
        <v>1.588066817372147e-06</v>
      </c>
      <c r="AG3" t="n">
        <v>21.57118055555556</v>
      </c>
      <c r="AH3" t="n">
        <v>1023021.641944203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  <c r="AA4" t="n">
        <v>752.6810306951527</v>
      </c>
      <c r="AB4" t="n">
        <v>1029.851392140625</v>
      </c>
      <c r="AC4" t="n">
        <v>931.5638206802299</v>
      </c>
      <c r="AD4" t="n">
        <v>752681.0306951527</v>
      </c>
      <c r="AE4" t="n">
        <v>1029851.392140625</v>
      </c>
      <c r="AF4" t="n">
        <v>1.721717763090608e-06</v>
      </c>
      <c r="AG4" t="n">
        <v>19.89583333333333</v>
      </c>
      <c r="AH4" t="n">
        <v>931563.8206802299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  <c r="AA5" t="n">
        <v>706.6278928569751</v>
      </c>
      <c r="AB5" t="n">
        <v>966.8394572293806</v>
      </c>
      <c r="AC5" t="n">
        <v>874.5656563991087</v>
      </c>
      <c r="AD5" t="n">
        <v>706627.8928569751</v>
      </c>
      <c r="AE5" t="n">
        <v>966839.4572293806</v>
      </c>
      <c r="AF5" t="n">
        <v>1.79613928172805e-06</v>
      </c>
      <c r="AG5" t="n">
        <v>19.07118055555556</v>
      </c>
      <c r="AH5" t="n">
        <v>874565.6563991087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  <c r="AA6" t="n">
        <v>691.1563125503102</v>
      </c>
      <c r="AB6" t="n">
        <v>945.6705584958512</v>
      </c>
      <c r="AC6" t="n">
        <v>855.4170876499712</v>
      </c>
      <c r="AD6" t="n">
        <v>691156.3125503102</v>
      </c>
      <c r="AE6" t="n">
        <v>945670.5584958512</v>
      </c>
      <c r="AF6" t="n">
        <v>1.845740474160322e-06</v>
      </c>
      <c r="AG6" t="n">
        <v>18.55902777777778</v>
      </c>
      <c r="AH6" t="n">
        <v>855417.0876499712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  <c r="AA7" t="n">
        <v>671.2781052328692</v>
      </c>
      <c r="AB7" t="n">
        <v>918.4723182795146</v>
      </c>
      <c r="AC7" t="n">
        <v>830.814609306912</v>
      </c>
      <c r="AD7" t="n">
        <v>671278.1052328692</v>
      </c>
      <c r="AE7" t="n">
        <v>918472.3182795147</v>
      </c>
      <c r="AF7" t="n">
        <v>1.877466296527503e-06</v>
      </c>
      <c r="AG7" t="n">
        <v>18.24652777777778</v>
      </c>
      <c r="AH7" t="n">
        <v>830814.6093069119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  <c r="AA8" t="n">
        <v>665.4299376224237</v>
      </c>
      <c r="AB8" t="n">
        <v>910.4705973519573</v>
      </c>
      <c r="AC8" t="n">
        <v>823.5765613941949</v>
      </c>
      <c r="AD8" t="n">
        <v>665429.9376224237</v>
      </c>
      <c r="AE8" t="n">
        <v>910470.5973519572</v>
      </c>
      <c r="AF8" t="n">
        <v>1.897985485123193e-06</v>
      </c>
      <c r="AG8" t="n">
        <v>18.046875</v>
      </c>
      <c r="AH8" t="n">
        <v>823576.5613941948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  <c r="AA9" t="n">
        <v>660.9101788562373</v>
      </c>
      <c r="AB9" t="n">
        <v>904.2864640103768</v>
      </c>
      <c r="AC9" t="n">
        <v>817.9826330592492</v>
      </c>
      <c r="AD9" t="n">
        <v>660910.1788562373</v>
      </c>
      <c r="AE9" t="n">
        <v>904286.4640103768</v>
      </c>
      <c r="AF9" t="n">
        <v>1.914124616153264e-06</v>
      </c>
      <c r="AG9" t="n">
        <v>17.89930555555556</v>
      </c>
      <c r="AH9" t="n">
        <v>817982.6330592493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  <c r="AA10" t="n">
        <v>646.8159972742213</v>
      </c>
      <c r="AB10" t="n">
        <v>885.0021829784553</v>
      </c>
      <c r="AC10" t="n">
        <v>800.5388167433557</v>
      </c>
      <c r="AD10" t="n">
        <v>646815.9972742214</v>
      </c>
      <c r="AE10" t="n">
        <v>885002.1829784552</v>
      </c>
      <c r="AF10" t="n">
        <v>1.926396669332609e-06</v>
      </c>
      <c r="AG10" t="n">
        <v>17.77777777777778</v>
      </c>
      <c r="AH10" t="n">
        <v>800538.8167433557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  <c r="AA11" t="n">
        <v>643.8328246897094</v>
      </c>
      <c r="AB11" t="n">
        <v>880.9204746400397</v>
      </c>
      <c r="AC11" t="n">
        <v>796.8466609200451</v>
      </c>
      <c r="AD11" t="n">
        <v>643832.8246897093</v>
      </c>
      <c r="AE11" t="n">
        <v>880920.4746400397</v>
      </c>
      <c r="AF11" t="n">
        <v>1.937958442906718e-06</v>
      </c>
      <c r="AG11" t="n">
        <v>17.67361111111111</v>
      </c>
      <c r="AH11" t="n">
        <v>796846.6609200451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  <c r="AA12" t="n">
        <v>641.594677607971</v>
      </c>
      <c r="AB12" t="n">
        <v>877.8581430627249</v>
      </c>
      <c r="AC12" t="n">
        <v>794.0765939704598</v>
      </c>
      <c r="AD12" t="n">
        <v>641594.677607971</v>
      </c>
      <c r="AE12" t="n">
        <v>877858.143062725</v>
      </c>
      <c r="AF12" t="n">
        <v>1.947270997730916e-06</v>
      </c>
      <c r="AG12" t="n">
        <v>17.58680555555556</v>
      </c>
      <c r="AH12" t="n">
        <v>794076.5939704599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  <c r="AA13" t="n">
        <v>639.7309191372193</v>
      </c>
      <c r="AB13" t="n">
        <v>875.3080664998216</v>
      </c>
      <c r="AC13" t="n">
        <v>791.769893135665</v>
      </c>
      <c r="AD13" t="n">
        <v>639730.9191372193</v>
      </c>
      <c r="AE13" t="n">
        <v>875308.0664998216</v>
      </c>
      <c r="AF13" t="n">
        <v>1.954097573936789e-06</v>
      </c>
      <c r="AG13" t="n">
        <v>17.52604166666667</v>
      </c>
      <c r="AH13" t="n">
        <v>791769.893135665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  <c r="AA14" t="n">
        <v>637.6798344239277</v>
      </c>
      <c r="AB14" t="n">
        <v>872.5016819076249</v>
      </c>
      <c r="AC14" t="n">
        <v>789.231345950162</v>
      </c>
      <c r="AD14" t="n">
        <v>637679.8344239277</v>
      </c>
      <c r="AE14" t="n">
        <v>872501.6819076248</v>
      </c>
      <c r="AF14" t="n">
        <v>1.960056030625153e-06</v>
      </c>
      <c r="AG14" t="n">
        <v>17.47395833333333</v>
      </c>
      <c r="AH14" t="n">
        <v>789231.345950162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  <c r="AA15" t="n">
        <v>636.3768521640854</v>
      </c>
      <c r="AB15" t="n">
        <v>870.7188840961885</v>
      </c>
      <c r="AC15" t="n">
        <v>787.6186958596766</v>
      </c>
      <c r="AD15" t="n">
        <v>636376.8521640855</v>
      </c>
      <c r="AE15" t="n">
        <v>870718.8840961885</v>
      </c>
      <c r="AF15" t="n">
        <v>1.964988527883732e-06</v>
      </c>
      <c r="AG15" t="n">
        <v>17.43055555555556</v>
      </c>
      <c r="AH15" t="n">
        <v>787618.6958596766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  <c r="AA16" t="n">
        <v>634.6700251970046</v>
      </c>
      <c r="AB16" t="n">
        <v>868.3835281399371</v>
      </c>
      <c r="AC16" t="n">
        <v>785.5062229981972</v>
      </c>
      <c r="AD16" t="n">
        <v>634670.0251970047</v>
      </c>
      <c r="AE16" t="n">
        <v>868383.5281399371</v>
      </c>
      <c r="AF16" t="n">
        <v>1.972288623826429e-06</v>
      </c>
      <c r="AG16" t="n">
        <v>17.36979166666667</v>
      </c>
      <c r="AH16" t="n">
        <v>785506.2229981972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  <c r="AA17" t="n">
        <v>633.7564254349518</v>
      </c>
      <c r="AB17" t="n">
        <v>867.1335006403195</v>
      </c>
      <c r="AC17" t="n">
        <v>784.3754963687186</v>
      </c>
      <c r="AD17" t="n">
        <v>633756.4254349518</v>
      </c>
      <c r="AE17" t="n">
        <v>867133.5006403195</v>
      </c>
      <c r="AF17" t="n">
        <v>1.976274081611362e-06</v>
      </c>
      <c r="AG17" t="n">
        <v>17.33506944444444</v>
      </c>
      <c r="AH17" t="n">
        <v>784375.4963687186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631.6995581271448</v>
      </c>
      <c r="AB18" t="n">
        <v>864.3192040471964</v>
      </c>
      <c r="AC18" t="n">
        <v>781.829792292553</v>
      </c>
      <c r="AD18" t="n">
        <v>631699.5581271448</v>
      </c>
      <c r="AE18" t="n">
        <v>864319.2040471964</v>
      </c>
      <c r="AF18" t="n">
        <v>1.982469298168137e-06</v>
      </c>
      <c r="AG18" t="n">
        <v>17.27430555555556</v>
      </c>
      <c r="AH18" t="n">
        <v>781829.792292553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  <c r="AA19" t="n">
        <v>631.9985794142888</v>
      </c>
      <c r="AB19" t="n">
        <v>864.728338164155</v>
      </c>
      <c r="AC19" t="n">
        <v>782.1998792236124</v>
      </c>
      <c r="AD19" t="n">
        <v>631998.5794142887</v>
      </c>
      <c r="AE19" t="n">
        <v>864728.338164155</v>
      </c>
      <c r="AF19" t="n">
        <v>1.982863897948823e-06</v>
      </c>
      <c r="AG19" t="n">
        <v>17.27430555555556</v>
      </c>
      <c r="AH19" t="n">
        <v>782199.8792236124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  <c r="AA20" t="n">
        <v>630.2239807724184</v>
      </c>
      <c r="AB20" t="n">
        <v>862.3002540125811</v>
      </c>
      <c r="AC20" t="n">
        <v>780.0035280156274</v>
      </c>
      <c r="AD20" t="n">
        <v>630223.9807724183</v>
      </c>
      <c r="AE20" t="n">
        <v>862300.2540125812</v>
      </c>
      <c r="AF20" t="n">
        <v>1.989493174264353e-06</v>
      </c>
      <c r="AG20" t="n">
        <v>17.21354166666667</v>
      </c>
      <c r="AH20" t="n">
        <v>780003.5280156274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  <c r="AA21" t="n">
        <v>630.3986330595999</v>
      </c>
      <c r="AB21" t="n">
        <v>862.5392209770181</v>
      </c>
      <c r="AC21" t="n">
        <v>780.2196883083707</v>
      </c>
      <c r="AD21" t="n">
        <v>630398.6330595999</v>
      </c>
      <c r="AE21" t="n">
        <v>862539.2209770181</v>
      </c>
      <c r="AF21" t="n">
        <v>1.989729934132765e-06</v>
      </c>
      <c r="AG21" t="n">
        <v>17.21354166666667</v>
      </c>
      <c r="AH21" t="n">
        <v>780219.6883083706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  <c r="AA22" t="n">
        <v>627.7930270230277</v>
      </c>
      <c r="AB22" t="n">
        <v>858.9741158465547</v>
      </c>
      <c r="AC22" t="n">
        <v>776.9948318079021</v>
      </c>
      <c r="AD22" t="n">
        <v>627793.0270230277</v>
      </c>
      <c r="AE22" t="n">
        <v>858974.1158465547</v>
      </c>
      <c r="AF22" t="n">
        <v>1.995254331062374e-06</v>
      </c>
      <c r="AG22" t="n">
        <v>17.17013888888889</v>
      </c>
      <c r="AH22" t="n">
        <v>776994.8318079021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  <c r="AA23" t="n">
        <v>629.1230633557042</v>
      </c>
      <c r="AB23" t="n">
        <v>860.7939302339844</v>
      </c>
      <c r="AC23" t="n">
        <v>778.640965664321</v>
      </c>
      <c r="AD23" t="n">
        <v>629123.0633557042</v>
      </c>
      <c r="AE23" t="n">
        <v>860793.9302339844</v>
      </c>
      <c r="AF23" t="n">
        <v>1.994346751566795e-06</v>
      </c>
      <c r="AG23" t="n">
        <v>17.17881944444444</v>
      </c>
      <c r="AH23" t="n">
        <v>778640.965664321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629.0928647515558</v>
      </c>
      <c r="AB24" t="n">
        <v>860.7526111715204</v>
      </c>
      <c r="AC24" t="n">
        <v>778.6035900351868</v>
      </c>
      <c r="AD24" t="n">
        <v>629092.8647515558</v>
      </c>
      <c r="AE24" t="n">
        <v>860752.6111715203</v>
      </c>
      <c r="AF24" t="n">
        <v>1.994583511435208e-06</v>
      </c>
      <c r="AG24" t="n">
        <v>17.17013888888889</v>
      </c>
      <c r="AH24" t="n">
        <v>778603.5900351868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  <c r="AA25" t="n">
        <v>628.567546482538</v>
      </c>
      <c r="AB25" t="n">
        <v>860.0338475404437</v>
      </c>
      <c r="AC25" t="n">
        <v>777.9534241962691</v>
      </c>
      <c r="AD25" t="n">
        <v>628567.546482538</v>
      </c>
      <c r="AE25" t="n">
        <v>860033.8475404438</v>
      </c>
      <c r="AF25" t="n">
        <v>1.994820271303619e-06</v>
      </c>
      <c r="AG25" t="n">
        <v>17.17013888888889</v>
      </c>
      <c r="AH25" t="n">
        <v>777953.4241962691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617.2103255179333</v>
      </c>
      <c r="AB26" t="n">
        <v>844.4943967714445</v>
      </c>
      <c r="AC26" t="n">
        <v>763.897036798907</v>
      </c>
      <c r="AD26" t="n">
        <v>617210.3255179332</v>
      </c>
      <c r="AE26" t="n">
        <v>844494.3967714445</v>
      </c>
      <c r="AF26" t="n">
        <v>2.00172576746563e-06</v>
      </c>
      <c r="AG26" t="n">
        <v>17.109375</v>
      </c>
      <c r="AH26" t="n">
        <v>763897.0367989071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  <c r="AA27" t="n">
        <v>617.6157371778871</v>
      </c>
      <c r="AB27" t="n">
        <v>845.0490988900937</v>
      </c>
      <c r="AC27" t="n">
        <v>764.3987989258817</v>
      </c>
      <c r="AD27" t="n">
        <v>617615.7371778871</v>
      </c>
      <c r="AE27" t="n">
        <v>845049.0988900936</v>
      </c>
      <c r="AF27" t="n">
        <v>2.001489007597218e-06</v>
      </c>
      <c r="AG27" t="n">
        <v>17.11805555555556</v>
      </c>
      <c r="AH27" t="n">
        <v>764398.7989258817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  <c r="AA28" t="n">
        <v>617.6795909242903</v>
      </c>
      <c r="AB28" t="n">
        <v>845.1364664029509</v>
      </c>
      <c r="AC28" t="n">
        <v>764.477828205933</v>
      </c>
      <c r="AD28" t="n">
        <v>617679.5909242904</v>
      </c>
      <c r="AE28" t="n">
        <v>845136.4664029509</v>
      </c>
      <c r="AF28" t="n">
        <v>2.001054947838463e-06</v>
      </c>
      <c r="AG28" t="n">
        <v>17.11805555555556</v>
      </c>
      <c r="AH28" t="n">
        <v>764477.828205933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615.4008052216265</v>
      </c>
      <c r="AB29" t="n">
        <v>842.0185312716362</v>
      </c>
      <c r="AC29" t="n">
        <v>761.6574644275014</v>
      </c>
      <c r="AD29" t="n">
        <v>615400.8052216264</v>
      </c>
      <c r="AE29" t="n">
        <v>842018.5312716363</v>
      </c>
      <c r="AF29" t="n">
        <v>2.006105825031248e-06</v>
      </c>
      <c r="AG29" t="n">
        <v>17.07465277777778</v>
      </c>
      <c r="AH29" t="n">
        <v>761657.4644275014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616.6737420341808</v>
      </c>
      <c r="AB30" t="n">
        <v>843.7602195765816</v>
      </c>
      <c r="AC30" t="n">
        <v>763.2329284450979</v>
      </c>
      <c r="AD30" t="n">
        <v>616673.7420341808</v>
      </c>
      <c r="AE30" t="n">
        <v>843760.2195765816</v>
      </c>
      <c r="AF30" t="n">
        <v>2.006737184680346e-06</v>
      </c>
      <c r="AG30" t="n">
        <v>17.06597222222222</v>
      </c>
      <c r="AH30" t="n">
        <v>763232.9284450979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616.7624598170914</v>
      </c>
      <c r="AB31" t="n">
        <v>843.8816071611126</v>
      </c>
      <c r="AC31" t="n">
        <v>763.3427309689296</v>
      </c>
      <c r="AD31" t="n">
        <v>616762.4598170915</v>
      </c>
      <c r="AE31" t="n">
        <v>843881.6071611126</v>
      </c>
      <c r="AF31" t="n">
        <v>2.007408004307513e-06</v>
      </c>
      <c r="AG31" t="n">
        <v>17.06597222222222</v>
      </c>
      <c r="AH31" t="n">
        <v>763342.7309689296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616.9166501859174</v>
      </c>
      <c r="AB32" t="n">
        <v>844.0925772261392</v>
      </c>
      <c r="AC32" t="n">
        <v>763.5335663470483</v>
      </c>
      <c r="AD32" t="n">
        <v>616916.6501859174</v>
      </c>
      <c r="AE32" t="n">
        <v>844092.5772261391</v>
      </c>
      <c r="AF32" t="n">
        <v>2.007131784461033e-06</v>
      </c>
      <c r="AG32" t="n">
        <v>17.06597222222222</v>
      </c>
      <c r="AH32" t="n">
        <v>763533.5663470484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616.6523401717603</v>
      </c>
      <c r="AB33" t="n">
        <v>843.7309366042347</v>
      </c>
      <c r="AC33" t="n">
        <v>763.2064401985326</v>
      </c>
      <c r="AD33" t="n">
        <v>616652.3401717603</v>
      </c>
      <c r="AE33" t="n">
        <v>843730.9366042346</v>
      </c>
      <c r="AF33" t="n">
        <v>2.006737184680346e-06</v>
      </c>
      <c r="AG33" t="n">
        <v>17.06597222222222</v>
      </c>
      <c r="AH33" t="n">
        <v>763206.4401985327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  <c r="AA34" t="n">
        <v>616.3578411592317</v>
      </c>
      <c r="AB34" t="n">
        <v>843.3279900629134</v>
      </c>
      <c r="AC34" t="n">
        <v>762.8419503095761</v>
      </c>
      <c r="AD34" t="n">
        <v>616357.8411592317</v>
      </c>
      <c r="AE34" t="n">
        <v>843327.9900629134</v>
      </c>
      <c r="AF34" t="n">
        <v>2.005829605184768e-06</v>
      </c>
      <c r="AG34" t="n">
        <v>17.07465277777778</v>
      </c>
      <c r="AH34" t="n">
        <v>762841.9503095761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614.1596788424107</v>
      </c>
      <c r="AB35" t="n">
        <v>840.3203674049618</v>
      </c>
      <c r="AC35" t="n">
        <v>760.1213709368745</v>
      </c>
      <c r="AD35" t="n">
        <v>614159.6788424107</v>
      </c>
      <c r="AE35" t="n">
        <v>840320.3674049617</v>
      </c>
      <c r="AF35" t="n">
        <v>2.013169161105533e-06</v>
      </c>
      <c r="AG35" t="n">
        <v>17.01388888888889</v>
      </c>
      <c r="AH35" t="n">
        <v>760121.3709368745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615.2131747569911</v>
      </c>
      <c r="AB36" t="n">
        <v>841.7618069922503</v>
      </c>
      <c r="AC36" t="n">
        <v>761.4252415530253</v>
      </c>
      <c r="AD36" t="n">
        <v>615213.1747569911</v>
      </c>
      <c r="AE36" t="n">
        <v>841761.8069922503</v>
      </c>
      <c r="AF36" t="n">
        <v>2.012932401237122e-06</v>
      </c>
      <c r="AG36" t="n">
        <v>17.01388888888889</v>
      </c>
      <c r="AH36" t="n">
        <v>761425.2415530253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616.5695499690922</v>
      </c>
      <c r="AB37" t="n">
        <v>843.617659396498</v>
      </c>
      <c r="AC37" t="n">
        <v>763.1039740085168</v>
      </c>
      <c r="AD37" t="n">
        <v>616569.5499690922</v>
      </c>
      <c r="AE37" t="n">
        <v>843617.659396498</v>
      </c>
      <c r="AF37" t="n">
        <v>2.012735101346778e-06</v>
      </c>
      <c r="AG37" t="n">
        <v>17.01388888888889</v>
      </c>
      <c r="AH37" t="n">
        <v>763103.9740085169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616.6007642237689</v>
      </c>
      <c r="AB38" t="n">
        <v>843.6603681168226</v>
      </c>
      <c r="AC38" t="n">
        <v>763.1426066685157</v>
      </c>
      <c r="AD38" t="n">
        <v>616600.764223769</v>
      </c>
      <c r="AE38" t="n">
        <v>843660.3681168226</v>
      </c>
      <c r="AF38" t="n">
        <v>2.013366460995876e-06</v>
      </c>
      <c r="AG38" t="n">
        <v>17.01388888888889</v>
      </c>
      <c r="AH38" t="n">
        <v>763142.6066685157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617.0049103958864</v>
      </c>
      <c r="AB39" t="n">
        <v>844.2133387391845</v>
      </c>
      <c r="AC39" t="n">
        <v>763.6428025507785</v>
      </c>
      <c r="AD39" t="n">
        <v>617004.9103958864</v>
      </c>
      <c r="AE39" t="n">
        <v>844213.3387391844</v>
      </c>
      <c r="AF39" t="n">
        <v>2.013248081061671e-06</v>
      </c>
      <c r="AG39" t="n">
        <v>17.01388888888889</v>
      </c>
      <c r="AH39" t="n">
        <v>763642.8025507785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  <c r="AA40" t="n">
        <v>616.9914560781556</v>
      </c>
      <c r="AB40" t="n">
        <v>844.1949299481024</v>
      </c>
      <c r="AC40" t="n">
        <v>763.6261506688804</v>
      </c>
      <c r="AD40" t="n">
        <v>616991.4560781555</v>
      </c>
      <c r="AE40" t="n">
        <v>844194.9299481024</v>
      </c>
      <c r="AF40" t="n">
        <v>2.013327001017807e-06</v>
      </c>
      <c r="AG40" t="n">
        <v>17.01388888888889</v>
      </c>
      <c r="AH40" t="n">
        <v>763626.1506688804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  <c r="AA41" t="n">
        <v>616.4151018915868</v>
      </c>
      <c r="AB41" t="n">
        <v>843.4063367230868</v>
      </c>
      <c r="AC41" t="n">
        <v>762.9128196744628</v>
      </c>
      <c r="AD41" t="n">
        <v>616415.1018915868</v>
      </c>
      <c r="AE41" t="n">
        <v>843406.3367230869</v>
      </c>
      <c r="AF41" t="n">
        <v>2.013642680842357e-06</v>
      </c>
      <c r="AG41" t="n">
        <v>17.01388888888889</v>
      </c>
      <c r="AH41" t="n">
        <v>762912.8196744628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3.49</v>
      </c>
      <c r="E2" t="n">
        <v>28.65</v>
      </c>
      <c r="F2" t="n">
        <v>20.46</v>
      </c>
      <c r="G2" t="n">
        <v>6.75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252.57</v>
      </c>
      <c r="Q2" t="n">
        <v>183.42</v>
      </c>
      <c r="R2" t="n">
        <v>143.68</v>
      </c>
      <c r="S2" t="n">
        <v>26.24</v>
      </c>
      <c r="T2" t="n">
        <v>56985.43</v>
      </c>
      <c r="U2" t="n">
        <v>0.18</v>
      </c>
      <c r="V2" t="n">
        <v>0.74</v>
      </c>
      <c r="W2" t="n">
        <v>3.24</v>
      </c>
      <c r="X2" t="n">
        <v>3.7</v>
      </c>
      <c r="Y2" t="n">
        <v>0.5</v>
      </c>
      <c r="Z2" t="n">
        <v>10</v>
      </c>
      <c r="AA2" t="n">
        <v>926.4123801134141</v>
      </c>
      <c r="AB2" t="n">
        <v>1267.558288900894</v>
      </c>
      <c r="AC2" t="n">
        <v>1146.584304837424</v>
      </c>
      <c r="AD2" t="n">
        <v>926412.3801134141</v>
      </c>
      <c r="AE2" t="n">
        <v>1267558.288900894</v>
      </c>
      <c r="AF2" t="n">
        <v>1.459400352066285e-06</v>
      </c>
      <c r="AG2" t="n">
        <v>24.86979166666667</v>
      </c>
      <c r="AH2" t="n">
        <v>1146584.304837424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4.2726</v>
      </c>
      <c r="E3" t="n">
        <v>23.4</v>
      </c>
      <c r="F3" t="n">
        <v>18.41</v>
      </c>
      <c r="G3" t="n">
        <v>13.31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81</v>
      </c>
      <c r="N3" t="n">
        <v>28.26</v>
      </c>
      <c r="O3" t="n">
        <v>20034.4</v>
      </c>
      <c r="P3" t="n">
        <v>226.79</v>
      </c>
      <c r="Q3" t="n">
        <v>183.32</v>
      </c>
      <c r="R3" t="n">
        <v>79.37</v>
      </c>
      <c r="S3" t="n">
        <v>26.24</v>
      </c>
      <c r="T3" t="n">
        <v>25327.3</v>
      </c>
      <c r="U3" t="n">
        <v>0.33</v>
      </c>
      <c r="V3" t="n">
        <v>0.83</v>
      </c>
      <c r="W3" t="n">
        <v>3.08</v>
      </c>
      <c r="X3" t="n">
        <v>1.65</v>
      </c>
      <c r="Y3" t="n">
        <v>0.5</v>
      </c>
      <c r="Z3" t="n">
        <v>10</v>
      </c>
      <c r="AA3" t="n">
        <v>711.87094047848</v>
      </c>
      <c r="AB3" t="n">
        <v>974.0132262920598</v>
      </c>
      <c r="AC3" t="n">
        <v>881.0547710108939</v>
      </c>
      <c r="AD3" t="n">
        <v>711870.94047848</v>
      </c>
      <c r="AE3" t="n">
        <v>974013.2262920598</v>
      </c>
      <c r="AF3" t="n">
        <v>1.786657290612725e-06</v>
      </c>
      <c r="AG3" t="n">
        <v>20.3125</v>
      </c>
      <c r="AH3" t="n">
        <v>881054.7710108939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4.5689</v>
      </c>
      <c r="E4" t="n">
        <v>21.89</v>
      </c>
      <c r="F4" t="n">
        <v>17.82</v>
      </c>
      <c r="G4" t="n">
        <v>19.8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219.31</v>
      </c>
      <c r="Q4" t="n">
        <v>183.27</v>
      </c>
      <c r="R4" t="n">
        <v>61.45</v>
      </c>
      <c r="S4" t="n">
        <v>26.24</v>
      </c>
      <c r="T4" t="n">
        <v>16512.23</v>
      </c>
      <c r="U4" t="n">
        <v>0.43</v>
      </c>
      <c r="V4" t="n">
        <v>0.85</v>
      </c>
      <c r="W4" t="n">
        <v>3.03</v>
      </c>
      <c r="X4" t="n">
        <v>1.07</v>
      </c>
      <c r="Y4" t="n">
        <v>0.5</v>
      </c>
      <c r="Z4" t="n">
        <v>10</v>
      </c>
      <c r="AA4" t="n">
        <v>653.8981958730553</v>
      </c>
      <c r="AB4" t="n">
        <v>894.6923595459306</v>
      </c>
      <c r="AC4" t="n">
        <v>809.3041764594797</v>
      </c>
      <c r="AD4" t="n">
        <v>653898.1958730554</v>
      </c>
      <c r="AE4" t="n">
        <v>894692.3595459305</v>
      </c>
      <c r="AF4" t="n">
        <v>1.910559962336863e-06</v>
      </c>
      <c r="AG4" t="n">
        <v>19.00173611111111</v>
      </c>
      <c r="AH4" t="n">
        <v>809304.1764594796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4.7255</v>
      </c>
      <c r="E5" t="n">
        <v>21.16</v>
      </c>
      <c r="F5" t="n">
        <v>17.55</v>
      </c>
      <c r="G5" t="n">
        <v>26.32</v>
      </c>
      <c r="H5" t="n">
        <v>0.43</v>
      </c>
      <c r="I5" t="n">
        <v>40</v>
      </c>
      <c r="J5" t="n">
        <v>163.4</v>
      </c>
      <c r="K5" t="n">
        <v>50.28</v>
      </c>
      <c r="L5" t="n">
        <v>4</v>
      </c>
      <c r="M5" t="n">
        <v>38</v>
      </c>
      <c r="N5" t="n">
        <v>29.12</v>
      </c>
      <c r="O5" t="n">
        <v>20386.62</v>
      </c>
      <c r="P5" t="n">
        <v>215.45</v>
      </c>
      <c r="Q5" t="n">
        <v>183.29</v>
      </c>
      <c r="R5" t="n">
        <v>53.09</v>
      </c>
      <c r="S5" t="n">
        <v>26.24</v>
      </c>
      <c r="T5" t="n">
        <v>12399.11</v>
      </c>
      <c r="U5" t="n">
        <v>0.49</v>
      </c>
      <c r="V5" t="n">
        <v>0.87</v>
      </c>
      <c r="W5" t="n">
        <v>3</v>
      </c>
      <c r="X5" t="n">
        <v>0.79</v>
      </c>
      <c r="Y5" t="n">
        <v>0.5</v>
      </c>
      <c r="Z5" t="n">
        <v>10</v>
      </c>
      <c r="AA5" t="n">
        <v>625.905119937983</v>
      </c>
      <c r="AB5" t="n">
        <v>856.3909980842141</v>
      </c>
      <c r="AC5" t="n">
        <v>774.6582431793706</v>
      </c>
      <c r="AD5" t="n">
        <v>625905.119937983</v>
      </c>
      <c r="AE5" t="n">
        <v>856390.9980842141</v>
      </c>
      <c r="AF5" t="n">
        <v>1.97604480334935e-06</v>
      </c>
      <c r="AG5" t="n">
        <v>18.36805555555556</v>
      </c>
      <c r="AH5" t="n">
        <v>774658.2431793706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4.8188</v>
      </c>
      <c r="E6" t="n">
        <v>20.75</v>
      </c>
      <c r="F6" t="n">
        <v>17.4</v>
      </c>
      <c r="G6" t="n">
        <v>32.62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213.34</v>
      </c>
      <c r="Q6" t="n">
        <v>183.29</v>
      </c>
      <c r="R6" t="n">
        <v>48.07</v>
      </c>
      <c r="S6" t="n">
        <v>26.24</v>
      </c>
      <c r="T6" t="n">
        <v>9929.85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616.1587790769227</v>
      </c>
      <c r="AB6" t="n">
        <v>843.0556245398989</v>
      </c>
      <c r="AC6" t="n">
        <v>762.5955789698106</v>
      </c>
      <c r="AD6" t="n">
        <v>616158.7790769227</v>
      </c>
      <c r="AE6" t="n">
        <v>843055.6245398988</v>
      </c>
      <c r="AF6" t="n">
        <v>2.015059718205449e-06</v>
      </c>
      <c r="AG6" t="n">
        <v>18.01215277777778</v>
      </c>
      <c r="AH6" t="n">
        <v>762595.5789698106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4.8831</v>
      </c>
      <c r="E7" t="n">
        <v>20.48</v>
      </c>
      <c r="F7" t="n">
        <v>17.28</v>
      </c>
      <c r="G7" t="n">
        <v>38.41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211.55</v>
      </c>
      <c r="Q7" t="n">
        <v>183.28</v>
      </c>
      <c r="R7" t="n">
        <v>44.47</v>
      </c>
      <c r="S7" t="n">
        <v>26.24</v>
      </c>
      <c r="T7" t="n">
        <v>8154.67</v>
      </c>
      <c r="U7" t="n">
        <v>0.59</v>
      </c>
      <c r="V7" t="n">
        <v>0.88</v>
      </c>
      <c r="W7" t="n">
        <v>2.99</v>
      </c>
      <c r="X7" t="n">
        <v>0.53</v>
      </c>
      <c r="Y7" t="n">
        <v>0.5</v>
      </c>
      <c r="Z7" t="n">
        <v>10</v>
      </c>
      <c r="AA7" t="n">
        <v>599.1093085173734</v>
      </c>
      <c r="AB7" t="n">
        <v>819.727786750768</v>
      </c>
      <c r="AC7" t="n">
        <v>741.4941172784486</v>
      </c>
      <c r="AD7" t="n">
        <v>599109.3085173734</v>
      </c>
      <c r="AE7" t="n">
        <v>819727.786750768</v>
      </c>
      <c r="AF7" t="n">
        <v>2.041947810651827e-06</v>
      </c>
      <c r="AG7" t="n">
        <v>17.77777777777778</v>
      </c>
      <c r="AH7" t="n">
        <v>741494.1172784485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4.9337</v>
      </c>
      <c r="E8" t="n">
        <v>20.27</v>
      </c>
      <c r="F8" t="n">
        <v>17.2</v>
      </c>
      <c r="G8" t="n">
        <v>44.88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210.32</v>
      </c>
      <c r="Q8" t="n">
        <v>183.29</v>
      </c>
      <c r="R8" t="n">
        <v>42.06</v>
      </c>
      <c r="S8" t="n">
        <v>26.24</v>
      </c>
      <c r="T8" t="n">
        <v>6971.92</v>
      </c>
      <c r="U8" t="n">
        <v>0.62</v>
      </c>
      <c r="V8" t="n">
        <v>0.88</v>
      </c>
      <c r="W8" t="n">
        <v>2.98</v>
      </c>
      <c r="X8" t="n">
        <v>0.45</v>
      </c>
      <c r="Y8" t="n">
        <v>0.5</v>
      </c>
      <c r="Z8" t="n">
        <v>10</v>
      </c>
      <c r="AA8" t="n">
        <v>594.0302457381216</v>
      </c>
      <c r="AB8" t="n">
        <v>812.77838898376</v>
      </c>
      <c r="AC8" t="n">
        <v>735.2079602807828</v>
      </c>
      <c r="AD8" t="n">
        <v>594030.2457381216</v>
      </c>
      <c r="AE8" t="n">
        <v>812778.38898376</v>
      </c>
      <c r="AF8" t="n">
        <v>2.063107024925339e-06</v>
      </c>
      <c r="AG8" t="n">
        <v>17.59548611111111</v>
      </c>
      <c r="AH8" t="n">
        <v>735207.9602807828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4.9734</v>
      </c>
      <c r="E9" t="n">
        <v>20.11</v>
      </c>
      <c r="F9" t="n">
        <v>17.14</v>
      </c>
      <c r="G9" t="n">
        <v>51.41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209.26</v>
      </c>
      <c r="Q9" t="n">
        <v>183.29</v>
      </c>
      <c r="R9" t="n">
        <v>40.1</v>
      </c>
      <c r="S9" t="n">
        <v>26.24</v>
      </c>
      <c r="T9" t="n">
        <v>6005.89</v>
      </c>
      <c r="U9" t="n">
        <v>0.65</v>
      </c>
      <c r="V9" t="n">
        <v>0.89</v>
      </c>
      <c r="W9" t="n">
        <v>2.97</v>
      </c>
      <c r="X9" t="n">
        <v>0.38</v>
      </c>
      <c r="Y9" t="n">
        <v>0.5</v>
      </c>
      <c r="Z9" t="n">
        <v>10</v>
      </c>
      <c r="AA9" t="n">
        <v>589.8569632221495</v>
      </c>
      <c r="AB9" t="n">
        <v>807.0683197331764</v>
      </c>
      <c r="AC9" t="n">
        <v>730.0428520253424</v>
      </c>
      <c r="AD9" t="n">
        <v>589856.9632221495</v>
      </c>
      <c r="AE9" t="n">
        <v>807068.3197331764</v>
      </c>
      <c r="AF9" t="n">
        <v>2.079708226637955e-06</v>
      </c>
      <c r="AG9" t="n">
        <v>17.45659722222222</v>
      </c>
      <c r="AH9" t="n">
        <v>730042.8520253424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5.0007</v>
      </c>
      <c r="E10" t="n">
        <v>20</v>
      </c>
      <c r="F10" t="n">
        <v>17.09</v>
      </c>
      <c r="G10" t="n">
        <v>56.98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208.42</v>
      </c>
      <c r="Q10" t="n">
        <v>183.27</v>
      </c>
      <c r="R10" t="n">
        <v>38.81</v>
      </c>
      <c r="S10" t="n">
        <v>26.24</v>
      </c>
      <c r="T10" t="n">
        <v>5372.67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586.9770569178494</v>
      </c>
      <c r="AB10" t="n">
        <v>803.1279048751337</v>
      </c>
      <c r="AC10" t="n">
        <v>726.4785048309441</v>
      </c>
      <c r="AD10" t="n">
        <v>586977.0569178493</v>
      </c>
      <c r="AE10" t="n">
        <v>803127.9048751337</v>
      </c>
      <c r="AF10" t="n">
        <v>2.091124166354692e-06</v>
      </c>
      <c r="AG10" t="n">
        <v>17.36111111111111</v>
      </c>
      <c r="AH10" t="n">
        <v>726478.5048309441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5.0288</v>
      </c>
      <c r="E11" t="n">
        <v>19.89</v>
      </c>
      <c r="F11" t="n">
        <v>17.05</v>
      </c>
      <c r="G11" t="n">
        <v>63.92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207.34</v>
      </c>
      <c r="Q11" t="n">
        <v>183.27</v>
      </c>
      <c r="R11" t="n">
        <v>37.29</v>
      </c>
      <c r="S11" t="n">
        <v>26.24</v>
      </c>
      <c r="T11" t="n">
        <v>4623.29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583.868970120412</v>
      </c>
      <c r="AB11" t="n">
        <v>798.8752833997677</v>
      </c>
      <c r="AC11" t="n">
        <v>722.6317475805953</v>
      </c>
      <c r="AD11" t="n">
        <v>583868.9701204119</v>
      </c>
      <c r="AE11" t="n">
        <v>798875.2833997677</v>
      </c>
      <c r="AF11" t="n">
        <v>2.10287463910342e-06</v>
      </c>
      <c r="AG11" t="n">
        <v>17.265625</v>
      </c>
      <c r="AH11" t="n">
        <v>722631.7475805953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5.0397</v>
      </c>
      <c r="E12" t="n">
        <v>19.84</v>
      </c>
      <c r="F12" t="n">
        <v>17.03</v>
      </c>
      <c r="G12" t="n">
        <v>68.14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207.06</v>
      </c>
      <c r="Q12" t="n">
        <v>183.28</v>
      </c>
      <c r="R12" t="n">
        <v>36.81</v>
      </c>
      <c r="S12" t="n">
        <v>26.24</v>
      </c>
      <c r="T12" t="n">
        <v>4387.35</v>
      </c>
      <c r="U12" t="n">
        <v>0.71</v>
      </c>
      <c r="V12" t="n">
        <v>0.89</v>
      </c>
      <c r="W12" t="n">
        <v>2.97</v>
      </c>
      <c r="X12" t="n">
        <v>0.28</v>
      </c>
      <c r="Y12" t="n">
        <v>0.5</v>
      </c>
      <c r="Z12" t="n">
        <v>10</v>
      </c>
      <c r="AA12" t="n">
        <v>582.8005913605705</v>
      </c>
      <c r="AB12" t="n">
        <v>797.4134804470083</v>
      </c>
      <c r="AC12" t="n">
        <v>721.3094570499941</v>
      </c>
      <c r="AD12" t="n">
        <v>582800.5913605705</v>
      </c>
      <c r="AE12" t="n">
        <v>797413.4804470083</v>
      </c>
      <c r="AF12" t="n">
        <v>2.107432651664315e-06</v>
      </c>
      <c r="AG12" t="n">
        <v>17.22222222222222</v>
      </c>
      <c r="AH12" t="n">
        <v>721309.457049994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5.053</v>
      </c>
      <c r="E13" t="n">
        <v>19.79</v>
      </c>
      <c r="F13" t="n">
        <v>17.01</v>
      </c>
      <c r="G13" t="n">
        <v>72.92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12</v>
      </c>
      <c r="N13" t="n">
        <v>32.74</v>
      </c>
      <c r="O13" t="n">
        <v>21819.6</v>
      </c>
      <c r="P13" t="n">
        <v>206.39</v>
      </c>
      <c r="Q13" t="n">
        <v>183.26</v>
      </c>
      <c r="R13" t="n">
        <v>36.29</v>
      </c>
      <c r="S13" t="n">
        <v>26.24</v>
      </c>
      <c r="T13" t="n">
        <v>4130.95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581.1712423251023</v>
      </c>
      <c r="AB13" t="n">
        <v>795.1841332148745</v>
      </c>
      <c r="AC13" t="n">
        <v>719.2928755887865</v>
      </c>
      <c r="AD13" t="n">
        <v>581171.2423251023</v>
      </c>
      <c r="AE13" t="n">
        <v>795184.1332148744</v>
      </c>
      <c r="AF13" t="n">
        <v>2.112994263321186e-06</v>
      </c>
      <c r="AG13" t="n">
        <v>17.17881944444444</v>
      </c>
      <c r="AH13" t="n">
        <v>719292.8755887866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5.0686</v>
      </c>
      <c r="E14" t="n">
        <v>19.73</v>
      </c>
      <c r="F14" t="n">
        <v>16.99</v>
      </c>
      <c r="G14" t="n">
        <v>78.40000000000001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11</v>
      </c>
      <c r="N14" t="n">
        <v>33.21</v>
      </c>
      <c r="O14" t="n">
        <v>22001.54</v>
      </c>
      <c r="P14" t="n">
        <v>205.93</v>
      </c>
      <c r="Q14" t="n">
        <v>183.27</v>
      </c>
      <c r="R14" t="n">
        <v>35.41</v>
      </c>
      <c r="S14" t="n">
        <v>26.24</v>
      </c>
      <c r="T14" t="n">
        <v>3698.7</v>
      </c>
      <c r="U14" t="n">
        <v>0.74</v>
      </c>
      <c r="V14" t="n">
        <v>0.9</v>
      </c>
      <c r="W14" t="n">
        <v>2.96</v>
      </c>
      <c r="X14" t="n">
        <v>0.23</v>
      </c>
      <c r="Y14" t="n">
        <v>0.5</v>
      </c>
      <c r="Z14" t="n">
        <v>10</v>
      </c>
      <c r="AA14" t="n">
        <v>569.7179560033833</v>
      </c>
      <c r="AB14" t="n">
        <v>779.5132415861672</v>
      </c>
      <c r="AC14" t="n">
        <v>705.1175918628885</v>
      </c>
      <c r="AD14" t="n">
        <v>569717.9560033833</v>
      </c>
      <c r="AE14" t="n">
        <v>779513.2415861671</v>
      </c>
      <c r="AF14" t="n">
        <v>2.119517657445036e-06</v>
      </c>
      <c r="AG14" t="n">
        <v>17.12673611111111</v>
      </c>
      <c r="AH14" t="n">
        <v>705117.5918628885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5.079</v>
      </c>
      <c r="E15" t="n">
        <v>19.69</v>
      </c>
      <c r="F15" t="n">
        <v>16.98</v>
      </c>
      <c r="G15" t="n">
        <v>84.89</v>
      </c>
      <c r="H15" t="n">
        <v>1.4</v>
      </c>
      <c r="I15" t="n">
        <v>12</v>
      </c>
      <c r="J15" t="n">
        <v>177.97</v>
      </c>
      <c r="K15" t="n">
        <v>50.28</v>
      </c>
      <c r="L15" t="n">
        <v>14</v>
      </c>
      <c r="M15" t="n">
        <v>10</v>
      </c>
      <c r="N15" t="n">
        <v>33.69</v>
      </c>
      <c r="O15" t="n">
        <v>22184.13</v>
      </c>
      <c r="P15" t="n">
        <v>205.45</v>
      </c>
      <c r="Q15" t="n">
        <v>183.26</v>
      </c>
      <c r="R15" t="n">
        <v>35.21</v>
      </c>
      <c r="S15" t="n">
        <v>26.24</v>
      </c>
      <c r="T15" t="n">
        <v>3600.47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568.53150553325</v>
      </c>
      <c r="AB15" t="n">
        <v>777.8898877104302</v>
      </c>
      <c r="AC15" t="n">
        <v>703.6491686026603</v>
      </c>
      <c r="AD15" t="n">
        <v>568531.5055332499</v>
      </c>
      <c r="AE15" t="n">
        <v>777889.8877104302</v>
      </c>
      <c r="AF15" t="n">
        <v>2.123866586860935e-06</v>
      </c>
      <c r="AG15" t="n">
        <v>17.09201388888889</v>
      </c>
      <c r="AH15" t="n">
        <v>703649.1686026603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5.0945</v>
      </c>
      <c r="E16" t="n">
        <v>19.63</v>
      </c>
      <c r="F16" t="n">
        <v>16.95</v>
      </c>
      <c r="G16" t="n">
        <v>92.45999999999999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204.68</v>
      </c>
      <c r="Q16" t="n">
        <v>183.28</v>
      </c>
      <c r="R16" t="n">
        <v>34.33</v>
      </c>
      <c r="S16" t="n">
        <v>26.24</v>
      </c>
      <c r="T16" t="n">
        <v>3166.5</v>
      </c>
      <c r="U16" t="n">
        <v>0.76</v>
      </c>
      <c r="V16" t="n">
        <v>0.9</v>
      </c>
      <c r="W16" t="n">
        <v>2.96</v>
      </c>
      <c r="X16" t="n">
        <v>0.19</v>
      </c>
      <c r="Y16" t="n">
        <v>0.5</v>
      </c>
      <c r="Z16" t="n">
        <v>10</v>
      </c>
      <c r="AA16" t="n">
        <v>566.6402764719933</v>
      </c>
      <c r="AB16" t="n">
        <v>775.3022246736812</v>
      </c>
      <c r="AC16" t="n">
        <v>701.3084684943308</v>
      </c>
      <c r="AD16" t="n">
        <v>566640.2764719933</v>
      </c>
      <c r="AE16" t="n">
        <v>775302.2246736812</v>
      </c>
      <c r="AF16" t="n">
        <v>2.130348164355785e-06</v>
      </c>
      <c r="AG16" t="n">
        <v>17.03993055555556</v>
      </c>
      <c r="AH16" t="n">
        <v>701308.4684943308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5.0956</v>
      </c>
      <c r="E17" t="n">
        <v>19.62</v>
      </c>
      <c r="F17" t="n">
        <v>16.95</v>
      </c>
      <c r="G17" t="n">
        <v>92.43000000000001</v>
      </c>
      <c r="H17" t="n">
        <v>1.57</v>
      </c>
      <c r="I17" t="n">
        <v>11</v>
      </c>
      <c r="J17" t="n">
        <v>180.95</v>
      </c>
      <c r="K17" t="n">
        <v>50.28</v>
      </c>
      <c r="L17" t="n">
        <v>16</v>
      </c>
      <c r="M17" t="n">
        <v>9</v>
      </c>
      <c r="N17" t="n">
        <v>34.67</v>
      </c>
      <c r="O17" t="n">
        <v>22551.28</v>
      </c>
      <c r="P17" t="n">
        <v>204.21</v>
      </c>
      <c r="Q17" t="n">
        <v>183.28</v>
      </c>
      <c r="R17" t="n">
        <v>34.17</v>
      </c>
      <c r="S17" t="n">
        <v>26.24</v>
      </c>
      <c r="T17" t="n">
        <v>3087.56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566.0732892974378</v>
      </c>
      <c r="AB17" t="n">
        <v>774.5264478077455</v>
      </c>
      <c r="AC17" t="n">
        <v>700.6067306836704</v>
      </c>
      <c r="AD17" t="n">
        <v>566073.2892974378</v>
      </c>
      <c r="AE17" t="n">
        <v>774526.4478077455</v>
      </c>
      <c r="AF17" t="n">
        <v>2.130808147274775e-06</v>
      </c>
      <c r="AG17" t="n">
        <v>17.03125</v>
      </c>
      <c r="AH17" t="n">
        <v>700606.7306836704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5.1092</v>
      </c>
      <c r="E18" t="n">
        <v>19.57</v>
      </c>
      <c r="F18" t="n">
        <v>16.93</v>
      </c>
      <c r="G18" t="n">
        <v>101.56</v>
      </c>
      <c r="H18" t="n">
        <v>1.65</v>
      </c>
      <c r="I18" t="n">
        <v>10</v>
      </c>
      <c r="J18" t="n">
        <v>182.45</v>
      </c>
      <c r="K18" t="n">
        <v>50.28</v>
      </c>
      <c r="L18" t="n">
        <v>17</v>
      </c>
      <c r="M18" t="n">
        <v>8</v>
      </c>
      <c r="N18" t="n">
        <v>35.17</v>
      </c>
      <c r="O18" t="n">
        <v>22735.98</v>
      </c>
      <c r="P18" t="n">
        <v>204.28</v>
      </c>
      <c r="Q18" t="n">
        <v>183.27</v>
      </c>
      <c r="R18" t="n">
        <v>33.52</v>
      </c>
      <c r="S18" t="n">
        <v>26.24</v>
      </c>
      <c r="T18" t="n">
        <v>2764.65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565.079529145699</v>
      </c>
      <c r="AB18" t="n">
        <v>773.1667413265328</v>
      </c>
      <c r="AC18" t="n">
        <v>699.3767926806646</v>
      </c>
      <c r="AD18" t="n">
        <v>565079.529145699</v>
      </c>
      <c r="AE18" t="n">
        <v>773166.7413265328</v>
      </c>
      <c r="AF18" t="n">
        <v>2.136495208818644e-06</v>
      </c>
      <c r="AG18" t="n">
        <v>16.98784722222222</v>
      </c>
      <c r="AH18" t="n">
        <v>699376.7926806646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5.1073</v>
      </c>
      <c r="E19" t="n">
        <v>19.58</v>
      </c>
      <c r="F19" t="n">
        <v>16.93</v>
      </c>
      <c r="G19" t="n">
        <v>101.6</v>
      </c>
      <c r="H19" t="n">
        <v>1.74</v>
      </c>
      <c r="I19" t="n">
        <v>10</v>
      </c>
      <c r="J19" t="n">
        <v>183.95</v>
      </c>
      <c r="K19" t="n">
        <v>50.28</v>
      </c>
      <c r="L19" t="n">
        <v>18</v>
      </c>
      <c r="M19" t="n">
        <v>8</v>
      </c>
      <c r="N19" t="n">
        <v>35.67</v>
      </c>
      <c r="O19" t="n">
        <v>22921.24</v>
      </c>
      <c r="P19" t="n">
        <v>203.18</v>
      </c>
      <c r="Q19" t="n">
        <v>183.26</v>
      </c>
      <c r="R19" t="n">
        <v>33.82</v>
      </c>
      <c r="S19" t="n">
        <v>26.24</v>
      </c>
      <c r="T19" t="n">
        <v>2915.94</v>
      </c>
      <c r="U19" t="n">
        <v>0.78</v>
      </c>
      <c r="V19" t="n">
        <v>0.9</v>
      </c>
      <c r="W19" t="n">
        <v>2.95</v>
      </c>
      <c r="X19" t="n">
        <v>0.18</v>
      </c>
      <c r="Y19" t="n">
        <v>0.5</v>
      </c>
      <c r="Z19" t="n">
        <v>10</v>
      </c>
      <c r="AA19" t="n">
        <v>564.0190188632936</v>
      </c>
      <c r="AB19" t="n">
        <v>771.7157043717341</v>
      </c>
      <c r="AC19" t="n">
        <v>698.0642406562886</v>
      </c>
      <c r="AD19" t="n">
        <v>564019.0188632936</v>
      </c>
      <c r="AE19" t="n">
        <v>771715.7043717341</v>
      </c>
      <c r="AF19" t="n">
        <v>2.135700692867662e-06</v>
      </c>
      <c r="AG19" t="n">
        <v>16.99652777777778</v>
      </c>
      <c r="AH19" t="n">
        <v>698064.2406562886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5.119</v>
      </c>
      <c r="E20" t="n">
        <v>19.54</v>
      </c>
      <c r="F20" t="n">
        <v>16.92</v>
      </c>
      <c r="G20" t="n">
        <v>112.8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203.37</v>
      </c>
      <c r="Q20" t="n">
        <v>183.3</v>
      </c>
      <c r="R20" t="n">
        <v>33.36</v>
      </c>
      <c r="S20" t="n">
        <v>26.24</v>
      </c>
      <c r="T20" t="n">
        <v>2689.56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563.489449333316</v>
      </c>
      <c r="AB20" t="n">
        <v>770.9911239778601</v>
      </c>
      <c r="AC20" t="n">
        <v>697.408813198251</v>
      </c>
      <c r="AD20" t="n">
        <v>563489.4493333159</v>
      </c>
      <c r="AE20" t="n">
        <v>770991.1239778601</v>
      </c>
      <c r="AF20" t="n">
        <v>2.140593238460548e-06</v>
      </c>
      <c r="AG20" t="n">
        <v>16.96180555555556</v>
      </c>
      <c r="AH20" t="n">
        <v>697408.813198251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5.1195</v>
      </c>
      <c r="E21" t="n">
        <v>19.53</v>
      </c>
      <c r="F21" t="n">
        <v>16.92</v>
      </c>
      <c r="G21" t="n">
        <v>112.79</v>
      </c>
      <c r="H21" t="n">
        <v>1.9</v>
      </c>
      <c r="I21" t="n">
        <v>9</v>
      </c>
      <c r="J21" t="n">
        <v>186.97</v>
      </c>
      <c r="K21" t="n">
        <v>50.28</v>
      </c>
      <c r="L21" t="n">
        <v>20</v>
      </c>
      <c r="M21" t="n">
        <v>7</v>
      </c>
      <c r="N21" t="n">
        <v>36.69</v>
      </c>
      <c r="O21" t="n">
        <v>23293.82</v>
      </c>
      <c r="P21" t="n">
        <v>203.08</v>
      </c>
      <c r="Q21" t="n">
        <v>183.27</v>
      </c>
      <c r="R21" t="n">
        <v>33.44</v>
      </c>
      <c r="S21" t="n">
        <v>26.24</v>
      </c>
      <c r="T21" t="n">
        <v>2733.48</v>
      </c>
      <c r="U21" t="n">
        <v>0.78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563.1520486081489</v>
      </c>
      <c r="AB21" t="n">
        <v>770.5294774206171</v>
      </c>
      <c r="AC21" t="n">
        <v>696.9912255405063</v>
      </c>
      <c r="AD21" t="n">
        <v>563152.0486081489</v>
      </c>
      <c r="AE21" t="n">
        <v>770529.4774206171</v>
      </c>
      <c r="AF21" t="n">
        <v>2.140802321605544e-06</v>
      </c>
      <c r="AG21" t="n">
        <v>16.953125</v>
      </c>
      <c r="AH21" t="n">
        <v>696991.2255405063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5.1372</v>
      </c>
      <c r="E22" t="n">
        <v>19.47</v>
      </c>
      <c r="F22" t="n">
        <v>16.88</v>
      </c>
      <c r="G22" t="n">
        <v>126.63</v>
      </c>
      <c r="H22" t="n">
        <v>1.98</v>
      </c>
      <c r="I22" t="n">
        <v>8</v>
      </c>
      <c r="J22" t="n">
        <v>188.49</v>
      </c>
      <c r="K22" t="n">
        <v>50.28</v>
      </c>
      <c r="L22" t="n">
        <v>21</v>
      </c>
      <c r="M22" t="n">
        <v>6</v>
      </c>
      <c r="N22" t="n">
        <v>37.21</v>
      </c>
      <c r="O22" t="n">
        <v>23481.16</v>
      </c>
      <c r="P22" t="n">
        <v>202.16</v>
      </c>
      <c r="Q22" t="n">
        <v>183.27</v>
      </c>
      <c r="R22" t="n">
        <v>32.24</v>
      </c>
      <c r="S22" t="n">
        <v>26.24</v>
      </c>
      <c r="T22" t="n">
        <v>2134.81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560.9573943981594</v>
      </c>
      <c r="AB22" t="n">
        <v>767.526654709199</v>
      </c>
      <c r="AC22" t="n">
        <v>694.2749880141777</v>
      </c>
      <c r="AD22" t="n">
        <v>560957.3943981595</v>
      </c>
      <c r="AE22" t="n">
        <v>767526.654709199</v>
      </c>
      <c r="AF22" t="n">
        <v>2.148203864938373e-06</v>
      </c>
      <c r="AG22" t="n">
        <v>16.90104166666667</v>
      </c>
      <c r="AH22" t="n">
        <v>694274.9880141777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5.1347</v>
      </c>
      <c r="E23" t="n">
        <v>19.48</v>
      </c>
      <c r="F23" t="n">
        <v>16.89</v>
      </c>
      <c r="G23" t="n">
        <v>126.7</v>
      </c>
      <c r="H23" t="n">
        <v>2.05</v>
      </c>
      <c r="I23" t="n">
        <v>8</v>
      </c>
      <c r="J23" t="n">
        <v>190.01</v>
      </c>
      <c r="K23" t="n">
        <v>50.28</v>
      </c>
      <c r="L23" t="n">
        <v>22</v>
      </c>
      <c r="M23" t="n">
        <v>6</v>
      </c>
      <c r="N23" t="n">
        <v>37.74</v>
      </c>
      <c r="O23" t="n">
        <v>23669.2</v>
      </c>
      <c r="P23" t="n">
        <v>202.74</v>
      </c>
      <c r="Q23" t="n">
        <v>183.26</v>
      </c>
      <c r="R23" t="n">
        <v>32.44</v>
      </c>
      <c r="S23" t="n">
        <v>26.24</v>
      </c>
      <c r="T23" t="n">
        <v>2234.36</v>
      </c>
      <c r="U23" t="n">
        <v>0.8100000000000001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561.7644904121645</v>
      </c>
      <c r="AB23" t="n">
        <v>768.6309590821237</v>
      </c>
      <c r="AC23" t="n">
        <v>695.2738991276515</v>
      </c>
      <c r="AD23" t="n">
        <v>561764.4904121645</v>
      </c>
      <c r="AE23" t="n">
        <v>768630.9590821237</v>
      </c>
      <c r="AF23" t="n">
        <v>2.147158449213397e-06</v>
      </c>
      <c r="AG23" t="n">
        <v>16.90972222222222</v>
      </c>
      <c r="AH23" t="n">
        <v>695273.8991276515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5.1338</v>
      </c>
      <c r="E24" t="n">
        <v>19.48</v>
      </c>
      <c r="F24" t="n">
        <v>16.9</v>
      </c>
      <c r="G24" t="n">
        <v>126.72</v>
      </c>
      <c r="H24" t="n">
        <v>2.13</v>
      </c>
      <c r="I24" t="n">
        <v>8</v>
      </c>
      <c r="J24" t="n">
        <v>191.55</v>
      </c>
      <c r="K24" t="n">
        <v>50.28</v>
      </c>
      <c r="L24" t="n">
        <v>23</v>
      </c>
      <c r="M24" t="n">
        <v>6</v>
      </c>
      <c r="N24" t="n">
        <v>38.27</v>
      </c>
      <c r="O24" t="n">
        <v>23857.96</v>
      </c>
      <c r="P24" t="n">
        <v>202.44</v>
      </c>
      <c r="Q24" t="n">
        <v>183.26</v>
      </c>
      <c r="R24" t="n">
        <v>32.62</v>
      </c>
      <c r="S24" t="n">
        <v>26.24</v>
      </c>
      <c r="T24" t="n">
        <v>2327.41</v>
      </c>
      <c r="U24" t="n">
        <v>0.8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561.5468648616283</v>
      </c>
      <c r="AB24" t="n">
        <v>768.3331942029184</v>
      </c>
      <c r="AC24" t="n">
        <v>695.0045525106019</v>
      </c>
      <c r="AD24" t="n">
        <v>561546.8648616283</v>
      </c>
      <c r="AE24" t="n">
        <v>768333.1942029184</v>
      </c>
      <c r="AF24" t="n">
        <v>2.146782099552406e-06</v>
      </c>
      <c r="AG24" t="n">
        <v>16.90972222222222</v>
      </c>
      <c r="AH24" t="n">
        <v>695004.5525106019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5.1481</v>
      </c>
      <c r="E25" t="n">
        <v>19.42</v>
      </c>
      <c r="F25" t="n">
        <v>16.87</v>
      </c>
      <c r="G25" t="n">
        <v>144.64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5</v>
      </c>
      <c r="N25" t="n">
        <v>38.8</v>
      </c>
      <c r="O25" t="n">
        <v>24047.45</v>
      </c>
      <c r="P25" t="n">
        <v>200.85</v>
      </c>
      <c r="Q25" t="n">
        <v>183.28</v>
      </c>
      <c r="R25" t="n">
        <v>32</v>
      </c>
      <c r="S25" t="n">
        <v>26.24</v>
      </c>
      <c r="T25" t="n">
        <v>2022.82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558.8981179918774</v>
      </c>
      <c r="AB25" t="n">
        <v>764.7090618812605</v>
      </c>
      <c r="AC25" t="n">
        <v>691.7263022912215</v>
      </c>
      <c r="AD25" t="n">
        <v>558898.1179918774</v>
      </c>
      <c r="AE25" t="n">
        <v>764709.0618812605</v>
      </c>
      <c r="AF25" t="n">
        <v>2.152761877499268e-06</v>
      </c>
      <c r="AG25" t="n">
        <v>16.85763888888889</v>
      </c>
      <c r="AH25" t="n">
        <v>691726.3022912215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5.1481</v>
      </c>
      <c r="E26" t="n">
        <v>19.42</v>
      </c>
      <c r="F26" t="n">
        <v>16.87</v>
      </c>
      <c r="G26" t="n">
        <v>144.64</v>
      </c>
      <c r="H26" t="n">
        <v>2.28</v>
      </c>
      <c r="I26" t="n">
        <v>7</v>
      </c>
      <c r="J26" t="n">
        <v>194.62</v>
      </c>
      <c r="K26" t="n">
        <v>50.28</v>
      </c>
      <c r="L26" t="n">
        <v>25</v>
      </c>
      <c r="M26" t="n">
        <v>5</v>
      </c>
      <c r="N26" t="n">
        <v>39.34</v>
      </c>
      <c r="O26" t="n">
        <v>24237.67</v>
      </c>
      <c r="P26" t="n">
        <v>202.08</v>
      </c>
      <c r="Q26" t="n">
        <v>183.28</v>
      </c>
      <c r="R26" t="n">
        <v>31.97</v>
      </c>
      <c r="S26" t="n">
        <v>26.24</v>
      </c>
      <c r="T26" t="n">
        <v>2008.86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560.1983275910225</v>
      </c>
      <c r="AB26" t="n">
        <v>766.48806601601</v>
      </c>
      <c r="AC26" t="n">
        <v>693.3355207681984</v>
      </c>
      <c r="AD26" t="n">
        <v>560198.3275910225</v>
      </c>
      <c r="AE26" t="n">
        <v>766488.06601601</v>
      </c>
      <c r="AF26" t="n">
        <v>2.152761877499268e-06</v>
      </c>
      <c r="AG26" t="n">
        <v>16.85763888888889</v>
      </c>
      <c r="AH26" t="n">
        <v>693335.5207681984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5.1466</v>
      </c>
      <c r="E27" t="n">
        <v>19.43</v>
      </c>
      <c r="F27" t="n">
        <v>16.88</v>
      </c>
      <c r="G27" t="n">
        <v>144.69</v>
      </c>
      <c r="H27" t="n">
        <v>2.35</v>
      </c>
      <c r="I27" t="n">
        <v>7</v>
      </c>
      <c r="J27" t="n">
        <v>196.17</v>
      </c>
      <c r="K27" t="n">
        <v>50.28</v>
      </c>
      <c r="L27" t="n">
        <v>26</v>
      </c>
      <c r="M27" t="n">
        <v>5</v>
      </c>
      <c r="N27" t="n">
        <v>39.89</v>
      </c>
      <c r="O27" t="n">
        <v>24428.62</v>
      </c>
      <c r="P27" t="n">
        <v>202.11</v>
      </c>
      <c r="Q27" t="n">
        <v>183.26</v>
      </c>
      <c r="R27" t="n">
        <v>32.14</v>
      </c>
      <c r="S27" t="n">
        <v>26.24</v>
      </c>
      <c r="T27" t="n">
        <v>2090.13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560.364301649597</v>
      </c>
      <c r="AB27" t="n">
        <v>766.7151590452104</v>
      </c>
      <c r="AC27" t="n">
        <v>693.540940357419</v>
      </c>
      <c r="AD27" t="n">
        <v>560364.301649597</v>
      </c>
      <c r="AE27" t="n">
        <v>766715.1590452103</v>
      </c>
      <c r="AF27" t="n">
        <v>2.152134628064282e-06</v>
      </c>
      <c r="AG27" t="n">
        <v>16.86631944444444</v>
      </c>
      <c r="AH27" t="n">
        <v>693540.940357419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5.1479</v>
      </c>
      <c r="E28" t="n">
        <v>19.43</v>
      </c>
      <c r="F28" t="n">
        <v>16.88</v>
      </c>
      <c r="G28" t="n">
        <v>144.65</v>
      </c>
      <c r="H28" t="n">
        <v>2.42</v>
      </c>
      <c r="I28" t="n">
        <v>7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201.35</v>
      </c>
      <c r="Q28" t="n">
        <v>183.27</v>
      </c>
      <c r="R28" t="n">
        <v>32.03</v>
      </c>
      <c r="S28" t="n">
        <v>26.24</v>
      </c>
      <c r="T28" t="n">
        <v>2038.69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559.4863458050987</v>
      </c>
      <c r="AB28" t="n">
        <v>765.5139011260898</v>
      </c>
      <c r="AC28" t="n">
        <v>692.4543288081229</v>
      </c>
      <c r="AD28" t="n">
        <v>559486.3458050988</v>
      </c>
      <c r="AE28" t="n">
        <v>765513.9011260897</v>
      </c>
      <c r="AF28" t="n">
        <v>2.152678244241269e-06</v>
      </c>
      <c r="AG28" t="n">
        <v>16.86631944444444</v>
      </c>
      <c r="AH28" t="n">
        <v>692454.3288081229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5.1462</v>
      </c>
      <c r="E29" t="n">
        <v>19.43</v>
      </c>
      <c r="F29" t="n">
        <v>16.88</v>
      </c>
      <c r="G29" t="n">
        <v>144.7</v>
      </c>
      <c r="H29" t="n">
        <v>2.49</v>
      </c>
      <c r="I29" t="n">
        <v>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200.43</v>
      </c>
      <c r="Q29" t="n">
        <v>183.26</v>
      </c>
      <c r="R29" t="n">
        <v>32.14</v>
      </c>
      <c r="S29" t="n">
        <v>26.24</v>
      </c>
      <c r="T29" t="n">
        <v>2093.69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  <c r="AA29" t="n">
        <v>558.6106938556705</v>
      </c>
      <c r="AB29" t="n">
        <v>764.3157954978442</v>
      </c>
      <c r="AC29" t="n">
        <v>691.3705686994856</v>
      </c>
      <c r="AD29" t="n">
        <v>558610.6938556705</v>
      </c>
      <c r="AE29" t="n">
        <v>764315.7954978442</v>
      </c>
      <c r="AF29" t="n">
        <v>2.151967361548286e-06</v>
      </c>
      <c r="AG29" t="n">
        <v>16.86631944444444</v>
      </c>
      <c r="AH29" t="n">
        <v>691370.5686994856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5.1638</v>
      </c>
      <c r="E30" t="n">
        <v>19.37</v>
      </c>
      <c r="F30" t="n">
        <v>16.85</v>
      </c>
      <c r="G30" t="n">
        <v>168.48</v>
      </c>
      <c r="H30" t="n">
        <v>2.56</v>
      </c>
      <c r="I30" t="n">
        <v>6</v>
      </c>
      <c r="J30" t="n">
        <v>200.85</v>
      </c>
      <c r="K30" t="n">
        <v>50.28</v>
      </c>
      <c r="L30" t="n">
        <v>29</v>
      </c>
      <c r="M30" t="n">
        <v>4</v>
      </c>
      <c r="N30" t="n">
        <v>41.57</v>
      </c>
      <c r="O30" t="n">
        <v>25006.03</v>
      </c>
      <c r="P30" t="n">
        <v>199.54</v>
      </c>
      <c r="Q30" t="n">
        <v>183.27</v>
      </c>
      <c r="R30" t="n">
        <v>31.08</v>
      </c>
      <c r="S30" t="n">
        <v>26.24</v>
      </c>
      <c r="T30" t="n">
        <v>1565.79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556.5283167670688</v>
      </c>
      <c r="AB30" t="n">
        <v>761.466595297226</v>
      </c>
      <c r="AC30" t="n">
        <v>688.7932921671367</v>
      </c>
      <c r="AD30" t="n">
        <v>556528.3167670688</v>
      </c>
      <c r="AE30" t="n">
        <v>761466.595297226</v>
      </c>
      <c r="AF30" t="n">
        <v>2.159327088252116e-06</v>
      </c>
      <c r="AG30" t="n">
        <v>16.81423611111111</v>
      </c>
      <c r="AH30" t="n">
        <v>688793.2921671367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5.164</v>
      </c>
      <c r="E31" t="n">
        <v>19.36</v>
      </c>
      <c r="F31" t="n">
        <v>16.85</v>
      </c>
      <c r="G31" t="n">
        <v>168.47</v>
      </c>
      <c r="H31" t="n">
        <v>2.63</v>
      </c>
      <c r="I31" t="n">
        <v>6</v>
      </c>
      <c r="J31" t="n">
        <v>202.43</v>
      </c>
      <c r="K31" t="n">
        <v>50.28</v>
      </c>
      <c r="L31" t="n">
        <v>30</v>
      </c>
      <c r="M31" t="n">
        <v>4</v>
      </c>
      <c r="N31" t="n">
        <v>42.15</v>
      </c>
      <c r="O31" t="n">
        <v>25200.04</v>
      </c>
      <c r="P31" t="n">
        <v>200.59</v>
      </c>
      <c r="Q31" t="n">
        <v>183.26</v>
      </c>
      <c r="R31" t="n">
        <v>31.13</v>
      </c>
      <c r="S31" t="n">
        <v>26.24</v>
      </c>
      <c r="T31" t="n">
        <v>1593.03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557.6235504445649</v>
      </c>
      <c r="AB31" t="n">
        <v>762.9651423330758</v>
      </c>
      <c r="AC31" t="n">
        <v>690.148819977109</v>
      </c>
      <c r="AD31" t="n">
        <v>557623.5504445649</v>
      </c>
      <c r="AE31" t="n">
        <v>762965.1423330759</v>
      </c>
      <c r="AF31" t="n">
        <v>2.159410721510114e-06</v>
      </c>
      <c r="AG31" t="n">
        <v>16.80555555555556</v>
      </c>
      <c r="AH31" t="n">
        <v>690148.8199771091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5.1648</v>
      </c>
      <c r="E32" t="n">
        <v>19.36</v>
      </c>
      <c r="F32" t="n">
        <v>16.84</v>
      </c>
      <c r="G32" t="n">
        <v>168.44</v>
      </c>
      <c r="H32" t="n">
        <v>2.7</v>
      </c>
      <c r="I32" t="n">
        <v>6</v>
      </c>
      <c r="J32" t="n">
        <v>204.01</v>
      </c>
      <c r="K32" t="n">
        <v>50.28</v>
      </c>
      <c r="L32" t="n">
        <v>31</v>
      </c>
      <c r="M32" t="n">
        <v>4</v>
      </c>
      <c r="N32" t="n">
        <v>42.73</v>
      </c>
      <c r="O32" t="n">
        <v>25394.96</v>
      </c>
      <c r="P32" t="n">
        <v>200.82</v>
      </c>
      <c r="Q32" t="n">
        <v>183.26</v>
      </c>
      <c r="R32" t="n">
        <v>30.93</v>
      </c>
      <c r="S32" t="n">
        <v>26.24</v>
      </c>
      <c r="T32" t="n">
        <v>1491.49</v>
      </c>
      <c r="U32" t="n">
        <v>0.85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557.7724972021064</v>
      </c>
      <c r="AB32" t="n">
        <v>763.1689378578113</v>
      </c>
      <c r="AC32" t="n">
        <v>690.3331655429928</v>
      </c>
      <c r="AD32" t="n">
        <v>557772.4972021064</v>
      </c>
      <c r="AE32" t="n">
        <v>763168.9378578113</v>
      </c>
      <c r="AF32" t="n">
        <v>2.159745254542106e-06</v>
      </c>
      <c r="AG32" t="n">
        <v>16.80555555555556</v>
      </c>
      <c r="AH32" t="n">
        <v>690333.1655429928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5.1633</v>
      </c>
      <c r="E33" t="n">
        <v>19.37</v>
      </c>
      <c r="F33" t="n">
        <v>16.85</v>
      </c>
      <c r="G33" t="n">
        <v>168.5</v>
      </c>
      <c r="H33" t="n">
        <v>2.76</v>
      </c>
      <c r="I33" t="n">
        <v>6</v>
      </c>
      <c r="J33" t="n">
        <v>205.59</v>
      </c>
      <c r="K33" t="n">
        <v>50.28</v>
      </c>
      <c r="L33" t="n">
        <v>32</v>
      </c>
      <c r="M33" t="n">
        <v>4</v>
      </c>
      <c r="N33" t="n">
        <v>43.31</v>
      </c>
      <c r="O33" t="n">
        <v>25590.57</v>
      </c>
      <c r="P33" t="n">
        <v>201.2</v>
      </c>
      <c r="Q33" t="n">
        <v>183.26</v>
      </c>
      <c r="R33" t="n">
        <v>31.2</v>
      </c>
      <c r="S33" t="n">
        <v>26.24</v>
      </c>
      <c r="T33" t="n">
        <v>1625.89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558.3061188864385</v>
      </c>
      <c r="AB33" t="n">
        <v>763.8990625880417</v>
      </c>
      <c r="AC33" t="n">
        <v>690.9936081937063</v>
      </c>
      <c r="AD33" t="n">
        <v>558306.1188864385</v>
      </c>
      <c r="AE33" t="n">
        <v>763899.0625880418</v>
      </c>
      <c r="AF33" t="n">
        <v>2.159118005107121e-06</v>
      </c>
      <c r="AG33" t="n">
        <v>16.81423611111111</v>
      </c>
      <c r="AH33" t="n">
        <v>690993.6081937064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5.163</v>
      </c>
      <c r="E34" t="n">
        <v>19.37</v>
      </c>
      <c r="F34" t="n">
        <v>16.85</v>
      </c>
      <c r="G34" t="n">
        <v>168.51</v>
      </c>
      <c r="H34" t="n">
        <v>2.83</v>
      </c>
      <c r="I34" t="n">
        <v>6</v>
      </c>
      <c r="J34" t="n">
        <v>207.19</v>
      </c>
      <c r="K34" t="n">
        <v>50.28</v>
      </c>
      <c r="L34" t="n">
        <v>33</v>
      </c>
      <c r="M34" t="n">
        <v>4</v>
      </c>
      <c r="N34" t="n">
        <v>43.91</v>
      </c>
      <c r="O34" t="n">
        <v>25786.97</v>
      </c>
      <c r="P34" t="n">
        <v>200.75</v>
      </c>
      <c r="Q34" t="n">
        <v>183.26</v>
      </c>
      <c r="R34" t="n">
        <v>31.21</v>
      </c>
      <c r="S34" t="n">
        <v>26.24</v>
      </c>
      <c r="T34" t="n">
        <v>1628.91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557.848837589243</v>
      </c>
      <c r="AB34" t="n">
        <v>763.2733901433917</v>
      </c>
      <c r="AC34" t="n">
        <v>690.4276490490369</v>
      </c>
      <c r="AD34" t="n">
        <v>557848.837589243</v>
      </c>
      <c r="AE34" t="n">
        <v>763273.3901433917</v>
      </c>
      <c r="AF34" t="n">
        <v>2.158992555220124e-06</v>
      </c>
      <c r="AG34" t="n">
        <v>16.81423611111111</v>
      </c>
      <c r="AH34" t="n">
        <v>690427.6490490369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5.162</v>
      </c>
      <c r="E35" t="n">
        <v>19.37</v>
      </c>
      <c r="F35" t="n">
        <v>16.85</v>
      </c>
      <c r="G35" t="n">
        <v>168.54</v>
      </c>
      <c r="H35" t="n">
        <v>2.89</v>
      </c>
      <c r="I35" t="n">
        <v>6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199.95</v>
      </c>
      <c r="Q35" t="n">
        <v>183.26</v>
      </c>
      <c r="R35" t="n">
        <v>31.23</v>
      </c>
      <c r="S35" t="n">
        <v>26.24</v>
      </c>
      <c r="T35" t="n">
        <v>1643.84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557.0621468861893</v>
      </c>
      <c r="AB35" t="n">
        <v>762.1970052171293</v>
      </c>
      <c r="AC35" t="n">
        <v>689.4539927894214</v>
      </c>
      <c r="AD35" t="n">
        <v>557062.1468861894</v>
      </c>
      <c r="AE35" t="n">
        <v>762197.0052171294</v>
      </c>
      <c r="AF35" t="n">
        <v>2.158574388930133e-06</v>
      </c>
      <c r="AG35" t="n">
        <v>16.81423611111111</v>
      </c>
      <c r="AH35" t="n">
        <v>689453.9927894213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5.1626</v>
      </c>
      <c r="E36" t="n">
        <v>19.37</v>
      </c>
      <c r="F36" t="n">
        <v>16.85</v>
      </c>
      <c r="G36" t="n">
        <v>168.52</v>
      </c>
      <c r="H36" t="n">
        <v>2.96</v>
      </c>
      <c r="I36" t="n">
        <v>6</v>
      </c>
      <c r="J36" t="n">
        <v>210.39</v>
      </c>
      <c r="K36" t="n">
        <v>50.28</v>
      </c>
      <c r="L36" t="n">
        <v>35</v>
      </c>
      <c r="M36" t="n">
        <v>4</v>
      </c>
      <c r="N36" t="n">
        <v>45.11</v>
      </c>
      <c r="O36" t="n">
        <v>26182.25</v>
      </c>
      <c r="P36" t="n">
        <v>198.47</v>
      </c>
      <c r="Q36" t="n">
        <v>183.26</v>
      </c>
      <c r="R36" t="n">
        <v>31.31</v>
      </c>
      <c r="S36" t="n">
        <v>26.24</v>
      </c>
      <c r="T36" t="n">
        <v>1682.77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  <c r="AA36" t="n">
        <v>555.4681383766555</v>
      </c>
      <c r="AB36" t="n">
        <v>760.016012451693</v>
      </c>
      <c r="AC36" t="n">
        <v>687.4811509124755</v>
      </c>
      <c r="AD36" t="n">
        <v>555468.1383766555</v>
      </c>
      <c r="AE36" t="n">
        <v>760016.0124516929</v>
      </c>
      <c r="AF36" t="n">
        <v>2.158825288704128e-06</v>
      </c>
      <c r="AG36" t="n">
        <v>16.81423611111111</v>
      </c>
      <c r="AH36" t="n">
        <v>687481.1509124755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5.174</v>
      </c>
      <c r="E37" t="n">
        <v>19.33</v>
      </c>
      <c r="F37" t="n">
        <v>16.84</v>
      </c>
      <c r="G37" t="n">
        <v>202.1</v>
      </c>
      <c r="H37" t="n">
        <v>3.02</v>
      </c>
      <c r="I37" t="n">
        <v>5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198.6</v>
      </c>
      <c r="Q37" t="n">
        <v>183.26</v>
      </c>
      <c r="R37" t="n">
        <v>31</v>
      </c>
      <c r="S37" t="n">
        <v>26.24</v>
      </c>
      <c r="T37" t="n">
        <v>1530.65</v>
      </c>
      <c r="U37" t="n">
        <v>0.85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554.9172585906636</v>
      </c>
      <c r="AB37" t="n">
        <v>759.2622744253979</v>
      </c>
      <c r="AC37" t="n">
        <v>686.799348585532</v>
      </c>
      <c r="AD37" t="n">
        <v>554917.2585906636</v>
      </c>
      <c r="AE37" t="n">
        <v>759262.2744253979</v>
      </c>
      <c r="AF37" t="n">
        <v>2.163592384410018e-06</v>
      </c>
      <c r="AG37" t="n">
        <v>16.77951388888889</v>
      </c>
      <c r="AH37" t="n">
        <v>686799.348585532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5.1749</v>
      </c>
      <c r="E38" t="n">
        <v>19.32</v>
      </c>
      <c r="F38" t="n">
        <v>16.84</v>
      </c>
      <c r="G38" t="n">
        <v>202.06</v>
      </c>
      <c r="H38" t="n">
        <v>3.08</v>
      </c>
      <c r="I38" t="n">
        <v>5</v>
      </c>
      <c r="J38" t="n">
        <v>213.62</v>
      </c>
      <c r="K38" t="n">
        <v>50.28</v>
      </c>
      <c r="L38" t="n">
        <v>37</v>
      </c>
      <c r="M38" t="n">
        <v>3</v>
      </c>
      <c r="N38" t="n">
        <v>46.34</v>
      </c>
      <c r="O38" t="n">
        <v>26580.87</v>
      </c>
      <c r="P38" t="n">
        <v>199.46</v>
      </c>
      <c r="Q38" t="n">
        <v>183.26</v>
      </c>
      <c r="R38" t="n">
        <v>30.82</v>
      </c>
      <c r="S38" t="n">
        <v>26.24</v>
      </c>
      <c r="T38" t="n">
        <v>1441.46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555.7712500279317</v>
      </c>
      <c r="AB38" t="n">
        <v>760.4307431853115</v>
      </c>
      <c r="AC38" t="n">
        <v>687.8563003269558</v>
      </c>
      <c r="AD38" t="n">
        <v>555771.2500279318</v>
      </c>
      <c r="AE38" t="n">
        <v>760430.7431853114</v>
      </c>
      <c r="AF38" t="n">
        <v>2.163968734071009e-06</v>
      </c>
      <c r="AG38" t="n">
        <v>16.77083333333333</v>
      </c>
      <c r="AH38" t="n">
        <v>687856.3003269557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5.1772</v>
      </c>
      <c r="E39" t="n">
        <v>19.32</v>
      </c>
      <c r="F39" t="n">
        <v>16.83</v>
      </c>
      <c r="G39" t="n">
        <v>201.96</v>
      </c>
      <c r="H39" t="n">
        <v>3.14</v>
      </c>
      <c r="I39" t="n">
        <v>5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199.88</v>
      </c>
      <c r="Q39" t="n">
        <v>183.26</v>
      </c>
      <c r="R39" t="n">
        <v>30.63</v>
      </c>
      <c r="S39" t="n">
        <v>26.24</v>
      </c>
      <c r="T39" t="n">
        <v>1345.26</v>
      </c>
      <c r="U39" t="n">
        <v>0.86</v>
      </c>
      <c r="V39" t="n">
        <v>0.9</v>
      </c>
      <c r="W39" t="n">
        <v>2.94</v>
      </c>
      <c r="X39" t="n">
        <v>0.07000000000000001</v>
      </c>
      <c r="Y39" t="n">
        <v>0.5</v>
      </c>
      <c r="Z39" t="n">
        <v>10</v>
      </c>
      <c r="AA39" t="n">
        <v>556.0356490073304</v>
      </c>
      <c r="AB39" t="n">
        <v>760.7925055333844</v>
      </c>
      <c r="AC39" t="n">
        <v>688.1835365842652</v>
      </c>
      <c r="AD39" t="n">
        <v>556035.6490073304</v>
      </c>
      <c r="AE39" t="n">
        <v>760792.5055333844</v>
      </c>
      <c r="AF39" t="n">
        <v>2.164930516537987e-06</v>
      </c>
      <c r="AG39" t="n">
        <v>16.77083333333333</v>
      </c>
      <c r="AH39" t="n">
        <v>688183.5365842652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5.1751</v>
      </c>
      <c r="E40" t="n">
        <v>19.32</v>
      </c>
      <c r="F40" t="n">
        <v>16.84</v>
      </c>
      <c r="G40" t="n">
        <v>202.05</v>
      </c>
      <c r="H40" t="n">
        <v>3.2</v>
      </c>
      <c r="I40" t="n">
        <v>5</v>
      </c>
      <c r="J40" t="n">
        <v>216.88</v>
      </c>
      <c r="K40" t="n">
        <v>50.28</v>
      </c>
      <c r="L40" t="n">
        <v>39</v>
      </c>
      <c r="M40" t="n">
        <v>3</v>
      </c>
      <c r="N40" t="n">
        <v>47.6</v>
      </c>
      <c r="O40" t="n">
        <v>26982.93</v>
      </c>
      <c r="P40" t="n">
        <v>200.46</v>
      </c>
      <c r="Q40" t="n">
        <v>183.26</v>
      </c>
      <c r="R40" t="n">
        <v>30.75</v>
      </c>
      <c r="S40" t="n">
        <v>26.24</v>
      </c>
      <c r="T40" t="n">
        <v>1406.46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556.8115855181813</v>
      </c>
      <c r="AB40" t="n">
        <v>761.8541760994333</v>
      </c>
      <c r="AC40" t="n">
        <v>689.1438828015544</v>
      </c>
      <c r="AD40" t="n">
        <v>556811.5855181813</v>
      </c>
      <c r="AE40" t="n">
        <v>761854.1760994333</v>
      </c>
      <c r="AF40" t="n">
        <v>2.164052367329007e-06</v>
      </c>
      <c r="AG40" t="n">
        <v>16.77083333333333</v>
      </c>
      <c r="AH40" t="n">
        <v>689143.8828015544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5.1753</v>
      </c>
      <c r="E41" t="n">
        <v>19.32</v>
      </c>
      <c r="F41" t="n">
        <v>16.84</v>
      </c>
      <c r="G41" t="n">
        <v>202.04</v>
      </c>
      <c r="H41" t="n">
        <v>3.25</v>
      </c>
      <c r="I41" t="n">
        <v>5</v>
      </c>
      <c r="J41" t="n">
        <v>218.52</v>
      </c>
      <c r="K41" t="n">
        <v>50.28</v>
      </c>
      <c r="L41" t="n">
        <v>40</v>
      </c>
      <c r="M41" t="n">
        <v>3</v>
      </c>
      <c r="N41" t="n">
        <v>48.24</v>
      </c>
      <c r="O41" t="n">
        <v>27185.27</v>
      </c>
      <c r="P41" t="n">
        <v>200.51</v>
      </c>
      <c r="Q41" t="n">
        <v>183.26</v>
      </c>
      <c r="R41" t="n">
        <v>30.78</v>
      </c>
      <c r="S41" t="n">
        <v>26.24</v>
      </c>
      <c r="T41" t="n">
        <v>1421.19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556.8528916240846</v>
      </c>
      <c r="AB41" t="n">
        <v>761.9106929358272</v>
      </c>
      <c r="AC41" t="n">
        <v>689.1950057504047</v>
      </c>
      <c r="AD41" t="n">
        <v>556852.8916240846</v>
      </c>
      <c r="AE41" t="n">
        <v>761910.6929358272</v>
      </c>
      <c r="AF41" t="n">
        <v>2.164136000587005e-06</v>
      </c>
      <c r="AG41" t="n">
        <v>16.77083333333333</v>
      </c>
      <c r="AH41" t="n">
        <v>689195.0057504047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4.4069</v>
      </c>
      <c r="E2" t="n">
        <v>22.69</v>
      </c>
      <c r="F2" t="n">
        <v>18.94</v>
      </c>
      <c r="G2" t="n">
        <v>10.52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148.87</v>
      </c>
      <c r="Q2" t="n">
        <v>183.3</v>
      </c>
      <c r="R2" t="n">
        <v>95.73999999999999</v>
      </c>
      <c r="S2" t="n">
        <v>26.24</v>
      </c>
      <c r="T2" t="n">
        <v>33384.19</v>
      </c>
      <c r="U2" t="n">
        <v>0.27</v>
      </c>
      <c r="V2" t="n">
        <v>0.8</v>
      </c>
      <c r="W2" t="n">
        <v>3.13</v>
      </c>
      <c r="X2" t="n">
        <v>2.18</v>
      </c>
      <c r="Y2" t="n">
        <v>0.5</v>
      </c>
      <c r="Z2" t="n">
        <v>10</v>
      </c>
      <c r="AA2" t="n">
        <v>536.9521828402034</v>
      </c>
      <c r="AB2" t="n">
        <v>734.6816652204125</v>
      </c>
      <c r="AC2" t="n">
        <v>664.5646782239689</v>
      </c>
      <c r="AD2" t="n">
        <v>536952.1828402034</v>
      </c>
      <c r="AE2" t="n">
        <v>734681.6652204124</v>
      </c>
      <c r="AF2" t="n">
        <v>2.246801782614323e-06</v>
      </c>
      <c r="AG2" t="n">
        <v>19.69618055555556</v>
      </c>
      <c r="AH2" t="n">
        <v>664564.6782239689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4.8716</v>
      </c>
      <c r="E3" t="n">
        <v>20.53</v>
      </c>
      <c r="F3" t="n">
        <v>17.76</v>
      </c>
      <c r="G3" t="n">
        <v>20.89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138.28</v>
      </c>
      <c r="Q3" t="n">
        <v>183.3</v>
      </c>
      <c r="R3" t="n">
        <v>59.45</v>
      </c>
      <c r="S3" t="n">
        <v>26.24</v>
      </c>
      <c r="T3" t="n">
        <v>15526.17</v>
      </c>
      <c r="U3" t="n">
        <v>0.44</v>
      </c>
      <c r="V3" t="n">
        <v>0.86</v>
      </c>
      <c r="W3" t="n">
        <v>3.02</v>
      </c>
      <c r="X3" t="n">
        <v>1</v>
      </c>
      <c r="Y3" t="n">
        <v>0.5</v>
      </c>
      <c r="Z3" t="n">
        <v>10</v>
      </c>
      <c r="AA3" t="n">
        <v>477.4072943814938</v>
      </c>
      <c r="AB3" t="n">
        <v>653.209721896127</v>
      </c>
      <c r="AC3" t="n">
        <v>590.8683028239625</v>
      </c>
      <c r="AD3" t="n">
        <v>477407.2943814938</v>
      </c>
      <c r="AE3" t="n">
        <v>653209.721896127</v>
      </c>
      <c r="AF3" t="n">
        <v>2.483723153278708e-06</v>
      </c>
      <c r="AG3" t="n">
        <v>17.82118055555556</v>
      </c>
      <c r="AH3" t="n">
        <v>590868.3028239625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5.0364</v>
      </c>
      <c r="E4" t="n">
        <v>19.86</v>
      </c>
      <c r="F4" t="n">
        <v>17.39</v>
      </c>
      <c r="G4" t="n">
        <v>31.63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134.06</v>
      </c>
      <c r="Q4" t="n">
        <v>183.29</v>
      </c>
      <c r="R4" t="n">
        <v>48.09</v>
      </c>
      <c r="S4" t="n">
        <v>26.24</v>
      </c>
      <c r="T4" t="n">
        <v>9934.200000000001</v>
      </c>
      <c r="U4" t="n">
        <v>0.55</v>
      </c>
      <c r="V4" t="n">
        <v>0.87</v>
      </c>
      <c r="W4" t="n">
        <v>2.99</v>
      </c>
      <c r="X4" t="n">
        <v>0.64</v>
      </c>
      <c r="Y4" t="n">
        <v>0.5</v>
      </c>
      <c r="Z4" t="n">
        <v>10</v>
      </c>
      <c r="AA4" t="n">
        <v>455.2470931682415</v>
      </c>
      <c r="AB4" t="n">
        <v>622.8891569570759</v>
      </c>
      <c r="AC4" t="n">
        <v>563.4414900475144</v>
      </c>
      <c r="AD4" t="n">
        <v>455247.0931682414</v>
      </c>
      <c r="AE4" t="n">
        <v>622889.1569570759</v>
      </c>
      <c r="AF4" t="n">
        <v>2.567744332287726e-06</v>
      </c>
      <c r="AG4" t="n">
        <v>17.23958333333333</v>
      </c>
      <c r="AH4" t="n">
        <v>563441.4900475144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5.1125</v>
      </c>
      <c r="E5" t="n">
        <v>19.56</v>
      </c>
      <c r="F5" t="n">
        <v>17.24</v>
      </c>
      <c r="G5" t="n">
        <v>41.37</v>
      </c>
      <c r="H5" t="n">
        <v>0.83</v>
      </c>
      <c r="I5" t="n">
        <v>25</v>
      </c>
      <c r="J5" t="n">
        <v>84.45999999999999</v>
      </c>
      <c r="K5" t="n">
        <v>35.1</v>
      </c>
      <c r="L5" t="n">
        <v>4</v>
      </c>
      <c r="M5" t="n">
        <v>23</v>
      </c>
      <c r="N5" t="n">
        <v>10.36</v>
      </c>
      <c r="O5" t="n">
        <v>10650.22</v>
      </c>
      <c r="P5" t="n">
        <v>131.86</v>
      </c>
      <c r="Q5" t="n">
        <v>183.27</v>
      </c>
      <c r="R5" t="n">
        <v>43.18</v>
      </c>
      <c r="S5" t="n">
        <v>26.24</v>
      </c>
      <c r="T5" t="n">
        <v>7519.03</v>
      </c>
      <c r="U5" t="n">
        <v>0.61</v>
      </c>
      <c r="V5" t="n">
        <v>0.88</v>
      </c>
      <c r="W5" t="n">
        <v>2.98</v>
      </c>
      <c r="X5" t="n">
        <v>0.48</v>
      </c>
      <c r="Y5" t="n">
        <v>0.5</v>
      </c>
      <c r="Z5" t="n">
        <v>10</v>
      </c>
      <c r="AA5" t="n">
        <v>440.1969607487471</v>
      </c>
      <c r="AB5" t="n">
        <v>602.2969018157416</v>
      </c>
      <c r="AC5" t="n">
        <v>544.8145308354574</v>
      </c>
      <c r="AD5" t="n">
        <v>440196.960748747</v>
      </c>
      <c r="AE5" t="n">
        <v>602296.9018157417</v>
      </c>
      <c r="AF5" t="n">
        <v>2.606542947109244e-06</v>
      </c>
      <c r="AG5" t="n">
        <v>16.97916666666667</v>
      </c>
      <c r="AH5" t="n">
        <v>544814.5308354574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5.162</v>
      </c>
      <c r="E6" t="n">
        <v>19.37</v>
      </c>
      <c r="F6" t="n">
        <v>17.14</v>
      </c>
      <c r="G6" t="n">
        <v>51.41</v>
      </c>
      <c r="H6" t="n">
        <v>1.02</v>
      </c>
      <c r="I6" t="n">
        <v>20</v>
      </c>
      <c r="J6" t="n">
        <v>85.67</v>
      </c>
      <c r="K6" t="n">
        <v>35.1</v>
      </c>
      <c r="L6" t="n">
        <v>5</v>
      </c>
      <c r="M6" t="n">
        <v>18</v>
      </c>
      <c r="N6" t="n">
        <v>10.57</v>
      </c>
      <c r="O6" t="n">
        <v>10799.59</v>
      </c>
      <c r="P6" t="n">
        <v>129.95</v>
      </c>
      <c r="Q6" t="n">
        <v>183.26</v>
      </c>
      <c r="R6" t="n">
        <v>39.85</v>
      </c>
      <c r="S6" t="n">
        <v>26.24</v>
      </c>
      <c r="T6" t="n">
        <v>5881.51</v>
      </c>
      <c r="U6" t="n">
        <v>0.66</v>
      </c>
      <c r="V6" t="n">
        <v>0.89</v>
      </c>
      <c r="W6" t="n">
        <v>2.98</v>
      </c>
      <c r="X6" t="n">
        <v>0.38</v>
      </c>
      <c r="Y6" t="n">
        <v>0.5</v>
      </c>
      <c r="Z6" t="n">
        <v>10</v>
      </c>
      <c r="AA6" t="n">
        <v>435.9171566590859</v>
      </c>
      <c r="AB6" t="n">
        <v>596.4410850486366</v>
      </c>
      <c r="AC6" t="n">
        <v>539.5175850019144</v>
      </c>
      <c r="AD6" t="n">
        <v>435917.1566590859</v>
      </c>
      <c r="AE6" t="n">
        <v>596441.0850486367</v>
      </c>
      <c r="AF6" t="n">
        <v>2.631779891047026e-06</v>
      </c>
      <c r="AG6" t="n">
        <v>16.81423611111111</v>
      </c>
      <c r="AH6" t="n">
        <v>539517.5850019144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5.1881</v>
      </c>
      <c r="E7" t="n">
        <v>19.27</v>
      </c>
      <c r="F7" t="n">
        <v>17.09</v>
      </c>
      <c r="G7" t="n">
        <v>60.32</v>
      </c>
      <c r="H7" t="n">
        <v>1.21</v>
      </c>
      <c r="I7" t="n">
        <v>17</v>
      </c>
      <c r="J7" t="n">
        <v>86.88</v>
      </c>
      <c r="K7" t="n">
        <v>35.1</v>
      </c>
      <c r="L7" t="n">
        <v>6</v>
      </c>
      <c r="M7" t="n">
        <v>15</v>
      </c>
      <c r="N7" t="n">
        <v>10.78</v>
      </c>
      <c r="O7" t="n">
        <v>10949.33</v>
      </c>
      <c r="P7" t="n">
        <v>128.1</v>
      </c>
      <c r="Q7" t="n">
        <v>183.26</v>
      </c>
      <c r="R7" t="n">
        <v>38.63</v>
      </c>
      <c r="S7" t="n">
        <v>26.24</v>
      </c>
      <c r="T7" t="n">
        <v>5284.19</v>
      </c>
      <c r="U7" t="n">
        <v>0.68</v>
      </c>
      <c r="V7" t="n">
        <v>0.89</v>
      </c>
      <c r="W7" t="n">
        <v>2.97</v>
      </c>
      <c r="X7" t="n">
        <v>0.33</v>
      </c>
      <c r="Y7" t="n">
        <v>0.5</v>
      </c>
      <c r="Z7" t="n">
        <v>10</v>
      </c>
      <c r="AA7" t="n">
        <v>432.8186181381193</v>
      </c>
      <c r="AB7" t="n">
        <v>592.2015279463781</v>
      </c>
      <c r="AC7" t="n">
        <v>535.6826452792398</v>
      </c>
      <c r="AD7" t="n">
        <v>432818.6181381193</v>
      </c>
      <c r="AE7" t="n">
        <v>592201.5279463781</v>
      </c>
      <c r="AF7" t="n">
        <v>2.645086643305129e-06</v>
      </c>
      <c r="AG7" t="n">
        <v>16.72743055555556</v>
      </c>
      <c r="AH7" t="n">
        <v>535682.6452792397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5.2244</v>
      </c>
      <c r="E8" t="n">
        <v>19.14</v>
      </c>
      <c r="F8" t="n">
        <v>17.01</v>
      </c>
      <c r="G8" t="n">
        <v>72.89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126.19</v>
      </c>
      <c r="Q8" t="n">
        <v>183.27</v>
      </c>
      <c r="R8" t="n">
        <v>36.24</v>
      </c>
      <c r="S8" t="n">
        <v>26.24</v>
      </c>
      <c r="T8" t="n">
        <v>4108.67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429.2155932969732</v>
      </c>
      <c r="AB8" t="n">
        <v>587.2717104044843</v>
      </c>
      <c r="AC8" t="n">
        <v>531.223322604502</v>
      </c>
      <c r="AD8" t="n">
        <v>429215.5932969732</v>
      </c>
      <c r="AE8" t="n">
        <v>587271.7104044843</v>
      </c>
      <c r="AF8" t="n">
        <v>2.663593735526168e-06</v>
      </c>
      <c r="AG8" t="n">
        <v>16.61458333333333</v>
      </c>
      <c r="AH8" t="n">
        <v>531223.322604502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5.2327</v>
      </c>
      <c r="E9" t="n">
        <v>19.11</v>
      </c>
      <c r="F9" t="n">
        <v>16.99</v>
      </c>
      <c r="G9" t="n">
        <v>78.44</v>
      </c>
      <c r="H9" t="n">
        <v>1.57</v>
      </c>
      <c r="I9" t="n">
        <v>13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124.77</v>
      </c>
      <c r="Q9" t="n">
        <v>183.28</v>
      </c>
      <c r="R9" t="n">
        <v>35.69</v>
      </c>
      <c r="S9" t="n">
        <v>26.24</v>
      </c>
      <c r="T9" t="n">
        <v>3838.06</v>
      </c>
      <c r="U9" t="n">
        <v>0.74</v>
      </c>
      <c r="V9" t="n">
        <v>0.9</v>
      </c>
      <c r="W9" t="n">
        <v>2.96</v>
      </c>
      <c r="X9" t="n">
        <v>0.24</v>
      </c>
      <c r="Y9" t="n">
        <v>0.5</v>
      </c>
      <c r="Z9" t="n">
        <v>10</v>
      </c>
      <c r="AA9" t="n">
        <v>427.3703736467158</v>
      </c>
      <c r="AB9" t="n">
        <v>584.7469994736566</v>
      </c>
      <c r="AC9" t="n">
        <v>528.9395665414584</v>
      </c>
      <c r="AD9" t="n">
        <v>427370.3736467158</v>
      </c>
      <c r="AE9" t="n">
        <v>584746.9994736566</v>
      </c>
      <c r="AF9" t="n">
        <v>2.667825384711696e-06</v>
      </c>
      <c r="AG9" t="n">
        <v>16.58854166666667</v>
      </c>
      <c r="AH9" t="n">
        <v>528939.5665414584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5.2543</v>
      </c>
      <c r="E10" t="n">
        <v>19.03</v>
      </c>
      <c r="F10" t="n">
        <v>16.95</v>
      </c>
      <c r="G10" t="n">
        <v>92.45999999999999</v>
      </c>
      <c r="H10" t="n">
        <v>1.75</v>
      </c>
      <c r="I10" t="n">
        <v>11</v>
      </c>
      <c r="J10" t="n">
        <v>90.54000000000001</v>
      </c>
      <c r="K10" t="n">
        <v>35.1</v>
      </c>
      <c r="L10" t="n">
        <v>9</v>
      </c>
      <c r="M10" t="n">
        <v>9</v>
      </c>
      <c r="N10" t="n">
        <v>11.44</v>
      </c>
      <c r="O10" t="n">
        <v>11400.71</v>
      </c>
      <c r="P10" t="n">
        <v>122.91</v>
      </c>
      <c r="Q10" t="n">
        <v>183.26</v>
      </c>
      <c r="R10" t="n">
        <v>34.24</v>
      </c>
      <c r="S10" t="n">
        <v>26.24</v>
      </c>
      <c r="T10" t="n">
        <v>3119.29</v>
      </c>
      <c r="U10" t="n">
        <v>0.77</v>
      </c>
      <c r="V10" t="n">
        <v>0.9</v>
      </c>
      <c r="W10" t="n">
        <v>2.96</v>
      </c>
      <c r="X10" t="n">
        <v>0.19</v>
      </c>
      <c r="Y10" t="n">
        <v>0.5</v>
      </c>
      <c r="Z10" t="n">
        <v>10</v>
      </c>
      <c r="AA10" t="n">
        <v>424.537466717468</v>
      </c>
      <c r="AB10" t="n">
        <v>580.8708912340265</v>
      </c>
      <c r="AC10" t="n">
        <v>525.4333886320666</v>
      </c>
      <c r="AD10" t="n">
        <v>424537.466717468</v>
      </c>
      <c r="AE10" t="n">
        <v>580870.8912340265</v>
      </c>
      <c r="AF10" t="n">
        <v>2.678837869339091e-06</v>
      </c>
      <c r="AG10" t="n">
        <v>16.51909722222222</v>
      </c>
      <c r="AH10" t="n">
        <v>525433.3886320665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5.2657</v>
      </c>
      <c r="E11" t="n">
        <v>18.99</v>
      </c>
      <c r="F11" t="n">
        <v>16.93</v>
      </c>
      <c r="G11" t="n">
        <v>101.56</v>
      </c>
      <c r="H11" t="n">
        <v>1.91</v>
      </c>
      <c r="I11" t="n">
        <v>10</v>
      </c>
      <c r="J11" t="n">
        <v>91.77</v>
      </c>
      <c r="K11" t="n">
        <v>35.1</v>
      </c>
      <c r="L11" t="n">
        <v>10</v>
      </c>
      <c r="M11" t="n">
        <v>8</v>
      </c>
      <c r="N11" t="n">
        <v>11.67</v>
      </c>
      <c r="O11" t="n">
        <v>11551.91</v>
      </c>
      <c r="P11" t="n">
        <v>121.86</v>
      </c>
      <c r="Q11" t="n">
        <v>183.28</v>
      </c>
      <c r="R11" t="n">
        <v>33.57</v>
      </c>
      <c r="S11" t="n">
        <v>26.24</v>
      </c>
      <c r="T11" t="n">
        <v>2793.75</v>
      </c>
      <c r="U11" t="n">
        <v>0.78</v>
      </c>
      <c r="V11" t="n">
        <v>0.9</v>
      </c>
      <c r="W11" t="n">
        <v>2.95</v>
      </c>
      <c r="X11" t="n">
        <v>0.17</v>
      </c>
      <c r="Y11" t="n">
        <v>0.5</v>
      </c>
      <c r="Z11" t="n">
        <v>10</v>
      </c>
      <c r="AA11" t="n">
        <v>413.8695501151176</v>
      </c>
      <c r="AB11" t="n">
        <v>566.2745771034261</v>
      </c>
      <c r="AC11" t="n">
        <v>512.2301262360351</v>
      </c>
      <c r="AD11" t="n">
        <v>413869.5501151176</v>
      </c>
      <c r="AE11" t="n">
        <v>566274.5771034261</v>
      </c>
      <c r="AF11" t="n">
        <v>2.68465001400355e-06</v>
      </c>
      <c r="AG11" t="n">
        <v>16.484375</v>
      </c>
      <c r="AH11" t="n">
        <v>512230.126236035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5.2723</v>
      </c>
      <c r="E12" t="n">
        <v>18.97</v>
      </c>
      <c r="F12" t="n">
        <v>16.92</v>
      </c>
      <c r="G12" t="n">
        <v>112.8</v>
      </c>
      <c r="H12" t="n">
        <v>2.08</v>
      </c>
      <c r="I12" t="n">
        <v>9</v>
      </c>
      <c r="J12" t="n">
        <v>93</v>
      </c>
      <c r="K12" t="n">
        <v>35.1</v>
      </c>
      <c r="L12" t="n">
        <v>11</v>
      </c>
      <c r="M12" t="n">
        <v>7</v>
      </c>
      <c r="N12" t="n">
        <v>11.9</v>
      </c>
      <c r="O12" t="n">
        <v>11703.47</v>
      </c>
      <c r="P12" t="n">
        <v>119.86</v>
      </c>
      <c r="Q12" t="n">
        <v>183.26</v>
      </c>
      <c r="R12" t="n">
        <v>33.5</v>
      </c>
      <c r="S12" t="n">
        <v>26.24</v>
      </c>
      <c r="T12" t="n">
        <v>2762.61</v>
      </c>
      <c r="U12" t="n">
        <v>0.78</v>
      </c>
      <c r="V12" t="n">
        <v>0.9</v>
      </c>
      <c r="W12" t="n">
        <v>2.95</v>
      </c>
      <c r="X12" t="n">
        <v>0.16</v>
      </c>
      <c r="Y12" t="n">
        <v>0.5</v>
      </c>
      <c r="Z12" t="n">
        <v>10</v>
      </c>
      <c r="AA12" t="n">
        <v>411.5421497408952</v>
      </c>
      <c r="AB12" t="n">
        <v>563.090125233757</v>
      </c>
      <c r="AC12" t="n">
        <v>509.349593983401</v>
      </c>
      <c r="AD12" t="n">
        <v>411542.1497408952</v>
      </c>
      <c r="AE12" t="n">
        <v>563090.1252337571</v>
      </c>
      <c r="AF12" t="n">
        <v>2.68801493986192e-06</v>
      </c>
      <c r="AG12" t="n">
        <v>16.46701388888889</v>
      </c>
      <c r="AH12" t="n">
        <v>509349.593983401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5.2743</v>
      </c>
      <c r="E13" t="n">
        <v>18.96</v>
      </c>
      <c r="F13" t="n">
        <v>16.91</v>
      </c>
      <c r="G13" t="n">
        <v>112.75</v>
      </c>
      <c r="H13" t="n">
        <v>2.24</v>
      </c>
      <c r="I13" t="n">
        <v>9</v>
      </c>
      <c r="J13" t="n">
        <v>94.23</v>
      </c>
      <c r="K13" t="n">
        <v>35.1</v>
      </c>
      <c r="L13" t="n">
        <v>12</v>
      </c>
      <c r="M13" t="n">
        <v>7</v>
      </c>
      <c r="N13" t="n">
        <v>12.13</v>
      </c>
      <c r="O13" t="n">
        <v>11855.41</v>
      </c>
      <c r="P13" t="n">
        <v>118.36</v>
      </c>
      <c r="Q13" t="n">
        <v>183.27</v>
      </c>
      <c r="R13" t="n">
        <v>33.11</v>
      </c>
      <c r="S13" t="n">
        <v>26.24</v>
      </c>
      <c r="T13" t="n">
        <v>2565.51</v>
      </c>
      <c r="U13" t="n">
        <v>0.79</v>
      </c>
      <c r="V13" t="n">
        <v>0.9</v>
      </c>
      <c r="W13" t="n">
        <v>2.95</v>
      </c>
      <c r="X13" t="n">
        <v>0.16</v>
      </c>
      <c r="Y13" t="n">
        <v>0.5</v>
      </c>
      <c r="Z13" t="n">
        <v>10</v>
      </c>
      <c r="AA13" t="n">
        <v>409.8921526360694</v>
      </c>
      <c r="AB13" t="n">
        <v>560.8325264021996</v>
      </c>
      <c r="AC13" t="n">
        <v>507.3074572157674</v>
      </c>
      <c r="AD13" t="n">
        <v>409892.1526360694</v>
      </c>
      <c r="AE13" t="n">
        <v>560832.5264021996</v>
      </c>
      <c r="AF13" t="n">
        <v>2.689034614364457e-06</v>
      </c>
      <c r="AG13" t="n">
        <v>16.45833333333333</v>
      </c>
      <c r="AH13" t="n">
        <v>507307.4572157675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5.2862</v>
      </c>
      <c r="E14" t="n">
        <v>18.92</v>
      </c>
      <c r="F14" t="n">
        <v>16.89</v>
      </c>
      <c r="G14" t="n">
        <v>126.66</v>
      </c>
      <c r="H14" t="n">
        <v>2.39</v>
      </c>
      <c r="I14" t="n">
        <v>8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117.28</v>
      </c>
      <c r="Q14" t="n">
        <v>183.26</v>
      </c>
      <c r="R14" t="n">
        <v>32.26</v>
      </c>
      <c r="S14" t="n">
        <v>26.24</v>
      </c>
      <c r="T14" t="n">
        <v>2143.97</v>
      </c>
      <c r="U14" t="n">
        <v>0.8100000000000001</v>
      </c>
      <c r="V14" t="n">
        <v>0.9</v>
      </c>
      <c r="W14" t="n">
        <v>2.95</v>
      </c>
      <c r="X14" t="n">
        <v>0.13</v>
      </c>
      <c r="Y14" t="n">
        <v>0.5</v>
      </c>
      <c r="Z14" t="n">
        <v>10</v>
      </c>
      <c r="AA14" t="n">
        <v>408.3096269953164</v>
      </c>
      <c r="AB14" t="n">
        <v>558.6672450044174</v>
      </c>
      <c r="AC14" t="n">
        <v>505.348827235598</v>
      </c>
      <c r="AD14" t="n">
        <v>408309.6269953164</v>
      </c>
      <c r="AE14" t="n">
        <v>558667.2450044174</v>
      </c>
      <c r="AF14" t="n">
        <v>2.69510167765455e-06</v>
      </c>
      <c r="AG14" t="n">
        <v>16.42361111111111</v>
      </c>
      <c r="AH14" t="n">
        <v>505348.8272355981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5.294</v>
      </c>
      <c r="E15" t="n">
        <v>18.89</v>
      </c>
      <c r="F15" t="n">
        <v>16.88</v>
      </c>
      <c r="G15" t="n">
        <v>144.66</v>
      </c>
      <c r="H15" t="n">
        <v>2.55</v>
      </c>
      <c r="I15" t="n">
        <v>7</v>
      </c>
      <c r="J15" t="n">
        <v>96.7</v>
      </c>
      <c r="K15" t="n">
        <v>35.1</v>
      </c>
      <c r="L15" t="n">
        <v>14</v>
      </c>
      <c r="M15" t="n">
        <v>5</v>
      </c>
      <c r="N15" t="n">
        <v>12.6</v>
      </c>
      <c r="O15" t="n">
        <v>12160.43</v>
      </c>
      <c r="P15" t="n">
        <v>115.73</v>
      </c>
      <c r="Q15" t="n">
        <v>183.26</v>
      </c>
      <c r="R15" t="n">
        <v>31.96</v>
      </c>
      <c r="S15" t="n">
        <v>26.24</v>
      </c>
      <c r="T15" t="n">
        <v>2003.15</v>
      </c>
      <c r="U15" t="n">
        <v>0.82</v>
      </c>
      <c r="V15" t="n">
        <v>0.9</v>
      </c>
      <c r="W15" t="n">
        <v>2.95</v>
      </c>
      <c r="X15" t="n">
        <v>0.12</v>
      </c>
      <c r="Y15" t="n">
        <v>0.5</v>
      </c>
      <c r="Z15" t="n">
        <v>10</v>
      </c>
      <c r="AA15" t="n">
        <v>406.4210178024942</v>
      </c>
      <c r="AB15" t="n">
        <v>556.0831665872411</v>
      </c>
      <c r="AC15" t="n">
        <v>503.0113696357801</v>
      </c>
      <c r="AD15" t="n">
        <v>406421.0178024942</v>
      </c>
      <c r="AE15" t="n">
        <v>556083.1665872411</v>
      </c>
      <c r="AF15" t="n">
        <v>2.699078408214443e-06</v>
      </c>
      <c r="AG15" t="n">
        <v>16.39756944444444</v>
      </c>
      <c r="AH15" t="n">
        <v>503011.3696357801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5.2924</v>
      </c>
      <c r="E16" t="n">
        <v>18.9</v>
      </c>
      <c r="F16" t="n">
        <v>16.88</v>
      </c>
      <c r="G16" t="n">
        <v>144.71</v>
      </c>
      <c r="H16" t="n">
        <v>2.69</v>
      </c>
      <c r="I16" t="n">
        <v>7</v>
      </c>
      <c r="J16" t="n">
        <v>97.94</v>
      </c>
      <c r="K16" t="n">
        <v>35.1</v>
      </c>
      <c r="L16" t="n">
        <v>15</v>
      </c>
      <c r="M16" t="n">
        <v>2</v>
      </c>
      <c r="N16" t="n">
        <v>12.84</v>
      </c>
      <c r="O16" t="n">
        <v>12313.51</v>
      </c>
      <c r="P16" t="n">
        <v>115.48</v>
      </c>
      <c r="Q16" t="n">
        <v>183.27</v>
      </c>
      <c r="R16" t="n">
        <v>32.06</v>
      </c>
      <c r="S16" t="n">
        <v>26.24</v>
      </c>
      <c r="T16" t="n">
        <v>2053.05</v>
      </c>
      <c r="U16" t="n">
        <v>0.82</v>
      </c>
      <c r="V16" t="n">
        <v>0.9</v>
      </c>
      <c r="W16" t="n">
        <v>2.95</v>
      </c>
      <c r="X16" t="n">
        <v>0.13</v>
      </c>
      <c r="Y16" t="n">
        <v>0.5</v>
      </c>
      <c r="Z16" t="n">
        <v>10</v>
      </c>
      <c r="AA16" t="n">
        <v>406.217074376493</v>
      </c>
      <c r="AB16" t="n">
        <v>555.8041221944372</v>
      </c>
      <c r="AC16" t="n">
        <v>502.7589568481843</v>
      </c>
      <c r="AD16" t="n">
        <v>406217.074376493</v>
      </c>
      <c r="AE16" t="n">
        <v>555804.1221944372</v>
      </c>
      <c r="AF16" t="n">
        <v>2.698262668612413e-06</v>
      </c>
      <c r="AG16" t="n">
        <v>16.40625</v>
      </c>
      <c r="AH16" t="n">
        <v>502758.9568481842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5.293</v>
      </c>
      <c r="E17" t="n">
        <v>18.89</v>
      </c>
      <c r="F17" t="n">
        <v>16.88</v>
      </c>
      <c r="G17" t="n">
        <v>144.69</v>
      </c>
      <c r="H17" t="n">
        <v>2.84</v>
      </c>
      <c r="I17" t="n">
        <v>7</v>
      </c>
      <c r="J17" t="n">
        <v>99.19</v>
      </c>
      <c r="K17" t="n">
        <v>35.1</v>
      </c>
      <c r="L17" t="n">
        <v>16</v>
      </c>
      <c r="M17" t="n">
        <v>1</v>
      </c>
      <c r="N17" t="n">
        <v>13.09</v>
      </c>
      <c r="O17" t="n">
        <v>12466.97</v>
      </c>
      <c r="P17" t="n">
        <v>115.28</v>
      </c>
      <c r="Q17" t="n">
        <v>183.26</v>
      </c>
      <c r="R17" t="n">
        <v>32.06</v>
      </c>
      <c r="S17" t="n">
        <v>26.24</v>
      </c>
      <c r="T17" t="n">
        <v>2050.55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405.9915507334597</v>
      </c>
      <c r="AB17" t="n">
        <v>555.4955507966381</v>
      </c>
      <c r="AC17" t="n">
        <v>502.4798350715084</v>
      </c>
      <c r="AD17" t="n">
        <v>405991.5507334597</v>
      </c>
      <c r="AE17" t="n">
        <v>555495.5507966381</v>
      </c>
      <c r="AF17" t="n">
        <v>2.698568570963175e-06</v>
      </c>
      <c r="AG17" t="n">
        <v>16.39756944444444</v>
      </c>
      <c r="AH17" t="n">
        <v>502479.8350715084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16.88</v>
      </c>
      <c r="G18" t="n">
        <v>144.72</v>
      </c>
      <c r="H18" t="n">
        <v>2.98</v>
      </c>
      <c r="I18" t="n">
        <v>7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116.07</v>
      </c>
      <c r="Q18" t="n">
        <v>183.26</v>
      </c>
      <c r="R18" t="n">
        <v>32.11</v>
      </c>
      <c r="S18" t="n">
        <v>26.24</v>
      </c>
      <c r="T18" t="n">
        <v>2078.68</v>
      </c>
      <c r="U18" t="n">
        <v>0.82</v>
      </c>
      <c r="V18" t="n">
        <v>0.9</v>
      </c>
      <c r="W18" t="n">
        <v>2.96</v>
      </c>
      <c r="X18" t="n">
        <v>0.13</v>
      </c>
      <c r="Y18" t="n">
        <v>0.5</v>
      </c>
      <c r="Z18" t="n">
        <v>10</v>
      </c>
      <c r="AA18" t="n">
        <v>406.8403873004254</v>
      </c>
      <c r="AB18" t="n">
        <v>556.656966435587</v>
      </c>
      <c r="AC18" t="n">
        <v>503.5304068319331</v>
      </c>
      <c r="AD18" t="n">
        <v>406840.3873004254</v>
      </c>
      <c r="AE18" t="n">
        <v>556656.966435587</v>
      </c>
      <c r="AF18" t="n">
        <v>2.698007749986779e-06</v>
      </c>
      <c r="AG18" t="n">
        <v>16.40625</v>
      </c>
      <c r="AH18" t="n">
        <v>503530.4068319331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4.0763</v>
      </c>
      <c r="E2" t="n">
        <v>24.53</v>
      </c>
      <c r="F2" t="n">
        <v>19.5</v>
      </c>
      <c r="G2" t="n">
        <v>8.66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185.95</v>
      </c>
      <c r="Q2" t="n">
        <v>183.37</v>
      </c>
      <c r="R2" t="n">
        <v>113.75</v>
      </c>
      <c r="S2" t="n">
        <v>26.24</v>
      </c>
      <c r="T2" t="n">
        <v>42255.39</v>
      </c>
      <c r="U2" t="n">
        <v>0.23</v>
      </c>
      <c r="V2" t="n">
        <v>0.78</v>
      </c>
      <c r="W2" t="n">
        <v>3.15</v>
      </c>
      <c r="X2" t="n">
        <v>2.73</v>
      </c>
      <c r="Y2" t="n">
        <v>0.5</v>
      </c>
      <c r="Z2" t="n">
        <v>10</v>
      </c>
      <c r="AA2" t="n">
        <v>663.1146694028105</v>
      </c>
      <c r="AB2" t="n">
        <v>907.3027452314573</v>
      </c>
      <c r="AC2" t="n">
        <v>820.7110446339669</v>
      </c>
      <c r="AD2" t="n">
        <v>663114.6694028105</v>
      </c>
      <c r="AE2" t="n">
        <v>907302.7452314573</v>
      </c>
      <c r="AF2" t="n">
        <v>1.91419047453942e-06</v>
      </c>
      <c r="AG2" t="n">
        <v>21.29340277777778</v>
      </c>
      <c r="AH2" t="n">
        <v>820711.044633967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4.6625</v>
      </c>
      <c r="E3" t="n">
        <v>21.45</v>
      </c>
      <c r="F3" t="n">
        <v>18.01</v>
      </c>
      <c r="G3" t="n">
        <v>17.15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</v>
      </c>
      <c r="Q3" t="n">
        <v>183.32</v>
      </c>
      <c r="R3" t="n">
        <v>67.17</v>
      </c>
      <c r="S3" t="n">
        <v>26.24</v>
      </c>
      <c r="T3" t="n">
        <v>19325.05</v>
      </c>
      <c r="U3" t="n">
        <v>0.39</v>
      </c>
      <c r="V3" t="n">
        <v>0.84</v>
      </c>
      <c r="W3" t="n">
        <v>3.04</v>
      </c>
      <c r="X3" t="n">
        <v>1.25</v>
      </c>
      <c r="Y3" t="n">
        <v>0.5</v>
      </c>
      <c r="Z3" t="n">
        <v>10</v>
      </c>
      <c r="AA3" t="n">
        <v>557.3691106976685</v>
      </c>
      <c r="AB3" t="n">
        <v>762.6170066462828</v>
      </c>
      <c r="AC3" t="n">
        <v>689.8339098716521</v>
      </c>
      <c r="AD3" t="n">
        <v>557369.1106976685</v>
      </c>
      <c r="AE3" t="n">
        <v>762617.0066462827</v>
      </c>
      <c r="AF3" t="n">
        <v>2.189464241478803e-06</v>
      </c>
      <c r="AG3" t="n">
        <v>18.61979166666667</v>
      </c>
      <c r="AH3" t="n">
        <v>689833.909871652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4.8764</v>
      </c>
      <c r="E4" t="n">
        <v>20.51</v>
      </c>
      <c r="F4" t="n">
        <v>17.56</v>
      </c>
      <c r="G4" t="n">
        <v>25.7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165.85</v>
      </c>
      <c r="Q4" t="n">
        <v>183.36</v>
      </c>
      <c r="R4" t="n">
        <v>53.02</v>
      </c>
      <c r="S4" t="n">
        <v>26.24</v>
      </c>
      <c r="T4" t="n">
        <v>12360.23</v>
      </c>
      <c r="U4" t="n">
        <v>0.5</v>
      </c>
      <c r="V4" t="n">
        <v>0.87</v>
      </c>
      <c r="W4" t="n">
        <v>3.01</v>
      </c>
      <c r="X4" t="n">
        <v>0.8</v>
      </c>
      <c r="Y4" t="n">
        <v>0.5</v>
      </c>
      <c r="Z4" t="n">
        <v>10</v>
      </c>
      <c r="AA4" t="n">
        <v>518.4953137186884</v>
      </c>
      <c r="AB4" t="n">
        <v>709.4281626287575</v>
      </c>
      <c r="AC4" t="n">
        <v>641.7213344761481</v>
      </c>
      <c r="AD4" t="n">
        <v>518495.3137186884</v>
      </c>
      <c r="AE4" t="n">
        <v>709428.1626287575</v>
      </c>
      <c r="AF4" t="n">
        <v>2.28990958222997e-06</v>
      </c>
      <c r="AG4" t="n">
        <v>17.80381944444444</v>
      </c>
      <c r="AH4" t="n">
        <v>641721.334476148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4.9789</v>
      </c>
      <c r="E5" t="n">
        <v>20.08</v>
      </c>
      <c r="F5" t="n">
        <v>17.36</v>
      </c>
      <c r="G5" t="n">
        <v>33.6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163.21</v>
      </c>
      <c r="Q5" t="n">
        <v>183.27</v>
      </c>
      <c r="R5" t="n">
        <v>46.86</v>
      </c>
      <c r="S5" t="n">
        <v>26.24</v>
      </c>
      <c r="T5" t="n">
        <v>9332.9</v>
      </c>
      <c r="U5" t="n">
        <v>0.5600000000000001</v>
      </c>
      <c r="V5" t="n">
        <v>0.88</v>
      </c>
      <c r="W5" t="n">
        <v>2.99</v>
      </c>
      <c r="X5" t="n">
        <v>0.6</v>
      </c>
      <c r="Y5" t="n">
        <v>0.5</v>
      </c>
      <c r="Z5" t="n">
        <v>10</v>
      </c>
      <c r="AA5" t="n">
        <v>509.2797715776139</v>
      </c>
      <c r="AB5" t="n">
        <v>696.8190513103139</v>
      </c>
      <c r="AC5" t="n">
        <v>630.3156190449376</v>
      </c>
      <c r="AD5" t="n">
        <v>509279.771577614</v>
      </c>
      <c r="AE5" t="n">
        <v>696819.0513103139</v>
      </c>
      <c r="AF5" t="n">
        <v>2.338042576278566e-06</v>
      </c>
      <c r="AG5" t="n">
        <v>17.43055555555556</v>
      </c>
      <c r="AH5" t="n">
        <v>630315.6190449377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5.0563</v>
      </c>
      <c r="E6" t="n">
        <v>19.78</v>
      </c>
      <c r="F6" t="n">
        <v>17.21</v>
      </c>
      <c r="G6" t="n">
        <v>43.02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160.83</v>
      </c>
      <c r="Q6" t="n">
        <v>183.27</v>
      </c>
      <c r="R6" t="n">
        <v>42.14</v>
      </c>
      <c r="S6" t="n">
        <v>26.24</v>
      </c>
      <c r="T6" t="n">
        <v>7007.65</v>
      </c>
      <c r="U6" t="n">
        <v>0.62</v>
      </c>
      <c r="V6" t="n">
        <v>0.88</v>
      </c>
      <c r="W6" t="n">
        <v>2.98</v>
      </c>
      <c r="X6" t="n">
        <v>0.45</v>
      </c>
      <c r="Y6" t="n">
        <v>0.5</v>
      </c>
      <c r="Z6" t="n">
        <v>10</v>
      </c>
      <c r="AA6" t="n">
        <v>502.2809477144068</v>
      </c>
      <c r="AB6" t="n">
        <v>687.2429517343567</v>
      </c>
      <c r="AC6" t="n">
        <v>621.6534489723698</v>
      </c>
      <c r="AD6" t="n">
        <v>502280.9477144068</v>
      </c>
      <c r="AE6" t="n">
        <v>687242.9517343567</v>
      </c>
      <c r="AF6" t="n">
        <v>2.374388856662579e-06</v>
      </c>
      <c r="AG6" t="n">
        <v>17.17013888888889</v>
      </c>
      <c r="AH6" t="n">
        <v>621653.4489723698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5.1014</v>
      </c>
      <c r="E7" t="n">
        <v>19.6</v>
      </c>
      <c r="F7" t="n">
        <v>17.12</v>
      </c>
      <c r="G7" t="n">
        <v>51.37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159.09</v>
      </c>
      <c r="Q7" t="n">
        <v>183.27</v>
      </c>
      <c r="R7" t="n">
        <v>39.57</v>
      </c>
      <c r="S7" t="n">
        <v>26.24</v>
      </c>
      <c r="T7" t="n">
        <v>5739.18</v>
      </c>
      <c r="U7" t="n">
        <v>0.66</v>
      </c>
      <c r="V7" t="n">
        <v>0.89</v>
      </c>
      <c r="W7" t="n">
        <v>2.97</v>
      </c>
      <c r="X7" t="n">
        <v>0.37</v>
      </c>
      <c r="Y7" t="n">
        <v>0.5</v>
      </c>
      <c r="Z7" t="n">
        <v>10</v>
      </c>
      <c r="AA7" t="n">
        <v>488.5875555765381</v>
      </c>
      <c r="AB7" t="n">
        <v>668.5070485014995</v>
      </c>
      <c r="AC7" t="n">
        <v>604.705674048051</v>
      </c>
      <c r="AD7" t="n">
        <v>488587.5555765381</v>
      </c>
      <c r="AE7" t="n">
        <v>668507.0485014996</v>
      </c>
      <c r="AF7" t="n">
        <v>2.395567374043961e-06</v>
      </c>
      <c r="AG7" t="n">
        <v>17.01388888888889</v>
      </c>
      <c r="AH7" t="n">
        <v>604705.674048051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5.1216</v>
      </c>
      <c r="E8" t="n">
        <v>19.53</v>
      </c>
      <c r="F8" t="n">
        <v>17.09</v>
      </c>
      <c r="G8" t="n">
        <v>56.96</v>
      </c>
      <c r="H8" t="n">
        <v>1.07</v>
      </c>
      <c r="I8" t="n">
        <v>18</v>
      </c>
      <c r="J8" t="n">
        <v>115.08</v>
      </c>
      <c r="K8" t="n">
        <v>41.65</v>
      </c>
      <c r="L8" t="n">
        <v>7</v>
      </c>
      <c r="M8" t="n">
        <v>16</v>
      </c>
      <c r="N8" t="n">
        <v>16.43</v>
      </c>
      <c r="O8" t="n">
        <v>14426.96</v>
      </c>
      <c r="P8" t="n">
        <v>157.93</v>
      </c>
      <c r="Q8" t="n">
        <v>183.26</v>
      </c>
      <c r="R8" t="n">
        <v>38.66</v>
      </c>
      <c r="S8" t="n">
        <v>26.24</v>
      </c>
      <c r="T8" t="n">
        <v>5297.63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486.1226510994083</v>
      </c>
      <c r="AB8" t="n">
        <v>665.1344574519799</v>
      </c>
      <c r="AC8" t="n">
        <v>601.6549583548364</v>
      </c>
      <c r="AD8" t="n">
        <v>486122.6510994083</v>
      </c>
      <c r="AE8" t="n">
        <v>665134.4574519799</v>
      </c>
      <c r="AF8" t="n">
        <v>2.405053095797928e-06</v>
      </c>
      <c r="AG8" t="n">
        <v>16.953125</v>
      </c>
      <c r="AH8" t="n">
        <v>601654.9583548363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5.1423</v>
      </c>
      <c r="E9" t="n">
        <v>19.45</v>
      </c>
      <c r="F9" t="n">
        <v>17.05</v>
      </c>
      <c r="G9" t="n">
        <v>63.96</v>
      </c>
      <c r="H9" t="n">
        <v>1.21</v>
      </c>
      <c r="I9" t="n">
        <v>16</v>
      </c>
      <c r="J9" t="n">
        <v>116.37</v>
      </c>
      <c r="K9" t="n">
        <v>41.65</v>
      </c>
      <c r="L9" t="n">
        <v>8</v>
      </c>
      <c r="M9" t="n">
        <v>14</v>
      </c>
      <c r="N9" t="n">
        <v>16.72</v>
      </c>
      <c r="O9" t="n">
        <v>14585.96</v>
      </c>
      <c r="P9" t="n">
        <v>157.12</v>
      </c>
      <c r="Q9" t="n">
        <v>183.28</v>
      </c>
      <c r="R9" t="n">
        <v>37.6</v>
      </c>
      <c r="S9" t="n">
        <v>26.24</v>
      </c>
      <c r="T9" t="n">
        <v>4776.5</v>
      </c>
      <c r="U9" t="n">
        <v>0.7</v>
      </c>
      <c r="V9" t="n">
        <v>0.89</v>
      </c>
      <c r="W9" t="n">
        <v>2.96</v>
      </c>
      <c r="X9" t="n">
        <v>0.3</v>
      </c>
      <c r="Y9" t="n">
        <v>0.5</v>
      </c>
      <c r="Z9" t="n">
        <v>10</v>
      </c>
      <c r="AA9" t="n">
        <v>484.1540327098945</v>
      </c>
      <c r="AB9" t="n">
        <v>662.4409069221332</v>
      </c>
      <c r="AC9" t="n">
        <v>599.2184765071362</v>
      </c>
      <c r="AD9" t="n">
        <v>484154.0327098945</v>
      </c>
      <c r="AE9" t="n">
        <v>662440.9069221332</v>
      </c>
      <c r="AF9" t="n">
        <v>2.414773612644815e-06</v>
      </c>
      <c r="AG9" t="n">
        <v>16.88368055555556</v>
      </c>
      <c r="AH9" t="n">
        <v>599218.4765071361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5.1643</v>
      </c>
      <c r="E10" t="n">
        <v>19.36</v>
      </c>
      <c r="F10" t="n">
        <v>17.02</v>
      </c>
      <c r="G10" t="n">
        <v>72.93000000000001</v>
      </c>
      <c r="H10" t="n">
        <v>1.35</v>
      </c>
      <c r="I10" t="n">
        <v>14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155.95</v>
      </c>
      <c r="Q10" t="n">
        <v>183.26</v>
      </c>
      <c r="R10" t="n">
        <v>36.56</v>
      </c>
      <c r="S10" t="n">
        <v>26.24</v>
      </c>
      <c r="T10" t="n">
        <v>4267.12</v>
      </c>
      <c r="U10" t="n">
        <v>0.72</v>
      </c>
      <c r="V10" t="n">
        <v>0.89</v>
      </c>
      <c r="W10" t="n">
        <v>2.96</v>
      </c>
      <c r="X10" t="n">
        <v>0.26</v>
      </c>
      <c r="Y10" t="n">
        <v>0.5</v>
      </c>
      <c r="Z10" t="n">
        <v>10</v>
      </c>
      <c r="AA10" t="n">
        <v>481.8031218899359</v>
      </c>
      <c r="AB10" t="n">
        <v>659.2242870234003</v>
      </c>
      <c r="AC10" t="n">
        <v>596.308846296984</v>
      </c>
      <c r="AD10" t="n">
        <v>481803.1218899359</v>
      </c>
      <c r="AE10" t="n">
        <v>659224.2870234003</v>
      </c>
      <c r="AF10" t="n">
        <v>2.425104596733295e-06</v>
      </c>
      <c r="AG10" t="n">
        <v>16.80555555555556</v>
      </c>
      <c r="AH10" t="n">
        <v>596308.846296984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5.1759</v>
      </c>
      <c r="E11" t="n">
        <v>19.32</v>
      </c>
      <c r="F11" t="n">
        <v>17</v>
      </c>
      <c r="G11" t="n">
        <v>78.44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11</v>
      </c>
      <c r="N11" t="n">
        <v>17.31</v>
      </c>
      <c r="O11" t="n">
        <v>14905.25</v>
      </c>
      <c r="P11" t="n">
        <v>154.67</v>
      </c>
      <c r="Q11" t="n">
        <v>183.28</v>
      </c>
      <c r="R11" t="n">
        <v>35.68</v>
      </c>
      <c r="S11" t="n">
        <v>26.24</v>
      </c>
      <c r="T11" t="n">
        <v>3829.95</v>
      </c>
      <c r="U11" t="n">
        <v>0.74</v>
      </c>
      <c r="V11" t="n">
        <v>0.9</v>
      </c>
      <c r="W11" t="n">
        <v>2.96</v>
      </c>
      <c r="X11" t="n">
        <v>0.24</v>
      </c>
      <c r="Y11" t="n">
        <v>0.5</v>
      </c>
      <c r="Z11" t="n">
        <v>10</v>
      </c>
      <c r="AA11" t="n">
        <v>479.8578172266967</v>
      </c>
      <c r="AB11" t="n">
        <v>656.5626353623718</v>
      </c>
      <c r="AC11" t="n">
        <v>593.9012189348325</v>
      </c>
      <c r="AD11" t="n">
        <v>479857.8172266968</v>
      </c>
      <c r="AE11" t="n">
        <v>656562.6353623718</v>
      </c>
      <c r="AF11" t="n">
        <v>2.430551842889038e-06</v>
      </c>
      <c r="AG11" t="n">
        <v>16.77083333333333</v>
      </c>
      <c r="AH11" t="n">
        <v>593901.2189348325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5.1971</v>
      </c>
      <c r="E12" t="n">
        <v>19.24</v>
      </c>
      <c r="F12" t="n">
        <v>16.96</v>
      </c>
      <c r="G12" t="n">
        <v>92.51000000000001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153.33</v>
      </c>
      <c r="Q12" t="n">
        <v>183.27</v>
      </c>
      <c r="R12" t="n">
        <v>34.62</v>
      </c>
      <c r="S12" t="n">
        <v>26.24</v>
      </c>
      <c r="T12" t="n">
        <v>3311.75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477.3577993864429</v>
      </c>
      <c r="AB12" t="n">
        <v>653.1420006603333</v>
      </c>
      <c r="AC12" t="n">
        <v>590.8070448078657</v>
      </c>
      <c r="AD12" t="n">
        <v>477357.7993864429</v>
      </c>
      <c r="AE12" t="n">
        <v>653142.0006603333</v>
      </c>
      <c r="AF12" t="n">
        <v>2.440507154828845e-06</v>
      </c>
      <c r="AG12" t="n">
        <v>16.70138888888889</v>
      </c>
      <c r="AH12" t="n">
        <v>590807.0448078658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5.1999</v>
      </c>
      <c r="E13" t="n">
        <v>19.23</v>
      </c>
      <c r="F13" t="n">
        <v>16.95</v>
      </c>
      <c r="G13" t="n">
        <v>92.45999999999999</v>
      </c>
      <c r="H13" t="n">
        <v>1.74</v>
      </c>
      <c r="I13" t="n">
        <v>11</v>
      </c>
      <c r="J13" t="n">
        <v>121.56</v>
      </c>
      <c r="K13" t="n">
        <v>41.65</v>
      </c>
      <c r="L13" t="n">
        <v>12</v>
      </c>
      <c r="M13" t="n">
        <v>9</v>
      </c>
      <c r="N13" t="n">
        <v>17.91</v>
      </c>
      <c r="O13" t="n">
        <v>15226.31</v>
      </c>
      <c r="P13" t="n">
        <v>152.78</v>
      </c>
      <c r="Q13" t="n">
        <v>183.27</v>
      </c>
      <c r="R13" t="n">
        <v>34.21</v>
      </c>
      <c r="S13" t="n">
        <v>26.24</v>
      </c>
      <c r="T13" t="n">
        <v>3106.56</v>
      </c>
      <c r="U13" t="n">
        <v>0.77</v>
      </c>
      <c r="V13" t="n">
        <v>0.9</v>
      </c>
      <c r="W13" t="n">
        <v>2.96</v>
      </c>
      <c r="X13" t="n">
        <v>0.19</v>
      </c>
      <c r="Y13" t="n">
        <v>0.5</v>
      </c>
      <c r="Z13" t="n">
        <v>10</v>
      </c>
      <c r="AA13" t="n">
        <v>476.6201064015744</v>
      </c>
      <c r="AB13" t="n">
        <v>652.1326565737187</v>
      </c>
      <c r="AC13" t="n">
        <v>589.8940311042543</v>
      </c>
      <c r="AD13" t="n">
        <v>476620.1064015744</v>
      </c>
      <c r="AE13" t="n">
        <v>652132.6565737186</v>
      </c>
      <c r="AF13" t="n">
        <v>2.441822007349197e-06</v>
      </c>
      <c r="AG13" t="n">
        <v>16.69270833333333</v>
      </c>
      <c r="AH13" t="n">
        <v>589894.0311042543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5.2111</v>
      </c>
      <c r="E14" t="n">
        <v>19.19</v>
      </c>
      <c r="F14" t="n">
        <v>16.93</v>
      </c>
      <c r="G14" t="n">
        <v>101.59</v>
      </c>
      <c r="H14" t="n">
        <v>1.87</v>
      </c>
      <c r="I14" t="n">
        <v>10</v>
      </c>
      <c r="J14" t="n">
        <v>122.87</v>
      </c>
      <c r="K14" t="n">
        <v>41.65</v>
      </c>
      <c r="L14" t="n">
        <v>13</v>
      </c>
      <c r="M14" t="n">
        <v>8</v>
      </c>
      <c r="N14" t="n">
        <v>18.22</v>
      </c>
      <c r="O14" t="n">
        <v>15387.5</v>
      </c>
      <c r="P14" t="n">
        <v>152.2</v>
      </c>
      <c r="Q14" t="n">
        <v>183.26</v>
      </c>
      <c r="R14" t="n">
        <v>33.71</v>
      </c>
      <c r="S14" t="n">
        <v>26.24</v>
      </c>
      <c r="T14" t="n">
        <v>2859.88</v>
      </c>
      <c r="U14" t="n">
        <v>0.78</v>
      </c>
      <c r="V14" t="n">
        <v>0.9</v>
      </c>
      <c r="W14" t="n">
        <v>2.96</v>
      </c>
      <c r="X14" t="n">
        <v>0.18</v>
      </c>
      <c r="Y14" t="n">
        <v>0.5</v>
      </c>
      <c r="Z14" t="n">
        <v>10</v>
      </c>
      <c r="AA14" t="n">
        <v>475.4479056763607</v>
      </c>
      <c r="AB14" t="n">
        <v>650.5287998276349</v>
      </c>
      <c r="AC14" t="n">
        <v>588.4432441949898</v>
      </c>
      <c r="AD14" t="n">
        <v>475447.9056763606</v>
      </c>
      <c r="AE14" t="n">
        <v>650528.7998276349</v>
      </c>
      <c r="AF14" t="n">
        <v>2.447081417430605e-06</v>
      </c>
      <c r="AG14" t="n">
        <v>16.65798611111111</v>
      </c>
      <c r="AH14" t="n">
        <v>588443.2441949898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5.2194</v>
      </c>
      <c r="E15" t="n">
        <v>19.16</v>
      </c>
      <c r="F15" t="n">
        <v>16.92</v>
      </c>
      <c r="G15" t="n">
        <v>112.82</v>
      </c>
      <c r="H15" t="n">
        <v>1.99</v>
      </c>
      <c r="I15" t="n">
        <v>9</v>
      </c>
      <c r="J15" t="n">
        <v>124.18</v>
      </c>
      <c r="K15" t="n">
        <v>41.65</v>
      </c>
      <c r="L15" t="n">
        <v>14</v>
      </c>
      <c r="M15" t="n">
        <v>7</v>
      </c>
      <c r="N15" t="n">
        <v>18.53</v>
      </c>
      <c r="O15" t="n">
        <v>15549.15</v>
      </c>
      <c r="P15" t="n">
        <v>150.86</v>
      </c>
      <c r="Q15" t="n">
        <v>183.26</v>
      </c>
      <c r="R15" t="n">
        <v>33.34</v>
      </c>
      <c r="S15" t="n">
        <v>26.24</v>
      </c>
      <c r="T15" t="n">
        <v>2680.85</v>
      </c>
      <c r="U15" t="n">
        <v>0.79</v>
      </c>
      <c r="V15" t="n">
        <v>0.9</v>
      </c>
      <c r="W15" t="n">
        <v>2.96</v>
      </c>
      <c r="X15" t="n">
        <v>0.17</v>
      </c>
      <c r="Y15" t="n">
        <v>0.5</v>
      </c>
      <c r="Z15" t="n">
        <v>10</v>
      </c>
      <c r="AA15" t="n">
        <v>473.6524619210425</v>
      </c>
      <c r="AB15" t="n">
        <v>648.0721944722205</v>
      </c>
      <c r="AC15" t="n">
        <v>586.2210938068285</v>
      </c>
      <c r="AD15" t="n">
        <v>473652.4619210425</v>
      </c>
      <c r="AE15" t="n">
        <v>648072.1944722205</v>
      </c>
      <c r="AF15" t="n">
        <v>2.450979015973076e-06</v>
      </c>
      <c r="AG15" t="n">
        <v>16.63194444444444</v>
      </c>
      <c r="AH15" t="n">
        <v>586221.0938068286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5.2207</v>
      </c>
      <c r="E16" t="n">
        <v>19.15</v>
      </c>
      <c r="F16" t="n">
        <v>16.92</v>
      </c>
      <c r="G16" t="n">
        <v>112.79</v>
      </c>
      <c r="H16" t="n">
        <v>2.11</v>
      </c>
      <c r="I16" t="n">
        <v>9</v>
      </c>
      <c r="J16" t="n">
        <v>125.49</v>
      </c>
      <c r="K16" t="n">
        <v>41.65</v>
      </c>
      <c r="L16" t="n">
        <v>15</v>
      </c>
      <c r="M16" t="n">
        <v>7</v>
      </c>
      <c r="N16" t="n">
        <v>18.84</v>
      </c>
      <c r="O16" t="n">
        <v>15711.24</v>
      </c>
      <c r="P16" t="n">
        <v>150.11</v>
      </c>
      <c r="Q16" t="n">
        <v>183.26</v>
      </c>
      <c r="R16" t="n">
        <v>33.29</v>
      </c>
      <c r="S16" t="n">
        <v>26.24</v>
      </c>
      <c r="T16" t="n">
        <v>2657.35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472.8149192567697</v>
      </c>
      <c r="AB16" t="n">
        <v>646.9262316491879</v>
      </c>
      <c r="AC16" t="n">
        <v>585.1845000672573</v>
      </c>
      <c r="AD16" t="n">
        <v>472814.9192567697</v>
      </c>
      <c r="AE16" t="n">
        <v>646926.2316491879</v>
      </c>
      <c r="AF16" t="n">
        <v>2.451589483214668e-06</v>
      </c>
      <c r="AG16" t="n">
        <v>16.62326388888889</v>
      </c>
      <c r="AH16" t="n">
        <v>585184.5000672573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5.2323</v>
      </c>
      <c r="E17" t="n">
        <v>19.11</v>
      </c>
      <c r="F17" t="n">
        <v>16.9</v>
      </c>
      <c r="G17" t="n">
        <v>126.74</v>
      </c>
      <c r="H17" t="n">
        <v>2.23</v>
      </c>
      <c r="I17" t="n">
        <v>8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149.42</v>
      </c>
      <c r="Q17" t="n">
        <v>183.26</v>
      </c>
      <c r="R17" t="n">
        <v>32.65</v>
      </c>
      <c r="S17" t="n">
        <v>26.24</v>
      </c>
      <c r="T17" t="n">
        <v>2340.52</v>
      </c>
      <c r="U17" t="n">
        <v>0.8</v>
      </c>
      <c r="V17" t="n">
        <v>0.9</v>
      </c>
      <c r="W17" t="n">
        <v>2.95</v>
      </c>
      <c r="X17" t="n">
        <v>0.14</v>
      </c>
      <c r="Y17" t="n">
        <v>0.5</v>
      </c>
      <c r="Z17" t="n">
        <v>10</v>
      </c>
      <c r="AA17" t="n">
        <v>471.5241515826285</v>
      </c>
      <c r="AB17" t="n">
        <v>645.1601463727769</v>
      </c>
      <c r="AC17" t="n">
        <v>583.5869674909108</v>
      </c>
      <c r="AD17" t="n">
        <v>471524.1515826285</v>
      </c>
      <c r="AE17" t="n">
        <v>645160.1463727769</v>
      </c>
      <c r="AF17" t="n">
        <v>2.457036729370412e-06</v>
      </c>
      <c r="AG17" t="n">
        <v>16.58854166666667</v>
      </c>
      <c r="AH17" t="n">
        <v>583586.9674909108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5.2339</v>
      </c>
      <c r="E18" t="n">
        <v>19.11</v>
      </c>
      <c r="F18" t="n">
        <v>16.89</v>
      </c>
      <c r="G18" t="n">
        <v>126.69</v>
      </c>
      <c r="H18" t="n">
        <v>2.34</v>
      </c>
      <c r="I18" t="n">
        <v>8</v>
      </c>
      <c r="J18" t="n">
        <v>128.13</v>
      </c>
      <c r="K18" t="n">
        <v>41.65</v>
      </c>
      <c r="L18" t="n">
        <v>17</v>
      </c>
      <c r="M18" t="n">
        <v>6</v>
      </c>
      <c r="N18" t="n">
        <v>19.48</v>
      </c>
      <c r="O18" t="n">
        <v>16036.82</v>
      </c>
      <c r="P18" t="n">
        <v>148.57</v>
      </c>
      <c r="Q18" t="n">
        <v>183.26</v>
      </c>
      <c r="R18" t="n">
        <v>32.51</v>
      </c>
      <c r="S18" t="n">
        <v>26.24</v>
      </c>
      <c r="T18" t="n">
        <v>2269.63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470.5332960902132</v>
      </c>
      <c r="AB18" t="n">
        <v>643.8044141745952</v>
      </c>
      <c r="AC18" t="n">
        <v>582.3606244709415</v>
      </c>
      <c r="AD18" t="n">
        <v>470533.2960902132</v>
      </c>
      <c r="AE18" t="n">
        <v>643804.4141745951</v>
      </c>
      <c r="AF18" t="n">
        <v>2.457788073667756e-06</v>
      </c>
      <c r="AG18" t="n">
        <v>16.58854166666667</v>
      </c>
      <c r="AH18" t="n">
        <v>582360.6244709415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5.2438</v>
      </c>
      <c r="E19" t="n">
        <v>19.07</v>
      </c>
      <c r="F19" t="n">
        <v>16.88</v>
      </c>
      <c r="G19" t="n">
        <v>144.67</v>
      </c>
      <c r="H19" t="n">
        <v>2.46</v>
      </c>
      <c r="I19" t="n">
        <v>7</v>
      </c>
      <c r="J19" t="n">
        <v>129.46</v>
      </c>
      <c r="K19" t="n">
        <v>41.65</v>
      </c>
      <c r="L19" t="n">
        <v>18</v>
      </c>
      <c r="M19" t="n">
        <v>5</v>
      </c>
      <c r="N19" t="n">
        <v>19.81</v>
      </c>
      <c r="O19" t="n">
        <v>16200.3</v>
      </c>
      <c r="P19" t="n">
        <v>147.77</v>
      </c>
      <c r="Q19" t="n">
        <v>183.27</v>
      </c>
      <c r="R19" t="n">
        <v>32.1</v>
      </c>
      <c r="S19" t="n">
        <v>26.24</v>
      </c>
      <c r="T19" t="n">
        <v>2072.85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469.2470219612736</v>
      </c>
      <c r="AB19" t="n">
        <v>642.0444771649707</v>
      </c>
      <c r="AC19" t="n">
        <v>580.7686533794283</v>
      </c>
      <c r="AD19" t="n">
        <v>469247.0219612736</v>
      </c>
      <c r="AE19" t="n">
        <v>642044.4771649707</v>
      </c>
      <c r="AF19" t="n">
        <v>2.462437016507571e-06</v>
      </c>
      <c r="AG19" t="n">
        <v>16.55381944444444</v>
      </c>
      <c r="AH19" t="n">
        <v>580768.6533794283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5.2443</v>
      </c>
      <c r="E20" t="n">
        <v>19.07</v>
      </c>
      <c r="F20" t="n">
        <v>16.88</v>
      </c>
      <c r="G20" t="n">
        <v>144.66</v>
      </c>
      <c r="H20" t="n">
        <v>2.57</v>
      </c>
      <c r="I20" t="n">
        <v>7</v>
      </c>
      <c r="J20" t="n">
        <v>130.79</v>
      </c>
      <c r="K20" t="n">
        <v>41.65</v>
      </c>
      <c r="L20" t="n">
        <v>19</v>
      </c>
      <c r="M20" t="n">
        <v>5</v>
      </c>
      <c r="N20" t="n">
        <v>20.14</v>
      </c>
      <c r="O20" t="n">
        <v>16364.25</v>
      </c>
      <c r="P20" t="n">
        <v>147.26</v>
      </c>
      <c r="Q20" t="n">
        <v>183.26</v>
      </c>
      <c r="R20" t="n">
        <v>32.03</v>
      </c>
      <c r="S20" t="n">
        <v>26.24</v>
      </c>
      <c r="T20" t="n">
        <v>2037.55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468.6968715378844</v>
      </c>
      <c r="AB20" t="n">
        <v>641.2917370847657</v>
      </c>
      <c r="AC20" t="n">
        <v>580.0877537560008</v>
      </c>
      <c r="AD20" t="n">
        <v>468696.8715378844</v>
      </c>
      <c r="AE20" t="n">
        <v>641291.7370847657</v>
      </c>
      <c r="AF20" t="n">
        <v>2.462671811600491e-06</v>
      </c>
      <c r="AG20" t="n">
        <v>16.55381944444444</v>
      </c>
      <c r="AH20" t="n">
        <v>580087.7537560008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5.2429</v>
      </c>
      <c r="E21" t="n">
        <v>19.07</v>
      </c>
      <c r="F21" t="n">
        <v>16.88</v>
      </c>
      <c r="G21" t="n">
        <v>144.7</v>
      </c>
      <c r="H21" t="n">
        <v>2.67</v>
      </c>
      <c r="I21" t="n">
        <v>7</v>
      </c>
      <c r="J21" t="n">
        <v>132.12</v>
      </c>
      <c r="K21" t="n">
        <v>41.65</v>
      </c>
      <c r="L21" t="n">
        <v>20</v>
      </c>
      <c r="M21" t="n">
        <v>5</v>
      </c>
      <c r="N21" t="n">
        <v>20.47</v>
      </c>
      <c r="O21" t="n">
        <v>16528.68</v>
      </c>
      <c r="P21" t="n">
        <v>145.54</v>
      </c>
      <c r="Q21" t="n">
        <v>183.26</v>
      </c>
      <c r="R21" t="n">
        <v>32.15</v>
      </c>
      <c r="S21" t="n">
        <v>26.24</v>
      </c>
      <c r="T21" t="n">
        <v>2098.51</v>
      </c>
      <c r="U21" t="n">
        <v>0.82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466.9700362069964</v>
      </c>
      <c r="AB21" t="n">
        <v>638.9290048024466</v>
      </c>
      <c r="AC21" t="n">
        <v>577.9505173265907</v>
      </c>
      <c r="AD21" t="n">
        <v>466970.0362069964</v>
      </c>
      <c r="AE21" t="n">
        <v>638929.0048024466</v>
      </c>
      <c r="AF21" t="n">
        <v>2.462014385340315e-06</v>
      </c>
      <c r="AG21" t="n">
        <v>16.55381944444444</v>
      </c>
      <c r="AH21" t="n">
        <v>577950.5173265907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5.2593</v>
      </c>
      <c r="E22" t="n">
        <v>19.01</v>
      </c>
      <c r="F22" t="n">
        <v>16.84</v>
      </c>
      <c r="G22" t="n">
        <v>168.44</v>
      </c>
      <c r="H22" t="n">
        <v>2.78</v>
      </c>
      <c r="I22" t="n">
        <v>6</v>
      </c>
      <c r="J22" t="n">
        <v>133.46</v>
      </c>
      <c r="K22" t="n">
        <v>41.65</v>
      </c>
      <c r="L22" t="n">
        <v>21</v>
      </c>
      <c r="M22" t="n">
        <v>4</v>
      </c>
      <c r="N22" t="n">
        <v>20.81</v>
      </c>
      <c r="O22" t="n">
        <v>16693.59</v>
      </c>
      <c r="P22" t="n">
        <v>143.84</v>
      </c>
      <c r="Q22" t="n">
        <v>183.26</v>
      </c>
      <c r="R22" t="n">
        <v>31.03</v>
      </c>
      <c r="S22" t="n">
        <v>26.24</v>
      </c>
      <c r="T22" t="n">
        <v>1539.54</v>
      </c>
      <c r="U22" t="n">
        <v>0.85</v>
      </c>
      <c r="V22" t="n">
        <v>0.9</v>
      </c>
      <c r="W22" t="n">
        <v>2.95</v>
      </c>
      <c r="X22" t="n">
        <v>0.09</v>
      </c>
      <c r="Y22" t="n">
        <v>0.5</v>
      </c>
      <c r="Z22" t="n">
        <v>10</v>
      </c>
      <c r="AA22" t="n">
        <v>464.3772941287982</v>
      </c>
      <c r="AB22" t="n">
        <v>635.3815007073481</v>
      </c>
      <c r="AC22" t="n">
        <v>574.7415820433752</v>
      </c>
      <c r="AD22" t="n">
        <v>464377.2941287982</v>
      </c>
      <c r="AE22" t="n">
        <v>635381.5007073481</v>
      </c>
      <c r="AF22" t="n">
        <v>2.46971566438809e-06</v>
      </c>
      <c r="AG22" t="n">
        <v>16.50173611111111</v>
      </c>
      <c r="AH22" t="n">
        <v>574741.5820433751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5.2575</v>
      </c>
      <c r="E23" t="n">
        <v>19.02</v>
      </c>
      <c r="F23" t="n">
        <v>16.85</v>
      </c>
      <c r="G23" t="n">
        <v>168.51</v>
      </c>
      <c r="H23" t="n">
        <v>2.88</v>
      </c>
      <c r="I23" t="n">
        <v>6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144.75</v>
      </c>
      <c r="Q23" t="n">
        <v>183.26</v>
      </c>
      <c r="R23" t="n">
        <v>31.2</v>
      </c>
      <c r="S23" t="n">
        <v>26.24</v>
      </c>
      <c r="T23" t="n">
        <v>1625.51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465.4317970592347</v>
      </c>
      <c r="AB23" t="n">
        <v>636.8243181381574</v>
      </c>
      <c r="AC23" t="n">
        <v>576.0466990035949</v>
      </c>
      <c r="AD23" t="n">
        <v>465431.7970592347</v>
      </c>
      <c r="AE23" t="n">
        <v>636824.3181381574</v>
      </c>
      <c r="AF23" t="n">
        <v>2.468870402053578e-06</v>
      </c>
      <c r="AG23" t="n">
        <v>16.51041666666667</v>
      </c>
      <c r="AH23" t="n">
        <v>576046.6990035949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5.2575</v>
      </c>
      <c r="E24" t="n">
        <v>19.02</v>
      </c>
      <c r="F24" t="n">
        <v>16.85</v>
      </c>
      <c r="G24" t="n">
        <v>168.51</v>
      </c>
      <c r="H24" t="n">
        <v>2.99</v>
      </c>
      <c r="I24" t="n">
        <v>6</v>
      </c>
      <c r="J24" t="n">
        <v>136.14</v>
      </c>
      <c r="K24" t="n">
        <v>41.65</v>
      </c>
      <c r="L24" t="n">
        <v>23</v>
      </c>
      <c r="M24" t="n">
        <v>4</v>
      </c>
      <c r="N24" t="n">
        <v>21.49</v>
      </c>
      <c r="O24" t="n">
        <v>17024.98</v>
      </c>
      <c r="P24" t="n">
        <v>143.79</v>
      </c>
      <c r="Q24" t="n">
        <v>183.26</v>
      </c>
      <c r="R24" t="n">
        <v>31.2</v>
      </c>
      <c r="S24" t="n">
        <v>26.24</v>
      </c>
      <c r="T24" t="n">
        <v>1628.68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464.4381156090626</v>
      </c>
      <c r="AB24" t="n">
        <v>635.4647193399002</v>
      </c>
      <c r="AC24" t="n">
        <v>574.8168584064346</v>
      </c>
      <c r="AD24" t="n">
        <v>464438.1156090626</v>
      </c>
      <c r="AE24" t="n">
        <v>635464.7193399002</v>
      </c>
      <c r="AF24" t="n">
        <v>2.468870402053578e-06</v>
      </c>
      <c r="AG24" t="n">
        <v>16.51041666666667</v>
      </c>
      <c r="AH24" t="n">
        <v>574816.8584064345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5.2575</v>
      </c>
      <c r="E25" t="n">
        <v>19.02</v>
      </c>
      <c r="F25" t="n">
        <v>16.85</v>
      </c>
      <c r="G25" t="n">
        <v>168.51</v>
      </c>
      <c r="H25" t="n">
        <v>3.09</v>
      </c>
      <c r="I25" t="n">
        <v>6</v>
      </c>
      <c r="J25" t="n">
        <v>137.49</v>
      </c>
      <c r="K25" t="n">
        <v>41.65</v>
      </c>
      <c r="L25" t="n">
        <v>24</v>
      </c>
      <c r="M25" t="n">
        <v>4</v>
      </c>
      <c r="N25" t="n">
        <v>21.84</v>
      </c>
      <c r="O25" t="n">
        <v>17191.35</v>
      </c>
      <c r="P25" t="n">
        <v>142.29</v>
      </c>
      <c r="Q25" t="n">
        <v>183.28</v>
      </c>
      <c r="R25" t="n">
        <v>31.22</v>
      </c>
      <c r="S25" t="n">
        <v>26.24</v>
      </c>
      <c r="T25" t="n">
        <v>1636.68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462.8854883431685</v>
      </c>
      <c r="AB25" t="n">
        <v>633.3403462176233</v>
      </c>
      <c r="AC25" t="n">
        <v>572.8952324733713</v>
      </c>
      <c r="AD25" t="n">
        <v>462885.4883431685</v>
      </c>
      <c r="AE25" t="n">
        <v>633340.3462176233</v>
      </c>
      <c r="AF25" t="n">
        <v>2.468870402053578e-06</v>
      </c>
      <c r="AG25" t="n">
        <v>16.51041666666667</v>
      </c>
      <c r="AH25" t="n">
        <v>572895.2324733713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5.2657</v>
      </c>
      <c r="E26" t="n">
        <v>18.99</v>
      </c>
      <c r="F26" t="n">
        <v>16.84</v>
      </c>
      <c r="G26" t="n">
        <v>202.12</v>
      </c>
      <c r="H26" t="n">
        <v>3.18</v>
      </c>
      <c r="I26" t="n">
        <v>5</v>
      </c>
      <c r="J26" t="n">
        <v>138.85</v>
      </c>
      <c r="K26" t="n">
        <v>41.65</v>
      </c>
      <c r="L26" t="n">
        <v>25</v>
      </c>
      <c r="M26" t="n">
        <v>2</v>
      </c>
      <c r="N26" t="n">
        <v>22.2</v>
      </c>
      <c r="O26" t="n">
        <v>17358.22</v>
      </c>
      <c r="P26" t="n">
        <v>139.43</v>
      </c>
      <c r="Q26" t="n">
        <v>183.26</v>
      </c>
      <c r="R26" t="n">
        <v>30.98</v>
      </c>
      <c r="S26" t="n">
        <v>26.24</v>
      </c>
      <c r="T26" t="n">
        <v>1522.83</v>
      </c>
      <c r="U26" t="n">
        <v>0.85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450.0622605451184</v>
      </c>
      <c r="AB26" t="n">
        <v>615.7950402234471</v>
      </c>
      <c r="AC26" t="n">
        <v>557.0244258582877</v>
      </c>
      <c r="AD26" t="n">
        <v>450062.2605451184</v>
      </c>
      <c r="AE26" t="n">
        <v>615795.0402234471</v>
      </c>
      <c r="AF26" t="n">
        <v>2.472721041577466e-06</v>
      </c>
      <c r="AG26" t="n">
        <v>16.484375</v>
      </c>
      <c r="AH26" t="n">
        <v>557024.4258582877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5.2662</v>
      </c>
      <c r="E27" t="n">
        <v>18.99</v>
      </c>
      <c r="F27" t="n">
        <v>16.84</v>
      </c>
      <c r="G27" t="n">
        <v>202.1</v>
      </c>
      <c r="H27" t="n">
        <v>3.28</v>
      </c>
      <c r="I27" t="n">
        <v>5</v>
      </c>
      <c r="J27" t="n">
        <v>140.2</v>
      </c>
      <c r="K27" t="n">
        <v>41.65</v>
      </c>
      <c r="L27" t="n">
        <v>26</v>
      </c>
      <c r="M27" t="n">
        <v>2</v>
      </c>
      <c r="N27" t="n">
        <v>22.55</v>
      </c>
      <c r="O27" t="n">
        <v>17525.59</v>
      </c>
      <c r="P27" t="n">
        <v>140.74</v>
      </c>
      <c r="Q27" t="n">
        <v>183.28</v>
      </c>
      <c r="R27" t="n">
        <v>30.9</v>
      </c>
      <c r="S27" t="n">
        <v>26.24</v>
      </c>
      <c r="T27" t="n">
        <v>1483.45</v>
      </c>
      <c r="U27" t="n">
        <v>0.85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451.396060027963</v>
      </c>
      <c r="AB27" t="n">
        <v>617.6200035189554</v>
      </c>
      <c r="AC27" t="n">
        <v>558.6752172182249</v>
      </c>
      <c r="AD27" t="n">
        <v>451396.060027963</v>
      </c>
      <c r="AE27" t="n">
        <v>617620.0035189554</v>
      </c>
      <c r="AF27" t="n">
        <v>2.472955836670387e-06</v>
      </c>
      <c r="AG27" t="n">
        <v>16.484375</v>
      </c>
      <c r="AH27" t="n">
        <v>558675.2172182249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5.2673</v>
      </c>
      <c r="E28" t="n">
        <v>18.98</v>
      </c>
      <c r="F28" t="n">
        <v>16.84</v>
      </c>
      <c r="G28" t="n">
        <v>202.05</v>
      </c>
      <c r="H28" t="n">
        <v>3.37</v>
      </c>
      <c r="I28" t="n">
        <v>5</v>
      </c>
      <c r="J28" t="n">
        <v>141.56</v>
      </c>
      <c r="K28" t="n">
        <v>41.65</v>
      </c>
      <c r="L28" t="n">
        <v>27</v>
      </c>
      <c r="M28" t="n">
        <v>1</v>
      </c>
      <c r="N28" t="n">
        <v>22.91</v>
      </c>
      <c r="O28" t="n">
        <v>17693.46</v>
      </c>
      <c r="P28" t="n">
        <v>141.75</v>
      </c>
      <c r="Q28" t="n">
        <v>183.26</v>
      </c>
      <c r="R28" t="n">
        <v>30.73</v>
      </c>
      <c r="S28" t="n">
        <v>26.24</v>
      </c>
      <c r="T28" t="n">
        <v>1397.23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452.3954538395265</v>
      </c>
      <c r="AB28" t="n">
        <v>618.9874182220798</v>
      </c>
      <c r="AC28" t="n">
        <v>559.9121277812615</v>
      </c>
      <c r="AD28" t="n">
        <v>452395.4538395265</v>
      </c>
      <c r="AE28" t="n">
        <v>618987.4182220798</v>
      </c>
      <c r="AF28" t="n">
        <v>2.47347238587481e-06</v>
      </c>
      <c r="AG28" t="n">
        <v>16.47569444444444</v>
      </c>
      <c r="AH28" t="n">
        <v>559912.1277812615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5.2663</v>
      </c>
      <c r="E29" t="n">
        <v>18.99</v>
      </c>
      <c r="F29" t="n">
        <v>16.84</v>
      </c>
      <c r="G29" t="n">
        <v>202.1</v>
      </c>
      <c r="H29" t="n">
        <v>3.47</v>
      </c>
      <c r="I29" t="n">
        <v>5</v>
      </c>
      <c r="J29" t="n">
        <v>142.93</v>
      </c>
      <c r="K29" t="n">
        <v>41.65</v>
      </c>
      <c r="L29" t="n">
        <v>28</v>
      </c>
      <c r="M29" t="n">
        <v>0</v>
      </c>
      <c r="N29" t="n">
        <v>23.28</v>
      </c>
      <c r="O29" t="n">
        <v>17861.84</v>
      </c>
      <c r="P29" t="n">
        <v>142.79</v>
      </c>
      <c r="Q29" t="n">
        <v>183.26</v>
      </c>
      <c r="R29" t="n">
        <v>30.77</v>
      </c>
      <c r="S29" t="n">
        <v>26.24</v>
      </c>
      <c r="T29" t="n">
        <v>1417.52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453.5104286558584</v>
      </c>
      <c r="AB29" t="n">
        <v>620.5129759550024</v>
      </c>
      <c r="AC29" t="n">
        <v>561.2920884252877</v>
      </c>
      <c r="AD29" t="n">
        <v>453510.4286558584</v>
      </c>
      <c r="AE29" t="n">
        <v>620512.9759550024</v>
      </c>
      <c r="AF29" t="n">
        <v>2.47300279568897e-06</v>
      </c>
      <c r="AG29" t="n">
        <v>16.484375</v>
      </c>
      <c r="AH29" t="n">
        <v>561292.0884252877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4.6512</v>
      </c>
      <c r="E2" t="n">
        <v>21.5</v>
      </c>
      <c r="F2" t="n">
        <v>18.5</v>
      </c>
      <c r="G2" t="n">
        <v>12.76</v>
      </c>
      <c r="H2" t="n">
        <v>0.28</v>
      </c>
      <c r="I2" t="n">
        <v>87</v>
      </c>
      <c r="J2" t="n">
        <v>61.76</v>
      </c>
      <c r="K2" t="n">
        <v>28.92</v>
      </c>
      <c r="L2" t="n">
        <v>1</v>
      </c>
      <c r="M2" t="n">
        <v>85</v>
      </c>
      <c r="N2" t="n">
        <v>6.84</v>
      </c>
      <c r="O2" t="n">
        <v>7851.41</v>
      </c>
      <c r="P2" t="n">
        <v>120.08</v>
      </c>
      <c r="Q2" t="n">
        <v>183.35</v>
      </c>
      <c r="R2" t="n">
        <v>82.40000000000001</v>
      </c>
      <c r="S2" t="n">
        <v>26.24</v>
      </c>
      <c r="T2" t="n">
        <v>26823.26</v>
      </c>
      <c r="U2" t="n">
        <v>0.32</v>
      </c>
      <c r="V2" t="n">
        <v>0.82</v>
      </c>
      <c r="W2" t="n">
        <v>3.08</v>
      </c>
      <c r="X2" t="n">
        <v>1.74</v>
      </c>
      <c r="Y2" t="n">
        <v>0.5</v>
      </c>
      <c r="Z2" t="n">
        <v>10</v>
      </c>
      <c r="AA2" t="n">
        <v>460.5717335117444</v>
      </c>
      <c r="AB2" t="n">
        <v>630.1745647816098</v>
      </c>
      <c r="AC2" t="n">
        <v>570.0315887744086</v>
      </c>
      <c r="AD2" t="n">
        <v>460571.7335117444</v>
      </c>
      <c r="AE2" t="n">
        <v>630174.5647816098</v>
      </c>
      <c r="AF2" t="n">
        <v>2.55065907496273e-06</v>
      </c>
      <c r="AG2" t="n">
        <v>18.66319444444444</v>
      </c>
      <c r="AH2" t="n">
        <v>570031.5887744087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5.0105</v>
      </c>
      <c r="E3" t="n">
        <v>19.96</v>
      </c>
      <c r="F3" t="n">
        <v>17.58</v>
      </c>
      <c r="G3" t="n">
        <v>25.11</v>
      </c>
      <c r="H3" t="n">
        <v>0.55</v>
      </c>
      <c r="I3" t="n">
        <v>42</v>
      </c>
      <c r="J3" t="n">
        <v>62.92</v>
      </c>
      <c r="K3" t="n">
        <v>28.92</v>
      </c>
      <c r="L3" t="n">
        <v>2</v>
      </c>
      <c r="M3" t="n">
        <v>40</v>
      </c>
      <c r="N3" t="n">
        <v>7</v>
      </c>
      <c r="O3" t="n">
        <v>7994.37</v>
      </c>
      <c r="P3" t="n">
        <v>112.33</v>
      </c>
      <c r="Q3" t="n">
        <v>183.32</v>
      </c>
      <c r="R3" t="n">
        <v>53.78</v>
      </c>
      <c r="S3" t="n">
        <v>26.24</v>
      </c>
      <c r="T3" t="n">
        <v>12734.97</v>
      </c>
      <c r="U3" t="n">
        <v>0.49</v>
      </c>
      <c r="V3" t="n">
        <v>0.87</v>
      </c>
      <c r="W3" t="n">
        <v>3.01</v>
      </c>
      <c r="X3" t="n">
        <v>0.82</v>
      </c>
      <c r="Y3" t="n">
        <v>0.5</v>
      </c>
      <c r="Z3" t="n">
        <v>10</v>
      </c>
      <c r="AA3" t="n">
        <v>417.0187120727367</v>
      </c>
      <c r="AB3" t="n">
        <v>570.5833994250609</v>
      </c>
      <c r="AC3" t="n">
        <v>516.1277206027629</v>
      </c>
      <c r="AD3" t="n">
        <v>417018.7120727367</v>
      </c>
      <c r="AE3" t="n">
        <v>570583.3994250608</v>
      </c>
      <c r="AF3" t="n">
        <v>2.747694636889568e-06</v>
      </c>
      <c r="AG3" t="n">
        <v>17.32638888888889</v>
      </c>
      <c r="AH3" t="n">
        <v>516127.7206027629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5.1406</v>
      </c>
      <c r="E4" t="n">
        <v>19.45</v>
      </c>
      <c r="F4" t="n">
        <v>17.28</v>
      </c>
      <c r="G4" t="n">
        <v>38.4</v>
      </c>
      <c r="H4" t="n">
        <v>0.8100000000000001</v>
      </c>
      <c r="I4" t="n">
        <v>27</v>
      </c>
      <c r="J4" t="n">
        <v>64.08</v>
      </c>
      <c r="K4" t="n">
        <v>28.92</v>
      </c>
      <c r="L4" t="n">
        <v>3</v>
      </c>
      <c r="M4" t="n">
        <v>25</v>
      </c>
      <c r="N4" t="n">
        <v>7.16</v>
      </c>
      <c r="O4" t="n">
        <v>8137.65</v>
      </c>
      <c r="P4" t="n">
        <v>108.7</v>
      </c>
      <c r="Q4" t="n">
        <v>183.28</v>
      </c>
      <c r="R4" t="n">
        <v>44.26</v>
      </c>
      <c r="S4" t="n">
        <v>26.24</v>
      </c>
      <c r="T4" t="n">
        <v>8051.91</v>
      </c>
      <c r="U4" t="n">
        <v>0.59</v>
      </c>
      <c r="V4" t="n">
        <v>0.88</v>
      </c>
      <c r="W4" t="n">
        <v>2.99</v>
      </c>
      <c r="X4" t="n">
        <v>0.53</v>
      </c>
      <c r="Y4" t="n">
        <v>0.5</v>
      </c>
      <c r="Z4" t="n">
        <v>10</v>
      </c>
      <c r="AA4" t="n">
        <v>398.9990308833052</v>
      </c>
      <c r="AB4" t="n">
        <v>545.928076649453</v>
      </c>
      <c r="AC4" t="n">
        <v>493.8254672288963</v>
      </c>
      <c r="AD4" t="n">
        <v>398999.0308833052</v>
      </c>
      <c r="AE4" t="n">
        <v>545928.076649453</v>
      </c>
      <c r="AF4" t="n">
        <v>2.819039826443371e-06</v>
      </c>
      <c r="AG4" t="n">
        <v>16.88368055555556</v>
      </c>
      <c r="AH4" t="n">
        <v>493825.4672288963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5.208</v>
      </c>
      <c r="E5" t="n">
        <v>19.2</v>
      </c>
      <c r="F5" t="n">
        <v>17.13</v>
      </c>
      <c r="G5" t="n">
        <v>51.38</v>
      </c>
      <c r="H5" t="n">
        <v>1.07</v>
      </c>
      <c r="I5" t="n">
        <v>20</v>
      </c>
      <c r="J5" t="n">
        <v>65.25</v>
      </c>
      <c r="K5" t="n">
        <v>28.92</v>
      </c>
      <c r="L5" t="n">
        <v>4</v>
      </c>
      <c r="M5" t="n">
        <v>18</v>
      </c>
      <c r="N5" t="n">
        <v>7.33</v>
      </c>
      <c r="O5" t="n">
        <v>8281.25</v>
      </c>
      <c r="P5" t="n">
        <v>105.72</v>
      </c>
      <c r="Q5" t="n">
        <v>183.28</v>
      </c>
      <c r="R5" t="n">
        <v>39.85</v>
      </c>
      <c r="S5" t="n">
        <v>26.24</v>
      </c>
      <c r="T5" t="n">
        <v>5879.38</v>
      </c>
      <c r="U5" t="n">
        <v>0.66</v>
      </c>
      <c r="V5" t="n">
        <v>0.89</v>
      </c>
      <c r="W5" t="n">
        <v>2.97</v>
      </c>
      <c r="X5" t="n">
        <v>0.37</v>
      </c>
      <c r="Y5" t="n">
        <v>0.5</v>
      </c>
      <c r="Z5" t="n">
        <v>10</v>
      </c>
      <c r="AA5" t="n">
        <v>393.272410036052</v>
      </c>
      <c r="AB5" t="n">
        <v>538.0926613655598</v>
      </c>
      <c r="AC5" t="n">
        <v>486.7378529826235</v>
      </c>
      <c r="AD5" t="n">
        <v>393272.410036052</v>
      </c>
      <c r="AE5" t="n">
        <v>538092.6613655598</v>
      </c>
      <c r="AF5" t="n">
        <v>2.856001131408216e-06</v>
      </c>
      <c r="AG5" t="n">
        <v>16.66666666666667</v>
      </c>
      <c r="AH5" t="n">
        <v>486737.8529826235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5.2481</v>
      </c>
      <c r="E6" t="n">
        <v>19.05</v>
      </c>
      <c r="F6" t="n">
        <v>17.04</v>
      </c>
      <c r="G6" t="n">
        <v>63.89</v>
      </c>
      <c r="H6" t="n">
        <v>1.31</v>
      </c>
      <c r="I6" t="n">
        <v>16</v>
      </c>
      <c r="J6" t="n">
        <v>66.42</v>
      </c>
      <c r="K6" t="n">
        <v>28.92</v>
      </c>
      <c r="L6" t="n">
        <v>5</v>
      </c>
      <c r="M6" t="n">
        <v>14</v>
      </c>
      <c r="N6" t="n">
        <v>7.49</v>
      </c>
      <c r="O6" t="n">
        <v>8425.16</v>
      </c>
      <c r="P6" t="n">
        <v>103.25</v>
      </c>
      <c r="Q6" t="n">
        <v>183.26</v>
      </c>
      <c r="R6" t="n">
        <v>37.07</v>
      </c>
      <c r="S6" t="n">
        <v>26.24</v>
      </c>
      <c r="T6" t="n">
        <v>4509.75</v>
      </c>
      <c r="U6" t="n">
        <v>0.71</v>
      </c>
      <c r="V6" t="n">
        <v>0.89</v>
      </c>
      <c r="W6" t="n">
        <v>2.96</v>
      </c>
      <c r="X6" t="n">
        <v>0.28</v>
      </c>
      <c r="Y6" t="n">
        <v>0.5</v>
      </c>
      <c r="Z6" t="n">
        <v>10</v>
      </c>
      <c r="AA6" t="n">
        <v>389.2100943028649</v>
      </c>
      <c r="AB6" t="n">
        <v>532.5344217626914</v>
      </c>
      <c r="AC6" t="n">
        <v>481.7100839664146</v>
      </c>
      <c r="AD6" t="n">
        <v>389210.0943028649</v>
      </c>
      <c r="AE6" t="n">
        <v>532534.4217626915</v>
      </c>
      <c r="AF6" t="n">
        <v>2.877991462700357e-06</v>
      </c>
      <c r="AG6" t="n">
        <v>16.53645833333333</v>
      </c>
      <c r="AH6" t="n">
        <v>481710.0839664146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5.2581</v>
      </c>
      <c r="E7" t="n">
        <v>19.02</v>
      </c>
      <c r="F7" t="n">
        <v>17.03</v>
      </c>
      <c r="G7" t="n">
        <v>72.98</v>
      </c>
      <c r="H7" t="n">
        <v>1.55</v>
      </c>
      <c r="I7" t="n">
        <v>14</v>
      </c>
      <c r="J7" t="n">
        <v>67.59</v>
      </c>
      <c r="K7" t="n">
        <v>28.92</v>
      </c>
      <c r="L7" t="n">
        <v>6</v>
      </c>
      <c r="M7" t="n">
        <v>12</v>
      </c>
      <c r="N7" t="n">
        <v>7.66</v>
      </c>
      <c r="O7" t="n">
        <v>8569.4</v>
      </c>
      <c r="P7" t="n">
        <v>101.18</v>
      </c>
      <c r="Q7" t="n">
        <v>183.29</v>
      </c>
      <c r="R7" t="n">
        <v>36.79</v>
      </c>
      <c r="S7" t="n">
        <v>26.24</v>
      </c>
      <c r="T7" t="n">
        <v>4381.12</v>
      </c>
      <c r="U7" t="n">
        <v>0.71</v>
      </c>
      <c r="V7" t="n">
        <v>0.89</v>
      </c>
      <c r="W7" t="n">
        <v>2.96</v>
      </c>
      <c r="X7" t="n">
        <v>0.27</v>
      </c>
      <c r="Y7" t="n">
        <v>0.5</v>
      </c>
      <c r="Z7" t="n">
        <v>10</v>
      </c>
      <c r="AA7" t="n">
        <v>386.7385917656234</v>
      </c>
      <c r="AB7" t="n">
        <v>529.1528029562411</v>
      </c>
      <c r="AC7" t="n">
        <v>478.6512021127201</v>
      </c>
      <c r="AD7" t="n">
        <v>386738.5917656234</v>
      </c>
      <c r="AE7" t="n">
        <v>529152.8029562411</v>
      </c>
      <c r="AF7" t="n">
        <v>2.883475335840542e-06</v>
      </c>
      <c r="AG7" t="n">
        <v>16.51041666666667</v>
      </c>
      <c r="AH7" t="n">
        <v>478651.2021127201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5.279</v>
      </c>
      <c r="E8" t="n">
        <v>18.94</v>
      </c>
      <c r="F8" t="n">
        <v>16.98</v>
      </c>
      <c r="G8" t="n">
        <v>84.90000000000001</v>
      </c>
      <c r="H8" t="n">
        <v>1.78</v>
      </c>
      <c r="I8" t="n">
        <v>12</v>
      </c>
      <c r="J8" t="n">
        <v>68.76000000000001</v>
      </c>
      <c r="K8" t="n">
        <v>28.92</v>
      </c>
      <c r="L8" t="n">
        <v>7</v>
      </c>
      <c r="M8" t="n">
        <v>10</v>
      </c>
      <c r="N8" t="n">
        <v>7.83</v>
      </c>
      <c r="O8" t="n">
        <v>8713.950000000001</v>
      </c>
      <c r="P8" t="n">
        <v>98.51000000000001</v>
      </c>
      <c r="Q8" t="n">
        <v>183.26</v>
      </c>
      <c r="R8" t="n">
        <v>35.3</v>
      </c>
      <c r="S8" t="n">
        <v>26.24</v>
      </c>
      <c r="T8" t="n">
        <v>3647.6</v>
      </c>
      <c r="U8" t="n">
        <v>0.74</v>
      </c>
      <c r="V8" t="n">
        <v>0.9</v>
      </c>
      <c r="W8" t="n">
        <v>2.96</v>
      </c>
      <c r="X8" t="n">
        <v>0.23</v>
      </c>
      <c r="Y8" t="n">
        <v>0.5</v>
      </c>
      <c r="Z8" t="n">
        <v>10</v>
      </c>
      <c r="AA8" t="n">
        <v>374.4225989922817</v>
      </c>
      <c r="AB8" t="n">
        <v>512.301518300501</v>
      </c>
      <c r="AC8" t="n">
        <v>463.4081804135972</v>
      </c>
      <c r="AD8" t="n">
        <v>374422.5989922817</v>
      </c>
      <c r="AE8" t="n">
        <v>512301.518300501</v>
      </c>
      <c r="AF8" t="n">
        <v>2.894936630703528e-06</v>
      </c>
      <c r="AG8" t="n">
        <v>16.44097222222222</v>
      </c>
      <c r="AH8" t="n">
        <v>463408.1804135972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5.302</v>
      </c>
      <c r="E9" t="n">
        <v>18.86</v>
      </c>
      <c r="F9" t="n">
        <v>16.93</v>
      </c>
      <c r="G9" t="n">
        <v>101.56</v>
      </c>
      <c r="H9" t="n">
        <v>2</v>
      </c>
      <c r="I9" t="n">
        <v>10</v>
      </c>
      <c r="J9" t="n">
        <v>69.93000000000001</v>
      </c>
      <c r="K9" t="n">
        <v>28.92</v>
      </c>
      <c r="L9" t="n">
        <v>8</v>
      </c>
      <c r="M9" t="n">
        <v>8</v>
      </c>
      <c r="N9" t="n">
        <v>8.01</v>
      </c>
      <c r="O9" t="n">
        <v>8858.84</v>
      </c>
      <c r="P9" t="n">
        <v>96.92</v>
      </c>
      <c r="Q9" t="n">
        <v>183.27</v>
      </c>
      <c r="R9" t="n">
        <v>33.39</v>
      </c>
      <c r="S9" t="n">
        <v>26.24</v>
      </c>
      <c r="T9" t="n">
        <v>2699.16</v>
      </c>
      <c r="U9" t="n">
        <v>0.79</v>
      </c>
      <c r="V9" t="n">
        <v>0.9</v>
      </c>
      <c r="W9" t="n">
        <v>2.96</v>
      </c>
      <c r="X9" t="n">
        <v>0.17</v>
      </c>
      <c r="Y9" t="n">
        <v>0.5</v>
      </c>
      <c r="Z9" t="n">
        <v>10</v>
      </c>
      <c r="AA9" t="n">
        <v>371.9867484401315</v>
      </c>
      <c r="AB9" t="n">
        <v>508.9686801129072</v>
      </c>
      <c r="AC9" t="n">
        <v>460.3934236249596</v>
      </c>
      <c r="AD9" t="n">
        <v>371986.7484401315</v>
      </c>
      <c r="AE9" t="n">
        <v>508968.6801129072</v>
      </c>
      <c r="AF9" t="n">
        <v>2.907549538925953e-06</v>
      </c>
      <c r="AG9" t="n">
        <v>16.37152777777778</v>
      </c>
      <c r="AH9" t="n">
        <v>460393.4236249596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5.3079</v>
      </c>
      <c r="E10" t="n">
        <v>18.84</v>
      </c>
      <c r="F10" t="n">
        <v>16.92</v>
      </c>
      <c r="G10" t="n">
        <v>112.79</v>
      </c>
      <c r="H10" t="n">
        <v>2.21</v>
      </c>
      <c r="I10" t="n">
        <v>9</v>
      </c>
      <c r="J10" t="n">
        <v>71.11</v>
      </c>
      <c r="K10" t="n">
        <v>28.92</v>
      </c>
      <c r="L10" t="n">
        <v>9</v>
      </c>
      <c r="M10" t="n">
        <v>3</v>
      </c>
      <c r="N10" t="n">
        <v>8.19</v>
      </c>
      <c r="O10" t="n">
        <v>9004.040000000001</v>
      </c>
      <c r="P10" t="n">
        <v>95.17</v>
      </c>
      <c r="Q10" t="n">
        <v>183.26</v>
      </c>
      <c r="R10" t="n">
        <v>33.2</v>
      </c>
      <c r="S10" t="n">
        <v>26.24</v>
      </c>
      <c r="T10" t="n">
        <v>2613.72</v>
      </c>
      <c r="U10" t="n">
        <v>0.79</v>
      </c>
      <c r="V10" t="n">
        <v>0.9</v>
      </c>
      <c r="W10" t="n">
        <v>2.96</v>
      </c>
      <c r="X10" t="n">
        <v>0.16</v>
      </c>
      <c r="Y10" t="n">
        <v>0.5</v>
      </c>
      <c r="Z10" t="n">
        <v>10</v>
      </c>
      <c r="AA10" t="n">
        <v>369.9975474010184</v>
      </c>
      <c r="AB10" t="n">
        <v>506.2469674938364</v>
      </c>
      <c r="AC10" t="n">
        <v>457.9314674383053</v>
      </c>
      <c r="AD10" t="n">
        <v>369997.5474010184</v>
      </c>
      <c r="AE10" t="n">
        <v>506246.9674938364</v>
      </c>
      <c r="AF10" t="n">
        <v>2.910785024078662e-06</v>
      </c>
      <c r="AG10" t="n">
        <v>16.35416666666667</v>
      </c>
      <c r="AH10" t="n">
        <v>457931.4674383053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5.3072</v>
      </c>
      <c r="E11" t="n">
        <v>18.84</v>
      </c>
      <c r="F11" t="n">
        <v>16.92</v>
      </c>
      <c r="G11" t="n">
        <v>112.81</v>
      </c>
      <c r="H11" t="n">
        <v>2.42</v>
      </c>
      <c r="I11" t="n">
        <v>9</v>
      </c>
      <c r="J11" t="n">
        <v>72.29000000000001</v>
      </c>
      <c r="K11" t="n">
        <v>28.92</v>
      </c>
      <c r="L11" t="n">
        <v>10</v>
      </c>
      <c r="M11" t="n">
        <v>1</v>
      </c>
      <c r="N11" t="n">
        <v>8.369999999999999</v>
      </c>
      <c r="O11" t="n">
        <v>9149.58</v>
      </c>
      <c r="P11" t="n">
        <v>95.81999999999999</v>
      </c>
      <c r="Q11" t="n">
        <v>183.26</v>
      </c>
      <c r="R11" t="n">
        <v>33.22</v>
      </c>
      <c r="S11" t="n">
        <v>26.24</v>
      </c>
      <c r="T11" t="n">
        <v>2623.29</v>
      </c>
      <c r="U11" t="n">
        <v>0.79</v>
      </c>
      <c r="V11" t="n">
        <v>0.9</v>
      </c>
      <c r="W11" t="n">
        <v>2.96</v>
      </c>
      <c r="X11" t="n">
        <v>0.17</v>
      </c>
      <c r="Y11" t="n">
        <v>0.5</v>
      </c>
      <c r="Z11" t="n">
        <v>10</v>
      </c>
      <c r="AA11" t="n">
        <v>370.6834547861091</v>
      </c>
      <c r="AB11" t="n">
        <v>507.1854562382156</v>
      </c>
      <c r="AC11" t="n">
        <v>458.7803881340981</v>
      </c>
      <c r="AD11" t="n">
        <v>370683.454786109</v>
      </c>
      <c r="AE11" t="n">
        <v>507185.4562382156</v>
      </c>
      <c r="AF11" t="n">
        <v>2.910401152958849e-06</v>
      </c>
      <c r="AG11" t="n">
        <v>16.35416666666667</v>
      </c>
      <c r="AH11" t="n">
        <v>458780.3881340981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5.3061</v>
      </c>
      <c r="E12" t="n">
        <v>18.85</v>
      </c>
      <c r="F12" t="n">
        <v>16.93</v>
      </c>
      <c r="G12" t="n">
        <v>112.84</v>
      </c>
      <c r="H12" t="n">
        <v>2.62</v>
      </c>
      <c r="I12" t="n">
        <v>9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96.89</v>
      </c>
      <c r="Q12" t="n">
        <v>183.26</v>
      </c>
      <c r="R12" t="n">
        <v>33.29</v>
      </c>
      <c r="S12" t="n">
        <v>26.24</v>
      </c>
      <c r="T12" t="n">
        <v>2654.05</v>
      </c>
      <c r="U12" t="n">
        <v>0.79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371.8407746633273</v>
      </c>
      <c r="AB12" t="n">
        <v>508.7689523515751</v>
      </c>
      <c r="AC12" t="n">
        <v>460.2127576008494</v>
      </c>
      <c r="AD12" t="n">
        <v>371840.7746633273</v>
      </c>
      <c r="AE12" t="n">
        <v>508768.9523515751</v>
      </c>
      <c r="AF12" t="n">
        <v>2.909797926913429e-06</v>
      </c>
      <c r="AG12" t="n">
        <v>16.36284722222222</v>
      </c>
      <c r="AH12" t="n">
        <v>460212.7576008494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3.3953</v>
      </c>
      <c r="E2" t="n">
        <v>29.45</v>
      </c>
      <c r="F2" t="n">
        <v>20.64</v>
      </c>
      <c r="G2" t="n">
        <v>6.52</v>
      </c>
      <c r="H2" t="n">
        <v>0.11</v>
      </c>
      <c r="I2" t="n">
        <v>190</v>
      </c>
      <c r="J2" t="n">
        <v>167.88</v>
      </c>
      <c r="K2" t="n">
        <v>51.39</v>
      </c>
      <c r="L2" t="n">
        <v>1</v>
      </c>
      <c r="M2" t="n">
        <v>188</v>
      </c>
      <c r="N2" t="n">
        <v>30.49</v>
      </c>
      <c r="O2" t="n">
        <v>20939.59</v>
      </c>
      <c r="P2" t="n">
        <v>263.67</v>
      </c>
      <c r="Q2" t="n">
        <v>183.35</v>
      </c>
      <c r="R2" t="n">
        <v>148.64</v>
      </c>
      <c r="S2" t="n">
        <v>26.24</v>
      </c>
      <c r="T2" t="n">
        <v>59426.01</v>
      </c>
      <c r="U2" t="n">
        <v>0.18</v>
      </c>
      <c r="V2" t="n">
        <v>0.74</v>
      </c>
      <c r="W2" t="n">
        <v>3.26</v>
      </c>
      <c r="X2" t="n">
        <v>3.88</v>
      </c>
      <c r="Y2" t="n">
        <v>0.5</v>
      </c>
      <c r="Z2" t="n">
        <v>10</v>
      </c>
      <c r="AA2" t="n">
        <v>977.8866430429001</v>
      </c>
      <c r="AB2" t="n">
        <v>1337.987646325226</v>
      </c>
      <c r="AC2" t="n">
        <v>1210.291983237402</v>
      </c>
      <c r="AD2" t="n">
        <v>977886.6430429001</v>
      </c>
      <c r="AE2" t="n">
        <v>1337987.646325226</v>
      </c>
      <c r="AF2" t="n">
        <v>1.397857053205369e-06</v>
      </c>
      <c r="AG2" t="n">
        <v>25.56423611111111</v>
      </c>
      <c r="AH2" t="n">
        <v>1210291.983237402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4.2049</v>
      </c>
      <c r="E3" t="n">
        <v>23.78</v>
      </c>
      <c r="F3" t="n">
        <v>18.49</v>
      </c>
      <c r="G3" t="n">
        <v>12.9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235.96</v>
      </c>
      <c r="Q3" t="n">
        <v>183.36</v>
      </c>
      <c r="R3" t="n">
        <v>81.97</v>
      </c>
      <c r="S3" t="n">
        <v>26.24</v>
      </c>
      <c r="T3" t="n">
        <v>26609.07</v>
      </c>
      <c r="U3" t="n">
        <v>0.32</v>
      </c>
      <c r="V3" t="n">
        <v>0.82</v>
      </c>
      <c r="W3" t="n">
        <v>3.09</v>
      </c>
      <c r="X3" t="n">
        <v>1.73</v>
      </c>
      <c r="Y3" t="n">
        <v>0.5</v>
      </c>
      <c r="Z3" t="n">
        <v>10</v>
      </c>
      <c r="AA3" t="n">
        <v>746.1044485616786</v>
      </c>
      <c r="AB3" t="n">
        <v>1020.853022327279</v>
      </c>
      <c r="AC3" t="n">
        <v>923.4242426525784</v>
      </c>
      <c r="AD3" t="n">
        <v>746104.4485616786</v>
      </c>
      <c r="AE3" t="n">
        <v>1020853.022327279</v>
      </c>
      <c r="AF3" t="n">
        <v>1.731172244874756e-06</v>
      </c>
      <c r="AG3" t="n">
        <v>20.64236111111111</v>
      </c>
      <c r="AH3" t="n">
        <v>923424.2426525784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4.5176</v>
      </c>
      <c r="E4" t="n">
        <v>22.14</v>
      </c>
      <c r="F4" t="n">
        <v>17.87</v>
      </c>
      <c r="G4" t="n">
        <v>19.14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227.63</v>
      </c>
      <c r="Q4" t="n">
        <v>183.28</v>
      </c>
      <c r="R4" t="n">
        <v>62.58</v>
      </c>
      <c r="S4" t="n">
        <v>26.24</v>
      </c>
      <c r="T4" t="n">
        <v>17067.62</v>
      </c>
      <c r="U4" t="n">
        <v>0.42</v>
      </c>
      <c r="V4" t="n">
        <v>0.85</v>
      </c>
      <c r="W4" t="n">
        <v>3.04</v>
      </c>
      <c r="X4" t="n">
        <v>1.11</v>
      </c>
      <c r="Y4" t="n">
        <v>0.5</v>
      </c>
      <c r="Z4" t="n">
        <v>10</v>
      </c>
      <c r="AA4" t="n">
        <v>683.1686398752623</v>
      </c>
      <c r="AB4" t="n">
        <v>934.7414723506027</v>
      </c>
      <c r="AC4" t="n">
        <v>845.5310581473566</v>
      </c>
      <c r="AD4" t="n">
        <v>683168.6398752623</v>
      </c>
      <c r="AE4" t="n">
        <v>934741.4723506027</v>
      </c>
      <c r="AF4" t="n">
        <v>1.85991194402868e-06</v>
      </c>
      <c r="AG4" t="n">
        <v>19.21875</v>
      </c>
      <c r="AH4" t="n">
        <v>845531.0581473566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4.6906</v>
      </c>
      <c r="E5" t="n">
        <v>21.32</v>
      </c>
      <c r="F5" t="n">
        <v>17.56</v>
      </c>
      <c r="G5" t="n">
        <v>25.69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223.33</v>
      </c>
      <c r="Q5" t="n">
        <v>183.3</v>
      </c>
      <c r="R5" t="n">
        <v>53.09</v>
      </c>
      <c r="S5" t="n">
        <v>26.24</v>
      </c>
      <c r="T5" t="n">
        <v>12394.24</v>
      </c>
      <c r="U5" t="n">
        <v>0.49</v>
      </c>
      <c r="V5" t="n">
        <v>0.87</v>
      </c>
      <c r="W5" t="n">
        <v>3.01</v>
      </c>
      <c r="X5" t="n">
        <v>0.8</v>
      </c>
      <c r="Y5" t="n">
        <v>0.5</v>
      </c>
      <c r="Z5" t="n">
        <v>10</v>
      </c>
      <c r="AA5" t="n">
        <v>652.4945642854818</v>
      </c>
      <c r="AB5" t="n">
        <v>892.7718488839572</v>
      </c>
      <c r="AC5" t="n">
        <v>807.5669566396313</v>
      </c>
      <c r="AD5" t="n">
        <v>652494.5642854818</v>
      </c>
      <c r="AE5" t="n">
        <v>892771.8488839573</v>
      </c>
      <c r="AF5" t="n">
        <v>1.931136657663566e-06</v>
      </c>
      <c r="AG5" t="n">
        <v>18.50694444444444</v>
      </c>
      <c r="AH5" t="n">
        <v>807566.9566396313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4.7863</v>
      </c>
      <c r="E6" t="n">
        <v>20.89</v>
      </c>
      <c r="F6" t="n">
        <v>17.4</v>
      </c>
      <c r="G6" t="n">
        <v>31.64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221.12</v>
      </c>
      <c r="Q6" t="n">
        <v>183.27</v>
      </c>
      <c r="R6" t="n">
        <v>48.12</v>
      </c>
      <c r="S6" t="n">
        <v>26.24</v>
      </c>
      <c r="T6" t="n">
        <v>9950.809999999999</v>
      </c>
      <c r="U6" t="n">
        <v>0.55</v>
      </c>
      <c r="V6" t="n">
        <v>0.87</v>
      </c>
      <c r="W6" t="n">
        <v>3</v>
      </c>
      <c r="X6" t="n">
        <v>0.64</v>
      </c>
      <c r="Y6" t="n">
        <v>0.5</v>
      </c>
      <c r="Z6" t="n">
        <v>10</v>
      </c>
      <c r="AA6" t="n">
        <v>631.8690724459414</v>
      </c>
      <c r="AB6" t="n">
        <v>864.5511410166179</v>
      </c>
      <c r="AC6" t="n">
        <v>782.0395935231385</v>
      </c>
      <c r="AD6" t="n">
        <v>631869.0724459414</v>
      </c>
      <c r="AE6" t="n">
        <v>864551.1410166179</v>
      </c>
      <c r="AF6" t="n">
        <v>1.970536687113616e-06</v>
      </c>
      <c r="AG6" t="n">
        <v>18.13368055555556</v>
      </c>
      <c r="AH6" t="n">
        <v>782039.5935231384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4.85</v>
      </c>
      <c r="E7" t="n">
        <v>20.62</v>
      </c>
      <c r="F7" t="n">
        <v>17.3</v>
      </c>
      <c r="G7" t="n">
        <v>37.07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219.48</v>
      </c>
      <c r="Q7" t="n">
        <v>183.31</v>
      </c>
      <c r="R7" t="n">
        <v>45.16</v>
      </c>
      <c r="S7" t="n">
        <v>26.24</v>
      </c>
      <c r="T7" t="n">
        <v>8495.870000000001</v>
      </c>
      <c r="U7" t="n">
        <v>0.58</v>
      </c>
      <c r="V7" t="n">
        <v>0.88</v>
      </c>
      <c r="W7" t="n">
        <v>2.98</v>
      </c>
      <c r="X7" t="n">
        <v>0.54</v>
      </c>
      <c r="Y7" t="n">
        <v>0.5</v>
      </c>
      <c r="Z7" t="n">
        <v>10</v>
      </c>
      <c r="AA7" t="n">
        <v>624.815935234986</v>
      </c>
      <c r="AB7" t="n">
        <v>854.9007275221359</v>
      </c>
      <c r="AC7" t="n">
        <v>773.3102019481294</v>
      </c>
      <c r="AD7" t="n">
        <v>624815.935234986</v>
      </c>
      <c r="AE7" t="n">
        <v>854900.7275221358</v>
      </c>
      <c r="AF7" t="n">
        <v>1.996762203058947e-06</v>
      </c>
      <c r="AG7" t="n">
        <v>17.89930555555556</v>
      </c>
      <c r="AH7" t="n">
        <v>773310.2019481293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4.901</v>
      </c>
      <c r="E8" t="n">
        <v>20.4</v>
      </c>
      <c r="F8" t="n">
        <v>17.22</v>
      </c>
      <c r="G8" t="n">
        <v>43.05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218.21</v>
      </c>
      <c r="Q8" t="n">
        <v>183.29</v>
      </c>
      <c r="R8" t="n">
        <v>42.81</v>
      </c>
      <c r="S8" t="n">
        <v>26.24</v>
      </c>
      <c r="T8" t="n">
        <v>7339.81</v>
      </c>
      <c r="U8" t="n">
        <v>0.61</v>
      </c>
      <c r="V8" t="n">
        <v>0.88</v>
      </c>
      <c r="W8" t="n">
        <v>2.97</v>
      </c>
      <c r="X8" t="n">
        <v>0.46</v>
      </c>
      <c r="Y8" t="n">
        <v>0.5</v>
      </c>
      <c r="Z8" t="n">
        <v>10</v>
      </c>
      <c r="AA8" t="n">
        <v>609.4776191350353</v>
      </c>
      <c r="AB8" t="n">
        <v>833.9141667554345</v>
      </c>
      <c r="AC8" t="n">
        <v>754.326569086179</v>
      </c>
      <c r="AD8" t="n">
        <v>609477.6191350353</v>
      </c>
      <c r="AE8" t="n">
        <v>833914.1667554345</v>
      </c>
      <c r="AF8" t="n">
        <v>2.017759083957092e-06</v>
      </c>
      <c r="AG8" t="n">
        <v>17.70833333333333</v>
      </c>
      <c r="AH8" t="n">
        <v>754326.569086179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4.9419</v>
      </c>
      <c r="E9" t="n">
        <v>20.24</v>
      </c>
      <c r="F9" t="n">
        <v>17.15</v>
      </c>
      <c r="G9" t="n">
        <v>49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217.13</v>
      </c>
      <c r="Q9" t="n">
        <v>183.27</v>
      </c>
      <c r="R9" t="n">
        <v>40.53</v>
      </c>
      <c r="S9" t="n">
        <v>26.24</v>
      </c>
      <c r="T9" t="n">
        <v>6216.66</v>
      </c>
      <c r="U9" t="n">
        <v>0.65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605.1822331002029</v>
      </c>
      <c r="AB9" t="n">
        <v>828.037030083519</v>
      </c>
      <c r="AC9" t="n">
        <v>749.010338089618</v>
      </c>
      <c r="AD9" t="n">
        <v>605182.2331002029</v>
      </c>
      <c r="AE9" t="n">
        <v>828037.0300835189</v>
      </c>
      <c r="AF9" t="n">
        <v>2.034597759030311e-06</v>
      </c>
      <c r="AG9" t="n">
        <v>17.56944444444444</v>
      </c>
      <c r="AH9" t="n">
        <v>749010.338089618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4.9698</v>
      </c>
      <c r="E10" t="n">
        <v>20.12</v>
      </c>
      <c r="F10" t="n">
        <v>17.11</v>
      </c>
      <c r="G10" t="n">
        <v>54.02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216.27</v>
      </c>
      <c r="Q10" t="n">
        <v>183.26</v>
      </c>
      <c r="R10" t="n">
        <v>39.24</v>
      </c>
      <c r="S10" t="n">
        <v>26.24</v>
      </c>
      <c r="T10" t="n">
        <v>5583.58</v>
      </c>
      <c r="U10" t="n">
        <v>0.67</v>
      </c>
      <c r="V10" t="n">
        <v>0.89</v>
      </c>
      <c r="W10" t="n">
        <v>2.96</v>
      </c>
      <c r="X10" t="n">
        <v>0.35</v>
      </c>
      <c r="Y10" t="n">
        <v>0.5</v>
      </c>
      <c r="Z10" t="n">
        <v>10</v>
      </c>
      <c r="AA10" t="n">
        <v>602.0268119236599</v>
      </c>
      <c r="AB10" t="n">
        <v>823.7196436224153</v>
      </c>
      <c r="AC10" t="n">
        <v>745.1049969328722</v>
      </c>
      <c r="AD10" t="n">
        <v>602026.8119236599</v>
      </c>
      <c r="AE10" t="n">
        <v>823719.6436224154</v>
      </c>
      <c r="AF10" t="n">
        <v>2.046084287992238e-06</v>
      </c>
      <c r="AG10" t="n">
        <v>17.46527777777778</v>
      </c>
      <c r="AH10" t="n">
        <v>745104.9969328721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4.991</v>
      </c>
      <c r="E11" t="n">
        <v>20.04</v>
      </c>
      <c r="F11" t="n">
        <v>17.09</v>
      </c>
      <c r="G11" t="n">
        <v>60.31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215.77</v>
      </c>
      <c r="Q11" t="n">
        <v>183.28</v>
      </c>
      <c r="R11" t="n">
        <v>38.62</v>
      </c>
      <c r="S11" t="n">
        <v>26.24</v>
      </c>
      <c r="T11" t="n">
        <v>5282.84</v>
      </c>
      <c r="U11" t="n">
        <v>0.68</v>
      </c>
      <c r="V11" t="n">
        <v>0.89</v>
      </c>
      <c r="W11" t="n">
        <v>2.97</v>
      </c>
      <c r="X11" t="n">
        <v>0.33</v>
      </c>
      <c r="Y11" t="n">
        <v>0.5</v>
      </c>
      <c r="Z11" t="n">
        <v>10</v>
      </c>
      <c r="AA11" t="n">
        <v>600.0014418203235</v>
      </c>
      <c r="AB11" t="n">
        <v>820.9484428940078</v>
      </c>
      <c r="AC11" t="n">
        <v>742.598275712579</v>
      </c>
      <c r="AD11" t="n">
        <v>600001.4418203235</v>
      </c>
      <c r="AE11" t="n">
        <v>820948.4428940078</v>
      </c>
      <c r="AF11" t="n">
        <v>2.054812403189114e-06</v>
      </c>
      <c r="AG11" t="n">
        <v>17.39583333333333</v>
      </c>
      <c r="AH11" t="n">
        <v>742598.275712579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5.0223</v>
      </c>
      <c r="E12" t="n">
        <v>19.91</v>
      </c>
      <c r="F12" t="n">
        <v>17.03</v>
      </c>
      <c r="G12" t="n">
        <v>68.12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214.85</v>
      </c>
      <c r="Q12" t="n">
        <v>183.27</v>
      </c>
      <c r="R12" t="n">
        <v>36.88</v>
      </c>
      <c r="S12" t="n">
        <v>26.24</v>
      </c>
      <c r="T12" t="n">
        <v>4423.83</v>
      </c>
      <c r="U12" t="n">
        <v>0.71</v>
      </c>
      <c r="V12" t="n">
        <v>0.89</v>
      </c>
      <c r="W12" t="n">
        <v>2.96</v>
      </c>
      <c r="X12" t="n">
        <v>0.27</v>
      </c>
      <c r="Y12" t="n">
        <v>0.5</v>
      </c>
      <c r="Z12" t="n">
        <v>10</v>
      </c>
      <c r="AA12" t="n">
        <v>596.6909791354041</v>
      </c>
      <c r="AB12" t="n">
        <v>816.418921801195</v>
      </c>
      <c r="AC12" t="n">
        <v>738.5010457556415</v>
      </c>
      <c r="AD12" t="n">
        <v>596690.9791354041</v>
      </c>
      <c r="AE12" t="n">
        <v>816418.921801195</v>
      </c>
      <c r="AF12" t="n">
        <v>2.067698724210917e-06</v>
      </c>
      <c r="AG12" t="n">
        <v>17.28298611111111</v>
      </c>
      <c r="AH12" t="n">
        <v>738501.0457556415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5.0345</v>
      </c>
      <c r="E13" t="n">
        <v>19.86</v>
      </c>
      <c r="F13" t="n">
        <v>17.02</v>
      </c>
      <c r="G13" t="n">
        <v>72.93000000000001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214.53</v>
      </c>
      <c r="Q13" t="n">
        <v>183.28</v>
      </c>
      <c r="R13" t="n">
        <v>36.26</v>
      </c>
      <c r="S13" t="n">
        <v>26.24</v>
      </c>
      <c r="T13" t="n">
        <v>4114.8</v>
      </c>
      <c r="U13" t="n">
        <v>0.72</v>
      </c>
      <c r="V13" t="n">
        <v>0.89</v>
      </c>
      <c r="W13" t="n">
        <v>2.96</v>
      </c>
      <c r="X13" t="n">
        <v>0.26</v>
      </c>
      <c r="Y13" t="n">
        <v>0.5</v>
      </c>
      <c r="Z13" t="n">
        <v>10</v>
      </c>
      <c r="AA13" t="n">
        <v>595.5211938245135</v>
      </c>
      <c r="AB13" t="n">
        <v>814.818369931549</v>
      </c>
      <c r="AC13" t="n">
        <v>737.0532483100458</v>
      </c>
      <c r="AD13" t="n">
        <v>595521.1938245135</v>
      </c>
      <c r="AE13" t="n">
        <v>814818.369931549</v>
      </c>
      <c r="AF13" t="n">
        <v>2.072721507484592e-06</v>
      </c>
      <c r="AG13" t="n">
        <v>17.23958333333333</v>
      </c>
      <c r="AH13" t="n">
        <v>737053.2483100458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5.0471</v>
      </c>
      <c r="E14" t="n">
        <v>19.81</v>
      </c>
      <c r="F14" t="n">
        <v>17</v>
      </c>
      <c r="G14" t="n">
        <v>78.45999999999999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214.21</v>
      </c>
      <c r="Q14" t="n">
        <v>183.26</v>
      </c>
      <c r="R14" t="n">
        <v>35.9</v>
      </c>
      <c r="S14" t="n">
        <v>26.24</v>
      </c>
      <c r="T14" t="n">
        <v>3943.78</v>
      </c>
      <c r="U14" t="n">
        <v>0.73</v>
      </c>
      <c r="V14" t="n">
        <v>0.89</v>
      </c>
      <c r="W14" t="n">
        <v>2.96</v>
      </c>
      <c r="X14" t="n">
        <v>0.24</v>
      </c>
      <c r="Y14" t="n">
        <v>0.5</v>
      </c>
      <c r="Z14" t="n">
        <v>10</v>
      </c>
      <c r="AA14" t="n">
        <v>594.2815198807006</v>
      </c>
      <c r="AB14" t="n">
        <v>813.1221933510693</v>
      </c>
      <c r="AC14" t="n">
        <v>735.5189524418086</v>
      </c>
      <c r="AD14" t="n">
        <v>594281.5198807005</v>
      </c>
      <c r="AE14" t="n">
        <v>813122.1933510693</v>
      </c>
      <c r="AF14" t="n">
        <v>2.077908972177074e-06</v>
      </c>
      <c r="AG14" t="n">
        <v>17.19618055555556</v>
      </c>
      <c r="AH14" t="n">
        <v>735518.9524418085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5.0627</v>
      </c>
      <c r="E15" t="n">
        <v>19.75</v>
      </c>
      <c r="F15" t="n">
        <v>16.97</v>
      </c>
      <c r="G15" t="n">
        <v>84.87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213.32</v>
      </c>
      <c r="Q15" t="n">
        <v>183.26</v>
      </c>
      <c r="R15" t="n">
        <v>35.09</v>
      </c>
      <c r="S15" t="n">
        <v>26.24</v>
      </c>
      <c r="T15" t="n">
        <v>3542.27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582.1930696289472</v>
      </c>
      <c r="AB15" t="n">
        <v>796.582242411834</v>
      </c>
      <c r="AC15" t="n">
        <v>720.5575512062469</v>
      </c>
      <c r="AD15" t="n">
        <v>582193.0696289472</v>
      </c>
      <c r="AE15" t="n">
        <v>796582.2424118341</v>
      </c>
      <c r="AF15" t="n">
        <v>2.084331547510625e-06</v>
      </c>
      <c r="AG15" t="n">
        <v>17.14409722222222</v>
      </c>
      <c r="AH15" t="n">
        <v>720557.5512062469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5.0613</v>
      </c>
      <c r="E16" t="n">
        <v>19.76</v>
      </c>
      <c r="F16" t="n">
        <v>16.98</v>
      </c>
      <c r="G16" t="n">
        <v>84.89</v>
      </c>
      <c r="H16" t="n">
        <v>1.41</v>
      </c>
      <c r="I16" t="n">
        <v>12</v>
      </c>
      <c r="J16" t="n">
        <v>188.66</v>
      </c>
      <c r="K16" t="n">
        <v>51.39</v>
      </c>
      <c r="L16" t="n">
        <v>15</v>
      </c>
      <c r="M16" t="n">
        <v>10</v>
      </c>
      <c r="N16" t="n">
        <v>37.27</v>
      </c>
      <c r="O16" t="n">
        <v>23502.4</v>
      </c>
      <c r="P16" t="n">
        <v>212.98</v>
      </c>
      <c r="Q16" t="n">
        <v>183.26</v>
      </c>
      <c r="R16" t="n">
        <v>35.19</v>
      </c>
      <c r="S16" t="n">
        <v>26.24</v>
      </c>
      <c r="T16" t="n">
        <v>3590.04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581.9648239058811</v>
      </c>
      <c r="AB16" t="n">
        <v>796.2699465440445</v>
      </c>
      <c r="AC16" t="n">
        <v>720.2750604177692</v>
      </c>
      <c r="AD16" t="n">
        <v>581964.823905881</v>
      </c>
      <c r="AE16" t="n">
        <v>796269.9465440445</v>
      </c>
      <c r="AF16" t="n">
        <v>2.083755162544793e-06</v>
      </c>
      <c r="AG16" t="n">
        <v>17.15277777777778</v>
      </c>
      <c r="AH16" t="n">
        <v>720275.0604177691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5.0794</v>
      </c>
      <c r="E17" t="n">
        <v>19.69</v>
      </c>
      <c r="F17" t="n">
        <v>16.94</v>
      </c>
      <c r="G17" t="n">
        <v>92.41</v>
      </c>
      <c r="H17" t="n">
        <v>1.49</v>
      </c>
      <c r="I17" t="n">
        <v>11</v>
      </c>
      <c r="J17" t="n">
        <v>190.19</v>
      </c>
      <c r="K17" t="n">
        <v>51.39</v>
      </c>
      <c r="L17" t="n">
        <v>16</v>
      </c>
      <c r="M17" t="n">
        <v>9</v>
      </c>
      <c r="N17" t="n">
        <v>37.79</v>
      </c>
      <c r="O17" t="n">
        <v>23690.52</v>
      </c>
      <c r="P17" t="n">
        <v>212.49</v>
      </c>
      <c r="Q17" t="n">
        <v>183.26</v>
      </c>
      <c r="R17" t="n">
        <v>34.11</v>
      </c>
      <c r="S17" t="n">
        <v>26.24</v>
      </c>
      <c r="T17" t="n">
        <v>3053.88</v>
      </c>
      <c r="U17" t="n">
        <v>0.77</v>
      </c>
      <c r="V17" t="n">
        <v>0.9</v>
      </c>
      <c r="W17" t="n">
        <v>2.95</v>
      </c>
      <c r="X17" t="n">
        <v>0.19</v>
      </c>
      <c r="Y17" t="n">
        <v>0.5</v>
      </c>
      <c r="Z17" t="n">
        <v>10</v>
      </c>
      <c r="AA17" t="n">
        <v>580.1190389151916</v>
      </c>
      <c r="AB17" t="n">
        <v>793.7444620894962</v>
      </c>
      <c r="AC17" t="n">
        <v>717.9906046550233</v>
      </c>
      <c r="AD17" t="n">
        <v>580119.0389151915</v>
      </c>
      <c r="AE17" t="n">
        <v>793744.4620894962</v>
      </c>
      <c r="AF17" t="n">
        <v>2.0912069967459e-06</v>
      </c>
      <c r="AG17" t="n">
        <v>17.09201388888889</v>
      </c>
      <c r="AH17" t="n">
        <v>717990.6046550233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5.0923</v>
      </c>
      <c r="E18" t="n">
        <v>19.64</v>
      </c>
      <c r="F18" t="n">
        <v>16.93</v>
      </c>
      <c r="G18" t="n">
        <v>101.56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212.15</v>
      </c>
      <c r="Q18" t="n">
        <v>183.26</v>
      </c>
      <c r="R18" t="n">
        <v>33.62</v>
      </c>
      <c r="S18" t="n">
        <v>26.24</v>
      </c>
      <c r="T18" t="n">
        <v>2818.45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578.9139261439942</v>
      </c>
      <c r="AB18" t="n">
        <v>792.0955736301208</v>
      </c>
      <c r="AC18" t="n">
        <v>716.4990837959813</v>
      </c>
      <c r="AD18" t="n">
        <v>578913.9261439942</v>
      </c>
      <c r="AE18" t="n">
        <v>792095.5736301208</v>
      </c>
      <c r="AF18" t="n">
        <v>2.096517972502489e-06</v>
      </c>
      <c r="AG18" t="n">
        <v>17.04861111111111</v>
      </c>
      <c r="AH18" t="n">
        <v>716499.0837959812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5.0929</v>
      </c>
      <c r="E19" t="n">
        <v>19.64</v>
      </c>
      <c r="F19" t="n">
        <v>16.92</v>
      </c>
      <c r="G19" t="n">
        <v>101.54</v>
      </c>
      <c r="H19" t="n">
        <v>1.65</v>
      </c>
      <c r="I19" t="n">
        <v>10</v>
      </c>
      <c r="J19" t="n">
        <v>193.26</v>
      </c>
      <c r="K19" t="n">
        <v>51.39</v>
      </c>
      <c r="L19" t="n">
        <v>18</v>
      </c>
      <c r="M19" t="n">
        <v>8</v>
      </c>
      <c r="N19" t="n">
        <v>38.86</v>
      </c>
      <c r="O19" t="n">
        <v>24068.93</v>
      </c>
      <c r="P19" t="n">
        <v>212.2</v>
      </c>
      <c r="Q19" t="n">
        <v>183.27</v>
      </c>
      <c r="R19" t="n">
        <v>33.53</v>
      </c>
      <c r="S19" t="n">
        <v>26.24</v>
      </c>
      <c r="T19" t="n">
        <v>2769.8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578.8806883351588</v>
      </c>
      <c r="AB19" t="n">
        <v>792.0500961937236</v>
      </c>
      <c r="AC19" t="n">
        <v>716.4579466622858</v>
      </c>
      <c r="AD19" t="n">
        <v>578880.6883351587</v>
      </c>
      <c r="AE19" t="n">
        <v>792050.0961937236</v>
      </c>
      <c r="AF19" t="n">
        <v>2.096764994630703e-06</v>
      </c>
      <c r="AG19" t="n">
        <v>17.04861111111111</v>
      </c>
      <c r="AH19" t="n">
        <v>716457.9466622858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5.1046</v>
      </c>
      <c r="E20" t="n">
        <v>19.59</v>
      </c>
      <c r="F20" t="n">
        <v>16.91</v>
      </c>
      <c r="G20" t="n">
        <v>112.75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210.88</v>
      </c>
      <c r="Q20" t="n">
        <v>183.27</v>
      </c>
      <c r="R20" t="n">
        <v>33.08</v>
      </c>
      <c r="S20" t="n">
        <v>26.24</v>
      </c>
      <c r="T20" t="n">
        <v>2552.14</v>
      </c>
      <c r="U20" t="n">
        <v>0.79</v>
      </c>
      <c r="V20" t="n">
        <v>0.9</v>
      </c>
      <c r="W20" t="n">
        <v>2.96</v>
      </c>
      <c r="X20" t="n">
        <v>0.16</v>
      </c>
      <c r="Y20" t="n">
        <v>0.5</v>
      </c>
      <c r="Z20" t="n">
        <v>10</v>
      </c>
      <c r="AA20" t="n">
        <v>576.7100265947431</v>
      </c>
      <c r="AB20" t="n">
        <v>789.0801010376496</v>
      </c>
      <c r="AC20" t="n">
        <v>713.771403675493</v>
      </c>
      <c r="AD20" t="n">
        <v>576710.0265947431</v>
      </c>
      <c r="AE20" t="n">
        <v>789080.1010376496</v>
      </c>
      <c r="AF20" t="n">
        <v>2.101581926130866e-06</v>
      </c>
      <c r="AG20" t="n">
        <v>17.00520833333333</v>
      </c>
      <c r="AH20" t="n">
        <v>713771.4036754931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5.1032</v>
      </c>
      <c r="E21" t="n">
        <v>19.6</v>
      </c>
      <c r="F21" t="n">
        <v>16.92</v>
      </c>
      <c r="G21" t="n">
        <v>112.79</v>
      </c>
      <c r="H21" t="n">
        <v>1.81</v>
      </c>
      <c r="I21" t="n">
        <v>9</v>
      </c>
      <c r="J21" t="n">
        <v>196.35</v>
      </c>
      <c r="K21" t="n">
        <v>51.39</v>
      </c>
      <c r="L21" t="n">
        <v>20</v>
      </c>
      <c r="M21" t="n">
        <v>7</v>
      </c>
      <c r="N21" t="n">
        <v>39.96</v>
      </c>
      <c r="O21" t="n">
        <v>24450.27</v>
      </c>
      <c r="P21" t="n">
        <v>211.74</v>
      </c>
      <c r="Q21" t="n">
        <v>183.27</v>
      </c>
      <c r="R21" t="n">
        <v>33.28</v>
      </c>
      <c r="S21" t="n">
        <v>26.24</v>
      </c>
      <c r="T21" t="n">
        <v>2650.63</v>
      </c>
      <c r="U21" t="n">
        <v>0.79</v>
      </c>
      <c r="V21" t="n">
        <v>0.9</v>
      </c>
      <c r="W21" t="n">
        <v>2.95</v>
      </c>
      <c r="X21" t="n">
        <v>0.16</v>
      </c>
      <c r="Y21" t="n">
        <v>0.5</v>
      </c>
      <c r="Z21" t="n">
        <v>10</v>
      </c>
      <c r="AA21" t="n">
        <v>577.7618086024928</v>
      </c>
      <c r="AB21" t="n">
        <v>790.5191955820001</v>
      </c>
      <c r="AC21" t="n">
        <v>715.0731530563125</v>
      </c>
      <c r="AD21" t="n">
        <v>577761.8086024928</v>
      </c>
      <c r="AE21" t="n">
        <v>790519.1955820001</v>
      </c>
      <c r="AF21" t="n">
        <v>2.101005541165035e-06</v>
      </c>
      <c r="AG21" t="n">
        <v>17.01388888888889</v>
      </c>
      <c r="AH21" t="n">
        <v>715073.1530563126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5.1041</v>
      </c>
      <c r="E22" t="n">
        <v>19.59</v>
      </c>
      <c r="F22" t="n">
        <v>16.91</v>
      </c>
      <c r="G22" t="n">
        <v>112.76</v>
      </c>
      <c r="H22" t="n">
        <v>1.88</v>
      </c>
      <c r="I22" t="n">
        <v>9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211.28</v>
      </c>
      <c r="Q22" t="n">
        <v>183.27</v>
      </c>
      <c r="R22" t="n">
        <v>33.3</v>
      </c>
      <c r="S22" t="n">
        <v>26.24</v>
      </c>
      <c r="T22" t="n">
        <v>2661.43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577.1667881481978</v>
      </c>
      <c r="AB22" t="n">
        <v>789.7050623459839</v>
      </c>
      <c r="AC22" t="n">
        <v>714.3367195536988</v>
      </c>
      <c r="AD22" t="n">
        <v>577166.7881481978</v>
      </c>
      <c r="AE22" t="n">
        <v>789705.0623459839</v>
      </c>
      <c r="AF22" t="n">
        <v>2.101376074357354e-06</v>
      </c>
      <c r="AG22" t="n">
        <v>17.00520833333333</v>
      </c>
      <c r="AH22" t="n">
        <v>714336.7195536988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5.1196</v>
      </c>
      <c r="E23" t="n">
        <v>19.53</v>
      </c>
      <c r="F23" t="n">
        <v>16.89</v>
      </c>
      <c r="G23" t="n">
        <v>126.67</v>
      </c>
      <c r="H23" t="n">
        <v>1.96</v>
      </c>
      <c r="I23" t="n">
        <v>8</v>
      </c>
      <c r="J23" t="n">
        <v>199.46</v>
      </c>
      <c r="K23" t="n">
        <v>51.39</v>
      </c>
      <c r="L23" t="n">
        <v>22</v>
      </c>
      <c r="M23" t="n">
        <v>6</v>
      </c>
      <c r="N23" t="n">
        <v>41.07</v>
      </c>
      <c r="O23" t="n">
        <v>24834.62</v>
      </c>
      <c r="P23" t="n">
        <v>210.66</v>
      </c>
      <c r="Q23" t="n">
        <v>183.27</v>
      </c>
      <c r="R23" t="n">
        <v>32.34</v>
      </c>
      <c r="S23" t="n">
        <v>26.24</v>
      </c>
      <c r="T23" t="n">
        <v>2187.93</v>
      </c>
      <c r="U23" t="n">
        <v>0.8100000000000001</v>
      </c>
      <c r="V23" t="n">
        <v>0.9</v>
      </c>
      <c r="W23" t="n">
        <v>2.95</v>
      </c>
      <c r="X23" t="n">
        <v>0.13</v>
      </c>
      <c r="Y23" t="n">
        <v>0.5</v>
      </c>
      <c r="Z23" t="n">
        <v>10</v>
      </c>
      <c r="AA23" t="n">
        <v>575.300361701431</v>
      </c>
      <c r="AB23" t="n">
        <v>787.1513353405941</v>
      </c>
      <c r="AC23" t="n">
        <v>712.0267166695248</v>
      </c>
      <c r="AD23" t="n">
        <v>575300.361701431</v>
      </c>
      <c r="AE23" t="n">
        <v>787151.3353405941</v>
      </c>
      <c r="AF23" t="n">
        <v>2.107757479336203e-06</v>
      </c>
      <c r="AG23" t="n">
        <v>16.953125</v>
      </c>
      <c r="AH23" t="n">
        <v>712026.7166695248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5.1191</v>
      </c>
      <c r="E24" t="n">
        <v>19.53</v>
      </c>
      <c r="F24" t="n">
        <v>16.89</v>
      </c>
      <c r="G24" t="n">
        <v>126.68</v>
      </c>
      <c r="H24" t="n">
        <v>2.03</v>
      </c>
      <c r="I24" t="n">
        <v>8</v>
      </c>
      <c r="J24" t="n">
        <v>201.03</v>
      </c>
      <c r="K24" t="n">
        <v>51.39</v>
      </c>
      <c r="L24" t="n">
        <v>23</v>
      </c>
      <c r="M24" t="n">
        <v>6</v>
      </c>
      <c r="N24" t="n">
        <v>41.64</v>
      </c>
      <c r="O24" t="n">
        <v>25027.94</v>
      </c>
      <c r="P24" t="n">
        <v>211.1</v>
      </c>
      <c r="Q24" t="n">
        <v>183.26</v>
      </c>
      <c r="R24" t="n">
        <v>32.53</v>
      </c>
      <c r="S24" t="n">
        <v>26.24</v>
      </c>
      <c r="T24" t="n">
        <v>2282.47</v>
      </c>
      <c r="U24" t="n">
        <v>0.8100000000000001</v>
      </c>
      <c r="V24" t="n">
        <v>0.9</v>
      </c>
      <c r="W24" t="n">
        <v>2.95</v>
      </c>
      <c r="X24" t="n">
        <v>0.14</v>
      </c>
      <c r="Y24" t="n">
        <v>0.5</v>
      </c>
      <c r="Z24" t="n">
        <v>10</v>
      </c>
      <c r="AA24" t="n">
        <v>575.7981866025505</v>
      </c>
      <c r="AB24" t="n">
        <v>787.8324813327901</v>
      </c>
      <c r="AC24" t="n">
        <v>712.6428550442201</v>
      </c>
      <c r="AD24" t="n">
        <v>575798.1866025504</v>
      </c>
      <c r="AE24" t="n">
        <v>787832.4813327901</v>
      </c>
      <c r="AF24" t="n">
        <v>2.107551627562692e-06</v>
      </c>
      <c r="AG24" t="n">
        <v>16.953125</v>
      </c>
      <c r="AH24" t="n">
        <v>712642.8550442201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5.1183</v>
      </c>
      <c r="E25" t="n">
        <v>19.54</v>
      </c>
      <c r="F25" t="n">
        <v>16.89</v>
      </c>
      <c r="G25" t="n">
        <v>126.71</v>
      </c>
      <c r="H25" t="n">
        <v>2.1</v>
      </c>
      <c r="I25" t="n">
        <v>8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210.86</v>
      </c>
      <c r="Q25" t="n">
        <v>183.26</v>
      </c>
      <c r="R25" t="n">
        <v>32.58</v>
      </c>
      <c r="S25" t="n">
        <v>26.24</v>
      </c>
      <c r="T25" t="n">
        <v>2308.85</v>
      </c>
      <c r="U25" t="n">
        <v>0.8100000000000001</v>
      </c>
      <c r="V25" t="n">
        <v>0.9</v>
      </c>
      <c r="W25" t="n">
        <v>2.95</v>
      </c>
      <c r="X25" t="n">
        <v>0.14</v>
      </c>
      <c r="Y25" t="n">
        <v>0.5</v>
      </c>
      <c r="Z25" t="n">
        <v>10</v>
      </c>
      <c r="AA25" t="n">
        <v>575.5912143842014</v>
      </c>
      <c r="AB25" t="n">
        <v>787.5492928126753</v>
      </c>
      <c r="AC25" t="n">
        <v>712.3866936390074</v>
      </c>
      <c r="AD25" t="n">
        <v>575591.2143842014</v>
      </c>
      <c r="AE25" t="n">
        <v>787549.2928126752</v>
      </c>
      <c r="AF25" t="n">
        <v>2.107222264725074e-06</v>
      </c>
      <c r="AG25" t="n">
        <v>16.96180555555556</v>
      </c>
      <c r="AH25" t="n">
        <v>712386.6936390074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5.1319</v>
      </c>
      <c r="E26" t="n">
        <v>19.49</v>
      </c>
      <c r="F26" t="n">
        <v>16.88</v>
      </c>
      <c r="G26" t="n">
        <v>144.65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209.33</v>
      </c>
      <c r="Q26" t="n">
        <v>183.28</v>
      </c>
      <c r="R26" t="n">
        <v>32.02</v>
      </c>
      <c r="S26" t="n">
        <v>26.24</v>
      </c>
      <c r="T26" t="n">
        <v>2032.37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573.1024174641783</v>
      </c>
      <c r="AB26" t="n">
        <v>784.1440110687287</v>
      </c>
      <c r="AC26" t="n">
        <v>709.3064072053601</v>
      </c>
      <c r="AD26" t="n">
        <v>573102.4174641783</v>
      </c>
      <c r="AE26" t="n">
        <v>784144.0110687286</v>
      </c>
      <c r="AF26" t="n">
        <v>2.112821432964579e-06</v>
      </c>
      <c r="AG26" t="n">
        <v>16.91840277777778</v>
      </c>
      <c r="AH26" t="n">
        <v>709306.4072053601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5.1322</v>
      </c>
      <c r="E27" t="n">
        <v>19.48</v>
      </c>
      <c r="F27" t="n">
        <v>16.88</v>
      </c>
      <c r="G27" t="n">
        <v>144.64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5</v>
      </c>
      <c r="N27" t="n">
        <v>43.38</v>
      </c>
      <c r="O27" t="n">
        <v>25612.75</v>
      </c>
      <c r="P27" t="n">
        <v>210.58</v>
      </c>
      <c r="Q27" t="n">
        <v>183.26</v>
      </c>
      <c r="R27" t="n">
        <v>31.94</v>
      </c>
      <c r="S27" t="n">
        <v>26.24</v>
      </c>
      <c r="T27" t="n">
        <v>1990.82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574.4099922630666</v>
      </c>
      <c r="AB27" t="n">
        <v>785.9330925946964</v>
      </c>
      <c r="AC27" t="n">
        <v>710.9247413014813</v>
      </c>
      <c r="AD27" t="n">
        <v>574409.9922630666</v>
      </c>
      <c r="AE27" t="n">
        <v>785933.0925946964</v>
      </c>
      <c r="AF27" t="n">
        <v>2.112944944028686e-06</v>
      </c>
      <c r="AG27" t="n">
        <v>16.90972222222222</v>
      </c>
      <c r="AH27" t="n">
        <v>710924.7413014813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5.1316</v>
      </c>
      <c r="E28" t="n">
        <v>19.49</v>
      </c>
      <c r="F28" t="n">
        <v>16.88</v>
      </c>
      <c r="G28" t="n">
        <v>144.66</v>
      </c>
      <c r="H28" t="n">
        <v>2.31</v>
      </c>
      <c r="I28" t="n">
        <v>7</v>
      </c>
      <c r="J28" t="n">
        <v>207.37</v>
      </c>
      <c r="K28" t="n">
        <v>51.39</v>
      </c>
      <c r="L28" t="n">
        <v>27</v>
      </c>
      <c r="M28" t="n">
        <v>5</v>
      </c>
      <c r="N28" t="n">
        <v>43.97</v>
      </c>
      <c r="O28" t="n">
        <v>25809.25</v>
      </c>
      <c r="P28" t="n">
        <v>210.9</v>
      </c>
      <c r="Q28" t="n">
        <v>183.26</v>
      </c>
      <c r="R28" t="n">
        <v>32.08</v>
      </c>
      <c r="S28" t="n">
        <v>26.24</v>
      </c>
      <c r="T28" t="n">
        <v>2059.43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574.7852430499544</v>
      </c>
      <c r="AB28" t="n">
        <v>786.4465272762127</v>
      </c>
      <c r="AC28" t="n">
        <v>711.3891744976037</v>
      </c>
      <c r="AD28" t="n">
        <v>574785.2430499544</v>
      </c>
      <c r="AE28" t="n">
        <v>786446.5272762127</v>
      </c>
      <c r="AF28" t="n">
        <v>2.112697921900472e-06</v>
      </c>
      <c r="AG28" t="n">
        <v>16.91840277777778</v>
      </c>
      <c r="AH28" t="n">
        <v>711389.1744976037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5.1323</v>
      </c>
      <c r="E29" t="n">
        <v>19.48</v>
      </c>
      <c r="F29" t="n">
        <v>16.87</v>
      </c>
      <c r="G29" t="n">
        <v>144.64</v>
      </c>
      <c r="H29" t="n">
        <v>2.38</v>
      </c>
      <c r="I29" t="n">
        <v>7</v>
      </c>
      <c r="J29" t="n">
        <v>208.97</v>
      </c>
      <c r="K29" t="n">
        <v>51.39</v>
      </c>
      <c r="L29" t="n">
        <v>28</v>
      </c>
      <c r="M29" t="n">
        <v>5</v>
      </c>
      <c r="N29" t="n">
        <v>44.57</v>
      </c>
      <c r="O29" t="n">
        <v>26006.56</v>
      </c>
      <c r="P29" t="n">
        <v>210.17</v>
      </c>
      <c r="Q29" t="n">
        <v>183.26</v>
      </c>
      <c r="R29" t="n">
        <v>32.04</v>
      </c>
      <c r="S29" t="n">
        <v>26.24</v>
      </c>
      <c r="T29" t="n">
        <v>2042.68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573.9196722748993</v>
      </c>
      <c r="AB29" t="n">
        <v>785.2622151554947</v>
      </c>
      <c r="AC29" t="n">
        <v>710.3178914634947</v>
      </c>
      <c r="AD29" t="n">
        <v>573919.6722748993</v>
      </c>
      <c r="AE29" t="n">
        <v>785262.2151554946</v>
      </c>
      <c r="AF29" t="n">
        <v>2.112986114383388e-06</v>
      </c>
      <c r="AG29" t="n">
        <v>16.90972222222222</v>
      </c>
      <c r="AH29" t="n">
        <v>710317.8914634946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5.1312</v>
      </c>
      <c r="E30" t="n">
        <v>19.49</v>
      </c>
      <c r="F30" t="n">
        <v>16.88</v>
      </c>
      <c r="G30" t="n">
        <v>144.68</v>
      </c>
      <c r="H30" t="n">
        <v>2.45</v>
      </c>
      <c r="I30" t="n">
        <v>7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209.58</v>
      </c>
      <c r="Q30" t="n">
        <v>183.26</v>
      </c>
      <c r="R30" t="n">
        <v>32.06</v>
      </c>
      <c r="S30" t="n">
        <v>26.24</v>
      </c>
      <c r="T30" t="n">
        <v>2051.74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573.4092630822356</v>
      </c>
      <c r="AB30" t="n">
        <v>784.5638507804279</v>
      </c>
      <c r="AC30" t="n">
        <v>709.6861780042236</v>
      </c>
      <c r="AD30" t="n">
        <v>573409.2630822356</v>
      </c>
      <c r="AE30" t="n">
        <v>784563.8507804278</v>
      </c>
      <c r="AF30" t="n">
        <v>2.112533240481663e-06</v>
      </c>
      <c r="AG30" t="n">
        <v>16.91840277777778</v>
      </c>
      <c r="AH30" t="n">
        <v>709686.1780042236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5.1468</v>
      </c>
      <c r="E31" t="n">
        <v>19.43</v>
      </c>
      <c r="F31" t="n">
        <v>16.85</v>
      </c>
      <c r="G31" t="n">
        <v>168.54</v>
      </c>
      <c r="H31" t="n">
        <v>2.51</v>
      </c>
      <c r="I31" t="n">
        <v>6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208.46</v>
      </c>
      <c r="Q31" t="n">
        <v>183.26</v>
      </c>
      <c r="R31" t="n">
        <v>31.36</v>
      </c>
      <c r="S31" t="n">
        <v>26.24</v>
      </c>
      <c r="T31" t="n">
        <v>1707.47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571.1491128878075</v>
      </c>
      <c r="AB31" t="n">
        <v>781.4714135736223</v>
      </c>
      <c r="AC31" t="n">
        <v>706.8888786641725</v>
      </c>
      <c r="AD31" t="n">
        <v>571149.1128878075</v>
      </c>
      <c r="AE31" t="n">
        <v>781471.4135736222</v>
      </c>
      <c r="AF31" t="n">
        <v>2.118955815815214e-06</v>
      </c>
      <c r="AG31" t="n">
        <v>16.86631944444444</v>
      </c>
      <c r="AH31" t="n">
        <v>706888.8786641725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5.1473</v>
      </c>
      <c r="E32" t="n">
        <v>19.43</v>
      </c>
      <c r="F32" t="n">
        <v>16.85</v>
      </c>
      <c r="G32" t="n">
        <v>168.52</v>
      </c>
      <c r="H32" t="n">
        <v>2.58</v>
      </c>
      <c r="I32" t="n">
        <v>6</v>
      </c>
      <c r="J32" t="n">
        <v>213.81</v>
      </c>
      <c r="K32" t="n">
        <v>51.39</v>
      </c>
      <c r="L32" t="n">
        <v>31</v>
      </c>
      <c r="M32" t="n">
        <v>4</v>
      </c>
      <c r="N32" t="n">
        <v>46.41</v>
      </c>
      <c r="O32" t="n">
        <v>26603.52</v>
      </c>
      <c r="P32" t="n">
        <v>209.07</v>
      </c>
      <c r="Q32" t="n">
        <v>183.26</v>
      </c>
      <c r="R32" t="n">
        <v>31.14</v>
      </c>
      <c r="S32" t="n">
        <v>26.24</v>
      </c>
      <c r="T32" t="n">
        <v>1598.6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571.7645261468741</v>
      </c>
      <c r="AB32" t="n">
        <v>782.3134491447939</v>
      </c>
      <c r="AC32" t="n">
        <v>707.6505515422359</v>
      </c>
      <c r="AD32" t="n">
        <v>571764.5261468741</v>
      </c>
      <c r="AE32" t="n">
        <v>782313.4491447939</v>
      </c>
      <c r="AF32" t="n">
        <v>2.119161667588725e-06</v>
      </c>
      <c r="AG32" t="n">
        <v>16.86631944444444</v>
      </c>
      <c r="AH32" t="n">
        <v>707650.5515422359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5.1477</v>
      </c>
      <c r="E33" t="n">
        <v>19.43</v>
      </c>
      <c r="F33" t="n">
        <v>16.85</v>
      </c>
      <c r="G33" t="n">
        <v>168.5</v>
      </c>
      <c r="H33" t="n">
        <v>2.64</v>
      </c>
      <c r="I33" t="n">
        <v>6</v>
      </c>
      <c r="J33" t="n">
        <v>215.43</v>
      </c>
      <c r="K33" t="n">
        <v>51.39</v>
      </c>
      <c r="L33" t="n">
        <v>32</v>
      </c>
      <c r="M33" t="n">
        <v>4</v>
      </c>
      <c r="N33" t="n">
        <v>47.04</v>
      </c>
      <c r="O33" t="n">
        <v>26804.21</v>
      </c>
      <c r="P33" t="n">
        <v>210.22</v>
      </c>
      <c r="Q33" t="n">
        <v>183.26</v>
      </c>
      <c r="R33" t="n">
        <v>31.28</v>
      </c>
      <c r="S33" t="n">
        <v>26.24</v>
      </c>
      <c r="T33" t="n">
        <v>1664.84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572.9566126594405</v>
      </c>
      <c r="AB33" t="n">
        <v>783.9445145024323</v>
      </c>
      <c r="AC33" t="n">
        <v>709.125950311356</v>
      </c>
      <c r="AD33" t="n">
        <v>572956.6126594405</v>
      </c>
      <c r="AE33" t="n">
        <v>783944.5145024323</v>
      </c>
      <c r="AF33" t="n">
        <v>2.119326349007534e-06</v>
      </c>
      <c r="AG33" t="n">
        <v>16.86631944444444</v>
      </c>
      <c r="AH33" t="n">
        <v>709125.950311356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5.147</v>
      </c>
      <c r="E34" t="n">
        <v>19.43</v>
      </c>
      <c r="F34" t="n">
        <v>16.85</v>
      </c>
      <c r="G34" t="n">
        <v>168.53</v>
      </c>
      <c r="H34" t="n">
        <v>2.7</v>
      </c>
      <c r="I34" t="n">
        <v>6</v>
      </c>
      <c r="J34" t="n">
        <v>217.07</v>
      </c>
      <c r="K34" t="n">
        <v>51.39</v>
      </c>
      <c r="L34" t="n">
        <v>33</v>
      </c>
      <c r="M34" t="n">
        <v>4</v>
      </c>
      <c r="N34" t="n">
        <v>47.68</v>
      </c>
      <c r="O34" t="n">
        <v>27005.77</v>
      </c>
      <c r="P34" t="n">
        <v>210.29</v>
      </c>
      <c r="Q34" t="n">
        <v>183.26</v>
      </c>
      <c r="R34" t="n">
        <v>31.3</v>
      </c>
      <c r="S34" t="n">
        <v>26.24</v>
      </c>
      <c r="T34" t="n">
        <v>1675.68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573.072181268331</v>
      </c>
      <c r="AB34" t="n">
        <v>784.1026405716435</v>
      </c>
      <c r="AC34" t="n">
        <v>709.2689850504529</v>
      </c>
      <c r="AD34" t="n">
        <v>573072.1812683309</v>
      </c>
      <c r="AE34" t="n">
        <v>784102.6405716435</v>
      </c>
      <c r="AF34" t="n">
        <v>2.119038156524618e-06</v>
      </c>
      <c r="AG34" t="n">
        <v>16.86631944444444</v>
      </c>
      <c r="AH34" t="n">
        <v>709268.9850504529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5.1476</v>
      </c>
      <c r="E35" t="n">
        <v>19.43</v>
      </c>
      <c r="F35" t="n">
        <v>16.85</v>
      </c>
      <c r="G35" t="n">
        <v>168.51</v>
      </c>
      <c r="H35" t="n">
        <v>2.76</v>
      </c>
      <c r="I35" t="n">
        <v>6</v>
      </c>
      <c r="J35" t="n">
        <v>218.71</v>
      </c>
      <c r="K35" t="n">
        <v>51.39</v>
      </c>
      <c r="L35" t="n">
        <v>34</v>
      </c>
      <c r="M35" t="n">
        <v>4</v>
      </c>
      <c r="N35" t="n">
        <v>48.32</v>
      </c>
      <c r="O35" t="n">
        <v>27208.22</v>
      </c>
      <c r="P35" t="n">
        <v>210.16</v>
      </c>
      <c r="Q35" t="n">
        <v>183.26</v>
      </c>
      <c r="R35" t="n">
        <v>31.24</v>
      </c>
      <c r="S35" t="n">
        <v>26.24</v>
      </c>
      <c r="T35" t="n">
        <v>1645.51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  <c r="AA35" t="n">
        <v>572.8991176807028</v>
      </c>
      <c r="AB35" t="n">
        <v>783.865847336024</v>
      </c>
      <c r="AC35" t="n">
        <v>709.0547910288996</v>
      </c>
      <c r="AD35" t="n">
        <v>572899.1176807028</v>
      </c>
      <c r="AE35" t="n">
        <v>783865.847336024</v>
      </c>
      <c r="AF35" t="n">
        <v>2.119285178652832e-06</v>
      </c>
      <c r="AG35" t="n">
        <v>16.86631944444444</v>
      </c>
      <c r="AH35" t="n">
        <v>709054.7910288996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5.1481</v>
      </c>
      <c r="E36" t="n">
        <v>19.42</v>
      </c>
      <c r="F36" t="n">
        <v>16.85</v>
      </c>
      <c r="G36" t="n">
        <v>168.49</v>
      </c>
      <c r="H36" t="n">
        <v>2.82</v>
      </c>
      <c r="I36" t="n">
        <v>6</v>
      </c>
      <c r="J36" t="n">
        <v>220.36</v>
      </c>
      <c r="K36" t="n">
        <v>51.39</v>
      </c>
      <c r="L36" t="n">
        <v>35</v>
      </c>
      <c r="M36" t="n">
        <v>4</v>
      </c>
      <c r="N36" t="n">
        <v>48.97</v>
      </c>
      <c r="O36" t="n">
        <v>27411.55</v>
      </c>
      <c r="P36" t="n">
        <v>209.58</v>
      </c>
      <c r="Q36" t="n">
        <v>183.26</v>
      </c>
      <c r="R36" t="n">
        <v>31.23</v>
      </c>
      <c r="S36" t="n">
        <v>26.24</v>
      </c>
      <c r="T36" t="n">
        <v>1642.08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572.2563389800785</v>
      </c>
      <c r="AB36" t="n">
        <v>782.9863691604349</v>
      </c>
      <c r="AC36" t="n">
        <v>708.2592490160333</v>
      </c>
      <c r="AD36" t="n">
        <v>572256.3389800785</v>
      </c>
      <c r="AE36" t="n">
        <v>782986.3691604349</v>
      </c>
      <c r="AF36" t="n">
        <v>2.119491030426343e-06</v>
      </c>
      <c r="AG36" t="n">
        <v>16.85763888888889</v>
      </c>
      <c r="AH36" t="n">
        <v>708259.2490160334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5.1473</v>
      </c>
      <c r="E37" t="n">
        <v>19.43</v>
      </c>
      <c r="F37" t="n">
        <v>16.85</v>
      </c>
      <c r="G37" t="n">
        <v>168.52</v>
      </c>
      <c r="H37" t="n">
        <v>2.88</v>
      </c>
      <c r="I37" t="n">
        <v>6</v>
      </c>
      <c r="J37" t="n">
        <v>222.01</v>
      </c>
      <c r="K37" t="n">
        <v>51.39</v>
      </c>
      <c r="L37" t="n">
        <v>36</v>
      </c>
      <c r="M37" t="n">
        <v>4</v>
      </c>
      <c r="N37" t="n">
        <v>49.62</v>
      </c>
      <c r="O37" t="n">
        <v>27615.8</v>
      </c>
      <c r="P37" t="n">
        <v>208.78</v>
      </c>
      <c r="Q37" t="n">
        <v>183.26</v>
      </c>
      <c r="R37" t="n">
        <v>31.26</v>
      </c>
      <c r="S37" t="n">
        <v>26.24</v>
      </c>
      <c r="T37" t="n">
        <v>1657.39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571.4579250192115</v>
      </c>
      <c r="AB37" t="n">
        <v>781.8939439556386</v>
      </c>
      <c r="AC37" t="n">
        <v>707.2710833395545</v>
      </c>
      <c r="AD37" t="n">
        <v>571457.9250192115</v>
      </c>
      <c r="AE37" t="n">
        <v>781893.9439556387</v>
      </c>
      <c r="AF37" t="n">
        <v>2.119161667588725e-06</v>
      </c>
      <c r="AG37" t="n">
        <v>16.86631944444444</v>
      </c>
      <c r="AH37" t="n">
        <v>707271.0833395545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5.1597</v>
      </c>
      <c r="E38" t="n">
        <v>19.38</v>
      </c>
      <c r="F38" t="n">
        <v>16.84</v>
      </c>
      <c r="G38" t="n">
        <v>202.07</v>
      </c>
      <c r="H38" t="n">
        <v>2.94</v>
      </c>
      <c r="I38" t="n">
        <v>5</v>
      </c>
      <c r="J38" t="n">
        <v>223.68</v>
      </c>
      <c r="K38" t="n">
        <v>51.39</v>
      </c>
      <c r="L38" t="n">
        <v>37</v>
      </c>
      <c r="M38" t="n">
        <v>3</v>
      </c>
      <c r="N38" t="n">
        <v>50.29</v>
      </c>
      <c r="O38" t="n">
        <v>27821.09</v>
      </c>
      <c r="P38" t="n">
        <v>206.88</v>
      </c>
      <c r="Q38" t="n">
        <v>183.26</v>
      </c>
      <c r="R38" t="n">
        <v>30.89</v>
      </c>
      <c r="S38" t="n">
        <v>26.24</v>
      </c>
      <c r="T38" t="n">
        <v>1475.66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568.6739083252496</v>
      </c>
      <c r="AB38" t="n">
        <v>778.0847294928118</v>
      </c>
      <c r="AC38" t="n">
        <v>703.8254149587937</v>
      </c>
      <c r="AD38" t="n">
        <v>568673.9083252496</v>
      </c>
      <c r="AE38" t="n">
        <v>778084.7294928118</v>
      </c>
      <c r="AF38" t="n">
        <v>2.124266791571804e-06</v>
      </c>
      <c r="AG38" t="n">
        <v>16.82291666666667</v>
      </c>
      <c r="AH38" t="n">
        <v>703825.4149587937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5.1584</v>
      </c>
      <c r="E39" t="n">
        <v>19.39</v>
      </c>
      <c r="F39" t="n">
        <v>16.84</v>
      </c>
      <c r="G39" t="n">
        <v>202.13</v>
      </c>
      <c r="H39" t="n">
        <v>3</v>
      </c>
      <c r="I39" t="n">
        <v>5</v>
      </c>
      <c r="J39" t="n">
        <v>225.35</v>
      </c>
      <c r="K39" t="n">
        <v>51.39</v>
      </c>
      <c r="L39" t="n">
        <v>38</v>
      </c>
      <c r="M39" t="n">
        <v>3</v>
      </c>
      <c r="N39" t="n">
        <v>50.96</v>
      </c>
      <c r="O39" t="n">
        <v>28027.19</v>
      </c>
      <c r="P39" t="n">
        <v>208.39</v>
      </c>
      <c r="Q39" t="n">
        <v>183.26</v>
      </c>
      <c r="R39" t="n">
        <v>31.03</v>
      </c>
      <c r="S39" t="n">
        <v>26.24</v>
      </c>
      <c r="T39" t="n">
        <v>1546.89</v>
      </c>
      <c r="U39" t="n">
        <v>0.85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570.3428410601188</v>
      </c>
      <c r="AB39" t="n">
        <v>780.3682368887758</v>
      </c>
      <c r="AC39" t="n">
        <v>705.8909876138096</v>
      </c>
      <c r="AD39" t="n">
        <v>570342.8410601187</v>
      </c>
      <c r="AE39" t="n">
        <v>780368.2368887757</v>
      </c>
      <c r="AF39" t="n">
        <v>2.123731576960674e-06</v>
      </c>
      <c r="AG39" t="n">
        <v>16.83159722222222</v>
      </c>
      <c r="AH39" t="n">
        <v>705890.9876138095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5.1599</v>
      </c>
      <c r="E40" t="n">
        <v>19.38</v>
      </c>
      <c r="F40" t="n">
        <v>16.84</v>
      </c>
      <c r="G40" t="n">
        <v>202.06</v>
      </c>
      <c r="H40" t="n">
        <v>3.05</v>
      </c>
      <c r="I40" t="n">
        <v>5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209.01</v>
      </c>
      <c r="Q40" t="n">
        <v>183.26</v>
      </c>
      <c r="R40" t="n">
        <v>30.73</v>
      </c>
      <c r="S40" t="n">
        <v>26.24</v>
      </c>
      <c r="T40" t="n">
        <v>1398.67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570.9086639533729</v>
      </c>
      <c r="AB40" t="n">
        <v>781.1424207336703</v>
      </c>
      <c r="AC40" t="n">
        <v>706.5912844391212</v>
      </c>
      <c r="AD40" t="n">
        <v>570908.6639533729</v>
      </c>
      <c r="AE40" t="n">
        <v>781142.4207336702</v>
      </c>
      <c r="AF40" t="n">
        <v>2.124349132281208e-06</v>
      </c>
      <c r="AG40" t="n">
        <v>16.82291666666667</v>
      </c>
      <c r="AH40" t="n">
        <v>706591.2844391211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5.1625</v>
      </c>
      <c r="E41" t="n">
        <v>19.37</v>
      </c>
      <c r="F41" t="n">
        <v>16.83</v>
      </c>
      <c r="G41" t="n">
        <v>201.94</v>
      </c>
      <c r="H41" t="n">
        <v>3.11</v>
      </c>
      <c r="I41" t="n">
        <v>5</v>
      </c>
      <c r="J41" t="n">
        <v>228.71</v>
      </c>
      <c r="K41" t="n">
        <v>51.39</v>
      </c>
      <c r="L41" t="n">
        <v>40</v>
      </c>
      <c r="M41" t="n">
        <v>3</v>
      </c>
      <c r="N41" t="n">
        <v>52.32</v>
      </c>
      <c r="O41" t="n">
        <v>28442.24</v>
      </c>
      <c r="P41" t="n">
        <v>209.55</v>
      </c>
      <c r="Q41" t="n">
        <v>183.26</v>
      </c>
      <c r="R41" t="n">
        <v>30.5</v>
      </c>
      <c r="S41" t="n">
        <v>26.24</v>
      </c>
      <c r="T41" t="n">
        <v>1280.83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571.2757249376343</v>
      </c>
      <c r="AB41" t="n">
        <v>781.6446497659244</v>
      </c>
      <c r="AC41" t="n">
        <v>707.04558143742</v>
      </c>
      <c r="AD41" t="n">
        <v>571275.7249376343</v>
      </c>
      <c r="AE41" t="n">
        <v>781644.6497659244</v>
      </c>
      <c r="AF41" t="n">
        <v>2.125419561503466e-06</v>
      </c>
      <c r="AG41" t="n">
        <v>16.81423611111111</v>
      </c>
      <c r="AH41" t="n">
        <v>707045.58143742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4.7815</v>
      </c>
      <c r="E2" t="n">
        <v>20.91</v>
      </c>
      <c r="F2" t="n">
        <v>18.25</v>
      </c>
      <c r="G2" t="n">
        <v>14.6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103.25</v>
      </c>
      <c r="Q2" t="n">
        <v>183.37</v>
      </c>
      <c r="R2" t="n">
        <v>74.52</v>
      </c>
      <c r="S2" t="n">
        <v>26.24</v>
      </c>
      <c r="T2" t="n">
        <v>22943.14</v>
      </c>
      <c r="U2" t="n">
        <v>0.35</v>
      </c>
      <c r="V2" t="n">
        <v>0.83</v>
      </c>
      <c r="W2" t="n">
        <v>3.06</v>
      </c>
      <c r="X2" t="n">
        <v>1.49</v>
      </c>
      <c r="Y2" t="n">
        <v>0.5</v>
      </c>
      <c r="Z2" t="n">
        <v>10</v>
      </c>
      <c r="AA2" t="n">
        <v>415.9992290848532</v>
      </c>
      <c r="AB2" t="n">
        <v>569.1884978246235</v>
      </c>
      <c r="AC2" t="n">
        <v>514.8659464533147</v>
      </c>
      <c r="AD2" t="n">
        <v>415999.2290848532</v>
      </c>
      <c r="AE2" t="n">
        <v>569188.4978246235</v>
      </c>
      <c r="AF2" t="n">
        <v>2.745019194709838e-06</v>
      </c>
      <c r="AG2" t="n">
        <v>18.15104166666667</v>
      </c>
      <c r="AH2" t="n">
        <v>514865.9464533146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5.0893</v>
      </c>
      <c r="E3" t="n">
        <v>19.65</v>
      </c>
      <c r="F3" t="n">
        <v>17.46</v>
      </c>
      <c r="G3" t="n">
        <v>29.1</v>
      </c>
      <c r="H3" t="n">
        <v>0.66</v>
      </c>
      <c r="I3" t="n">
        <v>36</v>
      </c>
      <c r="J3" t="n">
        <v>52.47</v>
      </c>
      <c r="K3" t="n">
        <v>24.83</v>
      </c>
      <c r="L3" t="n">
        <v>2</v>
      </c>
      <c r="M3" t="n">
        <v>34</v>
      </c>
      <c r="N3" t="n">
        <v>5.64</v>
      </c>
      <c r="O3" t="n">
        <v>6705.1</v>
      </c>
      <c r="P3" t="n">
        <v>96.64</v>
      </c>
      <c r="Q3" t="n">
        <v>183.3</v>
      </c>
      <c r="R3" t="n">
        <v>49.89</v>
      </c>
      <c r="S3" t="n">
        <v>26.24</v>
      </c>
      <c r="T3" t="n">
        <v>10822.34</v>
      </c>
      <c r="U3" t="n">
        <v>0.53</v>
      </c>
      <c r="V3" t="n">
        <v>0.87</v>
      </c>
      <c r="W3" t="n">
        <v>3.01</v>
      </c>
      <c r="X3" t="n">
        <v>0.7</v>
      </c>
      <c r="Y3" t="n">
        <v>0.5</v>
      </c>
      <c r="Z3" t="n">
        <v>10</v>
      </c>
      <c r="AA3" t="n">
        <v>379.1067133165698</v>
      </c>
      <c r="AB3" t="n">
        <v>518.7105301675316</v>
      </c>
      <c r="AC3" t="n">
        <v>469.205525183143</v>
      </c>
      <c r="AD3" t="n">
        <v>379106.7133165698</v>
      </c>
      <c r="AE3" t="n">
        <v>518710.5301675316</v>
      </c>
      <c r="AF3" t="n">
        <v>2.921724602663762e-06</v>
      </c>
      <c r="AG3" t="n">
        <v>17.05729166666667</v>
      </c>
      <c r="AH3" t="n">
        <v>469205.525183143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5.1883</v>
      </c>
      <c r="E4" t="n">
        <v>19.27</v>
      </c>
      <c r="F4" t="n">
        <v>17.23</v>
      </c>
      <c r="G4" t="n">
        <v>43.08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22</v>
      </c>
      <c r="N4" t="n">
        <v>5.78</v>
      </c>
      <c r="O4" t="n">
        <v>6845.59</v>
      </c>
      <c r="P4" t="n">
        <v>92.78</v>
      </c>
      <c r="Q4" t="n">
        <v>183.27</v>
      </c>
      <c r="R4" t="n">
        <v>43.11</v>
      </c>
      <c r="S4" t="n">
        <v>26.24</v>
      </c>
      <c r="T4" t="n">
        <v>7493.75</v>
      </c>
      <c r="U4" t="n">
        <v>0.61</v>
      </c>
      <c r="V4" t="n">
        <v>0.88</v>
      </c>
      <c r="W4" t="n">
        <v>2.98</v>
      </c>
      <c r="X4" t="n">
        <v>0.48</v>
      </c>
      <c r="Y4" t="n">
        <v>0.5</v>
      </c>
      <c r="Z4" t="n">
        <v>10</v>
      </c>
      <c r="AA4" t="n">
        <v>371.3563938980521</v>
      </c>
      <c r="AB4" t="n">
        <v>508.1062012191544</v>
      </c>
      <c r="AC4" t="n">
        <v>459.6132585063298</v>
      </c>
      <c r="AD4" t="n">
        <v>371356.3938980522</v>
      </c>
      <c r="AE4" t="n">
        <v>508106.2012191544</v>
      </c>
      <c r="AF4" t="n">
        <v>2.978559675397479e-06</v>
      </c>
      <c r="AG4" t="n">
        <v>16.72743055555556</v>
      </c>
      <c r="AH4" t="n">
        <v>459613.2585063298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5.2567</v>
      </c>
      <c r="E5" t="n">
        <v>19.02</v>
      </c>
      <c r="F5" t="n">
        <v>17.07</v>
      </c>
      <c r="G5" t="n">
        <v>60.24</v>
      </c>
      <c r="H5" t="n">
        <v>1.27</v>
      </c>
      <c r="I5" t="n">
        <v>17</v>
      </c>
      <c r="J5" t="n">
        <v>54.75</v>
      </c>
      <c r="K5" t="n">
        <v>24.83</v>
      </c>
      <c r="L5" t="n">
        <v>4</v>
      </c>
      <c r="M5" t="n">
        <v>15</v>
      </c>
      <c r="N5" t="n">
        <v>5.92</v>
      </c>
      <c r="O5" t="n">
        <v>6986.39</v>
      </c>
      <c r="P5" t="n">
        <v>89.09</v>
      </c>
      <c r="Q5" t="n">
        <v>183.26</v>
      </c>
      <c r="R5" t="n">
        <v>37.87</v>
      </c>
      <c r="S5" t="n">
        <v>26.24</v>
      </c>
      <c r="T5" t="n">
        <v>4905.14</v>
      </c>
      <c r="U5" t="n">
        <v>0.6899999999999999</v>
      </c>
      <c r="V5" t="n">
        <v>0.89</v>
      </c>
      <c r="W5" t="n">
        <v>2.97</v>
      </c>
      <c r="X5" t="n">
        <v>0.31</v>
      </c>
      <c r="Y5" t="n">
        <v>0.5</v>
      </c>
      <c r="Z5" t="n">
        <v>10</v>
      </c>
      <c r="AA5" t="n">
        <v>365.2241668005197</v>
      </c>
      <c r="AB5" t="n">
        <v>499.7158175695444</v>
      </c>
      <c r="AC5" t="n">
        <v>452.0236412962611</v>
      </c>
      <c r="AD5" t="n">
        <v>365224.1668005197</v>
      </c>
      <c r="AE5" t="n">
        <v>499715.8175695444</v>
      </c>
      <c r="AF5" t="n">
        <v>3.017827543831685e-06</v>
      </c>
      <c r="AG5" t="n">
        <v>16.51041666666667</v>
      </c>
      <c r="AH5" t="n">
        <v>452023.6412962611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5.2796</v>
      </c>
      <c r="E6" t="n">
        <v>18.94</v>
      </c>
      <c r="F6" t="n">
        <v>17.02</v>
      </c>
      <c r="G6" t="n">
        <v>72.95</v>
      </c>
      <c r="H6" t="n">
        <v>1.55</v>
      </c>
      <c r="I6" t="n">
        <v>14</v>
      </c>
      <c r="J6" t="n">
        <v>55.89</v>
      </c>
      <c r="K6" t="n">
        <v>24.83</v>
      </c>
      <c r="L6" t="n">
        <v>5</v>
      </c>
      <c r="M6" t="n">
        <v>12</v>
      </c>
      <c r="N6" t="n">
        <v>6.07</v>
      </c>
      <c r="O6" t="n">
        <v>7127.49</v>
      </c>
      <c r="P6" t="n">
        <v>87.16</v>
      </c>
      <c r="Q6" t="n">
        <v>183.31</v>
      </c>
      <c r="R6" t="n">
        <v>36.55</v>
      </c>
      <c r="S6" t="n">
        <v>26.24</v>
      </c>
      <c r="T6" t="n">
        <v>4262.3</v>
      </c>
      <c r="U6" t="n">
        <v>0.72</v>
      </c>
      <c r="V6" t="n">
        <v>0.89</v>
      </c>
      <c r="W6" t="n">
        <v>2.96</v>
      </c>
      <c r="X6" t="n">
        <v>0.27</v>
      </c>
      <c r="Y6" t="n">
        <v>0.5</v>
      </c>
      <c r="Z6" t="n">
        <v>10</v>
      </c>
      <c r="AA6" t="n">
        <v>353.8828725695114</v>
      </c>
      <c r="AB6" t="n">
        <v>484.1981584600899</v>
      </c>
      <c r="AC6" t="n">
        <v>437.9869657930417</v>
      </c>
      <c r="AD6" t="n">
        <v>353882.8725695115</v>
      </c>
      <c r="AE6" t="n">
        <v>484198.1584600899</v>
      </c>
      <c r="AF6" t="n">
        <v>3.030974242474131e-06</v>
      </c>
      <c r="AG6" t="n">
        <v>16.44097222222222</v>
      </c>
      <c r="AH6" t="n">
        <v>437986.9657930417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5.3069</v>
      </c>
      <c r="E7" t="n">
        <v>18.84</v>
      </c>
      <c r="F7" t="n">
        <v>16.96</v>
      </c>
      <c r="G7" t="n">
        <v>92.52</v>
      </c>
      <c r="H7" t="n">
        <v>1.82</v>
      </c>
      <c r="I7" t="n">
        <v>11</v>
      </c>
      <c r="J7" t="n">
        <v>57.04</v>
      </c>
      <c r="K7" t="n">
        <v>24.83</v>
      </c>
      <c r="L7" t="n">
        <v>6</v>
      </c>
      <c r="M7" t="n">
        <v>7</v>
      </c>
      <c r="N7" t="n">
        <v>6.21</v>
      </c>
      <c r="O7" t="n">
        <v>7268.89</v>
      </c>
      <c r="P7" t="n">
        <v>83.48</v>
      </c>
      <c r="Q7" t="n">
        <v>183.28</v>
      </c>
      <c r="R7" t="n">
        <v>34.58</v>
      </c>
      <c r="S7" t="n">
        <v>26.24</v>
      </c>
      <c r="T7" t="n">
        <v>3291.71</v>
      </c>
      <c r="U7" t="n">
        <v>0.76</v>
      </c>
      <c r="V7" t="n">
        <v>0.9</v>
      </c>
      <c r="W7" t="n">
        <v>2.96</v>
      </c>
      <c r="X7" t="n">
        <v>0.21</v>
      </c>
      <c r="Y7" t="n">
        <v>0.5</v>
      </c>
      <c r="Z7" t="n">
        <v>10</v>
      </c>
      <c r="AA7" t="n">
        <v>349.2509891919238</v>
      </c>
      <c r="AB7" t="n">
        <v>477.8606112786018</v>
      </c>
      <c r="AC7" t="n">
        <v>432.2542652197514</v>
      </c>
      <c r="AD7" t="n">
        <v>349250.9891919239</v>
      </c>
      <c r="AE7" t="n">
        <v>477860.6112786017</v>
      </c>
      <c r="AF7" t="n">
        <v>3.046646944349186e-06</v>
      </c>
      <c r="AG7" t="n">
        <v>16.35416666666667</v>
      </c>
      <c r="AH7" t="n">
        <v>432254.2652197514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5.3061</v>
      </c>
      <c r="E8" t="n">
        <v>18.85</v>
      </c>
      <c r="F8" t="n">
        <v>16.96</v>
      </c>
      <c r="G8" t="n">
        <v>92.53</v>
      </c>
      <c r="H8" t="n">
        <v>2.09</v>
      </c>
      <c r="I8" t="n">
        <v>11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83.84</v>
      </c>
      <c r="Q8" t="n">
        <v>183.29</v>
      </c>
      <c r="R8" t="n">
        <v>34.46</v>
      </c>
      <c r="S8" t="n">
        <v>26.24</v>
      </c>
      <c r="T8" t="n">
        <v>3230.87</v>
      </c>
      <c r="U8" t="n">
        <v>0.76</v>
      </c>
      <c r="V8" t="n">
        <v>0.9</v>
      </c>
      <c r="W8" t="n">
        <v>2.97</v>
      </c>
      <c r="X8" t="n">
        <v>0.21</v>
      </c>
      <c r="Y8" t="n">
        <v>0.5</v>
      </c>
      <c r="Z8" t="n">
        <v>10</v>
      </c>
      <c r="AA8" t="n">
        <v>349.6399559642798</v>
      </c>
      <c r="AB8" t="n">
        <v>478.392812776542</v>
      </c>
      <c r="AC8" t="n">
        <v>432.7356741536778</v>
      </c>
      <c r="AD8" t="n">
        <v>349639.9559642798</v>
      </c>
      <c r="AE8" t="n">
        <v>478392.812776542</v>
      </c>
      <c r="AF8" t="n">
        <v>3.046187671034166e-06</v>
      </c>
      <c r="AG8" t="n">
        <v>16.36284722222222</v>
      </c>
      <c r="AH8" t="n">
        <v>432735.6741536778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5.3059</v>
      </c>
      <c r="E9" t="n">
        <v>18.85</v>
      </c>
      <c r="F9" t="n">
        <v>16.96</v>
      </c>
      <c r="G9" t="n">
        <v>92.53</v>
      </c>
      <c r="H9" t="n">
        <v>2.34</v>
      </c>
      <c r="I9" t="n">
        <v>11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85.04000000000001</v>
      </c>
      <c r="Q9" t="n">
        <v>183.29</v>
      </c>
      <c r="R9" t="n">
        <v>34.4</v>
      </c>
      <c r="S9" t="n">
        <v>26.24</v>
      </c>
      <c r="T9" t="n">
        <v>3202.82</v>
      </c>
      <c r="U9" t="n">
        <v>0.76</v>
      </c>
      <c r="V9" t="n">
        <v>0.9</v>
      </c>
      <c r="W9" t="n">
        <v>2.97</v>
      </c>
      <c r="X9" t="n">
        <v>0.21</v>
      </c>
      <c r="Y9" t="n">
        <v>0.5</v>
      </c>
      <c r="Z9" t="n">
        <v>10</v>
      </c>
      <c r="AA9" t="n">
        <v>350.8756795833411</v>
      </c>
      <c r="AB9" t="n">
        <v>480.0835843484203</v>
      </c>
      <c r="AC9" t="n">
        <v>434.2650808597488</v>
      </c>
      <c r="AD9" t="n">
        <v>350875.6795833411</v>
      </c>
      <c r="AE9" t="n">
        <v>480083.5843484203</v>
      </c>
      <c r="AF9" t="n">
        <v>3.046072852705412e-06</v>
      </c>
      <c r="AG9" t="n">
        <v>16.36284722222222</v>
      </c>
      <c r="AH9" t="n">
        <v>434265.0808597488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3.7747</v>
      </c>
      <c r="E2" t="n">
        <v>26.49</v>
      </c>
      <c r="F2" t="n">
        <v>19.98</v>
      </c>
      <c r="G2" t="n">
        <v>7.54</v>
      </c>
      <c r="H2" t="n">
        <v>0.13</v>
      </c>
      <c r="I2" t="n">
        <v>159</v>
      </c>
      <c r="J2" t="n">
        <v>133.21</v>
      </c>
      <c r="K2" t="n">
        <v>46.47</v>
      </c>
      <c r="L2" t="n">
        <v>1</v>
      </c>
      <c r="M2" t="n">
        <v>157</v>
      </c>
      <c r="N2" t="n">
        <v>20.75</v>
      </c>
      <c r="O2" t="n">
        <v>16663.42</v>
      </c>
      <c r="P2" t="n">
        <v>219.78</v>
      </c>
      <c r="Q2" t="n">
        <v>183.4</v>
      </c>
      <c r="R2" t="n">
        <v>128.7</v>
      </c>
      <c r="S2" t="n">
        <v>26.24</v>
      </c>
      <c r="T2" t="n">
        <v>49612.82</v>
      </c>
      <c r="U2" t="n">
        <v>0.2</v>
      </c>
      <c r="V2" t="n">
        <v>0.76</v>
      </c>
      <c r="W2" t="n">
        <v>3.19</v>
      </c>
      <c r="X2" t="n">
        <v>3.22</v>
      </c>
      <c r="Y2" t="n">
        <v>0.5</v>
      </c>
      <c r="Z2" t="n">
        <v>10</v>
      </c>
      <c r="AA2" t="n">
        <v>784.6147753520989</v>
      </c>
      <c r="AB2" t="n">
        <v>1073.544550397644</v>
      </c>
      <c r="AC2" t="n">
        <v>971.0869652369319</v>
      </c>
      <c r="AD2" t="n">
        <v>784614.775352099</v>
      </c>
      <c r="AE2" t="n">
        <v>1073544.550397644</v>
      </c>
      <c r="AF2" t="n">
        <v>1.66318524928854e-06</v>
      </c>
      <c r="AG2" t="n">
        <v>22.99479166666667</v>
      </c>
      <c r="AH2" t="n">
        <v>971086.9652369318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4.4718</v>
      </c>
      <c r="E3" t="n">
        <v>22.36</v>
      </c>
      <c r="F3" t="n">
        <v>18.19</v>
      </c>
      <c r="G3" t="n">
        <v>14.95</v>
      </c>
      <c r="H3" t="n">
        <v>0.26</v>
      </c>
      <c r="I3" t="n">
        <v>73</v>
      </c>
      <c r="J3" t="n">
        <v>134.55</v>
      </c>
      <c r="K3" t="n">
        <v>46.47</v>
      </c>
      <c r="L3" t="n">
        <v>2</v>
      </c>
      <c r="M3" t="n">
        <v>71</v>
      </c>
      <c r="N3" t="n">
        <v>21.09</v>
      </c>
      <c r="O3" t="n">
        <v>16828.84</v>
      </c>
      <c r="P3" t="n">
        <v>199.58</v>
      </c>
      <c r="Q3" t="n">
        <v>183.33</v>
      </c>
      <c r="R3" t="n">
        <v>73.15000000000001</v>
      </c>
      <c r="S3" t="n">
        <v>26.24</v>
      </c>
      <c r="T3" t="n">
        <v>22265.5</v>
      </c>
      <c r="U3" t="n">
        <v>0.36</v>
      </c>
      <c r="V3" t="n">
        <v>0.84</v>
      </c>
      <c r="W3" t="n">
        <v>3.05</v>
      </c>
      <c r="X3" t="n">
        <v>1.44</v>
      </c>
      <c r="Y3" t="n">
        <v>0.5</v>
      </c>
      <c r="Z3" t="n">
        <v>10</v>
      </c>
      <c r="AA3" t="n">
        <v>633.2308780020787</v>
      </c>
      <c r="AB3" t="n">
        <v>866.4144234571462</v>
      </c>
      <c r="AC3" t="n">
        <v>783.7250469026761</v>
      </c>
      <c r="AD3" t="n">
        <v>633230.8780020787</v>
      </c>
      <c r="AE3" t="n">
        <v>866414.4234571462</v>
      </c>
      <c r="AF3" t="n">
        <v>1.970337191768483e-06</v>
      </c>
      <c r="AG3" t="n">
        <v>19.40972222222222</v>
      </c>
      <c r="AH3" t="n">
        <v>783725.0469026761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4.7182</v>
      </c>
      <c r="E4" t="n">
        <v>21.19</v>
      </c>
      <c r="F4" t="n">
        <v>17.71</v>
      </c>
      <c r="G4" t="n">
        <v>22.13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46</v>
      </c>
      <c r="N4" t="n">
        <v>21.43</v>
      </c>
      <c r="O4" t="n">
        <v>16994.64</v>
      </c>
      <c r="P4" t="n">
        <v>193.6</v>
      </c>
      <c r="Q4" t="n">
        <v>183.27</v>
      </c>
      <c r="R4" t="n">
        <v>57.48</v>
      </c>
      <c r="S4" t="n">
        <v>26.24</v>
      </c>
      <c r="T4" t="n">
        <v>14555.08</v>
      </c>
      <c r="U4" t="n">
        <v>0.46</v>
      </c>
      <c r="V4" t="n">
        <v>0.86</v>
      </c>
      <c r="W4" t="n">
        <v>3.03</v>
      </c>
      <c r="X4" t="n">
        <v>0.95</v>
      </c>
      <c r="Y4" t="n">
        <v>0.5</v>
      </c>
      <c r="Z4" t="n">
        <v>10</v>
      </c>
      <c r="AA4" t="n">
        <v>586.8440387348263</v>
      </c>
      <c r="AB4" t="n">
        <v>802.9459035287734</v>
      </c>
      <c r="AC4" t="n">
        <v>726.3138734376402</v>
      </c>
      <c r="AD4" t="n">
        <v>586844.0387348263</v>
      </c>
      <c r="AE4" t="n">
        <v>802945.9035287735</v>
      </c>
      <c r="AF4" t="n">
        <v>2.078904454179985e-06</v>
      </c>
      <c r="AG4" t="n">
        <v>18.39409722222222</v>
      </c>
      <c r="AH4" t="n">
        <v>726313.8734376401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4.8603</v>
      </c>
      <c r="E5" t="n">
        <v>20.57</v>
      </c>
      <c r="F5" t="n">
        <v>17.44</v>
      </c>
      <c r="G5" t="n">
        <v>29.9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190.08</v>
      </c>
      <c r="Q5" t="n">
        <v>183.27</v>
      </c>
      <c r="R5" t="n">
        <v>49.31</v>
      </c>
      <c r="S5" t="n">
        <v>26.24</v>
      </c>
      <c r="T5" t="n">
        <v>10537.28</v>
      </c>
      <c r="U5" t="n">
        <v>0.53</v>
      </c>
      <c r="V5" t="n">
        <v>0.87</v>
      </c>
      <c r="W5" t="n">
        <v>3</v>
      </c>
      <c r="X5" t="n">
        <v>0.6899999999999999</v>
      </c>
      <c r="Y5" t="n">
        <v>0.5</v>
      </c>
      <c r="Z5" t="n">
        <v>10</v>
      </c>
      <c r="AA5" t="n">
        <v>572.4274093599962</v>
      </c>
      <c r="AB5" t="n">
        <v>783.2204352013308</v>
      </c>
      <c r="AC5" t="n">
        <v>708.4709761224999</v>
      </c>
      <c r="AD5" t="n">
        <v>572427.4093599962</v>
      </c>
      <c r="AE5" t="n">
        <v>783220.4352013308</v>
      </c>
      <c r="AF5" t="n">
        <v>2.141515687900254e-06</v>
      </c>
      <c r="AG5" t="n">
        <v>17.85590277777778</v>
      </c>
      <c r="AH5" t="n">
        <v>708470.9761224999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4.9393</v>
      </c>
      <c r="E6" t="n">
        <v>20.25</v>
      </c>
      <c r="F6" t="n">
        <v>17.3</v>
      </c>
      <c r="G6" t="n">
        <v>37.08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188.15</v>
      </c>
      <c r="Q6" t="n">
        <v>183.3</v>
      </c>
      <c r="R6" t="n">
        <v>45.02</v>
      </c>
      <c r="S6" t="n">
        <v>26.24</v>
      </c>
      <c r="T6" t="n">
        <v>8427.620000000001</v>
      </c>
      <c r="U6" t="n">
        <v>0.58</v>
      </c>
      <c r="V6" t="n">
        <v>0.88</v>
      </c>
      <c r="W6" t="n">
        <v>2.99</v>
      </c>
      <c r="X6" t="n">
        <v>0.55</v>
      </c>
      <c r="Y6" t="n">
        <v>0.5</v>
      </c>
      <c r="Z6" t="n">
        <v>10</v>
      </c>
      <c r="AA6" t="n">
        <v>555.2947460240101</v>
      </c>
      <c r="AB6" t="n">
        <v>759.7787693852728</v>
      </c>
      <c r="AC6" t="n">
        <v>687.2665499913418</v>
      </c>
      <c r="AD6" t="n">
        <v>555294.7460240101</v>
      </c>
      <c r="AE6" t="n">
        <v>759778.7693852728</v>
      </c>
      <c r="AF6" t="n">
        <v>2.176324185183163e-06</v>
      </c>
      <c r="AG6" t="n">
        <v>17.578125</v>
      </c>
      <c r="AH6" t="n">
        <v>687266.5499913418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4.9859</v>
      </c>
      <c r="E7" t="n">
        <v>20.06</v>
      </c>
      <c r="F7" t="n">
        <v>17.22</v>
      </c>
      <c r="G7" t="n">
        <v>43.06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186.64</v>
      </c>
      <c r="Q7" t="n">
        <v>183.26</v>
      </c>
      <c r="R7" t="n">
        <v>42.95</v>
      </c>
      <c r="S7" t="n">
        <v>26.24</v>
      </c>
      <c r="T7" t="n">
        <v>7410.9</v>
      </c>
      <c r="U7" t="n">
        <v>0.61</v>
      </c>
      <c r="V7" t="n">
        <v>0.88</v>
      </c>
      <c r="W7" t="n">
        <v>2.97</v>
      </c>
      <c r="X7" t="n">
        <v>0.47</v>
      </c>
      <c r="Y7" t="n">
        <v>0.5</v>
      </c>
      <c r="Z7" t="n">
        <v>10</v>
      </c>
      <c r="AA7" t="n">
        <v>550.4241239182588</v>
      </c>
      <c r="AB7" t="n">
        <v>753.1145693435017</v>
      </c>
      <c r="AC7" t="n">
        <v>681.2383718482938</v>
      </c>
      <c r="AD7" t="n">
        <v>550424.1239182588</v>
      </c>
      <c r="AE7" t="n">
        <v>753114.5693435017</v>
      </c>
      <c r="AF7" t="n">
        <v>2.196856792441183e-06</v>
      </c>
      <c r="AG7" t="n">
        <v>17.41319444444444</v>
      </c>
      <c r="AH7" t="n">
        <v>681238.3718482938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5.0367</v>
      </c>
      <c r="E8" t="n">
        <v>19.85</v>
      </c>
      <c r="F8" t="n">
        <v>17.13</v>
      </c>
      <c r="G8" t="n">
        <v>51.39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185.05</v>
      </c>
      <c r="Q8" t="n">
        <v>183.27</v>
      </c>
      <c r="R8" t="n">
        <v>39.81</v>
      </c>
      <c r="S8" t="n">
        <v>26.24</v>
      </c>
      <c r="T8" t="n">
        <v>5860.21</v>
      </c>
      <c r="U8" t="n">
        <v>0.66</v>
      </c>
      <c r="V8" t="n">
        <v>0.89</v>
      </c>
      <c r="W8" t="n">
        <v>2.97</v>
      </c>
      <c r="X8" t="n">
        <v>0.37</v>
      </c>
      <c r="Y8" t="n">
        <v>0.5</v>
      </c>
      <c r="Z8" t="n">
        <v>10</v>
      </c>
      <c r="AA8" t="n">
        <v>545.4475215990418</v>
      </c>
      <c r="AB8" t="n">
        <v>746.30536249815</v>
      </c>
      <c r="AC8" t="n">
        <v>675.0790261474806</v>
      </c>
      <c r="AD8" t="n">
        <v>545447.5215990418</v>
      </c>
      <c r="AE8" t="n">
        <v>746305.36249815</v>
      </c>
      <c r="AF8" t="n">
        <v>2.219239978035761e-06</v>
      </c>
      <c r="AG8" t="n">
        <v>17.23090277777778</v>
      </c>
      <c r="AH8" t="n">
        <v>675079.0261474806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5.0599</v>
      </c>
      <c r="E9" t="n">
        <v>19.76</v>
      </c>
      <c r="F9" t="n">
        <v>17.09</v>
      </c>
      <c r="G9" t="n">
        <v>56.98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184.42</v>
      </c>
      <c r="Q9" t="n">
        <v>183.26</v>
      </c>
      <c r="R9" t="n">
        <v>38.65</v>
      </c>
      <c r="S9" t="n">
        <v>26.24</v>
      </c>
      <c r="T9" t="n">
        <v>5292.47</v>
      </c>
      <c r="U9" t="n">
        <v>0.68</v>
      </c>
      <c r="V9" t="n">
        <v>0.89</v>
      </c>
      <c r="W9" t="n">
        <v>2.97</v>
      </c>
      <c r="X9" t="n">
        <v>0.34</v>
      </c>
      <c r="Y9" t="n">
        <v>0.5</v>
      </c>
      <c r="Z9" t="n">
        <v>10</v>
      </c>
      <c r="AA9" t="n">
        <v>533.6727898053585</v>
      </c>
      <c r="AB9" t="n">
        <v>730.1946549935279</v>
      </c>
      <c r="AC9" t="n">
        <v>660.5059019555796</v>
      </c>
      <c r="AD9" t="n">
        <v>533672.7898053585</v>
      </c>
      <c r="AE9" t="n">
        <v>730194.6549935279</v>
      </c>
      <c r="AF9" t="n">
        <v>2.229462220275805e-06</v>
      </c>
      <c r="AG9" t="n">
        <v>17.15277777777778</v>
      </c>
      <c r="AH9" t="n">
        <v>660505.9019555796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5.0837</v>
      </c>
      <c r="E10" t="n">
        <v>19.67</v>
      </c>
      <c r="F10" t="n">
        <v>17.05</v>
      </c>
      <c r="G10" t="n">
        <v>63.96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183.48</v>
      </c>
      <c r="Q10" t="n">
        <v>183.27</v>
      </c>
      <c r="R10" t="n">
        <v>37.43</v>
      </c>
      <c r="S10" t="n">
        <v>26.24</v>
      </c>
      <c r="T10" t="n">
        <v>4689.08</v>
      </c>
      <c r="U10" t="n">
        <v>0.7</v>
      </c>
      <c r="V10" t="n">
        <v>0.89</v>
      </c>
      <c r="W10" t="n">
        <v>2.97</v>
      </c>
      <c r="X10" t="n">
        <v>0.3</v>
      </c>
      <c r="Y10" t="n">
        <v>0.5</v>
      </c>
      <c r="Z10" t="n">
        <v>10</v>
      </c>
      <c r="AA10" t="n">
        <v>531.1969682976661</v>
      </c>
      <c r="AB10" t="n">
        <v>726.8071267811667</v>
      </c>
      <c r="AC10" t="n">
        <v>657.4416746813807</v>
      </c>
      <c r="AD10" t="n">
        <v>531196.9682976661</v>
      </c>
      <c r="AE10" t="n">
        <v>726807.1267811668</v>
      </c>
      <c r="AF10" t="n">
        <v>2.239948830849644e-06</v>
      </c>
      <c r="AG10" t="n">
        <v>17.07465277777778</v>
      </c>
      <c r="AH10" t="n">
        <v>657441.6746813807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5.0966</v>
      </c>
      <c r="E11" t="n">
        <v>19.62</v>
      </c>
      <c r="F11" t="n">
        <v>17.03</v>
      </c>
      <c r="G11" t="n">
        <v>68.13</v>
      </c>
      <c r="H11" t="n">
        <v>1.22</v>
      </c>
      <c r="I11" t="n">
        <v>15</v>
      </c>
      <c r="J11" t="n">
        <v>145.42</v>
      </c>
      <c r="K11" t="n">
        <v>46.47</v>
      </c>
      <c r="L11" t="n">
        <v>10</v>
      </c>
      <c r="M11" t="n">
        <v>13</v>
      </c>
      <c r="N11" t="n">
        <v>23.95</v>
      </c>
      <c r="O11" t="n">
        <v>18169.15</v>
      </c>
      <c r="P11" t="n">
        <v>182.51</v>
      </c>
      <c r="Q11" t="n">
        <v>183.26</v>
      </c>
      <c r="R11" t="n">
        <v>36.79</v>
      </c>
      <c r="S11" t="n">
        <v>26.24</v>
      </c>
      <c r="T11" t="n">
        <v>4377.36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529.3805190749753</v>
      </c>
      <c r="AB11" t="n">
        <v>724.3217808185973</v>
      </c>
      <c r="AC11" t="n">
        <v>655.193526649274</v>
      </c>
      <c r="AD11" t="n">
        <v>529380.5190749753</v>
      </c>
      <c r="AE11" t="n">
        <v>724321.7808185973</v>
      </c>
      <c r="AF11" t="n">
        <v>2.24563275002622e-06</v>
      </c>
      <c r="AG11" t="n">
        <v>17.03125</v>
      </c>
      <c r="AH11" t="n">
        <v>655193.5266492739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5.1216</v>
      </c>
      <c r="E12" t="n">
        <v>19.52</v>
      </c>
      <c r="F12" t="n">
        <v>16.99</v>
      </c>
      <c r="G12" t="n">
        <v>78.42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181.77</v>
      </c>
      <c r="Q12" t="n">
        <v>183.28</v>
      </c>
      <c r="R12" t="n">
        <v>35.67</v>
      </c>
      <c r="S12" t="n">
        <v>26.24</v>
      </c>
      <c r="T12" t="n">
        <v>3824.59</v>
      </c>
      <c r="U12" t="n">
        <v>0.74</v>
      </c>
      <c r="V12" t="n">
        <v>0.9</v>
      </c>
      <c r="W12" t="n">
        <v>2.96</v>
      </c>
      <c r="X12" t="n">
        <v>0.23</v>
      </c>
      <c r="Y12" t="n">
        <v>0.5</v>
      </c>
      <c r="Z12" t="n">
        <v>10</v>
      </c>
      <c r="AA12" t="n">
        <v>526.9213366399614</v>
      </c>
      <c r="AB12" t="n">
        <v>720.9570189195391</v>
      </c>
      <c r="AC12" t="n">
        <v>652.1498929033887</v>
      </c>
      <c r="AD12" t="n">
        <v>526921.3366399613</v>
      </c>
      <c r="AE12" t="n">
        <v>720957.0189195391</v>
      </c>
      <c r="AF12" t="n">
        <v>2.256648097267647e-06</v>
      </c>
      <c r="AG12" t="n">
        <v>16.94444444444444</v>
      </c>
      <c r="AH12" t="n">
        <v>652149.8929033887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5.1335</v>
      </c>
      <c r="E13" t="n">
        <v>19.48</v>
      </c>
      <c r="F13" t="n">
        <v>16.97</v>
      </c>
      <c r="G13" t="n">
        <v>84.87</v>
      </c>
      <c r="H13" t="n">
        <v>1.43</v>
      </c>
      <c r="I13" t="n">
        <v>12</v>
      </c>
      <c r="J13" t="n">
        <v>148.18</v>
      </c>
      <c r="K13" t="n">
        <v>46.47</v>
      </c>
      <c r="L13" t="n">
        <v>12</v>
      </c>
      <c r="M13" t="n">
        <v>10</v>
      </c>
      <c r="N13" t="n">
        <v>24.71</v>
      </c>
      <c r="O13" t="n">
        <v>18509.36</v>
      </c>
      <c r="P13" t="n">
        <v>180.96</v>
      </c>
      <c r="Q13" t="n">
        <v>183.26</v>
      </c>
      <c r="R13" t="n">
        <v>34.91</v>
      </c>
      <c r="S13" t="n">
        <v>26.24</v>
      </c>
      <c r="T13" t="n">
        <v>3453.81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525.350260265828</v>
      </c>
      <c r="AB13" t="n">
        <v>718.8074029134522</v>
      </c>
      <c r="AC13" t="n">
        <v>650.2054332319177</v>
      </c>
      <c r="AD13" t="n">
        <v>525350.260265828</v>
      </c>
      <c r="AE13" t="n">
        <v>718807.4029134521</v>
      </c>
      <c r="AF13" t="n">
        <v>2.261891402554566e-06</v>
      </c>
      <c r="AG13" t="n">
        <v>16.90972222222222</v>
      </c>
      <c r="AH13" t="n">
        <v>650205.4332319177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5.1468</v>
      </c>
      <c r="E14" t="n">
        <v>19.43</v>
      </c>
      <c r="F14" t="n">
        <v>16.95</v>
      </c>
      <c r="G14" t="n">
        <v>92.45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179.79</v>
      </c>
      <c r="Q14" t="n">
        <v>183.28</v>
      </c>
      <c r="R14" t="n">
        <v>34.23</v>
      </c>
      <c r="S14" t="n">
        <v>26.24</v>
      </c>
      <c r="T14" t="n">
        <v>3117.75</v>
      </c>
      <c r="U14" t="n">
        <v>0.77</v>
      </c>
      <c r="V14" t="n">
        <v>0.9</v>
      </c>
      <c r="W14" t="n">
        <v>2.96</v>
      </c>
      <c r="X14" t="n">
        <v>0.19</v>
      </c>
      <c r="Y14" t="n">
        <v>0.5</v>
      </c>
      <c r="Z14" t="n">
        <v>10</v>
      </c>
      <c r="AA14" t="n">
        <v>523.3335067565014</v>
      </c>
      <c r="AB14" t="n">
        <v>716.0479917891058</v>
      </c>
      <c r="AC14" t="n">
        <v>647.7093764324211</v>
      </c>
      <c r="AD14" t="n">
        <v>523333.5067565014</v>
      </c>
      <c r="AE14" t="n">
        <v>716047.9917891058</v>
      </c>
      <c r="AF14" t="n">
        <v>2.267751567287005e-06</v>
      </c>
      <c r="AG14" t="n">
        <v>16.86631944444444</v>
      </c>
      <c r="AH14" t="n">
        <v>647709.3764324212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5.147</v>
      </c>
      <c r="E15" t="n">
        <v>19.43</v>
      </c>
      <c r="F15" t="n">
        <v>16.95</v>
      </c>
      <c r="G15" t="n">
        <v>92.45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9</v>
      </c>
      <c r="N15" t="n">
        <v>25.49</v>
      </c>
      <c r="O15" t="n">
        <v>18851.69</v>
      </c>
      <c r="P15" t="n">
        <v>179.47</v>
      </c>
      <c r="Q15" t="n">
        <v>183.26</v>
      </c>
      <c r="R15" t="n">
        <v>34.2</v>
      </c>
      <c r="S15" t="n">
        <v>26.24</v>
      </c>
      <c r="T15" t="n">
        <v>3100.69</v>
      </c>
      <c r="U15" t="n">
        <v>0.77</v>
      </c>
      <c r="V15" t="n">
        <v>0.9</v>
      </c>
      <c r="W15" t="n">
        <v>2.96</v>
      </c>
      <c r="X15" t="n">
        <v>0.19</v>
      </c>
      <c r="Y15" t="n">
        <v>0.5</v>
      </c>
      <c r="Z15" t="n">
        <v>10</v>
      </c>
      <c r="AA15" t="n">
        <v>522.9848581441332</v>
      </c>
      <c r="AB15" t="n">
        <v>715.5709553763727</v>
      </c>
      <c r="AC15" t="n">
        <v>647.2778677053946</v>
      </c>
      <c r="AD15" t="n">
        <v>522984.8581441332</v>
      </c>
      <c r="AE15" t="n">
        <v>715570.9553763727</v>
      </c>
      <c r="AF15" t="n">
        <v>2.267839690064936e-06</v>
      </c>
      <c r="AG15" t="n">
        <v>16.86631944444444</v>
      </c>
      <c r="AH15" t="n">
        <v>647277.8677053945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5.1601</v>
      </c>
      <c r="E16" t="n">
        <v>19.38</v>
      </c>
      <c r="F16" t="n">
        <v>16.93</v>
      </c>
      <c r="G16" t="n">
        <v>101.56</v>
      </c>
      <c r="H16" t="n">
        <v>1.74</v>
      </c>
      <c r="I16" t="n">
        <v>10</v>
      </c>
      <c r="J16" t="n">
        <v>152.35</v>
      </c>
      <c r="K16" t="n">
        <v>46.47</v>
      </c>
      <c r="L16" t="n">
        <v>15</v>
      </c>
      <c r="M16" t="n">
        <v>8</v>
      </c>
      <c r="N16" t="n">
        <v>25.88</v>
      </c>
      <c r="O16" t="n">
        <v>19023.66</v>
      </c>
      <c r="P16" t="n">
        <v>179.38</v>
      </c>
      <c r="Q16" t="n">
        <v>183.27</v>
      </c>
      <c r="R16" t="n">
        <v>33.53</v>
      </c>
      <c r="S16" t="n">
        <v>26.24</v>
      </c>
      <c r="T16" t="n">
        <v>2769.68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522.1286627361841</v>
      </c>
      <c r="AB16" t="n">
        <v>714.399471046541</v>
      </c>
      <c r="AC16" t="n">
        <v>646.2181881958135</v>
      </c>
      <c r="AD16" t="n">
        <v>522128.6627361841</v>
      </c>
      <c r="AE16" t="n">
        <v>714399.471046541</v>
      </c>
      <c r="AF16" t="n">
        <v>2.273611732019444e-06</v>
      </c>
      <c r="AG16" t="n">
        <v>16.82291666666667</v>
      </c>
      <c r="AH16" t="n">
        <v>646218.1881958134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5.1708</v>
      </c>
      <c r="E17" t="n">
        <v>19.34</v>
      </c>
      <c r="F17" t="n">
        <v>16.91</v>
      </c>
      <c r="G17" t="n">
        <v>112.76</v>
      </c>
      <c r="H17" t="n">
        <v>1.84</v>
      </c>
      <c r="I17" t="n">
        <v>9</v>
      </c>
      <c r="J17" t="n">
        <v>153.75</v>
      </c>
      <c r="K17" t="n">
        <v>46.47</v>
      </c>
      <c r="L17" t="n">
        <v>16</v>
      </c>
      <c r="M17" t="n">
        <v>7</v>
      </c>
      <c r="N17" t="n">
        <v>26.28</v>
      </c>
      <c r="O17" t="n">
        <v>19196.18</v>
      </c>
      <c r="P17" t="n">
        <v>177.54</v>
      </c>
      <c r="Q17" t="n">
        <v>183.28</v>
      </c>
      <c r="R17" t="n">
        <v>33.13</v>
      </c>
      <c r="S17" t="n">
        <v>26.24</v>
      </c>
      <c r="T17" t="n">
        <v>2576.03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519.5572337725115</v>
      </c>
      <c r="AB17" t="n">
        <v>710.8811284950046</v>
      </c>
      <c r="AC17" t="n">
        <v>643.0356313193709</v>
      </c>
      <c r="AD17" t="n">
        <v>519557.2337725115</v>
      </c>
      <c r="AE17" t="n">
        <v>710881.1284950046</v>
      </c>
      <c r="AF17" t="n">
        <v>2.278326300638774e-06</v>
      </c>
      <c r="AG17" t="n">
        <v>16.78819444444444</v>
      </c>
      <c r="AH17" t="n">
        <v>643035.6313193708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5.1703</v>
      </c>
      <c r="E18" t="n">
        <v>19.34</v>
      </c>
      <c r="F18" t="n">
        <v>16.92</v>
      </c>
      <c r="G18" t="n">
        <v>112.77</v>
      </c>
      <c r="H18" t="n">
        <v>1.94</v>
      </c>
      <c r="I18" t="n">
        <v>9</v>
      </c>
      <c r="J18" t="n">
        <v>155.15</v>
      </c>
      <c r="K18" t="n">
        <v>46.47</v>
      </c>
      <c r="L18" t="n">
        <v>17</v>
      </c>
      <c r="M18" t="n">
        <v>7</v>
      </c>
      <c r="N18" t="n">
        <v>26.68</v>
      </c>
      <c r="O18" t="n">
        <v>19369.26</v>
      </c>
      <c r="P18" t="n">
        <v>178.01</v>
      </c>
      <c r="Q18" t="n">
        <v>183.29</v>
      </c>
      <c r="R18" t="n">
        <v>33.27</v>
      </c>
      <c r="S18" t="n">
        <v>26.24</v>
      </c>
      <c r="T18" t="n">
        <v>2644.6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520.1214095370879</v>
      </c>
      <c r="AB18" t="n">
        <v>711.6530586657763</v>
      </c>
      <c r="AC18" t="n">
        <v>643.733889558055</v>
      </c>
      <c r="AD18" t="n">
        <v>520121.4095370879</v>
      </c>
      <c r="AE18" t="n">
        <v>711653.0586657763</v>
      </c>
      <c r="AF18" t="n">
        <v>2.278105993693946e-06</v>
      </c>
      <c r="AG18" t="n">
        <v>16.78819444444444</v>
      </c>
      <c r="AH18" t="n">
        <v>643733.889558055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5.1707</v>
      </c>
      <c r="E19" t="n">
        <v>19.34</v>
      </c>
      <c r="F19" t="n">
        <v>16.91</v>
      </c>
      <c r="G19" t="n">
        <v>112.76</v>
      </c>
      <c r="H19" t="n">
        <v>2.04</v>
      </c>
      <c r="I19" t="n">
        <v>9</v>
      </c>
      <c r="J19" t="n">
        <v>156.56</v>
      </c>
      <c r="K19" t="n">
        <v>46.47</v>
      </c>
      <c r="L19" t="n">
        <v>18</v>
      </c>
      <c r="M19" t="n">
        <v>7</v>
      </c>
      <c r="N19" t="n">
        <v>27.09</v>
      </c>
      <c r="O19" t="n">
        <v>19542.89</v>
      </c>
      <c r="P19" t="n">
        <v>177.01</v>
      </c>
      <c r="Q19" t="n">
        <v>183.26</v>
      </c>
      <c r="R19" t="n">
        <v>33.17</v>
      </c>
      <c r="S19" t="n">
        <v>26.24</v>
      </c>
      <c r="T19" t="n">
        <v>2598.21</v>
      </c>
      <c r="U19" t="n">
        <v>0.79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519.004488141442</v>
      </c>
      <c r="AB19" t="n">
        <v>710.1248375371594</v>
      </c>
      <c r="AC19" t="n">
        <v>642.3515197090812</v>
      </c>
      <c r="AD19" t="n">
        <v>519004.4881414421</v>
      </c>
      <c r="AE19" t="n">
        <v>710124.8375371593</v>
      </c>
      <c r="AF19" t="n">
        <v>2.278282239249809e-06</v>
      </c>
      <c r="AG19" t="n">
        <v>16.78819444444444</v>
      </c>
      <c r="AH19" t="n">
        <v>642351.5197090813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5.1827</v>
      </c>
      <c r="E20" t="n">
        <v>19.3</v>
      </c>
      <c r="F20" t="n">
        <v>16.9</v>
      </c>
      <c r="G20" t="n">
        <v>126.73</v>
      </c>
      <c r="H20" t="n">
        <v>2.13</v>
      </c>
      <c r="I20" t="n">
        <v>8</v>
      </c>
      <c r="J20" t="n">
        <v>157.97</v>
      </c>
      <c r="K20" t="n">
        <v>46.47</v>
      </c>
      <c r="L20" t="n">
        <v>19</v>
      </c>
      <c r="M20" t="n">
        <v>6</v>
      </c>
      <c r="N20" t="n">
        <v>27.5</v>
      </c>
      <c r="O20" t="n">
        <v>19717.08</v>
      </c>
      <c r="P20" t="n">
        <v>177</v>
      </c>
      <c r="Q20" t="n">
        <v>183.27</v>
      </c>
      <c r="R20" t="n">
        <v>32.62</v>
      </c>
      <c r="S20" t="n">
        <v>26.24</v>
      </c>
      <c r="T20" t="n">
        <v>2324.75</v>
      </c>
      <c r="U20" t="n">
        <v>0.8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518.3455675502953</v>
      </c>
      <c r="AB20" t="n">
        <v>709.2232733148272</v>
      </c>
      <c r="AC20" t="n">
        <v>641.5359995107754</v>
      </c>
      <c r="AD20" t="n">
        <v>518345.5675502953</v>
      </c>
      <c r="AE20" t="n">
        <v>709223.2733148272</v>
      </c>
      <c r="AF20" t="n">
        <v>2.283569605925693e-06</v>
      </c>
      <c r="AG20" t="n">
        <v>16.75347222222222</v>
      </c>
      <c r="AH20" t="n">
        <v>641535.9995107753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5.1836</v>
      </c>
      <c r="E21" t="n">
        <v>19.29</v>
      </c>
      <c r="F21" t="n">
        <v>16.89</v>
      </c>
      <c r="G21" t="n">
        <v>126.7</v>
      </c>
      <c r="H21" t="n">
        <v>2.22</v>
      </c>
      <c r="I21" t="n">
        <v>8</v>
      </c>
      <c r="J21" t="n">
        <v>159.39</v>
      </c>
      <c r="K21" t="n">
        <v>46.47</v>
      </c>
      <c r="L21" t="n">
        <v>20</v>
      </c>
      <c r="M21" t="n">
        <v>6</v>
      </c>
      <c r="N21" t="n">
        <v>27.92</v>
      </c>
      <c r="O21" t="n">
        <v>19891.97</v>
      </c>
      <c r="P21" t="n">
        <v>176.51</v>
      </c>
      <c r="Q21" t="n">
        <v>183.26</v>
      </c>
      <c r="R21" t="n">
        <v>32.61</v>
      </c>
      <c r="S21" t="n">
        <v>26.24</v>
      </c>
      <c r="T21" t="n">
        <v>2322.92</v>
      </c>
      <c r="U21" t="n">
        <v>0.8</v>
      </c>
      <c r="V21" t="n">
        <v>0.9</v>
      </c>
      <c r="W21" t="n">
        <v>2.95</v>
      </c>
      <c r="X21" t="n">
        <v>0.14</v>
      </c>
      <c r="Y21" t="n">
        <v>0.5</v>
      </c>
      <c r="Z21" t="n">
        <v>10</v>
      </c>
      <c r="AA21" t="n">
        <v>517.7418690683521</v>
      </c>
      <c r="AB21" t="n">
        <v>708.3972664185357</v>
      </c>
      <c r="AC21" t="n">
        <v>640.7888255533577</v>
      </c>
      <c r="AD21" t="n">
        <v>517741.8690683522</v>
      </c>
      <c r="AE21" t="n">
        <v>708397.2664185356</v>
      </c>
      <c r="AF21" t="n">
        <v>2.283966158426385e-06</v>
      </c>
      <c r="AG21" t="n">
        <v>16.74479166666667</v>
      </c>
      <c r="AH21" t="n">
        <v>640788.8255533577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5.1955</v>
      </c>
      <c r="E22" t="n">
        <v>19.25</v>
      </c>
      <c r="F22" t="n">
        <v>16.88</v>
      </c>
      <c r="G22" t="n">
        <v>144.66</v>
      </c>
      <c r="H22" t="n">
        <v>2.31</v>
      </c>
      <c r="I22" t="n">
        <v>7</v>
      </c>
      <c r="J22" t="n">
        <v>160.81</v>
      </c>
      <c r="K22" t="n">
        <v>46.47</v>
      </c>
      <c r="L22" t="n">
        <v>21</v>
      </c>
      <c r="M22" t="n">
        <v>5</v>
      </c>
      <c r="N22" t="n">
        <v>28.34</v>
      </c>
      <c r="O22" t="n">
        <v>20067.32</v>
      </c>
      <c r="P22" t="n">
        <v>174.97</v>
      </c>
      <c r="Q22" t="n">
        <v>183.27</v>
      </c>
      <c r="R22" t="n">
        <v>31.96</v>
      </c>
      <c r="S22" t="n">
        <v>26.24</v>
      </c>
      <c r="T22" t="n">
        <v>2001.65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515.4899090535588</v>
      </c>
      <c r="AB22" t="n">
        <v>705.3160353768312</v>
      </c>
      <c r="AC22" t="n">
        <v>638.0016628777387</v>
      </c>
      <c r="AD22" t="n">
        <v>515489.9090535588</v>
      </c>
      <c r="AE22" t="n">
        <v>705316.0353768312</v>
      </c>
      <c r="AF22" t="n">
        <v>2.289209463713304e-06</v>
      </c>
      <c r="AG22" t="n">
        <v>16.71006944444444</v>
      </c>
      <c r="AH22" t="n">
        <v>638001.6628777387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5.1976</v>
      </c>
      <c r="E23" t="n">
        <v>19.24</v>
      </c>
      <c r="F23" t="n">
        <v>16.87</v>
      </c>
      <c r="G23" t="n">
        <v>144.59</v>
      </c>
      <c r="H23" t="n">
        <v>2.4</v>
      </c>
      <c r="I23" t="n">
        <v>7</v>
      </c>
      <c r="J23" t="n">
        <v>162.24</v>
      </c>
      <c r="K23" t="n">
        <v>46.47</v>
      </c>
      <c r="L23" t="n">
        <v>22</v>
      </c>
      <c r="M23" t="n">
        <v>5</v>
      </c>
      <c r="N23" t="n">
        <v>28.77</v>
      </c>
      <c r="O23" t="n">
        <v>20243.25</v>
      </c>
      <c r="P23" t="n">
        <v>175.58</v>
      </c>
      <c r="Q23" t="n">
        <v>183.28</v>
      </c>
      <c r="R23" t="n">
        <v>31.77</v>
      </c>
      <c r="S23" t="n">
        <v>26.24</v>
      </c>
      <c r="T23" t="n">
        <v>1907.25</v>
      </c>
      <c r="U23" t="n">
        <v>0.83</v>
      </c>
      <c r="V23" t="n">
        <v>0.9</v>
      </c>
      <c r="W23" t="n">
        <v>2.95</v>
      </c>
      <c r="X23" t="n">
        <v>0.11</v>
      </c>
      <c r="Y23" t="n">
        <v>0.5</v>
      </c>
      <c r="Z23" t="n">
        <v>10</v>
      </c>
      <c r="AA23" t="n">
        <v>515.9805969448845</v>
      </c>
      <c r="AB23" t="n">
        <v>705.987416197365</v>
      </c>
      <c r="AC23" t="n">
        <v>638.6089680550496</v>
      </c>
      <c r="AD23" t="n">
        <v>515980.5969448845</v>
      </c>
      <c r="AE23" t="n">
        <v>705987.4161973649</v>
      </c>
      <c r="AF23" t="n">
        <v>2.290134752881584e-06</v>
      </c>
      <c r="AG23" t="n">
        <v>16.70138888888889</v>
      </c>
      <c r="AH23" t="n">
        <v>638608.9680550495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5.1978</v>
      </c>
      <c r="E24" t="n">
        <v>19.24</v>
      </c>
      <c r="F24" t="n">
        <v>16.87</v>
      </c>
      <c r="G24" t="n">
        <v>144.58</v>
      </c>
      <c r="H24" t="n">
        <v>2.49</v>
      </c>
      <c r="I24" t="n">
        <v>7</v>
      </c>
      <c r="J24" t="n">
        <v>163.67</v>
      </c>
      <c r="K24" t="n">
        <v>46.47</v>
      </c>
      <c r="L24" t="n">
        <v>23</v>
      </c>
      <c r="M24" t="n">
        <v>5</v>
      </c>
      <c r="N24" t="n">
        <v>29.2</v>
      </c>
      <c r="O24" t="n">
        <v>20419.76</v>
      </c>
      <c r="P24" t="n">
        <v>175.32</v>
      </c>
      <c r="Q24" t="n">
        <v>183.26</v>
      </c>
      <c r="R24" t="n">
        <v>31.77</v>
      </c>
      <c r="S24" t="n">
        <v>26.24</v>
      </c>
      <c r="T24" t="n">
        <v>1906.65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515.6984571334491</v>
      </c>
      <c r="AB24" t="n">
        <v>705.601380060229</v>
      </c>
      <c r="AC24" t="n">
        <v>638.2597746650367</v>
      </c>
      <c r="AD24" t="n">
        <v>515698.4571334491</v>
      </c>
      <c r="AE24" t="n">
        <v>705601.380060229</v>
      </c>
      <c r="AF24" t="n">
        <v>2.290222875659516e-06</v>
      </c>
      <c r="AG24" t="n">
        <v>16.70138888888889</v>
      </c>
      <c r="AH24" t="n">
        <v>638259.7746650367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5.1958</v>
      </c>
      <c r="E25" t="n">
        <v>19.25</v>
      </c>
      <c r="F25" t="n">
        <v>16.88</v>
      </c>
      <c r="G25" t="n">
        <v>144.65</v>
      </c>
      <c r="H25" t="n">
        <v>2.58</v>
      </c>
      <c r="I25" t="n">
        <v>7</v>
      </c>
      <c r="J25" t="n">
        <v>165.1</v>
      </c>
      <c r="K25" t="n">
        <v>46.47</v>
      </c>
      <c r="L25" t="n">
        <v>24</v>
      </c>
      <c r="M25" t="n">
        <v>5</v>
      </c>
      <c r="N25" t="n">
        <v>29.64</v>
      </c>
      <c r="O25" t="n">
        <v>20596.86</v>
      </c>
      <c r="P25" t="n">
        <v>173.97</v>
      </c>
      <c r="Q25" t="n">
        <v>183.26</v>
      </c>
      <c r="R25" t="n">
        <v>32.08</v>
      </c>
      <c r="S25" t="n">
        <v>26.24</v>
      </c>
      <c r="T25" t="n">
        <v>2062.33</v>
      </c>
      <c r="U25" t="n">
        <v>0.82</v>
      </c>
      <c r="V25" t="n">
        <v>0.9</v>
      </c>
      <c r="W25" t="n">
        <v>2.95</v>
      </c>
      <c r="X25" t="n">
        <v>0.12</v>
      </c>
      <c r="Y25" t="n">
        <v>0.5</v>
      </c>
      <c r="Z25" t="n">
        <v>10</v>
      </c>
      <c r="AA25" t="n">
        <v>514.4276651282162</v>
      </c>
      <c r="AB25" t="n">
        <v>703.8626263752826</v>
      </c>
      <c r="AC25" t="n">
        <v>636.6869651914257</v>
      </c>
      <c r="AD25" t="n">
        <v>514427.6651282161</v>
      </c>
      <c r="AE25" t="n">
        <v>703862.6263752826</v>
      </c>
      <c r="AF25" t="n">
        <v>2.289341647880201e-06</v>
      </c>
      <c r="AG25" t="n">
        <v>16.71006944444444</v>
      </c>
      <c r="AH25" t="n">
        <v>636686.9651914256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5.2102</v>
      </c>
      <c r="E26" t="n">
        <v>19.19</v>
      </c>
      <c r="F26" t="n">
        <v>16.85</v>
      </c>
      <c r="G26" t="n">
        <v>168.49</v>
      </c>
      <c r="H26" t="n">
        <v>2.66</v>
      </c>
      <c r="I26" t="n">
        <v>6</v>
      </c>
      <c r="J26" t="n">
        <v>166.54</v>
      </c>
      <c r="K26" t="n">
        <v>46.47</v>
      </c>
      <c r="L26" t="n">
        <v>25</v>
      </c>
      <c r="M26" t="n">
        <v>4</v>
      </c>
      <c r="N26" t="n">
        <v>30.08</v>
      </c>
      <c r="O26" t="n">
        <v>20774.56</v>
      </c>
      <c r="P26" t="n">
        <v>172.44</v>
      </c>
      <c r="Q26" t="n">
        <v>183.26</v>
      </c>
      <c r="R26" t="n">
        <v>31.11</v>
      </c>
      <c r="S26" t="n">
        <v>26.24</v>
      </c>
      <c r="T26" t="n">
        <v>1580.31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511.9893338415682</v>
      </c>
      <c r="AB26" t="n">
        <v>700.5263939373067</v>
      </c>
      <c r="AC26" t="n">
        <v>633.6691380948984</v>
      </c>
      <c r="AD26" t="n">
        <v>511989.3338415682</v>
      </c>
      <c r="AE26" t="n">
        <v>700526.3939373067</v>
      </c>
      <c r="AF26" t="n">
        <v>2.295686487891263e-06</v>
      </c>
      <c r="AG26" t="n">
        <v>16.65798611111111</v>
      </c>
      <c r="AH26" t="n">
        <v>633669.1380948983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5.2098</v>
      </c>
      <c r="E27" t="n">
        <v>19.19</v>
      </c>
      <c r="F27" t="n">
        <v>16.85</v>
      </c>
      <c r="G27" t="n">
        <v>168.51</v>
      </c>
      <c r="H27" t="n">
        <v>2.74</v>
      </c>
      <c r="I27" t="n">
        <v>6</v>
      </c>
      <c r="J27" t="n">
        <v>167.99</v>
      </c>
      <c r="K27" t="n">
        <v>46.47</v>
      </c>
      <c r="L27" t="n">
        <v>26</v>
      </c>
      <c r="M27" t="n">
        <v>4</v>
      </c>
      <c r="N27" t="n">
        <v>30.52</v>
      </c>
      <c r="O27" t="n">
        <v>20952.87</v>
      </c>
      <c r="P27" t="n">
        <v>173.44</v>
      </c>
      <c r="Q27" t="n">
        <v>183.26</v>
      </c>
      <c r="R27" t="n">
        <v>31.22</v>
      </c>
      <c r="S27" t="n">
        <v>26.24</v>
      </c>
      <c r="T27" t="n">
        <v>1634.34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513.0533969976694</v>
      </c>
      <c r="AB27" t="n">
        <v>701.9822920906378</v>
      </c>
      <c r="AC27" t="n">
        <v>634.9860873718416</v>
      </c>
      <c r="AD27" t="n">
        <v>513053.3969976695</v>
      </c>
      <c r="AE27" t="n">
        <v>701982.2920906377</v>
      </c>
      <c r="AF27" t="n">
        <v>2.2955102423354e-06</v>
      </c>
      <c r="AG27" t="n">
        <v>16.65798611111111</v>
      </c>
      <c r="AH27" t="n">
        <v>634986.0873718415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5.2107</v>
      </c>
      <c r="E28" t="n">
        <v>19.19</v>
      </c>
      <c r="F28" t="n">
        <v>16.85</v>
      </c>
      <c r="G28" t="n">
        <v>168.47</v>
      </c>
      <c r="H28" t="n">
        <v>2.82</v>
      </c>
      <c r="I28" t="n">
        <v>6</v>
      </c>
      <c r="J28" t="n">
        <v>169.44</v>
      </c>
      <c r="K28" t="n">
        <v>46.47</v>
      </c>
      <c r="L28" t="n">
        <v>27</v>
      </c>
      <c r="M28" t="n">
        <v>4</v>
      </c>
      <c r="N28" t="n">
        <v>30.97</v>
      </c>
      <c r="O28" t="n">
        <v>21131.78</v>
      </c>
      <c r="P28" t="n">
        <v>173.6</v>
      </c>
      <c r="Q28" t="n">
        <v>183.26</v>
      </c>
      <c r="R28" t="n">
        <v>31.09</v>
      </c>
      <c r="S28" t="n">
        <v>26.24</v>
      </c>
      <c r="T28" t="n">
        <v>1573.13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513.1764439914615</v>
      </c>
      <c r="AB28" t="n">
        <v>702.1506504159945</v>
      </c>
      <c r="AC28" t="n">
        <v>635.1383778149185</v>
      </c>
      <c r="AD28" t="n">
        <v>513176.4439914615</v>
      </c>
      <c r="AE28" t="n">
        <v>702150.6504159945</v>
      </c>
      <c r="AF28" t="n">
        <v>2.295906794836091e-06</v>
      </c>
      <c r="AG28" t="n">
        <v>16.65798611111111</v>
      </c>
      <c r="AH28" t="n">
        <v>635138.3778149185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5.209</v>
      </c>
      <c r="E29" t="n">
        <v>19.2</v>
      </c>
      <c r="F29" t="n">
        <v>16.85</v>
      </c>
      <c r="G29" t="n">
        <v>168.54</v>
      </c>
      <c r="H29" t="n">
        <v>2.9</v>
      </c>
      <c r="I29" t="n">
        <v>6</v>
      </c>
      <c r="J29" t="n">
        <v>170.9</v>
      </c>
      <c r="K29" t="n">
        <v>46.47</v>
      </c>
      <c r="L29" t="n">
        <v>28</v>
      </c>
      <c r="M29" t="n">
        <v>4</v>
      </c>
      <c r="N29" t="n">
        <v>31.43</v>
      </c>
      <c r="O29" t="n">
        <v>21311.32</v>
      </c>
      <c r="P29" t="n">
        <v>173.39</v>
      </c>
      <c r="Q29" t="n">
        <v>183.26</v>
      </c>
      <c r="R29" t="n">
        <v>31.23</v>
      </c>
      <c r="S29" t="n">
        <v>26.24</v>
      </c>
      <c r="T29" t="n">
        <v>1643.59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513.0403328106034</v>
      </c>
      <c r="AB29" t="n">
        <v>701.9644170935428</v>
      </c>
      <c r="AC29" t="n">
        <v>634.9699183393815</v>
      </c>
      <c r="AD29" t="n">
        <v>513040.3328106034</v>
      </c>
      <c r="AE29" t="n">
        <v>701964.4170935428</v>
      </c>
      <c r="AF29" t="n">
        <v>2.295157751223675e-06</v>
      </c>
      <c r="AG29" t="n">
        <v>16.66666666666667</v>
      </c>
      <c r="AH29" t="n">
        <v>634969.9183393815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5.2113</v>
      </c>
      <c r="E30" t="n">
        <v>19.19</v>
      </c>
      <c r="F30" t="n">
        <v>16.85</v>
      </c>
      <c r="G30" t="n">
        <v>168.45</v>
      </c>
      <c r="H30" t="n">
        <v>2.98</v>
      </c>
      <c r="I30" t="n">
        <v>6</v>
      </c>
      <c r="J30" t="n">
        <v>172.36</v>
      </c>
      <c r="K30" t="n">
        <v>46.47</v>
      </c>
      <c r="L30" t="n">
        <v>29</v>
      </c>
      <c r="M30" t="n">
        <v>4</v>
      </c>
      <c r="N30" t="n">
        <v>31.89</v>
      </c>
      <c r="O30" t="n">
        <v>21491.47</v>
      </c>
      <c r="P30" t="n">
        <v>171.92</v>
      </c>
      <c r="Q30" t="n">
        <v>183.26</v>
      </c>
      <c r="R30" t="n">
        <v>31.17</v>
      </c>
      <c r="S30" t="n">
        <v>26.24</v>
      </c>
      <c r="T30" t="n">
        <v>1609.72</v>
      </c>
      <c r="U30" t="n">
        <v>0.84</v>
      </c>
      <c r="V30" t="n">
        <v>0.9</v>
      </c>
      <c r="W30" t="n">
        <v>2.94</v>
      </c>
      <c r="X30" t="n">
        <v>0.09</v>
      </c>
      <c r="Y30" t="n">
        <v>0.5</v>
      </c>
      <c r="Z30" t="n">
        <v>10</v>
      </c>
      <c r="AA30" t="n">
        <v>511.3927049716149</v>
      </c>
      <c r="AB30" t="n">
        <v>699.7100599960285</v>
      </c>
      <c r="AC30" t="n">
        <v>632.9307139192439</v>
      </c>
      <c r="AD30" t="n">
        <v>511392.7049716149</v>
      </c>
      <c r="AE30" t="n">
        <v>699710.0599960284</v>
      </c>
      <c r="AF30" t="n">
        <v>2.296171163169886e-06</v>
      </c>
      <c r="AG30" t="n">
        <v>16.65798611111111</v>
      </c>
      <c r="AH30" t="n">
        <v>632930.7139192439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5.2089</v>
      </c>
      <c r="E31" t="n">
        <v>19.2</v>
      </c>
      <c r="F31" t="n">
        <v>16.85</v>
      </c>
      <c r="G31" t="n">
        <v>168.54</v>
      </c>
      <c r="H31" t="n">
        <v>3.06</v>
      </c>
      <c r="I31" t="n">
        <v>6</v>
      </c>
      <c r="J31" t="n">
        <v>173.82</v>
      </c>
      <c r="K31" t="n">
        <v>46.47</v>
      </c>
      <c r="L31" t="n">
        <v>30</v>
      </c>
      <c r="M31" t="n">
        <v>4</v>
      </c>
      <c r="N31" t="n">
        <v>32.36</v>
      </c>
      <c r="O31" t="n">
        <v>21672.25</v>
      </c>
      <c r="P31" t="n">
        <v>170.12</v>
      </c>
      <c r="Q31" t="n">
        <v>183.27</v>
      </c>
      <c r="R31" t="n">
        <v>31.36</v>
      </c>
      <c r="S31" t="n">
        <v>26.24</v>
      </c>
      <c r="T31" t="n">
        <v>1704.52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509.6289215725046</v>
      </c>
      <c r="AB31" t="n">
        <v>697.2967737367339</v>
      </c>
      <c r="AC31" t="n">
        <v>630.7477483134678</v>
      </c>
      <c r="AD31" t="n">
        <v>509628.9215725046</v>
      </c>
      <c r="AE31" t="n">
        <v>697296.7737367339</v>
      </c>
      <c r="AF31" t="n">
        <v>2.295113689834708e-06</v>
      </c>
      <c r="AG31" t="n">
        <v>16.66666666666667</v>
      </c>
      <c r="AH31" t="n">
        <v>630747.7483134678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5.2199</v>
      </c>
      <c r="E32" t="n">
        <v>19.16</v>
      </c>
      <c r="F32" t="n">
        <v>16.84</v>
      </c>
      <c r="G32" t="n">
        <v>202.09</v>
      </c>
      <c r="H32" t="n">
        <v>3.14</v>
      </c>
      <c r="I32" t="n">
        <v>5</v>
      </c>
      <c r="J32" t="n">
        <v>175.29</v>
      </c>
      <c r="K32" t="n">
        <v>46.47</v>
      </c>
      <c r="L32" t="n">
        <v>31</v>
      </c>
      <c r="M32" t="n">
        <v>3</v>
      </c>
      <c r="N32" t="n">
        <v>32.83</v>
      </c>
      <c r="O32" t="n">
        <v>21853.67</v>
      </c>
      <c r="P32" t="n">
        <v>170.35</v>
      </c>
      <c r="Q32" t="n">
        <v>183.28</v>
      </c>
      <c r="R32" t="n">
        <v>31.03</v>
      </c>
      <c r="S32" t="n">
        <v>26.24</v>
      </c>
      <c r="T32" t="n">
        <v>1547.89</v>
      </c>
      <c r="U32" t="n">
        <v>0.85</v>
      </c>
      <c r="V32" t="n">
        <v>0.9</v>
      </c>
      <c r="W32" t="n">
        <v>2.94</v>
      </c>
      <c r="X32" t="n">
        <v>0.09</v>
      </c>
      <c r="Y32" t="n">
        <v>0.5</v>
      </c>
      <c r="Z32" t="n">
        <v>10</v>
      </c>
      <c r="AA32" t="n">
        <v>509.2946666737777</v>
      </c>
      <c r="AB32" t="n">
        <v>696.8394314380104</v>
      </c>
      <c r="AC32" t="n">
        <v>630.3340541218506</v>
      </c>
      <c r="AD32" t="n">
        <v>509294.6666737777</v>
      </c>
      <c r="AE32" t="n">
        <v>696839.4314380104</v>
      </c>
      <c r="AF32" t="n">
        <v>2.299960442620937e-06</v>
      </c>
      <c r="AG32" t="n">
        <v>16.63194444444444</v>
      </c>
      <c r="AH32" t="n">
        <v>630334.0541218506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5.2204</v>
      </c>
      <c r="E33" t="n">
        <v>19.16</v>
      </c>
      <c r="F33" t="n">
        <v>16.84</v>
      </c>
      <c r="G33" t="n">
        <v>202.07</v>
      </c>
      <c r="H33" t="n">
        <v>3.21</v>
      </c>
      <c r="I33" t="n">
        <v>5</v>
      </c>
      <c r="J33" t="n">
        <v>176.77</v>
      </c>
      <c r="K33" t="n">
        <v>46.47</v>
      </c>
      <c r="L33" t="n">
        <v>32</v>
      </c>
      <c r="M33" t="n">
        <v>3</v>
      </c>
      <c r="N33" t="n">
        <v>33.3</v>
      </c>
      <c r="O33" t="n">
        <v>22035.73</v>
      </c>
      <c r="P33" t="n">
        <v>170.79</v>
      </c>
      <c r="Q33" t="n">
        <v>183.26</v>
      </c>
      <c r="R33" t="n">
        <v>30.91</v>
      </c>
      <c r="S33" t="n">
        <v>26.24</v>
      </c>
      <c r="T33" t="n">
        <v>1488.45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509.7292716893749</v>
      </c>
      <c r="AB33" t="n">
        <v>697.4340771937706</v>
      </c>
      <c r="AC33" t="n">
        <v>630.8719477212717</v>
      </c>
      <c r="AD33" t="n">
        <v>509729.2716893749</v>
      </c>
      <c r="AE33" t="n">
        <v>697434.0771937706</v>
      </c>
      <c r="AF33" t="n">
        <v>2.300180749565765e-06</v>
      </c>
      <c r="AG33" t="n">
        <v>16.63194444444444</v>
      </c>
      <c r="AH33" t="n">
        <v>630871.9477212717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5.2213</v>
      </c>
      <c r="E34" t="n">
        <v>19.15</v>
      </c>
      <c r="F34" t="n">
        <v>16.84</v>
      </c>
      <c r="G34" t="n">
        <v>202.03</v>
      </c>
      <c r="H34" t="n">
        <v>3.28</v>
      </c>
      <c r="I34" t="n">
        <v>5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171.15</v>
      </c>
      <c r="Q34" t="n">
        <v>183.26</v>
      </c>
      <c r="R34" t="n">
        <v>30.76</v>
      </c>
      <c r="S34" t="n">
        <v>26.24</v>
      </c>
      <c r="T34" t="n">
        <v>1411.81</v>
      </c>
      <c r="U34" t="n">
        <v>0.85</v>
      </c>
      <c r="V34" t="n">
        <v>0.9</v>
      </c>
      <c r="W34" t="n">
        <v>2.95</v>
      </c>
      <c r="X34" t="n">
        <v>0.08</v>
      </c>
      <c r="Y34" t="n">
        <v>0.5</v>
      </c>
      <c r="Z34" t="n">
        <v>10</v>
      </c>
      <c r="AA34" t="n">
        <v>510.061094108451</v>
      </c>
      <c r="AB34" t="n">
        <v>697.8880912665225</v>
      </c>
      <c r="AC34" t="n">
        <v>631.2826313281327</v>
      </c>
      <c r="AD34" t="n">
        <v>510061.094108451</v>
      </c>
      <c r="AE34" t="n">
        <v>697888.0912665224</v>
      </c>
      <c r="AF34" t="n">
        <v>2.300577302066457e-06</v>
      </c>
      <c r="AG34" t="n">
        <v>16.62326388888889</v>
      </c>
      <c r="AH34" t="n">
        <v>631282.6313281327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5.2221</v>
      </c>
      <c r="E35" t="n">
        <v>19.15</v>
      </c>
      <c r="F35" t="n">
        <v>16.83</v>
      </c>
      <c r="G35" t="n">
        <v>202</v>
      </c>
      <c r="H35" t="n">
        <v>3.36</v>
      </c>
      <c r="I35" t="n">
        <v>5</v>
      </c>
      <c r="J35" t="n">
        <v>179.74</v>
      </c>
      <c r="K35" t="n">
        <v>46.47</v>
      </c>
      <c r="L35" t="n">
        <v>34</v>
      </c>
      <c r="M35" t="n">
        <v>3</v>
      </c>
      <c r="N35" t="n">
        <v>34.27</v>
      </c>
      <c r="O35" t="n">
        <v>22401.81</v>
      </c>
      <c r="P35" t="n">
        <v>170.98</v>
      </c>
      <c r="Q35" t="n">
        <v>183.26</v>
      </c>
      <c r="R35" t="n">
        <v>30.74</v>
      </c>
      <c r="S35" t="n">
        <v>26.24</v>
      </c>
      <c r="T35" t="n">
        <v>1400.11</v>
      </c>
      <c r="U35" t="n">
        <v>0.85</v>
      </c>
      <c r="V35" t="n">
        <v>0.9</v>
      </c>
      <c r="W35" t="n">
        <v>2.94</v>
      </c>
      <c r="X35" t="n">
        <v>0.08</v>
      </c>
      <c r="Y35" t="n">
        <v>0.5</v>
      </c>
      <c r="Z35" t="n">
        <v>10</v>
      </c>
      <c r="AA35" t="n">
        <v>509.8015735915088</v>
      </c>
      <c r="AB35" t="n">
        <v>697.5330038460049</v>
      </c>
      <c r="AC35" t="n">
        <v>630.9614329526611</v>
      </c>
      <c r="AD35" t="n">
        <v>509801.5735915088</v>
      </c>
      <c r="AE35" t="n">
        <v>697533.003846005</v>
      </c>
      <c r="AF35" t="n">
        <v>2.300929793178182e-06</v>
      </c>
      <c r="AG35" t="n">
        <v>16.62326388888889</v>
      </c>
      <c r="AH35" t="n">
        <v>630961.4329526611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5.2231</v>
      </c>
      <c r="E36" t="n">
        <v>19.15</v>
      </c>
      <c r="F36" t="n">
        <v>16.83</v>
      </c>
      <c r="G36" t="n">
        <v>201.95</v>
      </c>
      <c r="H36" t="n">
        <v>3.43</v>
      </c>
      <c r="I36" t="n">
        <v>5</v>
      </c>
      <c r="J36" t="n">
        <v>181.23</v>
      </c>
      <c r="K36" t="n">
        <v>46.47</v>
      </c>
      <c r="L36" t="n">
        <v>35</v>
      </c>
      <c r="M36" t="n">
        <v>3</v>
      </c>
      <c r="N36" t="n">
        <v>34.76</v>
      </c>
      <c r="O36" t="n">
        <v>22585.84</v>
      </c>
      <c r="P36" t="n">
        <v>170.64</v>
      </c>
      <c r="Q36" t="n">
        <v>183.26</v>
      </c>
      <c r="R36" t="n">
        <v>30.56</v>
      </c>
      <c r="S36" t="n">
        <v>26.24</v>
      </c>
      <c r="T36" t="n">
        <v>1310.72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509.3991167532785</v>
      </c>
      <c r="AB36" t="n">
        <v>696.9823446447956</v>
      </c>
      <c r="AC36" t="n">
        <v>630.4633278927603</v>
      </c>
      <c r="AD36" t="n">
        <v>509399.1167532785</v>
      </c>
      <c r="AE36" t="n">
        <v>696982.3446447956</v>
      </c>
      <c r="AF36" t="n">
        <v>2.301370407067839e-06</v>
      </c>
      <c r="AG36" t="n">
        <v>16.62326388888889</v>
      </c>
      <c r="AH36" t="n">
        <v>630463.3278927603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5.2233</v>
      </c>
      <c r="E37" t="n">
        <v>19.14</v>
      </c>
      <c r="F37" t="n">
        <v>16.83</v>
      </c>
      <c r="G37" t="n">
        <v>201.94</v>
      </c>
      <c r="H37" t="n">
        <v>3.5</v>
      </c>
      <c r="I37" t="n">
        <v>5</v>
      </c>
      <c r="J37" t="n">
        <v>182.73</v>
      </c>
      <c r="K37" t="n">
        <v>46.47</v>
      </c>
      <c r="L37" t="n">
        <v>36</v>
      </c>
      <c r="M37" t="n">
        <v>3</v>
      </c>
      <c r="N37" t="n">
        <v>35.26</v>
      </c>
      <c r="O37" t="n">
        <v>22770.67</v>
      </c>
      <c r="P37" t="n">
        <v>169.66</v>
      </c>
      <c r="Q37" t="n">
        <v>183.26</v>
      </c>
      <c r="R37" t="n">
        <v>30.49</v>
      </c>
      <c r="S37" t="n">
        <v>26.24</v>
      </c>
      <c r="T37" t="n">
        <v>1276.71</v>
      </c>
      <c r="U37" t="n">
        <v>0.86</v>
      </c>
      <c r="V37" t="n">
        <v>0.9</v>
      </c>
      <c r="W37" t="n">
        <v>2.95</v>
      </c>
      <c r="X37" t="n">
        <v>0.07000000000000001</v>
      </c>
      <c r="Y37" t="n">
        <v>0.5</v>
      </c>
      <c r="Z37" t="n">
        <v>10</v>
      </c>
      <c r="AA37" t="n">
        <v>508.3684655971032</v>
      </c>
      <c r="AB37" t="n">
        <v>695.5721622637967</v>
      </c>
      <c r="AC37" t="n">
        <v>629.1877313390004</v>
      </c>
      <c r="AD37" t="n">
        <v>508368.4655971032</v>
      </c>
      <c r="AE37" t="n">
        <v>695572.1622637967</v>
      </c>
      <c r="AF37" t="n">
        <v>2.301458529845771e-06</v>
      </c>
      <c r="AG37" t="n">
        <v>16.61458333333333</v>
      </c>
      <c r="AH37" t="n">
        <v>629187.7313390004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5.2244</v>
      </c>
      <c r="E38" t="n">
        <v>19.14</v>
      </c>
      <c r="F38" t="n">
        <v>16.82</v>
      </c>
      <c r="G38" t="n">
        <v>201.9</v>
      </c>
      <c r="H38" t="n">
        <v>3.56</v>
      </c>
      <c r="I38" t="n">
        <v>5</v>
      </c>
      <c r="J38" t="n">
        <v>184.23</v>
      </c>
      <c r="K38" t="n">
        <v>46.47</v>
      </c>
      <c r="L38" t="n">
        <v>37</v>
      </c>
      <c r="M38" t="n">
        <v>3</v>
      </c>
      <c r="N38" t="n">
        <v>35.77</v>
      </c>
      <c r="O38" t="n">
        <v>22956.06</v>
      </c>
      <c r="P38" t="n">
        <v>167.79</v>
      </c>
      <c r="Q38" t="n">
        <v>183.26</v>
      </c>
      <c r="R38" t="n">
        <v>30.43</v>
      </c>
      <c r="S38" t="n">
        <v>26.24</v>
      </c>
      <c r="T38" t="n">
        <v>1248.39</v>
      </c>
      <c r="U38" t="n">
        <v>0.86</v>
      </c>
      <c r="V38" t="n">
        <v>0.9</v>
      </c>
      <c r="W38" t="n">
        <v>2.94</v>
      </c>
      <c r="X38" t="n">
        <v>0.07000000000000001</v>
      </c>
      <c r="Y38" t="n">
        <v>0.5</v>
      </c>
      <c r="Z38" t="n">
        <v>10</v>
      </c>
      <c r="AA38" t="n">
        <v>506.3241486344195</v>
      </c>
      <c r="AB38" t="n">
        <v>692.7750376065537</v>
      </c>
      <c r="AC38" t="n">
        <v>626.6575603332556</v>
      </c>
      <c r="AD38" t="n">
        <v>506324.1486344195</v>
      </c>
      <c r="AE38" t="n">
        <v>692775.0376065538</v>
      </c>
      <c r="AF38" t="n">
        <v>2.301943205124393e-06</v>
      </c>
      <c r="AG38" t="n">
        <v>16.61458333333333</v>
      </c>
      <c r="AH38" t="n">
        <v>626657.5603332556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5.2222</v>
      </c>
      <c r="E39" t="n">
        <v>19.15</v>
      </c>
      <c r="F39" t="n">
        <v>16.83</v>
      </c>
      <c r="G39" t="n">
        <v>201.99</v>
      </c>
      <c r="H39" t="n">
        <v>3.63</v>
      </c>
      <c r="I39" t="n">
        <v>5</v>
      </c>
      <c r="J39" t="n">
        <v>185.74</v>
      </c>
      <c r="K39" t="n">
        <v>46.47</v>
      </c>
      <c r="L39" t="n">
        <v>38</v>
      </c>
      <c r="M39" t="n">
        <v>3</v>
      </c>
      <c r="N39" t="n">
        <v>36.27</v>
      </c>
      <c r="O39" t="n">
        <v>23142.13</v>
      </c>
      <c r="P39" t="n">
        <v>167.15</v>
      </c>
      <c r="Q39" t="n">
        <v>183.26</v>
      </c>
      <c r="R39" t="n">
        <v>30.68</v>
      </c>
      <c r="S39" t="n">
        <v>26.24</v>
      </c>
      <c r="T39" t="n">
        <v>1370.12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505.8055791923378</v>
      </c>
      <c r="AB39" t="n">
        <v>692.0655080182285</v>
      </c>
      <c r="AC39" t="n">
        <v>626.0157472530088</v>
      </c>
      <c r="AD39" t="n">
        <v>505805.5791923378</v>
      </c>
      <c r="AE39" t="n">
        <v>692065.5080182285</v>
      </c>
      <c r="AF39" t="n">
        <v>2.300973854567148e-06</v>
      </c>
      <c r="AG39" t="n">
        <v>16.62326388888889</v>
      </c>
      <c r="AH39" t="n">
        <v>626015.7472530089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5.2225</v>
      </c>
      <c r="E40" t="n">
        <v>19.15</v>
      </c>
      <c r="F40" t="n">
        <v>16.83</v>
      </c>
      <c r="G40" t="n">
        <v>201.98</v>
      </c>
      <c r="H40" t="n">
        <v>3.7</v>
      </c>
      <c r="I40" t="n">
        <v>5</v>
      </c>
      <c r="J40" t="n">
        <v>187.26</v>
      </c>
      <c r="K40" t="n">
        <v>46.47</v>
      </c>
      <c r="L40" t="n">
        <v>39</v>
      </c>
      <c r="M40" t="n">
        <v>3</v>
      </c>
      <c r="N40" t="n">
        <v>36.79</v>
      </c>
      <c r="O40" t="n">
        <v>23328.9</v>
      </c>
      <c r="P40" t="n">
        <v>165.67</v>
      </c>
      <c r="Q40" t="n">
        <v>183.26</v>
      </c>
      <c r="R40" t="n">
        <v>30.61</v>
      </c>
      <c r="S40" t="n">
        <v>26.24</v>
      </c>
      <c r="T40" t="n">
        <v>1337.42</v>
      </c>
      <c r="U40" t="n">
        <v>0.86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504.2491518490199</v>
      </c>
      <c r="AB40" t="n">
        <v>689.9359354623726</v>
      </c>
      <c r="AC40" t="n">
        <v>624.0894181130102</v>
      </c>
      <c r="AD40" t="n">
        <v>504249.1518490199</v>
      </c>
      <c r="AE40" t="n">
        <v>689935.9354623726</v>
      </c>
      <c r="AF40" t="n">
        <v>2.301106038734045e-06</v>
      </c>
      <c r="AG40" t="n">
        <v>16.62326388888889</v>
      </c>
      <c r="AH40" t="n">
        <v>624089.4181130102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5.2356</v>
      </c>
      <c r="E41" t="n">
        <v>19.1</v>
      </c>
      <c r="F41" t="n">
        <v>16.81</v>
      </c>
      <c r="G41" t="n">
        <v>252.16</v>
      </c>
      <c r="H41" t="n">
        <v>3.76</v>
      </c>
      <c r="I41" t="n">
        <v>4</v>
      </c>
      <c r="J41" t="n">
        <v>188.78</v>
      </c>
      <c r="K41" t="n">
        <v>46.47</v>
      </c>
      <c r="L41" t="n">
        <v>40</v>
      </c>
      <c r="M41" t="n">
        <v>1</v>
      </c>
      <c r="N41" t="n">
        <v>37.31</v>
      </c>
      <c r="O41" t="n">
        <v>23516.37</v>
      </c>
      <c r="P41" t="n">
        <v>165.61</v>
      </c>
      <c r="Q41" t="n">
        <v>183.26</v>
      </c>
      <c r="R41" t="n">
        <v>29.9</v>
      </c>
      <c r="S41" t="n">
        <v>26.24</v>
      </c>
      <c r="T41" t="n">
        <v>984.96</v>
      </c>
      <c r="U41" t="n">
        <v>0.88</v>
      </c>
      <c r="V41" t="n">
        <v>0.9</v>
      </c>
      <c r="W41" t="n">
        <v>2.95</v>
      </c>
      <c r="X41" t="n">
        <v>0.06</v>
      </c>
      <c r="Y41" t="n">
        <v>0.5</v>
      </c>
      <c r="Z41" t="n">
        <v>10</v>
      </c>
      <c r="AA41" t="n">
        <v>503.4833642764239</v>
      </c>
      <c r="AB41" t="n">
        <v>688.8881511213833</v>
      </c>
      <c r="AC41" t="n">
        <v>623.1416328389504</v>
      </c>
      <c r="AD41" t="n">
        <v>503483.3642764239</v>
      </c>
      <c r="AE41" t="n">
        <v>688888.1511213833</v>
      </c>
      <c r="AF41" t="n">
        <v>2.306878080688552e-06</v>
      </c>
      <c r="AG41" t="n">
        <v>16.57986111111111</v>
      </c>
      <c r="AH41" t="n">
        <v>623141.6328389504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3.5852</v>
      </c>
      <c r="E2" t="n">
        <v>27.89</v>
      </c>
      <c r="F2" t="n">
        <v>20.3</v>
      </c>
      <c r="G2" t="n">
        <v>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241.62</v>
      </c>
      <c r="Q2" t="n">
        <v>183.31</v>
      </c>
      <c r="R2" t="n">
        <v>138.32</v>
      </c>
      <c r="S2" t="n">
        <v>26.24</v>
      </c>
      <c r="T2" t="n">
        <v>54346.79</v>
      </c>
      <c r="U2" t="n">
        <v>0.19</v>
      </c>
      <c r="V2" t="n">
        <v>0.75</v>
      </c>
      <c r="W2" t="n">
        <v>3.23</v>
      </c>
      <c r="X2" t="n">
        <v>3.54</v>
      </c>
      <c r="Y2" t="n">
        <v>0.5</v>
      </c>
      <c r="Z2" t="n">
        <v>10</v>
      </c>
      <c r="AA2" t="n">
        <v>877.3832334591557</v>
      </c>
      <c r="AB2" t="n">
        <v>1200.474447435245</v>
      </c>
      <c r="AC2" t="n">
        <v>1085.902851048494</v>
      </c>
      <c r="AD2" t="n">
        <v>877383.2334591557</v>
      </c>
      <c r="AE2" t="n">
        <v>1200474.447435245</v>
      </c>
      <c r="AF2" t="n">
        <v>1.524043281822021e-06</v>
      </c>
      <c r="AG2" t="n">
        <v>24.21006944444444</v>
      </c>
      <c r="AH2" t="n">
        <v>1085902.851048494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4.3435</v>
      </c>
      <c r="E3" t="n">
        <v>23.02</v>
      </c>
      <c r="F3" t="n">
        <v>18.33</v>
      </c>
      <c r="G3" t="n">
        <v>13.92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77</v>
      </c>
      <c r="N3" t="n">
        <v>25.73</v>
      </c>
      <c r="O3" t="n">
        <v>18959.54</v>
      </c>
      <c r="P3" t="n">
        <v>217.79</v>
      </c>
      <c r="Q3" t="n">
        <v>183.31</v>
      </c>
      <c r="R3" t="n">
        <v>77.41</v>
      </c>
      <c r="S3" t="n">
        <v>26.24</v>
      </c>
      <c r="T3" t="n">
        <v>24364.41</v>
      </c>
      <c r="U3" t="n">
        <v>0.34</v>
      </c>
      <c r="V3" t="n">
        <v>0.83</v>
      </c>
      <c r="W3" t="n">
        <v>3.07</v>
      </c>
      <c r="X3" t="n">
        <v>1.57</v>
      </c>
      <c r="Y3" t="n">
        <v>0.5</v>
      </c>
      <c r="Z3" t="n">
        <v>10</v>
      </c>
      <c r="AA3" t="n">
        <v>688.0708451326303</v>
      </c>
      <c r="AB3" t="n">
        <v>941.448885853766</v>
      </c>
      <c r="AC3" t="n">
        <v>851.5983255196919</v>
      </c>
      <c r="AD3" t="n">
        <v>688070.8451326303</v>
      </c>
      <c r="AE3" t="n">
        <v>941448.885853766</v>
      </c>
      <c r="AF3" t="n">
        <v>1.846391273734784e-06</v>
      </c>
      <c r="AG3" t="n">
        <v>19.98263888888889</v>
      </c>
      <c r="AH3" t="n">
        <v>851598.3255196919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4.6185</v>
      </c>
      <c r="E4" t="n">
        <v>21.65</v>
      </c>
      <c r="F4" t="n">
        <v>17.79</v>
      </c>
      <c r="G4" t="n">
        <v>20.52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210.88</v>
      </c>
      <c r="Q4" t="n">
        <v>183.32</v>
      </c>
      <c r="R4" t="n">
        <v>60.42</v>
      </c>
      <c r="S4" t="n">
        <v>26.24</v>
      </c>
      <c r="T4" t="n">
        <v>16006.14</v>
      </c>
      <c r="U4" t="n">
        <v>0.43</v>
      </c>
      <c r="V4" t="n">
        <v>0.86</v>
      </c>
      <c r="W4" t="n">
        <v>3.02</v>
      </c>
      <c r="X4" t="n">
        <v>1.03</v>
      </c>
      <c r="Y4" t="n">
        <v>0.5</v>
      </c>
      <c r="Z4" t="n">
        <v>10</v>
      </c>
      <c r="AA4" t="n">
        <v>634.7655976781475</v>
      </c>
      <c r="AB4" t="n">
        <v>868.5142946249969</v>
      </c>
      <c r="AC4" t="n">
        <v>785.6245093134548</v>
      </c>
      <c r="AD4" t="n">
        <v>634765.5976781475</v>
      </c>
      <c r="AE4" t="n">
        <v>868514.2946249968</v>
      </c>
      <c r="AF4" t="n">
        <v>1.963291837859814e-06</v>
      </c>
      <c r="AG4" t="n">
        <v>18.79340277777778</v>
      </c>
      <c r="AH4" t="n">
        <v>785624.5093134549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4.7817</v>
      </c>
      <c r="E5" t="n">
        <v>20.91</v>
      </c>
      <c r="F5" t="n">
        <v>17.48</v>
      </c>
      <c r="G5" t="n">
        <v>27.59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206.71</v>
      </c>
      <c r="Q5" t="n">
        <v>183.3</v>
      </c>
      <c r="R5" t="n">
        <v>50.88</v>
      </c>
      <c r="S5" t="n">
        <v>26.24</v>
      </c>
      <c r="T5" t="n">
        <v>11304.14</v>
      </c>
      <c r="U5" t="n">
        <v>0.52</v>
      </c>
      <c r="V5" t="n">
        <v>0.87</v>
      </c>
      <c r="W5" t="n">
        <v>2.99</v>
      </c>
      <c r="X5" t="n">
        <v>0.72</v>
      </c>
      <c r="Y5" t="n">
        <v>0.5</v>
      </c>
      <c r="Z5" t="n">
        <v>10</v>
      </c>
      <c r="AA5" t="n">
        <v>606.7860944429866</v>
      </c>
      <c r="AB5" t="n">
        <v>830.2315039300844</v>
      </c>
      <c r="AC5" t="n">
        <v>750.9953744322306</v>
      </c>
      <c r="AD5" t="n">
        <v>606786.0944429867</v>
      </c>
      <c r="AE5" t="n">
        <v>830231.5039300844</v>
      </c>
      <c r="AF5" t="n">
        <v>2.032667009006012e-06</v>
      </c>
      <c r="AG5" t="n">
        <v>18.15104166666667</v>
      </c>
      <c r="AH5" t="n">
        <v>750995.3744322306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4.8622</v>
      </c>
      <c r="E6" t="n">
        <v>20.57</v>
      </c>
      <c r="F6" t="n">
        <v>17.34</v>
      </c>
      <c r="G6" t="n">
        <v>33.57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204.86</v>
      </c>
      <c r="Q6" t="n">
        <v>183.28</v>
      </c>
      <c r="R6" t="n">
        <v>46.49</v>
      </c>
      <c r="S6" t="n">
        <v>26.24</v>
      </c>
      <c r="T6" t="n">
        <v>9144.41</v>
      </c>
      <c r="U6" t="n">
        <v>0.5600000000000001</v>
      </c>
      <c r="V6" t="n">
        <v>0.88</v>
      </c>
      <c r="W6" t="n">
        <v>2.99</v>
      </c>
      <c r="X6" t="n">
        <v>0.59</v>
      </c>
      <c r="Y6" t="n">
        <v>0.5</v>
      </c>
      <c r="Z6" t="n">
        <v>10</v>
      </c>
      <c r="AA6" t="n">
        <v>598.488254642388</v>
      </c>
      <c r="AB6" t="n">
        <v>818.8780334400498</v>
      </c>
      <c r="AC6" t="n">
        <v>740.7254632310689</v>
      </c>
      <c r="AD6" t="n">
        <v>598488.2546423881</v>
      </c>
      <c r="AE6" t="n">
        <v>818878.0334400497</v>
      </c>
      <c r="AF6" t="n">
        <v>2.066886992322612e-06</v>
      </c>
      <c r="AG6" t="n">
        <v>17.85590277777778</v>
      </c>
      <c r="AH6" t="n">
        <v>740725.4632310689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4.9182</v>
      </c>
      <c r="E7" t="n">
        <v>20.33</v>
      </c>
      <c r="F7" t="n">
        <v>17.26</v>
      </c>
      <c r="G7" t="n">
        <v>39.84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203.26</v>
      </c>
      <c r="Q7" t="n">
        <v>183.26</v>
      </c>
      <c r="R7" t="n">
        <v>43.92</v>
      </c>
      <c r="S7" t="n">
        <v>26.24</v>
      </c>
      <c r="T7" t="n">
        <v>7887.39</v>
      </c>
      <c r="U7" t="n">
        <v>0.6</v>
      </c>
      <c r="V7" t="n">
        <v>0.88</v>
      </c>
      <c r="W7" t="n">
        <v>2.98</v>
      </c>
      <c r="X7" t="n">
        <v>0.51</v>
      </c>
      <c r="Y7" t="n">
        <v>0.5</v>
      </c>
      <c r="Z7" t="n">
        <v>10</v>
      </c>
      <c r="AA7" t="n">
        <v>582.8991256525126</v>
      </c>
      <c r="AB7" t="n">
        <v>797.5482994122696</v>
      </c>
      <c r="AC7" t="n">
        <v>721.4314090824304</v>
      </c>
      <c r="AD7" t="n">
        <v>582899.1256525125</v>
      </c>
      <c r="AE7" t="n">
        <v>797548.2994122696</v>
      </c>
      <c r="AF7" t="n">
        <v>2.090692198108073e-06</v>
      </c>
      <c r="AG7" t="n">
        <v>17.64756944444444</v>
      </c>
      <c r="AH7" t="n">
        <v>721431.4090824304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4.9716</v>
      </c>
      <c r="E8" t="n">
        <v>20.11</v>
      </c>
      <c r="F8" t="n">
        <v>17.17</v>
      </c>
      <c r="G8" t="n">
        <v>46.82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201.83</v>
      </c>
      <c r="Q8" t="n">
        <v>183.28</v>
      </c>
      <c r="R8" t="n">
        <v>40.94</v>
      </c>
      <c r="S8" t="n">
        <v>26.24</v>
      </c>
      <c r="T8" t="n">
        <v>6416.49</v>
      </c>
      <c r="U8" t="n">
        <v>0.64</v>
      </c>
      <c r="V8" t="n">
        <v>0.89</v>
      </c>
      <c r="W8" t="n">
        <v>2.97</v>
      </c>
      <c r="X8" t="n">
        <v>0.41</v>
      </c>
      <c r="Y8" t="n">
        <v>0.5</v>
      </c>
      <c r="Z8" t="n">
        <v>10</v>
      </c>
      <c r="AA8" t="n">
        <v>577.3970512137024</v>
      </c>
      <c r="AB8" t="n">
        <v>790.0201184306968</v>
      </c>
      <c r="AC8" t="n">
        <v>714.6217071278704</v>
      </c>
      <c r="AD8" t="n">
        <v>577397.0512137024</v>
      </c>
      <c r="AE8" t="n">
        <v>790020.1184306968</v>
      </c>
      <c r="AF8" t="n">
        <v>2.113392162196351e-06</v>
      </c>
      <c r="AG8" t="n">
        <v>17.45659722222222</v>
      </c>
      <c r="AH8" t="n">
        <v>714621.7071278704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5.0067</v>
      </c>
      <c r="E9" t="n">
        <v>19.97</v>
      </c>
      <c r="F9" t="n">
        <v>17.12</v>
      </c>
      <c r="G9" t="n">
        <v>54.05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200.79</v>
      </c>
      <c r="Q9" t="n">
        <v>183.28</v>
      </c>
      <c r="R9" t="n">
        <v>39.38</v>
      </c>
      <c r="S9" t="n">
        <v>26.24</v>
      </c>
      <c r="T9" t="n">
        <v>5653.34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573.8901080670545</v>
      </c>
      <c r="AB9" t="n">
        <v>785.2217641020408</v>
      </c>
      <c r="AC9" t="n">
        <v>710.2813010018089</v>
      </c>
      <c r="AD9" t="n">
        <v>573890.1080670545</v>
      </c>
      <c r="AE9" t="n">
        <v>785221.7641020408</v>
      </c>
      <c r="AF9" t="n">
        <v>2.12831292510831e-06</v>
      </c>
      <c r="AG9" t="n">
        <v>17.33506944444444</v>
      </c>
      <c r="AH9" t="n">
        <v>710281.3010018088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5.0345</v>
      </c>
      <c r="E10" t="n">
        <v>19.86</v>
      </c>
      <c r="F10" t="n">
        <v>17.07</v>
      </c>
      <c r="G10" t="n">
        <v>60.24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199.55</v>
      </c>
      <c r="Q10" t="n">
        <v>183.27</v>
      </c>
      <c r="R10" t="n">
        <v>37.88</v>
      </c>
      <c r="S10" t="n">
        <v>26.24</v>
      </c>
      <c r="T10" t="n">
        <v>4912.35</v>
      </c>
      <c r="U10" t="n">
        <v>0.6899999999999999</v>
      </c>
      <c r="V10" t="n">
        <v>0.89</v>
      </c>
      <c r="W10" t="n">
        <v>2.97</v>
      </c>
      <c r="X10" t="n">
        <v>0.31</v>
      </c>
      <c r="Y10" t="n">
        <v>0.5</v>
      </c>
      <c r="Z10" t="n">
        <v>10</v>
      </c>
      <c r="AA10" t="n">
        <v>570.6472510613335</v>
      </c>
      <c r="AB10" t="n">
        <v>780.7847440820591</v>
      </c>
      <c r="AC10" t="n">
        <v>706.2677439451373</v>
      </c>
      <c r="AD10" t="n">
        <v>570647.2510613335</v>
      </c>
      <c r="AE10" t="n">
        <v>780784.7440820591</v>
      </c>
      <c r="AF10" t="n">
        <v>2.140130509408949e-06</v>
      </c>
      <c r="AG10" t="n">
        <v>17.23958333333333</v>
      </c>
      <c r="AH10" t="n">
        <v>706267.7439451374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5.0464</v>
      </c>
      <c r="E11" t="n">
        <v>19.82</v>
      </c>
      <c r="F11" t="n">
        <v>17.05</v>
      </c>
      <c r="G11" t="n">
        <v>63.94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199.6</v>
      </c>
      <c r="Q11" t="n">
        <v>183.26</v>
      </c>
      <c r="R11" t="n">
        <v>37.58</v>
      </c>
      <c r="S11" t="n">
        <v>26.24</v>
      </c>
      <c r="T11" t="n">
        <v>4764.81</v>
      </c>
      <c r="U11" t="n">
        <v>0.7</v>
      </c>
      <c r="V11" t="n">
        <v>0.89</v>
      </c>
      <c r="W11" t="n">
        <v>2.96</v>
      </c>
      <c r="X11" t="n">
        <v>0.29</v>
      </c>
      <c r="Y11" t="n">
        <v>0.5</v>
      </c>
      <c r="Z11" t="n">
        <v>10</v>
      </c>
      <c r="AA11" t="n">
        <v>569.903086696951</v>
      </c>
      <c r="AB11" t="n">
        <v>779.7665455684964</v>
      </c>
      <c r="AC11" t="n">
        <v>705.3467208686585</v>
      </c>
      <c r="AD11" t="n">
        <v>569903.0866969511</v>
      </c>
      <c r="AE11" t="n">
        <v>779766.5455684965</v>
      </c>
      <c r="AF11" t="n">
        <v>2.145189115638359e-06</v>
      </c>
      <c r="AG11" t="n">
        <v>17.20486111111111</v>
      </c>
      <c r="AH11" t="n">
        <v>705346.7208686585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5.0731</v>
      </c>
      <c r="E12" t="n">
        <v>19.71</v>
      </c>
      <c r="F12" t="n">
        <v>17.01</v>
      </c>
      <c r="G12" t="n">
        <v>72.89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198.52</v>
      </c>
      <c r="Q12" t="n">
        <v>183.26</v>
      </c>
      <c r="R12" t="n">
        <v>36.08</v>
      </c>
      <c r="S12" t="n">
        <v>26.24</v>
      </c>
      <c r="T12" t="n">
        <v>4024.7</v>
      </c>
      <c r="U12" t="n">
        <v>0.73</v>
      </c>
      <c r="V12" t="n">
        <v>0.89</v>
      </c>
      <c r="W12" t="n">
        <v>2.96</v>
      </c>
      <c r="X12" t="n">
        <v>0.25</v>
      </c>
      <c r="Y12" t="n">
        <v>0.5</v>
      </c>
      <c r="Z12" t="n">
        <v>10</v>
      </c>
      <c r="AA12" t="n">
        <v>557.1589871180288</v>
      </c>
      <c r="AB12" t="n">
        <v>762.3295062946216</v>
      </c>
      <c r="AC12" t="n">
        <v>689.573848150044</v>
      </c>
      <c r="AD12" t="n">
        <v>557158.9871180288</v>
      </c>
      <c r="AE12" t="n">
        <v>762329.5062946216</v>
      </c>
      <c r="AF12" t="n">
        <v>2.156539097682499e-06</v>
      </c>
      <c r="AG12" t="n">
        <v>17.109375</v>
      </c>
      <c r="AH12" t="n">
        <v>689573.848150044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5.0845</v>
      </c>
      <c r="E13" t="n">
        <v>19.67</v>
      </c>
      <c r="F13" t="n">
        <v>16.99</v>
      </c>
      <c r="G13" t="n">
        <v>78.43000000000001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198.19</v>
      </c>
      <c r="Q13" t="n">
        <v>183.26</v>
      </c>
      <c r="R13" t="n">
        <v>35.68</v>
      </c>
      <c r="S13" t="n">
        <v>26.24</v>
      </c>
      <c r="T13" t="n">
        <v>3831.84</v>
      </c>
      <c r="U13" t="n">
        <v>0.74</v>
      </c>
      <c r="V13" t="n">
        <v>0.9</v>
      </c>
      <c r="W13" t="n">
        <v>2.96</v>
      </c>
      <c r="X13" t="n">
        <v>0.24</v>
      </c>
      <c r="Y13" t="n">
        <v>0.5</v>
      </c>
      <c r="Z13" t="n">
        <v>10</v>
      </c>
      <c r="AA13" t="n">
        <v>556.0511640201942</v>
      </c>
      <c r="AB13" t="n">
        <v>760.8137338584587</v>
      </c>
      <c r="AC13" t="n">
        <v>688.2027389077886</v>
      </c>
      <c r="AD13" t="n">
        <v>556051.1640201942</v>
      </c>
      <c r="AE13" t="n">
        <v>760813.7338584587</v>
      </c>
      <c r="AF13" t="n">
        <v>2.161385157431681e-06</v>
      </c>
      <c r="AG13" t="n">
        <v>17.07465277777778</v>
      </c>
      <c r="AH13" t="n">
        <v>688202.7389077885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5.0971</v>
      </c>
      <c r="E14" t="n">
        <v>19.62</v>
      </c>
      <c r="F14" t="n">
        <v>16.98</v>
      </c>
      <c r="G14" t="n">
        <v>84.88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197.43</v>
      </c>
      <c r="Q14" t="n">
        <v>183.29</v>
      </c>
      <c r="R14" t="n">
        <v>35.04</v>
      </c>
      <c r="S14" t="n">
        <v>26.24</v>
      </c>
      <c r="T14" t="n">
        <v>3515.14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554.4679683128218</v>
      </c>
      <c r="AB14" t="n">
        <v>758.6475356459667</v>
      </c>
      <c r="AC14" t="n">
        <v>686.2432796124185</v>
      </c>
      <c r="AD14" t="n">
        <v>554467.9683128218</v>
      </c>
      <c r="AE14" t="n">
        <v>758647.5356459668</v>
      </c>
      <c r="AF14" t="n">
        <v>2.16674132873341e-06</v>
      </c>
      <c r="AG14" t="n">
        <v>17.03125</v>
      </c>
      <c r="AH14" t="n">
        <v>686243.2796124185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5.097</v>
      </c>
      <c r="E15" t="n">
        <v>19.62</v>
      </c>
      <c r="F15" t="n">
        <v>16.98</v>
      </c>
      <c r="G15" t="n">
        <v>84.88</v>
      </c>
      <c r="H15" t="n">
        <v>1.47</v>
      </c>
      <c r="I15" t="n">
        <v>12</v>
      </c>
      <c r="J15" t="n">
        <v>168.9</v>
      </c>
      <c r="K15" t="n">
        <v>49.1</v>
      </c>
      <c r="L15" t="n">
        <v>14</v>
      </c>
      <c r="M15" t="n">
        <v>10</v>
      </c>
      <c r="N15" t="n">
        <v>30.81</v>
      </c>
      <c r="O15" t="n">
        <v>21065.06</v>
      </c>
      <c r="P15" t="n">
        <v>196.66</v>
      </c>
      <c r="Q15" t="n">
        <v>183.27</v>
      </c>
      <c r="R15" t="n">
        <v>35.14</v>
      </c>
      <c r="S15" t="n">
        <v>26.24</v>
      </c>
      <c r="T15" t="n">
        <v>3566.36</v>
      </c>
      <c r="U15" t="n">
        <v>0.75</v>
      </c>
      <c r="V15" t="n">
        <v>0.9</v>
      </c>
      <c r="W15" t="n">
        <v>2.96</v>
      </c>
      <c r="X15" t="n">
        <v>0.22</v>
      </c>
      <c r="Y15" t="n">
        <v>0.5</v>
      </c>
      <c r="Z15" t="n">
        <v>10</v>
      </c>
      <c r="AA15" t="n">
        <v>553.6515730763542</v>
      </c>
      <c r="AB15" t="n">
        <v>757.5305076666158</v>
      </c>
      <c r="AC15" t="n">
        <v>685.2328592156582</v>
      </c>
      <c r="AD15" t="n">
        <v>553651.5730763542</v>
      </c>
      <c r="AE15" t="n">
        <v>757530.5076666158</v>
      </c>
      <c r="AF15" t="n">
        <v>2.166698819437365e-06</v>
      </c>
      <c r="AG15" t="n">
        <v>17.03125</v>
      </c>
      <c r="AH15" t="n">
        <v>685232.8592156582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5.1091</v>
      </c>
      <c r="E16" t="n">
        <v>19.57</v>
      </c>
      <c r="F16" t="n">
        <v>16.96</v>
      </c>
      <c r="G16" t="n">
        <v>92.51000000000001</v>
      </c>
      <c r="H16" t="n">
        <v>1.56</v>
      </c>
      <c r="I16" t="n">
        <v>11</v>
      </c>
      <c r="J16" t="n">
        <v>170.35</v>
      </c>
      <c r="K16" t="n">
        <v>49.1</v>
      </c>
      <c r="L16" t="n">
        <v>15</v>
      </c>
      <c r="M16" t="n">
        <v>9</v>
      </c>
      <c r="N16" t="n">
        <v>31.26</v>
      </c>
      <c r="O16" t="n">
        <v>21244.37</v>
      </c>
      <c r="P16" t="n">
        <v>196.75</v>
      </c>
      <c r="Q16" t="n">
        <v>183.26</v>
      </c>
      <c r="R16" t="n">
        <v>34.56</v>
      </c>
      <c r="S16" t="n">
        <v>26.24</v>
      </c>
      <c r="T16" t="n">
        <v>3280.45</v>
      </c>
      <c r="U16" t="n">
        <v>0.76</v>
      </c>
      <c r="V16" t="n">
        <v>0.9</v>
      </c>
      <c r="W16" t="n">
        <v>2.96</v>
      </c>
      <c r="X16" t="n">
        <v>0.2</v>
      </c>
      <c r="Y16" t="n">
        <v>0.5</v>
      </c>
      <c r="Z16" t="n">
        <v>10</v>
      </c>
      <c r="AA16" t="n">
        <v>552.793865927913</v>
      </c>
      <c r="AB16" t="n">
        <v>756.3569549067497</v>
      </c>
      <c r="AC16" t="n">
        <v>684.171308684102</v>
      </c>
      <c r="AD16" t="n">
        <v>552793.865927913</v>
      </c>
      <c r="AE16" t="n">
        <v>756356.9549067497</v>
      </c>
      <c r="AF16" t="n">
        <v>2.171842444258866e-06</v>
      </c>
      <c r="AG16" t="n">
        <v>16.98784722222222</v>
      </c>
      <c r="AH16" t="n">
        <v>684171.308684102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5.1251</v>
      </c>
      <c r="E17" t="n">
        <v>19.51</v>
      </c>
      <c r="F17" t="n">
        <v>16.93</v>
      </c>
      <c r="G17" t="n">
        <v>101.58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8</v>
      </c>
      <c r="N17" t="n">
        <v>31.72</v>
      </c>
      <c r="O17" t="n">
        <v>21424.29</v>
      </c>
      <c r="P17" t="n">
        <v>196.25</v>
      </c>
      <c r="Q17" t="n">
        <v>183.26</v>
      </c>
      <c r="R17" t="n">
        <v>33.66</v>
      </c>
      <c r="S17" t="n">
        <v>26.24</v>
      </c>
      <c r="T17" t="n">
        <v>2836.86</v>
      </c>
      <c r="U17" t="n">
        <v>0.78</v>
      </c>
      <c r="V17" t="n">
        <v>0.9</v>
      </c>
      <c r="W17" t="n">
        <v>2.96</v>
      </c>
      <c r="X17" t="n">
        <v>0.17</v>
      </c>
      <c r="Y17" t="n">
        <v>0.5</v>
      </c>
      <c r="Z17" t="n">
        <v>10</v>
      </c>
      <c r="AA17" t="n">
        <v>551.2162050665414</v>
      </c>
      <c r="AB17" t="n">
        <v>754.1983297147361</v>
      </c>
      <c r="AC17" t="n">
        <v>682.2186996507648</v>
      </c>
      <c r="AD17" t="n">
        <v>551216.2050665414</v>
      </c>
      <c r="AE17" t="n">
        <v>754198.3297147361</v>
      </c>
      <c r="AF17" t="n">
        <v>2.17864393162614e-06</v>
      </c>
      <c r="AG17" t="n">
        <v>16.93576388888889</v>
      </c>
      <c r="AH17" t="n">
        <v>682218.6996507648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5.1248</v>
      </c>
      <c r="E18" t="n">
        <v>19.51</v>
      </c>
      <c r="F18" t="n">
        <v>16.93</v>
      </c>
      <c r="G18" t="n">
        <v>101.59</v>
      </c>
      <c r="H18" t="n">
        <v>1.74</v>
      </c>
      <c r="I18" t="n">
        <v>10</v>
      </c>
      <c r="J18" t="n">
        <v>173.28</v>
      </c>
      <c r="K18" t="n">
        <v>49.1</v>
      </c>
      <c r="L18" t="n">
        <v>17</v>
      </c>
      <c r="M18" t="n">
        <v>8</v>
      </c>
      <c r="N18" t="n">
        <v>32.18</v>
      </c>
      <c r="O18" t="n">
        <v>21604.83</v>
      </c>
      <c r="P18" t="n">
        <v>195.6</v>
      </c>
      <c r="Q18" t="n">
        <v>183.29</v>
      </c>
      <c r="R18" t="n">
        <v>33.64</v>
      </c>
      <c r="S18" t="n">
        <v>26.24</v>
      </c>
      <c r="T18" t="n">
        <v>2825.37</v>
      </c>
      <c r="U18" t="n">
        <v>0.78</v>
      </c>
      <c r="V18" t="n">
        <v>0.9</v>
      </c>
      <c r="W18" t="n">
        <v>2.96</v>
      </c>
      <c r="X18" t="n">
        <v>0.18</v>
      </c>
      <c r="Y18" t="n">
        <v>0.5</v>
      </c>
      <c r="Z18" t="n">
        <v>10</v>
      </c>
      <c r="AA18" t="n">
        <v>550.5428572888742</v>
      </c>
      <c r="AB18" t="n">
        <v>753.2770255793245</v>
      </c>
      <c r="AC18" t="n">
        <v>681.3853234889784</v>
      </c>
      <c r="AD18" t="n">
        <v>550542.8572888742</v>
      </c>
      <c r="AE18" t="n">
        <v>753277.0255793245</v>
      </c>
      <c r="AF18" t="n">
        <v>2.178516403738004e-06</v>
      </c>
      <c r="AG18" t="n">
        <v>16.93576388888889</v>
      </c>
      <c r="AH18" t="n">
        <v>681385.3234889784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5.1358</v>
      </c>
      <c r="E19" t="n">
        <v>19.47</v>
      </c>
      <c r="F19" t="n">
        <v>16.92</v>
      </c>
      <c r="G19" t="n">
        <v>112.8</v>
      </c>
      <c r="H19" t="n">
        <v>1.83</v>
      </c>
      <c r="I19" t="n">
        <v>9</v>
      </c>
      <c r="J19" t="n">
        <v>174.75</v>
      </c>
      <c r="K19" t="n">
        <v>49.1</v>
      </c>
      <c r="L19" t="n">
        <v>18</v>
      </c>
      <c r="M19" t="n">
        <v>7</v>
      </c>
      <c r="N19" t="n">
        <v>32.65</v>
      </c>
      <c r="O19" t="n">
        <v>21786.02</v>
      </c>
      <c r="P19" t="n">
        <v>194.99</v>
      </c>
      <c r="Q19" t="n">
        <v>183.26</v>
      </c>
      <c r="R19" t="n">
        <v>33.46</v>
      </c>
      <c r="S19" t="n">
        <v>26.24</v>
      </c>
      <c r="T19" t="n">
        <v>2743.06</v>
      </c>
      <c r="U19" t="n">
        <v>0.78</v>
      </c>
      <c r="V19" t="n">
        <v>0.9</v>
      </c>
      <c r="W19" t="n">
        <v>2.95</v>
      </c>
      <c r="X19" t="n">
        <v>0.16</v>
      </c>
      <c r="Y19" t="n">
        <v>0.5</v>
      </c>
      <c r="Z19" t="n">
        <v>10</v>
      </c>
      <c r="AA19" t="n">
        <v>549.2332463496811</v>
      </c>
      <c r="AB19" t="n">
        <v>751.4851581163632</v>
      </c>
      <c r="AC19" t="n">
        <v>679.7644693417806</v>
      </c>
      <c r="AD19" t="n">
        <v>549233.2463496811</v>
      </c>
      <c r="AE19" t="n">
        <v>751485.1581163632</v>
      </c>
      <c r="AF19" t="n">
        <v>2.183192426303005e-06</v>
      </c>
      <c r="AG19" t="n">
        <v>16.90104166666667</v>
      </c>
      <c r="AH19" t="n">
        <v>679764.4693417805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5.1361</v>
      </c>
      <c r="E20" t="n">
        <v>19.47</v>
      </c>
      <c r="F20" t="n">
        <v>16.92</v>
      </c>
      <c r="G20" t="n">
        <v>112.79</v>
      </c>
      <c r="H20" t="n">
        <v>1.91</v>
      </c>
      <c r="I20" t="n">
        <v>9</v>
      </c>
      <c r="J20" t="n">
        <v>176.22</v>
      </c>
      <c r="K20" t="n">
        <v>49.1</v>
      </c>
      <c r="L20" t="n">
        <v>19</v>
      </c>
      <c r="M20" t="n">
        <v>7</v>
      </c>
      <c r="N20" t="n">
        <v>33.13</v>
      </c>
      <c r="O20" t="n">
        <v>21967.84</v>
      </c>
      <c r="P20" t="n">
        <v>194.74</v>
      </c>
      <c r="Q20" t="n">
        <v>183.27</v>
      </c>
      <c r="R20" t="n">
        <v>33.35</v>
      </c>
      <c r="S20" t="n">
        <v>26.24</v>
      </c>
      <c r="T20" t="n">
        <v>2687.93</v>
      </c>
      <c r="U20" t="n">
        <v>0.79</v>
      </c>
      <c r="V20" t="n">
        <v>0.9</v>
      </c>
      <c r="W20" t="n">
        <v>2.95</v>
      </c>
      <c r="X20" t="n">
        <v>0.16</v>
      </c>
      <c r="Y20" t="n">
        <v>0.5</v>
      </c>
      <c r="Z20" t="n">
        <v>10</v>
      </c>
      <c r="AA20" t="n">
        <v>548.9516328430009</v>
      </c>
      <c r="AB20" t="n">
        <v>751.0998420926126</v>
      </c>
      <c r="AC20" t="n">
        <v>679.4159273385419</v>
      </c>
      <c r="AD20" t="n">
        <v>548951.6328430009</v>
      </c>
      <c r="AE20" t="n">
        <v>751099.8420926125</v>
      </c>
      <c r="AF20" t="n">
        <v>2.183319954191142e-06</v>
      </c>
      <c r="AG20" t="n">
        <v>16.90104166666667</v>
      </c>
      <c r="AH20" t="n">
        <v>679415.927338542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5.1524</v>
      </c>
      <c r="E21" t="n">
        <v>19.41</v>
      </c>
      <c r="F21" t="n">
        <v>16.89</v>
      </c>
      <c r="G21" t="n">
        <v>126.66</v>
      </c>
      <c r="H21" t="n">
        <v>2</v>
      </c>
      <c r="I21" t="n">
        <v>8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193.85</v>
      </c>
      <c r="Q21" t="n">
        <v>183.26</v>
      </c>
      <c r="R21" t="n">
        <v>32.34</v>
      </c>
      <c r="S21" t="n">
        <v>26.24</v>
      </c>
      <c r="T21" t="n">
        <v>2187.29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546.9656886619905</v>
      </c>
      <c r="AB21" t="n">
        <v>748.3825856504801</v>
      </c>
      <c r="AC21" t="n">
        <v>676.9580020375533</v>
      </c>
      <c r="AD21" t="n">
        <v>546965.6886619905</v>
      </c>
      <c r="AE21" t="n">
        <v>748382.5856504801</v>
      </c>
      <c r="AF21" t="n">
        <v>2.190248969446552e-06</v>
      </c>
      <c r="AG21" t="n">
        <v>16.84895833333333</v>
      </c>
      <c r="AH21" t="n">
        <v>676958.0020375533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5.1521</v>
      </c>
      <c r="E22" t="n">
        <v>19.41</v>
      </c>
      <c r="F22" t="n">
        <v>16.89</v>
      </c>
      <c r="G22" t="n">
        <v>126.67</v>
      </c>
      <c r="H22" t="n">
        <v>2.08</v>
      </c>
      <c r="I22" t="n">
        <v>8</v>
      </c>
      <c r="J22" t="n">
        <v>179.18</v>
      </c>
      <c r="K22" t="n">
        <v>49.1</v>
      </c>
      <c r="L22" t="n">
        <v>21</v>
      </c>
      <c r="M22" t="n">
        <v>6</v>
      </c>
      <c r="N22" t="n">
        <v>34.09</v>
      </c>
      <c r="O22" t="n">
        <v>22333.43</v>
      </c>
      <c r="P22" t="n">
        <v>194.23</v>
      </c>
      <c r="Q22" t="n">
        <v>183.27</v>
      </c>
      <c r="R22" t="n">
        <v>32.37</v>
      </c>
      <c r="S22" t="n">
        <v>26.24</v>
      </c>
      <c r="T22" t="n">
        <v>2203.04</v>
      </c>
      <c r="U22" t="n">
        <v>0.8100000000000001</v>
      </c>
      <c r="V22" t="n">
        <v>0.9</v>
      </c>
      <c r="W22" t="n">
        <v>2.95</v>
      </c>
      <c r="X22" t="n">
        <v>0.13</v>
      </c>
      <c r="Y22" t="n">
        <v>0.5</v>
      </c>
      <c r="Z22" t="n">
        <v>10</v>
      </c>
      <c r="AA22" t="n">
        <v>547.3836094084934</v>
      </c>
      <c r="AB22" t="n">
        <v>748.9544032532075</v>
      </c>
      <c r="AC22" t="n">
        <v>677.4752461708274</v>
      </c>
      <c r="AD22" t="n">
        <v>547383.6094084934</v>
      </c>
      <c r="AE22" t="n">
        <v>748954.4032532074</v>
      </c>
      <c r="AF22" t="n">
        <v>2.190121441558416e-06</v>
      </c>
      <c r="AG22" t="n">
        <v>16.84895833333333</v>
      </c>
      <c r="AH22" t="n">
        <v>677475.2461708274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5.1501</v>
      </c>
      <c r="E23" t="n">
        <v>19.42</v>
      </c>
      <c r="F23" t="n">
        <v>16.9</v>
      </c>
      <c r="G23" t="n">
        <v>126.72</v>
      </c>
      <c r="H23" t="n">
        <v>2.16</v>
      </c>
      <c r="I23" t="n">
        <v>8</v>
      </c>
      <c r="J23" t="n">
        <v>180.67</v>
      </c>
      <c r="K23" t="n">
        <v>49.1</v>
      </c>
      <c r="L23" t="n">
        <v>22</v>
      </c>
      <c r="M23" t="n">
        <v>6</v>
      </c>
      <c r="N23" t="n">
        <v>34.58</v>
      </c>
      <c r="O23" t="n">
        <v>22517.21</v>
      </c>
      <c r="P23" t="n">
        <v>193.94</v>
      </c>
      <c r="Q23" t="n">
        <v>183.26</v>
      </c>
      <c r="R23" t="n">
        <v>32.63</v>
      </c>
      <c r="S23" t="n">
        <v>26.24</v>
      </c>
      <c r="T23" t="n">
        <v>2330.14</v>
      </c>
      <c r="U23" t="n">
        <v>0.8</v>
      </c>
      <c r="V23" t="n">
        <v>0.9</v>
      </c>
      <c r="W23" t="n">
        <v>2.95</v>
      </c>
      <c r="X23" t="n">
        <v>0.14</v>
      </c>
      <c r="Y23" t="n">
        <v>0.5</v>
      </c>
      <c r="Z23" t="n">
        <v>10</v>
      </c>
      <c r="AA23" t="n">
        <v>547.2346545259555</v>
      </c>
      <c r="AB23" t="n">
        <v>748.7505966114937</v>
      </c>
      <c r="AC23" t="n">
        <v>677.2908905489545</v>
      </c>
      <c r="AD23" t="n">
        <v>547234.6545259556</v>
      </c>
      <c r="AE23" t="n">
        <v>748750.5966114937</v>
      </c>
      <c r="AF23" t="n">
        <v>2.189271255637507e-06</v>
      </c>
      <c r="AG23" t="n">
        <v>16.85763888888889</v>
      </c>
      <c r="AH23" t="n">
        <v>677290.8905489545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5.1628</v>
      </c>
      <c r="E24" t="n">
        <v>19.37</v>
      </c>
      <c r="F24" t="n">
        <v>16.88</v>
      </c>
      <c r="G24" t="n">
        <v>144.68</v>
      </c>
      <c r="H24" t="n">
        <v>2.24</v>
      </c>
      <c r="I24" t="n">
        <v>7</v>
      </c>
      <c r="J24" t="n">
        <v>182.17</v>
      </c>
      <c r="K24" t="n">
        <v>49.1</v>
      </c>
      <c r="L24" t="n">
        <v>23</v>
      </c>
      <c r="M24" t="n">
        <v>5</v>
      </c>
      <c r="N24" t="n">
        <v>35.08</v>
      </c>
      <c r="O24" t="n">
        <v>22701.78</v>
      </c>
      <c r="P24" t="n">
        <v>192.33</v>
      </c>
      <c r="Q24" t="n">
        <v>183.26</v>
      </c>
      <c r="R24" t="n">
        <v>32.01</v>
      </c>
      <c r="S24" t="n">
        <v>26.24</v>
      </c>
      <c r="T24" t="n">
        <v>2026.81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544.7443585974289</v>
      </c>
      <c r="AB24" t="n">
        <v>745.3432638579809</v>
      </c>
      <c r="AC24" t="n">
        <v>674.2087488512154</v>
      </c>
      <c r="AD24" t="n">
        <v>544744.3585974289</v>
      </c>
      <c r="AE24" t="n">
        <v>745343.263857981</v>
      </c>
      <c r="AF24" t="n">
        <v>2.19466993623528e-06</v>
      </c>
      <c r="AG24" t="n">
        <v>16.81423611111111</v>
      </c>
      <c r="AH24" t="n">
        <v>674208.7488512155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5.1651</v>
      </c>
      <c r="E25" t="n">
        <v>19.36</v>
      </c>
      <c r="F25" t="n">
        <v>16.87</v>
      </c>
      <c r="G25" t="n">
        <v>144.6</v>
      </c>
      <c r="H25" t="n">
        <v>2.32</v>
      </c>
      <c r="I25" t="n">
        <v>7</v>
      </c>
      <c r="J25" t="n">
        <v>183.67</v>
      </c>
      <c r="K25" t="n">
        <v>49.1</v>
      </c>
      <c r="L25" t="n">
        <v>24</v>
      </c>
      <c r="M25" t="n">
        <v>5</v>
      </c>
      <c r="N25" t="n">
        <v>35.58</v>
      </c>
      <c r="O25" t="n">
        <v>22886.92</v>
      </c>
      <c r="P25" t="n">
        <v>193.41</v>
      </c>
      <c r="Q25" t="n">
        <v>183.27</v>
      </c>
      <c r="R25" t="n">
        <v>31.81</v>
      </c>
      <c r="S25" t="n">
        <v>26.24</v>
      </c>
      <c r="T25" t="n">
        <v>1925.01</v>
      </c>
      <c r="U25" t="n">
        <v>0.83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545.7098770746089</v>
      </c>
      <c r="AB25" t="n">
        <v>746.6643288341277</v>
      </c>
      <c r="AC25" t="n">
        <v>675.403733240165</v>
      </c>
      <c r="AD25" t="n">
        <v>545709.8770746089</v>
      </c>
      <c r="AE25" t="n">
        <v>746664.3288341276</v>
      </c>
      <c r="AF25" t="n">
        <v>2.195647650044327e-06</v>
      </c>
      <c r="AG25" t="n">
        <v>16.80555555555556</v>
      </c>
      <c r="AH25" t="n">
        <v>675403.733240165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5.1631</v>
      </c>
      <c r="E26" t="n">
        <v>19.37</v>
      </c>
      <c r="F26" t="n">
        <v>16.88</v>
      </c>
      <c r="G26" t="n">
        <v>144.67</v>
      </c>
      <c r="H26" t="n">
        <v>2.4</v>
      </c>
      <c r="I26" t="n">
        <v>7</v>
      </c>
      <c r="J26" t="n">
        <v>185.18</v>
      </c>
      <c r="K26" t="n">
        <v>49.1</v>
      </c>
      <c r="L26" t="n">
        <v>25</v>
      </c>
      <c r="M26" t="n">
        <v>5</v>
      </c>
      <c r="N26" t="n">
        <v>36.08</v>
      </c>
      <c r="O26" t="n">
        <v>23072.73</v>
      </c>
      <c r="P26" t="n">
        <v>193.47</v>
      </c>
      <c r="Q26" t="n">
        <v>183.26</v>
      </c>
      <c r="R26" t="n">
        <v>32.09</v>
      </c>
      <c r="S26" t="n">
        <v>26.24</v>
      </c>
      <c r="T26" t="n">
        <v>2064.73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545.9295523652695</v>
      </c>
      <c r="AB26" t="n">
        <v>746.9648982581995</v>
      </c>
      <c r="AC26" t="n">
        <v>675.6756167402551</v>
      </c>
      <c r="AD26" t="n">
        <v>545929.5523652695</v>
      </c>
      <c r="AE26" t="n">
        <v>746964.8982581994</v>
      </c>
      <c r="AF26" t="n">
        <v>2.194797464123417e-06</v>
      </c>
      <c r="AG26" t="n">
        <v>16.81423611111111</v>
      </c>
      <c r="AH26" t="n">
        <v>675675.6167402552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5.1637</v>
      </c>
      <c r="E27" t="n">
        <v>19.37</v>
      </c>
      <c r="F27" t="n">
        <v>16.88</v>
      </c>
      <c r="G27" t="n">
        <v>144.65</v>
      </c>
      <c r="H27" t="n">
        <v>2.47</v>
      </c>
      <c r="I27" t="n">
        <v>7</v>
      </c>
      <c r="J27" t="n">
        <v>186.69</v>
      </c>
      <c r="K27" t="n">
        <v>49.1</v>
      </c>
      <c r="L27" t="n">
        <v>26</v>
      </c>
      <c r="M27" t="n">
        <v>5</v>
      </c>
      <c r="N27" t="n">
        <v>36.6</v>
      </c>
      <c r="O27" t="n">
        <v>23259.24</v>
      </c>
      <c r="P27" t="n">
        <v>192.4</v>
      </c>
      <c r="Q27" t="n">
        <v>183.26</v>
      </c>
      <c r="R27" t="n">
        <v>32.01</v>
      </c>
      <c r="S27" t="n">
        <v>26.24</v>
      </c>
      <c r="T27" t="n">
        <v>2028.32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544.7690038380325</v>
      </c>
      <c r="AB27" t="n">
        <v>745.3769845634462</v>
      </c>
      <c r="AC27" t="n">
        <v>674.2392512998782</v>
      </c>
      <c r="AD27" t="n">
        <v>544769.0038380325</v>
      </c>
      <c r="AE27" t="n">
        <v>745376.9845634461</v>
      </c>
      <c r="AF27" t="n">
        <v>2.19505251989969e-06</v>
      </c>
      <c r="AG27" t="n">
        <v>16.81423611111111</v>
      </c>
      <c r="AH27" t="n">
        <v>674239.2512998782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5.164</v>
      </c>
      <c r="E28" t="n">
        <v>19.36</v>
      </c>
      <c r="F28" t="n">
        <v>16.87</v>
      </c>
      <c r="G28" t="n">
        <v>144.64</v>
      </c>
      <c r="H28" t="n">
        <v>2.55</v>
      </c>
      <c r="I28" t="n">
        <v>7</v>
      </c>
      <c r="J28" t="n">
        <v>188.21</v>
      </c>
      <c r="K28" t="n">
        <v>49.1</v>
      </c>
      <c r="L28" t="n">
        <v>27</v>
      </c>
      <c r="M28" t="n">
        <v>5</v>
      </c>
      <c r="N28" t="n">
        <v>37.11</v>
      </c>
      <c r="O28" t="n">
        <v>23446.45</v>
      </c>
      <c r="P28" t="n">
        <v>191.29</v>
      </c>
      <c r="Q28" t="n">
        <v>183.27</v>
      </c>
      <c r="R28" t="n">
        <v>31.94</v>
      </c>
      <c r="S28" t="n">
        <v>26.24</v>
      </c>
      <c r="T28" t="n">
        <v>1993.09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543.5360116463008</v>
      </c>
      <c r="AB28" t="n">
        <v>743.6899502509425</v>
      </c>
      <c r="AC28" t="n">
        <v>672.7132251743926</v>
      </c>
      <c r="AD28" t="n">
        <v>543536.0116463008</v>
      </c>
      <c r="AE28" t="n">
        <v>743689.9502509425</v>
      </c>
      <c r="AF28" t="n">
        <v>2.195180047787827e-06</v>
      </c>
      <c r="AG28" t="n">
        <v>16.80555555555556</v>
      </c>
      <c r="AH28" t="n">
        <v>672713.2251743926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5.1802</v>
      </c>
      <c r="E29" t="n">
        <v>19.3</v>
      </c>
      <c r="F29" t="n">
        <v>16.84</v>
      </c>
      <c r="G29" t="n">
        <v>168.45</v>
      </c>
      <c r="H29" t="n">
        <v>2.62</v>
      </c>
      <c r="I29" t="n">
        <v>6</v>
      </c>
      <c r="J29" t="n">
        <v>189.73</v>
      </c>
      <c r="K29" t="n">
        <v>49.1</v>
      </c>
      <c r="L29" t="n">
        <v>28</v>
      </c>
      <c r="M29" t="n">
        <v>4</v>
      </c>
      <c r="N29" t="n">
        <v>37.64</v>
      </c>
      <c r="O29" t="n">
        <v>23634.36</v>
      </c>
      <c r="P29" t="n">
        <v>190.88</v>
      </c>
      <c r="Q29" t="n">
        <v>183.27</v>
      </c>
      <c r="R29" t="n">
        <v>31.01</v>
      </c>
      <c r="S29" t="n">
        <v>26.24</v>
      </c>
      <c r="T29" t="n">
        <v>1529.74</v>
      </c>
      <c r="U29" t="n">
        <v>0.85</v>
      </c>
      <c r="V29" t="n">
        <v>0.9</v>
      </c>
      <c r="W29" t="n">
        <v>2.95</v>
      </c>
      <c r="X29" t="n">
        <v>0.09</v>
      </c>
      <c r="Y29" t="n">
        <v>0.5</v>
      </c>
      <c r="Z29" t="n">
        <v>10</v>
      </c>
      <c r="AA29" t="n">
        <v>542.0874384984002</v>
      </c>
      <c r="AB29" t="n">
        <v>741.7079485634476</v>
      </c>
      <c r="AC29" t="n">
        <v>670.9203829461953</v>
      </c>
      <c r="AD29" t="n">
        <v>542087.4384984002</v>
      </c>
      <c r="AE29" t="n">
        <v>741707.9485634477</v>
      </c>
      <c r="AF29" t="n">
        <v>2.202066553747192e-06</v>
      </c>
      <c r="AG29" t="n">
        <v>16.75347222222222</v>
      </c>
      <c r="AH29" t="n">
        <v>670920.3829461953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5.1764</v>
      </c>
      <c r="E30" t="n">
        <v>19.32</v>
      </c>
      <c r="F30" t="n">
        <v>16.86</v>
      </c>
      <c r="G30" t="n">
        <v>168.59</v>
      </c>
      <c r="H30" t="n">
        <v>2.69</v>
      </c>
      <c r="I30" t="n">
        <v>6</v>
      </c>
      <c r="J30" t="n">
        <v>191.26</v>
      </c>
      <c r="K30" t="n">
        <v>49.1</v>
      </c>
      <c r="L30" t="n">
        <v>29</v>
      </c>
      <c r="M30" t="n">
        <v>4</v>
      </c>
      <c r="N30" t="n">
        <v>38.17</v>
      </c>
      <c r="O30" t="n">
        <v>23822.99</v>
      </c>
      <c r="P30" t="n">
        <v>192.03</v>
      </c>
      <c r="Q30" t="n">
        <v>183.26</v>
      </c>
      <c r="R30" t="n">
        <v>31.34</v>
      </c>
      <c r="S30" t="n">
        <v>26.24</v>
      </c>
      <c r="T30" t="n">
        <v>1697.88</v>
      </c>
      <c r="U30" t="n">
        <v>0.84</v>
      </c>
      <c r="V30" t="n">
        <v>0.9</v>
      </c>
      <c r="W30" t="n">
        <v>2.95</v>
      </c>
      <c r="X30" t="n">
        <v>0.1</v>
      </c>
      <c r="Y30" t="n">
        <v>0.5</v>
      </c>
      <c r="Z30" t="n">
        <v>10</v>
      </c>
      <c r="AA30" t="n">
        <v>543.5949142327019</v>
      </c>
      <c r="AB30" t="n">
        <v>743.7705433682551</v>
      </c>
      <c r="AC30" t="n">
        <v>672.7861265977018</v>
      </c>
      <c r="AD30" t="n">
        <v>543594.9142327019</v>
      </c>
      <c r="AE30" t="n">
        <v>743770.543368255</v>
      </c>
      <c r="AF30" t="n">
        <v>2.200451200497464e-06</v>
      </c>
      <c r="AG30" t="n">
        <v>16.77083333333333</v>
      </c>
      <c r="AH30" t="n">
        <v>672786.1265977018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5.1793</v>
      </c>
      <c r="E31" t="n">
        <v>19.31</v>
      </c>
      <c r="F31" t="n">
        <v>16.85</v>
      </c>
      <c r="G31" t="n">
        <v>168.48</v>
      </c>
      <c r="H31" t="n">
        <v>2.76</v>
      </c>
      <c r="I31" t="n">
        <v>6</v>
      </c>
      <c r="J31" t="n">
        <v>192.8</v>
      </c>
      <c r="K31" t="n">
        <v>49.1</v>
      </c>
      <c r="L31" t="n">
        <v>30</v>
      </c>
      <c r="M31" t="n">
        <v>4</v>
      </c>
      <c r="N31" t="n">
        <v>38.7</v>
      </c>
      <c r="O31" t="n">
        <v>24012.34</v>
      </c>
      <c r="P31" t="n">
        <v>192.15</v>
      </c>
      <c r="Q31" t="n">
        <v>183.27</v>
      </c>
      <c r="R31" t="n">
        <v>31.14</v>
      </c>
      <c r="S31" t="n">
        <v>26.24</v>
      </c>
      <c r="T31" t="n">
        <v>1594.87</v>
      </c>
      <c r="U31" t="n">
        <v>0.84</v>
      </c>
      <c r="V31" t="n">
        <v>0.9</v>
      </c>
      <c r="W31" t="n">
        <v>2.95</v>
      </c>
      <c r="X31" t="n">
        <v>0.09</v>
      </c>
      <c r="Y31" t="n">
        <v>0.5</v>
      </c>
      <c r="Z31" t="n">
        <v>10</v>
      </c>
      <c r="AA31" t="n">
        <v>543.5170919408232</v>
      </c>
      <c r="AB31" t="n">
        <v>743.6640634752296</v>
      </c>
      <c r="AC31" t="n">
        <v>672.6898089962211</v>
      </c>
      <c r="AD31" t="n">
        <v>543517.0919408232</v>
      </c>
      <c r="AE31" t="n">
        <v>743664.0634752295</v>
      </c>
      <c r="AF31" t="n">
        <v>2.201683970082782e-06</v>
      </c>
      <c r="AG31" t="n">
        <v>16.76215277777778</v>
      </c>
      <c r="AH31" t="n">
        <v>672689.8089962212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5.1788</v>
      </c>
      <c r="E32" t="n">
        <v>19.31</v>
      </c>
      <c r="F32" t="n">
        <v>16.85</v>
      </c>
      <c r="G32" t="n">
        <v>168.5</v>
      </c>
      <c r="H32" t="n">
        <v>2.83</v>
      </c>
      <c r="I32" t="n">
        <v>6</v>
      </c>
      <c r="J32" t="n">
        <v>194.34</v>
      </c>
      <c r="K32" t="n">
        <v>49.1</v>
      </c>
      <c r="L32" t="n">
        <v>31</v>
      </c>
      <c r="M32" t="n">
        <v>4</v>
      </c>
      <c r="N32" t="n">
        <v>39.24</v>
      </c>
      <c r="O32" t="n">
        <v>24202.42</v>
      </c>
      <c r="P32" t="n">
        <v>191.89</v>
      </c>
      <c r="Q32" t="n">
        <v>183.28</v>
      </c>
      <c r="R32" t="n">
        <v>31.22</v>
      </c>
      <c r="S32" t="n">
        <v>26.24</v>
      </c>
      <c r="T32" t="n">
        <v>1635.62</v>
      </c>
      <c r="U32" t="n">
        <v>0.84</v>
      </c>
      <c r="V32" t="n">
        <v>0.9</v>
      </c>
      <c r="W32" t="n">
        <v>2.95</v>
      </c>
      <c r="X32" t="n">
        <v>0.09</v>
      </c>
      <c r="Y32" t="n">
        <v>0.5</v>
      </c>
      <c r="Z32" t="n">
        <v>10</v>
      </c>
      <c r="AA32" t="n">
        <v>543.2709747924334</v>
      </c>
      <c r="AB32" t="n">
        <v>743.3273151348802</v>
      </c>
      <c r="AC32" t="n">
        <v>672.3851994448455</v>
      </c>
      <c r="AD32" t="n">
        <v>543270.9747924334</v>
      </c>
      <c r="AE32" t="n">
        <v>743327.3151348802</v>
      </c>
      <c r="AF32" t="n">
        <v>2.201471423602555e-06</v>
      </c>
      <c r="AG32" t="n">
        <v>16.76215277777778</v>
      </c>
      <c r="AH32" t="n">
        <v>672385.1994448456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5.1793</v>
      </c>
      <c r="E33" t="n">
        <v>19.31</v>
      </c>
      <c r="F33" t="n">
        <v>16.85</v>
      </c>
      <c r="G33" t="n">
        <v>168.48</v>
      </c>
      <c r="H33" t="n">
        <v>2.9</v>
      </c>
      <c r="I33" t="n">
        <v>6</v>
      </c>
      <c r="J33" t="n">
        <v>195.89</v>
      </c>
      <c r="K33" t="n">
        <v>49.1</v>
      </c>
      <c r="L33" t="n">
        <v>32</v>
      </c>
      <c r="M33" t="n">
        <v>4</v>
      </c>
      <c r="N33" t="n">
        <v>39.79</v>
      </c>
      <c r="O33" t="n">
        <v>24393.24</v>
      </c>
      <c r="P33" t="n">
        <v>190.91</v>
      </c>
      <c r="Q33" t="n">
        <v>183.26</v>
      </c>
      <c r="R33" t="n">
        <v>31.13</v>
      </c>
      <c r="S33" t="n">
        <v>26.24</v>
      </c>
      <c r="T33" t="n">
        <v>1592.83</v>
      </c>
      <c r="U33" t="n">
        <v>0.84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542.2142076469942</v>
      </c>
      <c r="AB33" t="n">
        <v>741.8813997052142</v>
      </c>
      <c r="AC33" t="n">
        <v>671.0772801544318</v>
      </c>
      <c r="AD33" t="n">
        <v>542214.2076469942</v>
      </c>
      <c r="AE33" t="n">
        <v>741881.3997052142</v>
      </c>
      <c r="AF33" t="n">
        <v>2.201683970082782e-06</v>
      </c>
      <c r="AG33" t="n">
        <v>16.76215277777778</v>
      </c>
      <c r="AH33" t="n">
        <v>671077.2801544318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5.1784</v>
      </c>
      <c r="E34" t="n">
        <v>19.31</v>
      </c>
      <c r="F34" t="n">
        <v>16.85</v>
      </c>
      <c r="G34" t="n">
        <v>168.51</v>
      </c>
      <c r="H34" t="n">
        <v>2.97</v>
      </c>
      <c r="I34" t="n">
        <v>6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189.95</v>
      </c>
      <c r="Q34" t="n">
        <v>183.26</v>
      </c>
      <c r="R34" t="n">
        <v>31.17</v>
      </c>
      <c r="S34" t="n">
        <v>26.24</v>
      </c>
      <c r="T34" t="n">
        <v>1611.06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541.2538954097485</v>
      </c>
      <c r="AB34" t="n">
        <v>740.5674581362287</v>
      </c>
      <c r="AC34" t="n">
        <v>669.8887393246616</v>
      </c>
      <c r="AD34" t="n">
        <v>541253.8954097484</v>
      </c>
      <c r="AE34" t="n">
        <v>740567.4581362286</v>
      </c>
      <c r="AF34" t="n">
        <v>2.201301386418373e-06</v>
      </c>
      <c r="AG34" t="n">
        <v>16.76215277777778</v>
      </c>
      <c r="AH34" t="n">
        <v>669888.7393246617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5.1897</v>
      </c>
      <c r="E35" t="n">
        <v>19.27</v>
      </c>
      <c r="F35" t="n">
        <v>16.84</v>
      </c>
      <c r="G35" t="n">
        <v>202.08</v>
      </c>
      <c r="H35" t="n">
        <v>3.03</v>
      </c>
      <c r="I35" t="n">
        <v>5</v>
      </c>
      <c r="J35" t="n">
        <v>199</v>
      </c>
      <c r="K35" t="n">
        <v>49.1</v>
      </c>
      <c r="L35" t="n">
        <v>34</v>
      </c>
      <c r="M35" t="n">
        <v>3</v>
      </c>
      <c r="N35" t="n">
        <v>40.9</v>
      </c>
      <c r="O35" t="n">
        <v>24777.13</v>
      </c>
      <c r="P35" t="n">
        <v>188.74</v>
      </c>
      <c r="Q35" t="n">
        <v>183.27</v>
      </c>
      <c r="R35" t="n">
        <v>30.88</v>
      </c>
      <c r="S35" t="n">
        <v>26.24</v>
      </c>
      <c r="T35" t="n">
        <v>1469.86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539.3323184196234</v>
      </c>
      <c r="AB35" t="n">
        <v>737.9382717243459</v>
      </c>
      <c r="AC35" t="n">
        <v>667.5104787738426</v>
      </c>
      <c r="AD35" t="n">
        <v>539332.3184196234</v>
      </c>
      <c r="AE35" t="n">
        <v>737938.2717243459</v>
      </c>
      <c r="AF35" t="n">
        <v>2.206104936871511e-06</v>
      </c>
      <c r="AG35" t="n">
        <v>16.72743055555556</v>
      </c>
      <c r="AH35" t="n">
        <v>667510.4787738426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5.1892</v>
      </c>
      <c r="E36" t="n">
        <v>19.27</v>
      </c>
      <c r="F36" t="n">
        <v>16.84</v>
      </c>
      <c r="G36" t="n">
        <v>202.1</v>
      </c>
      <c r="H36" t="n">
        <v>3.1</v>
      </c>
      <c r="I36" t="n">
        <v>5</v>
      </c>
      <c r="J36" t="n">
        <v>200.56</v>
      </c>
      <c r="K36" t="n">
        <v>49.1</v>
      </c>
      <c r="L36" t="n">
        <v>35</v>
      </c>
      <c r="M36" t="n">
        <v>3</v>
      </c>
      <c r="N36" t="n">
        <v>41.47</v>
      </c>
      <c r="O36" t="n">
        <v>24970.22</v>
      </c>
      <c r="P36" t="n">
        <v>189.74</v>
      </c>
      <c r="Q36" t="n">
        <v>183.26</v>
      </c>
      <c r="R36" t="n">
        <v>30.95</v>
      </c>
      <c r="S36" t="n">
        <v>26.24</v>
      </c>
      <c r="T36" t="n">
        <v>1508.73</v>
      </c>
      <c r="U36" t="n">
        <v>0.85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540.4076641221454</v>
      </c>
      <c r="AB36" t="n">
        <v>739.4096071554407</v>
      </c>
      <c r="AC36" t="n">
        <v>668.841392016426</v>
      </c>
      <c r="AD36" t="n">
        <v>540407.6641221454</v>
      </c>
      <c r="AE36" t="n">
        <v>739409.6071554406</v>
      </c>
      <c r="AF36" t="n">
        <v>2.205892390391283e-06</v>
      </c>
      <c r="AG36" t="n">
        <v>16.72743055555556</v>
      </c>
      <c r="AH36" t="n">
        <v>668841.392016426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5.1901</v>
      </c>
      <c r="E37" t="n">
        <v>19.27</v>
      </c>
      <c r="F37" t="n">
        <v>16.84</v>
      </c>
      <c r="G37" t="n">
        <v>202.06</v>
      </c>
      <c r="H37" t="n">
        <v>3.16</v>
      </c>
      <c r="I37" t="n">
        <v>5</v>
      </c>
      <c r="J37" t="n">
        <v>202.14</v>
      </c>
      <c r="K37" t="n">
        <v>49.1</v>
      </c>
      <c r="L37" t="n">
        <v>36</v>
      </c>
      <c r="M37" t="n">
        <v>3</v>
      </c>
      <c r="N37" t="n">
        <v>42.04</v>
      </c>
      <c r="O37" t="n">
        <v>25164.09</v>
      </c>
      <c r="P37" t="n">
        <v>190.38</v>
      </c>
      <c r="Q37" t="n">
        <v>183.27</v>
      </c>
      <c r="R37" t="n">
        <v>30.83</v>
      </c>
      <c r="S37" t="n">
        <v>26.24</v>
      </c>
      <c r="T37" t="n">
        <v>1445.36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541.0305962500618</v>
      </c>
      <c r="AB37" t="n">
        <v>740.2619303746817</v>
      </c>
      <c r="AC37" t="n">
        <v>669.6123707038657</v>
      </c>
      <c r="AD37" t="n">
        <v>541030.5962500618</v>
      </c>
      <c r="AE37" t="n">
        <v>740261.9303746817</v>
      </c>
      <c r="AF37" t="n">
        <v>2.206274974055693e-06</v>
      </c>
      <c r="AG37" t="n">
        <v>16.72743055555556</v>
      </c>
      <c r="AH37" t="n">
        <v>669612.3707038658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5.1907</v>
      </c>
      <c r="E38" t="n">
        <v>19.27</v>
      </c>
      <c r="F38" t="n">
        <v>16.84</v>
      </c>
      <c r="G38" t="n">
        <v>202.03</v>
      </c>
      <c r="H38" t="n">
        <v>3.23</v>
      </c>
      <c r="I38" t="n">
        <v>5</v>
      </c>
      <c r="J38" t="n">
        <v>203.71</v>
      </c>
      <c r="K38" t="n">
        <v>49.1</v>
      </c>
      <c r="L38" t="n">
        <v>37</v>
      </c>
      <c r="M38" t="n">
        <v>3</v>
      </c>
      <c r="N38" t="n">
        <v>42.62</v>
      </c>
      <c r="O38" t="n">
        <v>25358.87</v>
      </c>
      <c r="P38" t="n">
        <v>190.74</v>
      </c>
      <c r="Q38" t="n">
        <v>183.28</v>
      </c>
      <c r="R38" t="n">
        <v>30.74</v>
      </c>
      <c r="S38" t="n">
        <v>26.24</v>
      </c>
      <c r="T38" t="n">
        <v>1401.09</v>
      </c>
      <c r="U38" t="n">
        <v>0.85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541.3758706242936</v>
      </c>
      <c r="AB38" t="n">
        <v>740.7343500059361</v>
      </c>
      <c r="AC38" t="n">
        <v>670.0397032685585</v>
      </c>
      <c r="AD38" t="n">
        <v>541375.8706242936</v>
      </c>
      <c r="AE38" t="n">
        <v>740734.3500059361</v>
      </c>
      <c r="AF38" t="n">
        <v>2.206530029831965e-06</v>
      </c>
      <c r="AG38" t="n">
        <v>16.72743055555556</v>
      </c>
      <c r="AH38" t="n">
        <v>670039.7032685585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5.1903</v>
      </c>
      <c r="E39" t="n">
        <v>19.27</v>
      </c>
      <c r="F39" t="n">
        <v>16.84</v>
      </c>
      <c r="G39" t="n">
        <v>202.05</v>
      </c>
      <c r="H39" t="n">
        <v>3.29</v>
      </c>
      <c r="I39" t="n">
        <v>5</v>
      </c>
      <c r="J39" t="n">
        <v>205.3</v>
      </c>
      <c r="K39" t="n">
        <v>49.1</v>
      </c>
      <c r="L39" t="n">
        <v>38</v>
      </c>
      <c r="M39" t="n">
        <v>3</v>
      </c>
      <c r="N39" t="n">
        <v>43.2</v>
      </c>
      <c r="O39" t="n">
        <v>25554.32</v>
      </c>
      <c r="P39" t="n">
        <v>190.75</v>
      </c>
      <c r="Q39" t="n">
        <v>183.28</v>
      </c>
      <c r="R39" t="n">
        <v>30.78</v>
      </c>
      <c r="S39" t="n">
        <v>26.24</v>
      </c>
      <c r="T39" t="n">
        <v>1419.86</v>
      </c>
      <c r="U39" t="n">
        <v>0.85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541.4078181588495</v>
      </c>
      <c r="AB39" t="n">
        <v>740.7780620321413</v>
      </c>
      <c r="AC39" t="n">
        <v>670.0792434803329</v>
      </c>
      <c r="AD39" t="n">
        <v>541407.8181588495</v>
      </c>
      <c r="AE39" t="n">
        <v>740778.0620321413</v>
      </c>
      <c r="AF39" t="n">
        <v>2.206359992647784e-06</v>
      </c>
      <c r="AG39" t="n">
        <v>16.72743055555556</v>
      </c>
      <c r="AH39" t="n">
        <v>670079.2434803329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5.1926</v>
      </c>
      <c r="E40" t="n">
        <v>19.26</v>
      </c>
      <c r="F40" t="n">
        <v>16.83</v>
      </c>
      <c r="G40" t="n">
        <v>201.95</v>
      </c>
      <c r="H40" t="n">
        <v>3.35</v>
      </c>
      <c r="I40" t="n">
        <v>5</v>
      </c>
      <c r="J40" t="n">
        <v>206.89</v>
      </c>
      <c r="K40" t="n">
        <v>49.1</v>
      </c>
      <c r="L40" t="n">
        <v>39</v>
      </c>
      <c r="M40" t="n">
        <v>3</v>
      </c>
      <c r="N40" t="n">
        <v>43.8</v>
      </c>
      <c r="O40" t="n">
        <v>25750.58</v>
      </c>
      <c r="P40" t="n">
        <v>190.53</v>
      </c>
      <c r="Q40" t="n">
        <v>183.26</v>
      </c>
      <c r="R40" t="n">
        <v>30.6</v>
      </c>
      <c r="S40" t="n">
        <v>26.24</v>
      </c>
      <c r="T40" t="n">
        <v>1331.64</v>
      </c>
      <c r="U40" t="n">
        <v>0.86</v>
      </c>
      <c r="V40" t="n">
        <v>0.9</v>
      </c>
      <c r="W40" t="n">
        <v>2.94</v>
      </c>
      <c r="X40" t="n">
        <v>0.07000000000000001</v>
      </c>
      <c r="Y40" t="n">
        <v>0.5</v>
      </c>
      <c r="Z40" t="n">
        <v>10</v>
      </c>
      <c r="AA40" t="n">
        <v>541.007272650327</v>
      </c>
      <c r="AB40" t="n">
        <v>740.2300179965598</v>
      </c>
      <c r="AC40" t="n">
        <v>669.5835039983226</v>
      </c>
      <c r="AD40" t="n">
        <v>541007.272650327</v>
      </c>
      <c r="AE40" t="n">
        <v>740230.0179965599</v>
      </c>
      <c r="AF40" t="n">
        <v>2.207337706456829e-06</v>
      </c>
      <c r="AG40" t="n">
        <v>16.71875</v>
      </c>
      <c r="AH40" t="n">
        <v>669583.5039983226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5.1932</v>
      </c>
      <c r="E41" t="n">
        <v>19.26</v>
      </c>
      <c r="F41" t="n">
        <v>16.83</v>
      </c>
      <c r="G41" t="n">
        <v>201.92</v>
      </c>
      <c r="H41" t="n">
        <v>3.41</v>
      </c>
      <c r="I41" t="n">
        <v>5</v>
      </c>
      <c r="J41" t="n">
        <v>208.49</v>
      </c>
      <c r="K41" t="n">
        <v>49.1</v>
      </c>
      <c r="L41" t="n">
        <v>40</v>
      </c>
      <c r="M41" t="n">
        <v>3</v>
      </c>
      <c r="N41" t="n">
        <v>44.39</v>
      </c>
      <c r="O41" t="n">
        <v>25947.65</v>
      </c>
      <c r="P41" t="n">
        <v>189.92</v>
      </c>
      <c r="Q41" t="n">
        <v>183.26</v>
      </c>
      <c r="R41" t="n">
        <v>30.5</v>
      </c>
      <c r="S41" t="n">
        <v>26.24</v>
      </c>
      <c r="T41" t="n">
        <v>1279.15</v>
      </c>
      <c r="U41" t="n">
        <v>0.86</v>
      </c>
      <c r="V41" t="n">
        <v>0.9</v>
      </c>
      <c r="W41" t="n">
        <v>2.95</v>
      </c>
      <c r="X41" t="n">
        <v>0.07000000000000001</v>
      </c>
      <c r="Y41" t="n">
        <v>0.5</v>
      </c>
      <c r="Z41" t="n">
        <v>10</v>
      </c>
      <c r="AA41" t="n">
        <v>540.3359197038847</v>
      </c>
      <c r="AB41" t="n">
        <v>739.3114432772359</v>
      </c>
      <c r="AC41" t="n">
        <v>668.7525967609832</v>
      </c>
      <c r="AD41" t="n">
        <v>540335.9197038846</v>
      </c>
      <c r="AE41" t="n">
        <v>739311.4432772358</v>
      </c>
      <c r="AF41" t="n">
        <v>2.207592762233102e-06</v>
      </c>
      <c r="AG41" t="n">
        <v>16.71875</v>
      </c>
      <c r="AH41" t="n">
        <v>668752.5967609832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3.2143</v>
      </c>
      <c r="E2" t="n">
        <v>31.11</v>
      </c>
      <c r="F2" t="n">
        <v>20.97</v>
      </c>
      <c r="G2" t="n">
        <v>6.11</v>
      </c>
      <c r="H2" t="n">
        <v>0.1</v>
      </c>
      <c r="I2" t="n">
        <v>206</v>
      </c>
      <c r="J2" t="n">
        <v>185.69</v>
      </c>
      <c r="K2" t="n">
        <v>53.44</v>
      </c>
      <c r="L2" t="n">
        <v>1</v>
      </c>
      <c r="M2" t="n">
        <v>204</v>
      </c>
      <c r="N2" t="n">
        <v>36.26</v>
      </c>
      <c r="O2" t="n">
        <v>23136.14</v>
      </c>
      <c r="P2" t="n">
        <v>285.77</v>
      </c>
      <c r="Q2" t="n">
        <v>183.34</v>
      </c>
      <c r="R2" t="n">
        <v>159.65</v>
      </c>
      <c r="S2" t="n">
        <v>26.24</v>
      </c>
      <c r="T2" t="n">
        <v>64852.75</v>
      </c>
      <c r="U2" t="n">
        <v>0.16</v>
      </c>
      <c r="V2" t="n">
        <v>0.73</v>
      </c>
      <c r="W2" t="n">
        <v>3.27</v>
      </c>
      <c r="X2" t="n">
        <v>4.21</v>
      </c>
      <c r="Y2" t="n">
        <v>0.5</v>
      </c>
      <c r="Z2" t="n">
        <v>10</v>
      </c>
      <c r="AA2" t="n">
        <v>1085.200991235654</v>
      </c>
      <c r="AB2" t="n">
        <v>1484.819871897459</v>
      </c>
      <c r="AC2" t="n">
        <v>1343.110747281344</v>
      </c>
      <c r="AD2" t="n">
        <v>1085200.991235654</v>
      </c>
      <c r="AE2" t="n">
        <v>1484819.871897459</v>
      </c>
      <c r="AF2" t="n">
        <v>1.285598267334708e-06</v>
      </c>
      <c r="AG2" t="n">
        <v>27.00520833333333</v>
      </c>
      <c r="AH2" t="n">
        <v>1343110.747281344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4.0864</v>
      </c>
      <c r="E3" t="n">
        <v>24.47</v>
      </c>
      <c r="F3" t="n">
        <v>18.58</v>
      </c>
      <c r="G3" t="n">
        <v>12.12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252.91</v>
      </c>
      <c r="Q3" t="n">
        <v>183.33</v>
      </c>
      <c r="R3" t="n">
        <v>85.04000000000001</v>
      </c>
      <c r="S3" t="n">
        <v>26.24</v>
      </c>
      <c r="T3" t="n">
        <v>28116.01</v>
      </c>
      <c r="U3" t="n">
        <v>0.31</v>
      </c>
      <c r="V3" t="n">
        <v>0.82</v>
      </c>
      <c r="W3" t="n">
        <v>3.08</v>
      </c>
      <c r="X3" t="n">
        <v>1.82</v>
      </c>
      <c r="Y3" t="n">
        <v>0.5</v>
      </c>
      <c r="Z3" t="n">
        <v>10</v>
      </c>
      <c r="AA3" t="n">
        <v>802.1629250661233</v>
      </c>
      <c r="AB3" t="n">
        <v>1097.5547030061</v>
      </c>
      <c r="AC3" t="n">
        <v>992.8056225788968</v>
      </c>
      <c r="AD3" t="n">
        <v>802162.9250661233</v>
      </c>
      <c r="AE3" t="n">
        <v>1097554.703006099</v>
      </c>
      <c r="AF3" t="n">
        <v>1.634405238974754e-06</v>
      </c>
      <c r="AG3" t="n">
        <v>21.24131944444444</v>
      </c>
      <c r="AH3" t="n">
        <v>992805.6225788968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4.4153</v>
      </c>
      <c r="E4" t="n">
        <v>22.65</v>
      </c>
      <c r="F4" t="n">
        <v>17.95</v>
      </c>
      <c r="G4" t="n">
        <v>17.95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244.11</v>
      </c>
      <c r="Q4" t="n">
        <v>183.3</v>
      </c>
      <c r="R4" t="n">
        <v>64.92</v>
      </c>
      <c r="S4" t="n">
        <v>26.24</v>
      </c>
      <c r="T4" t="n">
        <v>18215.42</v>
      </c>
      <c r="U4" t="n">
        <v>0.4</v>
      </c>
      <c r="V4" t="n">
        <v>0.85</v>
      </c>
      <c r="W4" t="n">
        <v>3.04</v>
      </c>
      <c r="X4" t="n">
        <v>1.19</v>
      </c>
      <c r="Y4" t="n">
        <v>0.5</v>
      </c>
      <c r="Z4" t="n">
        <v>10</v>
      </c>
      <c r="AA4" t="n">
        <v>722.3991332093977</v>
      </c>
      <c r="AB4" t="n">
        <v>988.4183640575842</v>
      </c>
      <c r="AC4" t="n">
        <v>894.0851026458143</v>
      </c>
      <c r="AD4" t="n">
        <v>722399.1332093978</v>
      </c>
      <c r="AE4" t="n">
        <v>988418.3640575842</v>
      </c>
      <c r="AF4" t="n">
        <v>1.765952782802768e-06</v>
      </c>
      <c r="AG4" t="n">
        <v>19.66145833333333</v>
      </c>
      <c r="AH4" t="n">
        <v>894085.1026458143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4.603</v>
      </c>
      <c r="E5" t="n">
        <v>21.72</v>
      </c>
      <c r="F5" t="n">
        <v>17.62</v>
      </c>
      <c r="G5" t="n">
        <v>24.03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239.43</v>
      </c>
      <c r="Q5" t="n">
        <v>183.31</v>
      </c>
      <c r="R5" t="n">
        <v>55.09</v>
      </c>
      <c r="S5" t="n">
        <v>26.24</v>
      </c>
      <c r="T5" t="n">
        <v>13380.97</v>
      </c>
      <c r="U5" t="n">
        <v>0.48</v>
      </c>
      <c r="V5" t="n">
        <v>0.86</v>
      </c>
      <c r="W5" t="n">
        <v>3.01</v>
      </c>
      <c r="X5" t="n">
        <v>0.86</v>
      </c>
      <c r="Y5" t="n">
        <v>0.5</v>
      </c>
      <c r="Z5" t="n">
        <v>10</v>
      </c>
      <c r="AA5" t="n">
        <v>687.766809883306</v>
      </c>
      <c r="AB5" t="n">
        <v>941.032891412552</v>
      </c>
      <c r="AC5" t="n">
        <v>851.2220330040956</v>
      </c>
      <c r="AD5" t="n">
        <v>687766.809883306</v>
      </c>
      <c r="AE5" t="n">
        <v>941032.891412552</v>
      </c>
      <c r="AF5" t="n">
        <v>1.841025674187742e-06</v>
      </c>
      <c r="AG5" t="n">
        <v>18.85416666666667</v>
      </c>
      <c r="AH5" t="n">
        <v>851222.0330040955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4.7138</v>
      </c>
      <c r="E6" t="n">
        <v>21.21</v>
      </c>
      <c r="F6" t="n">
        <v>17.44</v>
      </c>
      <c r="G6" t="n">
        <v>29.9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236.79</v>
      </c>
      <c r="Q6" t="n">
        <v>183.32</v>
      </c>
      <c r="R6" t="n">
        <v>49.44</v>
      </c>
      <c r="S6" t="n">
        <v>26.24</v>
      </c>
      <c r="T6" t="n">
        <v>10599.72</v>
      </c>
      <c r="U6" t="n">
        <v>0.53</v>
      </c>
      <c r="V6" t="n">
        <v>0.87</v>
      </c>
      <c r="W6" t="n">
        <v>3</v>
      </c>
      <c r="X6" t="n">
        <v>0.6899999999999999</v>
      </c>
      <c r="Y6" t="n">
        <v>0.5</v>
      </c>
      <c r="Z6" t="n">
        <v>10</v>
      </c>
      <c r="AA6" t="n">
        <v>664.3157019734373</v>
      </c>
      <c r="AB6" t="n">
        <v>908.9460509804063</v>
      </c>
      <c r="AC6" t="n">
        <v>822.1975155886305</v>
      </c>
      <c r="AD6" t="n">
        <v>664315.7019734373</v>
      </c>
      <c r="AE6" t="n">
        <v>908946.0509804063</v>
      </c>
      <c r="AF6" t="n">
        <v>1.885341477946161e-06</v>
      </c>
      <c r="AG6" t="n">
        <v>18.41145833333333</v>
      </c>
      <c r="AH6" t="n">
        <v>822197.5155886305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4.794</v>
      </c>
      <c r="E7" t="n">
        <v>20.86</v>
      </c>
      <c r="F7" t="n">
        <v>17.31</v>
      </c>
      <c r="G7" t="n">
        <v>35.82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234.85</v>
      </c>
      <c r="Q7" t="n">
        <v>183.28</v>
      </c>
      <c r="R7" t="n">
        <v>45.48</v>
      </c>
      <c r="S7" t="n">
        <v>26.24</v>
      </c>
      <c r="T7" t="n">
        <v>8649.5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655.1703562135904</v>
      </c>
      <c r="AB7" t="n">
        <v>896.432985447604</v>
      </c>
      <c r="AC7" t="n">
        <v>810.8786794680809</v>
      </c>
      <c r="AD7" t="n">
        <v>655170.3562135904</v>
      </c>
      <c r="AE7" t="n">
        <v>896432.985447604</v>
      </c>
      <c r="AF7" t="n">
        <v>1.917418440594403e-06</v>
      </c>
      <c r="AG7" t="n">
        <v>18.10763888888889</v>
      </c>
      <c r="AH7" t="n">
        <v>810878.6794680809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4.8453</v>
      </c>
      <c r="E8" t="n">
        <v>20.64</v>
      </c>
      <c r="F8" t="n">
        <v>17.24</v>
      </c>
      <c r="G8" t="n">
        <v>41.37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233.69</v>
      </c>
      <c r="Q8" t="n">
        <v>183.28</v>
      </c>
      <c r="R8" t="n">
        <v>43.22</v>
      </c>
      <c r="S8" t="n">
        <v>26.24</v>
      </c>
      <c r="T8" t="n">
        <v>7542.68</v>
      </c>
      <c r="U8" t="n">
        <v>0.61</v>
      </c>
      <c r="V8" t="n">
        <v>0.88</v>
      </c>
      <c r="W8" t="n">
        <v>2.98</v>
      </c>
      <c r="X8" t="n">
        <v>0.48</v>
      </c>
      <c r="Y8" t="n">
        <v>0.5</v>
      </c>
      <c r="Z8" t="n">
        <v>10</v>
      </c>
      <c r="AA8" t="n">
        <v>649.4718694959082</v>
      </c>
      <c r="AB8" t="n">
        <v>888.6360645209802</v>
      </c>
      <c r="AC8" t="n">
        <v>803.8258857316471</v>
      </c>
      <c r="AD8" t="n">
        <v>649471.8694959083</v>
      </c>
      <c r="AE8" t="n">
        <v>888636.0645209802</v>
      </c>
      <c r="AF8" t="n">
        <v>1.9379364977497e-06</v>
      </c>
      <c r="AG8" t="n">
        <v>17.91666666666667</v>
      </c>
      <c r="AH8" t="n">
        <v>803825.885731647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4.8904</v>
      </c>
      <c r="E9" t="n">
        <v>20.45</v>
      </c>
      <c r="F9" t="n">
        <v>17.16</v>
      </c>
      <c r="G9" t="n">
        <v>46.8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232.46</v>
      </c>
      <c r="Q9" t="n">
        <v>183.28</v>
      </c>
      <c r="R9" t="n">
        <v>40.86</v>
      </c>
      <c r="S9" t="n">
        <v>26.24</v>
      </c>
      <c r="T9" t="n">
        <v>6374.47</v>
      </c>
      <c r="U9" t="n">
        <v>0.64</v>
      </c>
      <c r="V9" t="n">
        <v>0.89</v>
      </c>
      <c r="W9" t="n">
        <v>2.97</v>
      </c>
      <c r="X9" t="n">
        <v>0.4</v>
      </c>
      <c r="Y9" t="n">
        <v>0.5</v>
      </c>
      <c r="Z9" t="n">
        <v>10</v>
      </c>
      <c r="AA9" t="n">
        <v>634.2067142799438</v>
      </c>
      <c r="AB9" t="n">
        <v>867.7496057033792</v>
      </c>
      <c r="AC9" t="n">
        <v>784.9328012292688</v>
      </c>
      <c r="AD9" t="n">
        <v>634206.7142799437</v>
      </c>
      <c r="AE9" t="n">
        <v>867749.6057033791</v>
      </c>
      <c r="AF9" t="n">
        <v>1.955974789712738e-06</v>
      </c>
      <c r="AG9" t="n">
        <v>17.75173611111111</v>
      </c>
      <c r="AH9" t="n">
        <v>784932.8012292688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4.9174</v>
      </c>
      <c r="E10" t="n">
        <v>20.34</v>
      </c>
      <c r="F10" t="n">
        <v>17.12</v>
      </c>
      <c r="G10" t="n">
        <v>51.37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231.97</v>
      </c>
      <c r="Q10" t="n">
        <v>183.27</v>
      </c>
      <c r="R10" t="n">
        <v>39.62</v>
      </c>
      <c r="S10" t="n">
        <v>26.24</v>
      </c>
      <c r="T10" t="n">
        <v>5767.65</v>
      </c>
      <c r="U10" t="n">
        <v>0.66</v>
      </c>
      <c r="V10" t="n">
        <v>0.89</v>
      </c>
      <c r="W10" t="n">
        <v>2.97</v>
      </c>
      <c r="X10" t="n">
        <v>0.37</v>
      </c>
      <c r="Y10" t="n">
        <v>0.5</v>
      </c>
      <c r="Z10" t="n">
        <v>10</v>
      </c>
      <c r="AA10" t="n">
        <v>631.5145859329135</v>
      </c>
      <c r="AB10" t="n">
        <v>864.0661169306518</v>
      </c>
      <c r="AC10" t="n">
        <v>781.6008594552015</v>
      </c>
      <c r="AD10" t="n">
        <v>631514.5859329135</v>
      </c>
      <c r="AE10" t="n">
        <v>864066.1169306518</v>
      </c>
      <c r="AF10" t="n">
        <v>1.966773767162895e-06</v>
      </c>
      <c r="AG10" t="n">
        <v>17.65625</v>
      </c>
      <c r="AH10" t="n">
        <v>781600.8594552015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4.9413</v>
      </c>
      <c r="E11" t="n">
        <v>20.24</v>
      </c>
      <c r="F11" t="n">
        <v>17.1</v>
      </c>
      <c r="G11" t="n">
        <v>57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231.56</v>
      </c>
      <c r="Q11" t="n">
        <v>183.27</v>
      </c>
      <c r="R11" t="n">
        <v>38.8</v>
      </c>
      <c r="S11" t="n">
        <v>26.24</v>
      </c>
      <c r="T11" t="n">
        <v>5368.88</v>
      </c>
      <c r="U11" t="n">
        <v>0.68</v>
      </c>
      <c r="V11" t="n">
        <v>0.89</v>
      </c>
      <c r="W11" t="n">
        <v>2.97</v>
      </c>
      <c r="X11" t="n">
        <v>0.34</v>
      </c>
      <c r="Y11" t="n">
        <v>0.5</v>
      </c>
      <c r="Z11" t="n">
        <v>10</v>
      </c>
      <c r="AA11" t="n">
        <v>629.2652651694847</v>
      </c>
      <c r="AB11" t="n">
        <v>860.9884970291001</v>
      </c>
      <c r="AC11" t="n">
        <v>778.8169632775872</v>
      </c>
      <c r="AD11" t="n">
        <v>629265.2651694847</v>
      </c>
      <c r="AE11" t="n">
        <v>860988.4970291001</v>
      </c>
      <c r="AF11" t="n">
        <v>1.976332862016922e-06</v>
      </c>
      <c r="AG11" t="n">
        <v>17.56944444444444</v>
      </c>
      <c r="AH11" t="n">
        <v>778816.9632775872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4.9693</v>
      </c>
      <c r="E12" t="n">
        <v>20.12</v>
      </c>
      <c r="F12" t="n">
        <v>17.06</v>
      </c>
      <c r="G12" t="n">
        <v>63.97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230.66</v>
      </c>
      <c r="Q12" t="n">
        <v>183.28</v>
      </c>
      <c r="R12" t="n">
        <v>37.8</v>
      </c>
      <c r="S12" t="n">
        <v>26.24</v>
      </c>
      <c r="T12" t="n">
        <v>4878.47</v>
      </c>
      <c r="U12" t="n">
        <v>0.6899999999999999</v>
      </c>
      <c r="V12" t="n">
        <v>0.89</v>
      </c>
      <c r="W12" t="n">
        <v>2.96</v>
      </c>
      <c r="X12" t="n">
        <v>0.3</v>
      </c>
      <c r="Y12" t="n">
        <v>0.5</v>
      </c>
      <c r="Z12" t="n">
        <v>10</v>
      </c>
      <c r="AA12" t="n">
        <v>625.9386519056349</v>
      </c>
      <c r="AB12" t="n">
        <v>856.4368780016814</v>
      </c>
      <c r="AC12" t="n">
        <v>774.6997443819079</v>
      </c>
      <c r="AD12" t="n">
        <v>625938.6519056349</v>
      </c>
      <c r="AE12" t="n">
        <v>856436.8780016814</v>
      </c>
      <c r="AF12" t="n">
        <v>1.987531801594862e-06</v>
      </c>
      <c r="AG12" t="n">
        <v>17.46527777777778</v>
      </c>
      <c r="AH12" t="n">
        <v>774699.7443819079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4.9862</v>
      </c>
      <c r="E13" t="n">
        <v>20.06</v>
      </c>
      <c r="F13" t="n">
        <v>17.03</v>
      </c>
      <c r="G13" t="n">
        <v>68.11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230.28</v>
      </c>
      <c r="Q13" t="n">
        <v>183.26</v>
      </c>
      <c r="R13" t="n">
        <v>36.94</v>
      </c>
      <c r="S13" t="n">
        <v>26.24</v>
      </c>
      <c r="T13" t="n">
        <v>4449.51</v>
      </c>
      <c r="U13" t="n">
        <v>0.71</v>
      </c>
      <c r="V13" t="n">
        <v>0.89</v>
      </c>
      <c r="W13" t="n">
        <v>2.96</v>
      </c>
      <c r="X13" t="n">
        <v>0.27</v>
      </c>
      <c r="Y13" t="n">
        <v>0.5</v>
      </c>
      <c r="Z13" t="n">
        <v>10</v>
      </c>
      <c r="AA13" t="n">
        <v>624.1977785940734</v>
      </c>
      <c r="AB13" t="n">
        <v>854.0549383348928</v>
      </c>
      <c r="AC13" t="n">
        <v>772.5451336938443</v>
      </c>
      <c r="AD13" t="n">
        <v>624197.7785940734</v>
      </c>
      <c r="AE13" t="n">
        <v>854054.9383348927</v>
      </c>
      <c r="AF13" t="n">
        <v>1.994291161554404e-06</v>
      </c>
      <c r="AG13" t="n">
        <v>17.41319444444444</v>
      </c>
      <c r="AH13" t="n">
        <v>772545.1336938443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5.0015</v>
      </c>
      <c r="E14" t="n">
        <v>19.99</v>
      </c>
      <c r="F14" t="n">
        <v>17</v>
      </c>
      <c r="G14" t="n">
        <v>72.88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229.84</v>
      </c>
      <c r="Q14" t="n">
        <v>183.26</v>
      </c>
      <c r="R14" t="n">
        <v>36.02</v>
      </c>
      <c r="S14" t="n">
        <v>26.24</v>
      </c>
      <c r="T14" t="n">
        <v>3995.69</v>
      </c>
      <c r="U14" t="n">
        <v>0.73</v>
      </c>
      <c r="V14" t="n">
        <v>0.89</v>
      </c>
      <c r="W14" t="n">
        <v>2.96</v>
      </c>
      <c r="X14" t="n">
        <v>0.25</v>
      </c>
      <c r="Y14" t="n">
        <v>0.5</v>
      </c>
      <c r="Z14" t="n">
        <v>10</v>
      </c>
      <c r="AA14" t="n">
        <v>622.5123204609174</v>
      </c>
      <c r="AB14" t="n">
        <v>851.7488201599441</v>
      </c>
      <c r="AC14" t="n">
        <v>770.4591082008556</v>
      </c>
      <c r="AD14" t="n">
        <v>622512.3204609174</v>
      </c>
      <c r="AE14" t="n">
        <v>851748.8201599441</v>
      </c>
      <c r="AF14" t="n">
        <v>2.000410582109493e-06</v>
      </c>
      <c r="AG14" t="n">
        <v>17.35243055555556</v>
      </c>
      <c r="AH14" t="n">
        <v>770459.1082008556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5.0106</v>
      </c>
      <c r="E15" t="n">
        <v>19.96</v>
      </c>
      <c r="F15" t="n">
        <v>17</v>
      </c>
      <c r="G15" t="n">
        <v>78.48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229.88</v>
      </c>
      <c r="Q15" t="n">
        <v>183.29</v>
      </c>
      <c r="R15" t="n">
        <v>36.04</v>
      </c>
      <c r="S15" t="n">
        <v>26.24</v>
      </c>
      <c r="T15" t="n">
        <v>4013.32</v>
      </c>
      <c r="U15" t="n">
        <v>0.73</v>
      </c>
      <c r="V15" t="n">
        <v>0.89</v>
      </c>
      <c r="W15" t="n">
        <v>2.96</v>
      </c>
      <c r="X15" t="n">
        <v>0.25</v>
      </c>
      <c r="Y15" t="n">
        <v>0.5</v>
      </c>
      <c r="Z15" t="n">
        <v>10</v>
      </c>
      <c r="AA15" t="n">
        <v>621.9372246520629</v>
      </c>
      <c r="AB15" t="n">
        <v>850.9619487028326</v>
      </c>
      <c r="AC15" t="n">
        <v>769.7473346512297</v>
      </c>
      <c r="AD15" t="n">
        <v>621937.2246520629</v>
      </c>
      <c r="AE15" t="n">
        <v>850961.9487028326</v>
      </c>
      <c r="AF15" t="n">
        <v>2.004050237472323e-06</v>
      </c>
      <c r="AG15" t="n">
        <v>17.32638888888889</v>
      </c>
      <c r="AH15" t="n">
        <v>769747.3346512297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5.027</v>
      </c>
      <c r="E16" t="n">
        <v>19.89</v>
      </c>
      <c r="F16" t="n">
        <v>16.98</v>
      </c>
      <c r="G16" t="n">
        <v>84.89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229.02</v>
      </c>
      <c r="Q16" t="n">
        <v>183.26</v>
      </c>
      <c r="R16" t="n">
        <v>35.2</v>
      </c>
      <c r="S16" t="n">
        <v>26.24</v>
      </c>
      <c r="T16" t="n">
        <v>3594.75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619.7910914207811</v>
      </c>
      <c r="AB16" t="n">
        <v>848.0255145350769</v>
      </c>
      <c r="AC16" t="n">
        <v>767.0911496391334</v>
      </c>
      <c r="AD16" t="n">
        <v>619791.0914207811</v>
      </c>
      <c r="AE16" t="n">
        <v>848025.5145350769</v>
      </c>
      <c r="AF16" t="n">
        <v>2.010609616367974e-06</v>
      </c>
      <c r="AG16" t="n">
        <v>17.265625</v>
      </c>
      <c r="AH16" t="n">
        <v>767091.1496391334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5.0278</v>
      </c>
      <c r="E17" t="n">
        <v>19.89</v>
      </c>
      <c r="F17" t="n">
        <v>16.97</v>
      </c>
      <c r="G17" t="n">
        <v>84.87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10</v>
      </c>
      <c r="N17" t="n">
        <v>44.6</v>
      </c>
      <c r="O17" t="n">
        <v>26014.91</v>
      </c>
      <c r="P17" t="n">
        <v>228.87</v>
      </c>
      <c r="Q17" t="n">
        <v>183.27</v>
      </c>
      <c r="R17" t="n">
        <v>35.06</v>
      </c>
      <c r="S17" t="n">
        <v>26.24</v>
      </c>
      <c r="T17" t="n">
        <v>3525.48</v>
      </c>
      <c r="U17" t="n">
        <v>0.75</v>
      </c>
      <c r="V17" t="n">
        <v>0.9</v>
      </c>
      <c r="W17" t="n">
        <v>2.96</v>
      </c>
      <c r="X17" t="n">
        <v>0.22</v>
      </c>
      <c r="Y17" t="n">
        <v>0.5</v>
      </c>
      <c r="Z17" t="n">
        <v>10</v>
      </c>
      <c r="AA17" t="n">
        <v>619.5220225869331</v>
      </c>
      <c r="AB17" t="n">
        <v>847.657362686127</v>
      </c>
      <c r="AC17" t="n">
        <v>766.758133685943</v>
      </c>
      <c r="AD17" t="n">
        <v>619522.0225869331</v>
      </c>
      <c r="AE17" t="n">
        <v>847657.3626861271</v>
      </c>
      <c r="AF17" t="n">
        <v>2.0109295860702e-06</v>
      </c>
      <c r="AG17" t="n">
        <v>17.265625</v>
      </c>
      <c r="AH17" t="n">
        <v>766758.133685943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5.0436</v>
      </c>
      <c r="E18" t="n">
        <v>19.83</v>
      </c>
      <c r="F18" t="n">
        <v>16.95</v>
      </c>
      <c r="G18" t="n">
        <v>92.45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228.43</v>
      </c>
      <c r="Q18" t="n">
        <v>183.26</v>
      </c>
      <c r="R18" t="n">
        <v>34.32</v>
      </c>
      <c r="S18" t="n">
        <v>26.24</v>
      </c>
      <c r="T18" t="n">
        <v>3160</v>
      </c>
      <c r="U18" t="n">
        <v>0.76</v>
      </c>
      <c r="V18" t="n">
        <v>0.9</v>
      </c>
      <c r="W18" t="n">
        <v>2.95</v>
      </c>
      <c r="X18" t="n">
        <v>0.19</v>
      </c>
      <c r="Y18" t="n">
        <v>0.5</v>
      </c>
      <c r="Z18" t="n">
        <v>10</v>
      </c>
      <c r="AA18" t="n">
        <v>617.8841393998845</v>
      </c>
      <c r="AB18" t="n">
        <v>845.4163386513007</v>
      </c>
      <c r="AC18" t="n">
        <v>764.7309898397034</v>
      </c>
      <c r="AD18" t="n">
        <v>617884.1393998845</v>
      </c>
      <c r="AE18" t="n">
        <v>845416.3386513008</v>
      </c>
      <c r="AF18" t="n">
        <v>2.017248987689181e-06</v>
      </c>
      <c r="AG18" t="n">
        <v>17.21354166666667</v>
      </c>
      <c r="AH18" t="n">
        <v>764730.9898397034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5.0441</v>
      </c>
      <c r="E19" t="n">
        <v>19.83</v>
      </c>
      <c r="F19" t="n">
        <v>16.95</v>
      </c>
      <c r="G19" t="n">
        <v>92.44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9</v>
      </c>
      <c r="N19" t="n">
        <v>45.82</v>
      </c>
      <c r="O19" t="n">
        <v>26412.11</v>
      </c>
      <c r="P19" t="n">
        <v>228.28</v>
      </c>
      <c r="Q19" t="n">
        <v>183.26</v>
      </c>
      <c r="R19" t="n">
        <v>34.24</v>
      </c>
      <c r="S19" t="n">
        <v>26.24</v>
      </c>
      <c r="T19" t="n">
        <v>3119.15</v>
      </c>
      <c r="U19" t="n">
        <v>0.77</v>
      </c>
      <c r="V19" t="n">
        <v>0.9</v>
      </c>
      <c r="W19" t="n">
        <v>2.96</v>
      </c>
      <c r="X19" t="n">
        <v>0.19</v>
      </c>
      <c r="Y19" t="n">
        <v>0.5</v>
      </c>
      <c r="Z19" t="n">
        <v>10</v>
      </c>
      <c r="AA19" t="n">
        <v>617.6890068008076</v>
      </c>
      <c r="AB19" t="n">
        <v>845.149349620601</v>
      </c>
      <c r="AC19" t="n">
        <v>764.4894818673723</v>
      </c>
      <c r="AD19" t="n">
        <v>617689.0068008077</v>
      </c>
      <c r="AE19" t="n">
        <v>845149.349620601</v>
      </c>
      <c r="AF19" t="n">
        <v>2.017448968753073e-06</v>
      </c>
      <c r="AG19" t="n">
        <v>17.21354166666667</v>
      </c>
      <c r="AH19" t="n">
        <v>764489.4818673723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5.0594</v>
      </c>
      <c r="E20" t="n">
        <v>19.77</v>
      </c>
      <c r="F20" t="n">
        <v>16.92</v>
      </c>
      <c r="G20" t="n">
        <v>101.55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228.44</v>
      </c>
      <c r="Q20" t="n">
        <v>183.28</v>
      </c>
      <c r="R20" t="n">
        <v>33.45</v>
      </c>
      <c r="S20" t="n">
        <v>26.24</v>
      </c>
      <c r="T20" t="n">
        <v>2731.82</v>
      </c>
      <c r="U20" t="n">
        <v>0.78</v>
      </c>
      <c r="V20" t="n">
        <v>0.9</v>
      </c>
      <c r="W20" t="n">
        <v>2.96</v>
      </c>
      <c r="X20" t="n">
        <v>0.17</v>
      </c>
      <c r="Y20" t="n">
        <v>0.5</v>
      </c>
      <c r="Z20" t="n">
        <v>10</v>
      </c>
      <c r="AA20" t="n">
        <v>616.6878881890425</v>
      </c>
      <c r="AB20" t="n">
        <v>843.7795749697476</v>
      </c>
      <c r="AC20" t="n">
        <v>763.2504365867055</v>
      </c>
      <c r="AD20" t="n">
        <v>616687.8881890425</v>
      </c>
      <c r="AE20" t="n">
        <v>843779.5749697476</v>
      </c>
      <c r="AF20" t="n">
        <v>2.023568389308161e-06</v>
      </c>
      <c r="AG20" t="n">
        <v>17.16145833333333</v>
      </c>
      <c r="AH20" t="n">
        <v>763250.4365867055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5.0599</v>
      </c>
      <c r="E21" t="n">
        <v>19.76</v>
      </c>
      <c r="F21" t="n">
        <v>16.92</v>
      </c>
      <c r="G21" t="n">
        <v>101.53</v>
      </c>
      <c r="H21" t="n">
        <v>1.65</v>
      </c>
      <c r="I21" t="n">
        <v>10</v>
      </c>
      <c r="J21" t="n">
        <v>215.5</v>
      </c>
      <c r="K21" t="n">
        <v>53.44</v>
      </c>
      <c r="L21" t="n">
        <v>20</v>
      </c>
      <c r="M21" t="n">
        <v>8</v>
      </c>
      <c r="N21" t="n">
        <v>47.07</v>
      </c>
      <c r="O21" t="n">
        <v>26812.71</v>
      </c>
      <c r="P21" t="n">
        <v>227.88</v>
      </c>
      <c r="Q21" t="n">
        <v>183.26</v>
      </c>
      <c r="R21" t="n">
        <v>33.52</v>
      </c>
      <c r="S21" t="n">
        <v>26.24</v>
      </c>
      <c r="T21" t="n">
        <v>2766.23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605.8857815770732</v>
      </c>
      <c r="AB21" t="n">
        <v>828.9996561479413</v>
      </c>
      <c r="AC21" t="n">
        <v>749.8810924735059</v>
      </c>
      <c r="AD21" t="n">
        <v>605885.7815770732</v>
      </c>
      <c r="AE21" t="n">
        <v>828999.6561479414</v>
      </c>
      <c r="AF21" t="n">
        <v>2.023768370372052e-06</v>
      </c>
      <c r="AG21" t="n">
        <v>17.15277777777778</v>
      </c>
      <c r="AH21" t="n">
        <v>749881.0924735059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5.0686</v>
      </c>
      <c r="E22" t="n">
        <v>19.73</v>
      </c>
      <c r="F22" t="n">
        <v>16.93</v>
      </c>
      <c r="G22" t="n">
        <v>112.84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227.91</v>
      </c>
      <c r="Q22" t="n">
        <v>183.27</v>
      </c>
      <c r="R22" t="n">
        <v>33.54</v>
      </c>
      <c r="S22" t="n">
        <v>26.24</v>
      </c>
      <c r="T22" t="n">
        <v>2780.9</v>
      </c>
      <c r="U22" t="n">
        <v>0.78</v>
      </c>
      <c r="V22" t="n">
        <v>0.9</v>
      </c>
      <c r="W22" t="n">
        <v>2.95</v>
      </c>
      <c r="X22" t="n">
        <v>0.17</v>
      </c>
      <c r="Y22" t="n">
        <v>0.5</v>
      </c>
      <c r="Z22" t="n">
        <v>10</v>
      </c>
      <c r="AA22" t="n">
        <v>605.3970237614121</v>
      </c>
      <c r="AB22" t="n">
        <v>828.3309161420809</v>
      </c>
      <c r="AC22" t="n">
        <v>749.2761760752223</v>
      </c>
      <c r="AD22" t="n">
        <v>605397.0237614121</v>
      </c>
      <c r="AE22" t="n">
        <v>828330.9161420809</v>
      </c>
      <c r="AF22" t="n">
        <v>2.02724804088377e-06</v>
      </c>
      <c r="AG22" t="n">
        <v>17.12673611111111</v>
      </c>
      <c r="AH22" t="n">
        <v>749276.1760752223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5.0733</v>
      </c>
      <c r="E23" t="n">
        <v>19.71</v>
      </c>
      <c r="F23" t="n">
        <v>16.91</v>
      </c>
      <c r="G23" t="n">
        <v>112.72</v>
      </c>
      <c r="H23" t="n">
        <v>1.79</v>
      </c>
      <c r="I23" t="n">
        <v>9</v>
      </c>
      <c r="J23" t="n">
        <v>218.78</v>
      </c>
      <c r="K23" t="n">
        <v>53.44</v>
      </c>
      <c r="L23" t="n">
        <v>22</v>
      </c>
      <c r="M23" t="n">
        <v>7</v>
      </c>
      <c r="N23" t="n">
        <v>48.34</v>
      </c>
      <c r="O23" t="n">
        <v>27216.79</v>
      </c>
      <c r="P23" t="n">
        <v>227.67</v>
      </c>
      <c r="Q23" t="n">
        <v>183.26</v>
      </c>
      <c r="R23" t="n">
        <v>32.93</v>
      </c>
      <c r="S23" t="n">
        <v>26.24</v>
      </c>
      <c r="T23" t="n">
        <v>2477.07</v>
      </c>
      <c r="U23" t="n">
        <v>0.8</v>
      </c>
      <c r="V23" t="n">
        <v>0.9</v>
      </c>
      <c r="W23" t="n">
        <v>2.95</v>
      </c>
      <c r="X23" t="n">
        <v>0.15</v>
      </c>
      <c r="Y23" t="n">
        <v>0.5</v>
      </c>
      <c r="Z23" t="n">
        <v>10</v>
      </c>
      <c r="AA23" t="n">
        <v>604.7255443615679</v>
      </c>
      <c r="AB23" t="n">
        <v>827.4121684036336</v>
      </c>
      <c r="AC23" t="n">
        <v>748.4451123314619</v>
      </c>
      <c r="AD23" t="n">
        <v>604725.5443615679</v>
      </c>
      <c r="AE23" t="n">
        <v>827412.1684036336</v>
      </c>
      <c r="AF23" t="n">
        <v>2.029127862884352e-06</v>
      </c>
      <c r="AG23" t="n">
        <v>17.109375</v>
      </c>
      <c r="AH23" t="n">
        <v>748445.112331462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5.0715</v>
      </c>
      <c r="E24" t="n">
        <v>19.72</v>
      </c>
      <c r="F24" t="n">
        <v>16.91</v>
      </c>
      <c r="G24" t="n">
        <v>112.76</v>
      </c>
      <c r="H24" t="n">
        <v>1.85</v>
      </c>
      <c r="I24" t="n">
        <v>9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227.57</v>
      </c>
      <c r="Q24" t="n">
        <v>183.26</v>
      </c>
      <c r="R24" t="n">
        <v>33.2</v>
      </c>
      <c r="S24" t="n">
        <v>26.24</v>
      </c>
      <c r="T24" t="n">
        <v>2612.49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  <c r="AA24" t="n">
        <v>604.7364143644068</v>
      </c>
      <c r="AB24" t="n">
        <v>827.4270412210685</v>
      </c>
      <c r="AC24" t="n">
        <v>748.4585657080748</v>
      </c>
      <c r="AD24" t="n">
        <v>604736.4143644067</v>
      </c>
      <c r="AE24" t="n">
        <v>827427.0412210685</v>
      </c>
      <c r="AF24" t="n">
        <v>2.028407931054342e-06</v>
      </c>
      <c r="AG24" t="n">
        <v>17.11805555555556</v>
      </c>
      <c r="AH24" t="n">
        <v>748458.5657080748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5.0873</v>
      </c>
      <c r="E25" t="n">
        <v>19.66</v>
      </c>
      <c r="F25" t="n">
        <v>16.89</v>
      </c>
      <c r="G25" t="n">
        <v>126.68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227.48</v>
      </c>
      <c r="Q25" t="n">
        <v>183.27</v>
      </c>
      <c r="R25" t="n">
        <v>32.36</v>
      </c>
      <c r="S25" t="n">
        <v>26.24</v>
      </c>
      <c r="T25" t="n">
        <v>2195.83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603.5013458441781</v>
      </c>
      <c r="AB25" t="n">
        <v>825.7371659843141</v>
      </c>
      <c r="AC25" t="n">
        <v>746.9299697921615</v>
      </c>
      <c r="AD25" t="n">
        <v>603501.3458441781</v>
      </c>
      <c r="AE25" t="n">
        <v>825737.1659843141</v>
      </c>
      <c r="AF25" t="n">
        <v>2.034727332673322e-06</v>
      </c>
      <c r="AG25" t="n">
        <v>17.06597222222222</v>
      </c>
      <c r="AH25" t="n">
        <v>746929.9697921615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5.0874</v>
      </c>
      <c r="E26" t="n">
        <v>19.66</v>
      </c>
      <c r="F26" t="n">
        <v>16.89</v>
      </c>
      <c r="G26" t="n">
        <v>126.67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6</v>
      </c>
      <c r="N26" t="n">
        <v>50.31</v>
      </c>
      <c r="O26" t="n">
        <v>27829.77</v>
      </c>
      <c r="P26" t="n">
        <v>227.9</v>
      </c>
      <c r="Q26" t="n">
        <v>183.26</v>
      </c>
      <c r="R26" t="n">
        <v>32.43</v>
      </c>
      <c r="S26" t="n">
        <v>26.24</v>
      </c>
      <c r="T26" t="n">
        <v>2233.81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  <c r="AA26" t="n">
        <v>603.9440964223762</v>
      </c>
      <c r="AB26" t="n">
        <v>826.3429568581817</v>
      </c>
      <c r="AC26" t="n">
        <v>747.47794483526</v>
      </c>
      <c r="AD26" t="n">
        <v>603944.0964223762</v>
      </c>
      <c r="AE26" t="n">
        <v>826342.9568581816</v>
      </c>
      <c r="AF26" t="n">
        <v>2.0347673288861e-06</v>
      </c>
      <c r="AG26" t="n">
        <v>17.06597222222222</v>
      </c>
      <c r="AH26" t="n">
        <v>747477.94483526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5.0859</v>
      </c>
      <c r="E27" t="n">
        <v>19.66</v>
      </c>
      <c r="F27" t="n">
        <v>16.9</v>
      </c>
      <c r="G27" t="n">
        <v>126.72</v>
      </c>
      <c r="H27" t="n">
        <v>2.05</v>
      </c>
      <c r="I27" t="n">
        <v>8</v>
      </c>
      <c r="J27" t="n">
        <v>225.42</v>
      </c>
      <c r="K27" t="n">
        <v>53.44</v>
      </c>
      <c r="L27" t="n">
        <v>26</v>
      </c>
      <c r="M27" t="n">
        <v>6</v>
      </c>
      <c r="N27" t="n">
        <v>50.98</v>
      </c>
      <c r="O27" t="n">
        <v>28035.92</v>
      </c>
      <c r="P27" t="n">
        <v>227.73</v>
      </c>
      <c r="Q27" t="n">
        <v>183.26</v>
      </c>
      <c r="R27" t="n">
        <v>32.55</v>
      </c>
      <c r="S27" t="n">
        <v>26.24</v>
      </c>
      <c r="T27" t="n">
        <v>2291.89</v>
      </c>
      <c r="U27" t="n">
        <v>0.8100000000000001</v>
      </c>
      <c r="V27" t="n">
        <v>0.9</v>
      </c>
      <c r="W27" t="n">
        <v>2.95</v>
      </c>
      <c r="X27" t="n">
        <v>0.14</v>
      </c>
      <c r="Y27" t="n">
        <v>0.5</v>
      </c>
      <c r="Z27" t="n">
        <v>10</v>
      </c>
      <c r="AA27" t="n">
        <v>603.9125142858569</v>
      </c>
      <c r="AB27" t="n">
        <v>826.2997447856902</v>
      </c>
      <c r="AC27" t="n">
        <v>747.4388568623187</v>
      </c>
      <c r="AD27" t="n">
        <v>603912.5142858569</v>
      </c>
      <c r="AE27" t="n">
        <v>826299.7447856902</v>
      </c>
      <c r="AF27" t="n">
        <v>2.034167385694425e-06</v>
      </c>
      <c r="AG27" t="n">
        <v>17.06597222222222</v>
      </c>
      <c r="AH27" t="n">
        <v>747438.8568623187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5.1001</v>
      </c>
      <c r="E28" t="n">
        <v>19.61</v>
      </c>
      <c r="F28" t="n">
        <v>16.88</v>
      </c>
      <c r="G28" t="n">
        <v>144.67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226.27</v>
      </c>
      <c r="Q28" t="n">
        <v>183.26</v>
      </c>
      <c r="R28" t="n">
        <v>32.09</v>
      </c>
      <c r="S28" t="n">
        <v>26.24</v>
      </c>
      <c r="T28" t="n">
        <v>2065.31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601.3254671841571</v>
      </c>
      <c r="AB28" t="n">
        <v>822.7600328086817</v>
      </c>
      <c r="AC28" t="n">
        <v>744.2369700283788</v>
      </c>
      <c r="AD28" t="n">
        <v>601325.4671841571</v>
      </c>
      <c r="AE28" t="n">
        <v>822760.0328086817</v>
      </c>
      <c r="AF28" t="n">
        <v>2.039846847908952e-06</v>
      </c>
      <c r="AG28" t="n">
        <v>17.02256944444444</v>
      </c>
      <c r="AH28" t="n">
        <v>744236.9700283788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5.101</v>
      </c>
      <c r="E29" t="n">
        <v>19.6</v>
      </c>
      <c r="F29" t="n">
        <v>16.88</v>
      </c>
      <c r="G29" t="n">
        <v>144.64</v>
      </c>
      <c r="H29" t="n">
        <v>2.18</v>
      </c>
      <c r="I29" t="n">
        <v>7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227.6</v>
      </c>
      <c r="Q29" t="n">
        <v>183.28</v>
      </c>
      <c r="R29" t="n">
        <v>32.01</v>
      </c>
      <c r="S29" t="n">
        <v>26.24</v>
      </c>
      <c r="T29" t="n">
        <v>2026.81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602.6862206492557</v>
      </c>
      <c r="AB29" t="n">
        <v>824.6218757318356</v>
      </c>
      <c r="AC29" t="n">
        <v>745.9211212760599</v>
      </c>
      <c r="AD29" t="n">
        <v>602686.2206492557</v>
      </c>
      <c r="AE29" t="n">
        <v>824621.8757318356</v>
      </c>
      <c r="AF29" t="n">
        <v>2.040206813823957e-06</v>
      </c>
      <c r="AG29" t="n">
        <v>17.01388888888889</v>
      </c>
      <c r="AH29" t="n">
        <v>745921.1212760599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5.1007</v>
      </c>
      <c r="E30" t="n">
        <v>19.6</v>
      </c>
      <c r="F30" t="n">
        <v>16.88</v>
      </c>
      <c r="G30" t="n">
        <v>144.65</v>
      </c>
      <c r="H30" t="n">
        <v>2.24</v>
      </c>
      <c r="I30" t="n">
        <v>7</v>
      </c>
      <c r="J30" t="n">
        <v>230.48</v>
      </c>
      <c r="K30" t="n">
        <v>53.44</v>
      </c>
      <c r="L30" t="n">
        <v>29</v>
      </c>
      <c r="M30" t="n">
        <v>5</v>
      </c>
      <c r="N30" t="n">
        <v>53.05</v>
      </c>
      <c r="O30" t="n">
        <v>28660.06</v>
      </c>
      <c r="P30" t="n">
        <v>227.93</v>
      </c>
      <c r="Q30" t="n">
        <v>183.27</v>
      </c>
      <c r="R30" t="n">
        <v>31.98</v>
      </c>
      <c r="S30" t="n">
        <v>26.24</v>
      </c>
      <c r="T30" t="n">
        <v>2011.36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603.0577621453899</v>
      </c>
      <c r="AB30" t="n">
        <v>825.1302351981003</v>
      </c>
      <c r="AC30" t="n">
        <v>746.3809636283514</v>
      </c>
      <c r="AD30" t="n">
        <v>603057.7621453899</v>
      </c>
      <c r="AE30" t="n">
        <v>825130.2351981003</v>
      </c>
      <c r="AF30" t="n">
        <v>2.040086825185622e-06</v>
      </c>
      <c r="AG30" t="n">
        <v>17.01388888888889</v>
      </c>
      <c r="AH30" t="n">
        <v>746380.9636283515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5.1031</v>
      </c>
      <c r="E31" t="n">
        <v>19.6</v>
      </c>
      <c r="F31" t="n">
        <v>16.87</v>
      </c>
      <c r="G31" t="n">
        <v>144.57</v>
      </c>
      <c r="H31" t="n">
        <v>2.3</v>
      </c>
      <c r="I31" t="n">
        <v>7</v>
      </c>
      <c r="J31" t="n">
        <v>232.18</v>
      </c>
      <c r="K31" t="n">
        <v>53.44</v>
      </c>
      <c r="L31" t="n">
        <v>30</v>
      </c>
      <c r="M31" t="n">
        <v>5</v>
      </c>
      <c r="N31" t="n">
        <v>53.75</v>
      </c>
      <c r="O31" t="n">
        <v>28870.05</v>
      </c>
      <c r="P31" t="n">
        <v>227.83</v>
      </c>
      <c r="Q31" t="n">
        <v>183.27</v>
      </c>
      <c r="R31" t="n">
        <v>31.75</v>
      </c>
      <c r="S31" t="n">
        <v>26.24</v>
      </c>
      <c r="T31" t="n">
        <v>1897.96</v>
      </c>
      <c r="U31" t="n">
        <v>0.83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  <c r="AA31" t="n">
        <v>602.7431423539706</v>
      </c>
      <c r="AB31" t="n">
        <v>824.6997585194348</v>
      </c>
      <c r="AC31" t="n">
        <v>745.9915710397198</v>
      </c>
      <c r="AD31" t="n">
        <v>602743.1423539706</v>
      </c>
      <c r="AE31" t="n">
        <v>824699.7585194348</v>
      </c>
      <c r="AF31" t="n">
        <v>2.041046734292303e-06</v>
      </c>
      <c r="AG31" t="n">
        <v>17.01388888888889</v>
      </c>
      <c r="AH31" t="n">
        <v>745991.5710397199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16.88</v>
      </c>
      <c r="G32" t="n">
        <v>144.71</v>
      </c>
      <c r="H32" t="n">
        <v>2.36</v>
      </c>
      <c r="I32" t="n">
        <v>7</v>
      </c>
      <c r="J32" t="n">
        <v>233.89</v>
      </c>
      <c r="K32" t="n">
        <v>53.44</v>
      </c>
      <c r="L32" t="n">
        <v>31</v>
      </c>
      <c r="M32" t="n">
        <v>5</v>
      </c>
      <c r="N32" t="n">
        <v>54.46</v>
      </c>
      <c r="O32" t="n">
        <v>29081.05</v>
      </c>
      <c r="P32" t="n">
        <v>227.23</v>
      </c>
      <c r="Q32" t="n">
        <v>183.26</v>
      </c>
      <c r="R32" t="n">
        <v>32.21</v>
      </c>
      <c r="S32" t="n">
        <v>26.24</v>
      </c>
      <c r="T32" t="n">
        <v>2127.56</v>
      </c>
      <c r="U32" t="n">
        <v>0.8100000000000001</v>
      </c>
      <c r="V32" t="n">
        <v>0.9</v>
      </c>
      <c r="W32" t="n">
        <v>2.95</v>
      </c>
      <c r="X32" t="n">
        <v>0.13</v>
      </c>
      <c r="Y32" t="n">
        <v>0.5</v>
      </c>
      <c r="Z32" t="n">
        <v>10</v>
      </c>
      <c r="AA32" t="n">
        <v>602.4211316537258</v>
      </c>
      <c r="AB32" t="n">
        <v>824.2591692732504</v>
      </c>
      <c r="AC32" t="n">
        <v>745.5930310128206</v>
      </c>
      <c r="AD32" t="n">
        <v>602421.1316537258</v>
      </c>
      <c r="AE32" t="n">
        <v>824259.1692732505</v>
      </c>
      <c r="AF32" t="n">
        <v>2.03940688956839e-06</v>
      </c>
      <c r="AG32" t="n">
        <v>17.02256944444444</v>
      </c>
      <c r="AH32" t="n">
        <v>745593.0310128205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5.1008</v>
      </c>
      <c r="E33" t="n">
        <v>19.6</v>
      </c>
      <c r="F33" t="n">
        <v>16.88</v>
      </c>
      <c r="G33" t="n">
        <v>144.65</v>
      </c>
      <c r="H33" t="n">
        <v>2.41</v>
      </c>
      <c r="I33" t="n">
        <v>7</v>
      </c>
      <c r="J33" t="n">
        <v>235.61</v>
      </c>
      <c r="K33" t="n">
        <v>53.44</v>
      </c>
      <c r="L33" t="n">
        <v>32</v>
      </c>
      <c r="M33" t="n">
        <v>5</v>
      </c>
      <c r="N33" t="n">
        <v>55.18</v>
      </c>
      <c r="O33" t="n">
        <v>29293.06</v>
      </c>
      <c r="P33" t="n">
        <v>226.55</v>
      </c>
      <c r="Q33" t="n">
        <v>183.26</v>
      </c>
      <c r="R33" t="n">
        <v>31.95</v>
      </c>
      <c r="S33" t="n">
        <v>26.24</v>
      </c>
      <c r="T33" t="n">
        <v>1995.4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  <c r="AA33" t="n">
        <v>601.5789682756773</v>
      </c>
      <c r="AB33" t="n">
        <v>823.1068841857783</v>
      </c>
      <c r="AC33" t="n">
        <v>744.5507183968543</v>
      </c>
      <c r="AD33" t="n">
        <v>601578.9682756773</v>
      </c>
      <c r="AE33" t="n">
        <v>823106.8841857783</v>
      </c>
      <c r="AF33" t="n">
        <v>2.0401268213984e-06</v>
      </c>
      <c r="AG33" t="n">
        <v>17.01388888888889</v>
      </c>
      <c r="AH33" t="n">
        <v>744550.7183968544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5.1178</v>
      </c>
      <c r="E34" t="n">
        <v>19.54</v>
      </c>
      <c r="F34" t="n">
        <v>16.85</v>
      </c>
      <c r="G34" t="n">
        <v>168.48</v>
      </c>
      <c r="H34" t="n">
        <v>2.47</v>
      </c>
      <c r="I34" t="n">
        <v>6</v>
      </c>
      <c r="J34" t="n">
        <v>237.34</v>
      </c>
      <c r="K34" t="n">
        <v>53.44</v>
      </c>
      <c r="L34" t="n">
        <v>33</v>
      </c>
      <c r="M34" t="n">
        <v>4</v>
      </c>
      <c r="N34" t="n">
        <v>55.91</v>
      </c>
      <c r="O34" t="n">
        <v>29506.09</v>
      </c>
      <c r="P34" t="n">
        <v>226.31</v>
      </c>
      <c r="Q34" t="n">
        <v>183.26</v>
      </c>
      <c r="R34" t="n">
        <v>31.12</v>
      </c>
      <c r="S34" t="n">
        <v>26.24</v>
      </c>
      <c r="T34" t="n">
        <v>1585.85</v>
      </c>
      <c r="U34" t="n">
        <v>0.84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599.9015589487186</v>
      </c>
      <c r="AB34" t="n">
        <v>820.811778742557</v>
      </c>
      <c r="AC34" t="n">
        <v>742.4746545959333</v>
      </c>
      <c r="AD34" t="n">
        <v>599901.5589487186</v>
      </c>
      <c r="AE34" t="n">
        <v>820811.7787425569</v>
      </c>
      <c r="AF34" t="n">
        <v>2.046926177570721e-06</v>
      </c>
      <c r="AG34" t="n">
        <v>16.96180555555556</v>
      </c>
      <c r="AH34" t="n">
        <v>742474.6545959333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5.1177</v>
      </c>
      <c r="E35" t="n">
        <v>19.54</v>
      </c>
      <c r="F35" t="n">
        <v>16.85</v>
      </c>
      <c r="G35" t="n">
        <v>168.48</v>
      </c>
      <c r="H35" t="n">
        <v>2.53</v>
      </c>
      <c r="I35" t="n">
        <v>6</v>
      </c>
      <c r="J35" t="n">
        <v>239.08</v>
      </c>
      <c r="K35" t="n">
        <v>53.44</v>
      </c>
      <c r="L35" t="n">
        <v>34</v>
      </c>
      <c r="M35" t="n">
        <v>4</v>
      </c>
      <c r="N35" t="n">
        <v>56.64</v>
      </c>
      <c r="O35" t="n">
        <v>29720.17</v>
      </c>
      <c r="P35" t="n">
        <v>227.35</v>
      </c>
      <c r="Q35" t="n">
        <v>183.29</v>
      </c>
      <c r="R35" t="n">
        <v>31.14</v>
      </c>
      <c r="S35" t="n">
        <v>26.24</v>
      </c>
      <c r="T35" t="n">
        <v>1597.61</v>
      </c>
      <c r="U35" t="n">
        <v>0.84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601.0138686379862</v>
      </c>
      <c r="AB35" t="n">
        <v>822.333689931053</v>
      </c>
      <c r="AC35" t="n">
        <v>743.8513167166152</v>
      </c>
      <c r="AD35" t="n">
        <v>601013.8686379862</v>
      </c>
      <c r="AE35" t="n">
        <v>822333.689931053</v>
      </c>
      <c r="AF35" t="n">
        <v>2.046886181357943e-06</v>
      </c>
      <c r="AG35" t="n">
        <v>16.96180555555556</v>
      </c>
      <c r="AH35" t="n">
        <v>743851.3167166152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5.1171</v>
      </c>
      <c r="E36" t="n">
        <v>19.54</v>
      </c>
      <c r="F36" t="n">
        <v>16.85</v>
      </c>
      <c r="G36" t="n">
        <v>168.5</v>
      </c>
      <c r="H36" t="n">
        <v>2.58</v>
      </c>
      <c r="I36" t="n">
        <v>6</v>
      </c>
      <c r="J36" t="n">
        <v>240.82</v>
      </c>
      <c r="K36" t="n">
        <v>53.44</v>
      </c>
      <c r="L36" t="n">
        <v>35</v>
      </c>
      <c r="M36" t="n">
        <v>4</v>
      </c>
      <c r="N36" t="n">
        <v>57.39</v>
      </c>
      <c r="O36" t="n">
        <v>29935.43</v>
      </c>
      <c r="P36" t="n">
        <v>228.11</v>
      </c>
      <c r="Q36" t="n">
        <v>183.26</v>
      </c>
      <c r="R36" t="n">
        <v>31.17</v>
      </c>
      <c r="S36" t="n">
        <v>26.24</v>
      </c>
      <c r="T36" t="n">
        <v>1612.21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601.8607424961233</v>
      </c>
      <c r="AB36" t="n">
        <v>823.4924201051939</v>
      </c>
      <c r="AC36" t="n">
        <v>744.8994593092241</v>
      </c>
      <c r="AD36" t="n">
        <v>601860.7424961233</v>
      </c>
      <c r="AE36" t="n">
        <v>823492.4201051939</v>
      </c>
      <c r="AF36" t="n">
        <v>2.046646204081273e-06</v>
      </c>
      <c r="AG36" t="n">
        <v>16.96180555555556</v>
      </c>
      <c r="AH36" t="n">
        <v>744899.459309224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5.116</v>
      </c>
      <c r="E37" t="n">
        <v>19.55</v>
      </c>
      <c r="F37" t="n">
        <v>16.85</v>
      </c>
      <c r="G37" t="n">
        <v>168.54</v>
      </c>
      <c r="H37" t="n">
        <v>2.64</v>
      </c>
      <c r="I37" t="n">
        <v>6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228.43</v>
      </c>
      <c r="Q37" t="n">
        <v>183.26</v>
      </c>
      <c r="R37" t="n">
        <v>31.32</v>
      </c>
      <c r="S37" t="n">
        <v>26.24</v>
      </c>
      <c r="T37" t="n">
        <v>1684.27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  <c r="AA37" t="n">
        <v>602.2721412650328</v>
      </c>
      <c r="AB37" t="n">
        <v>824.0553140504487</v>
      </c>
      <c r="AC37" t="n">
        <v>745.4086314463704</v>
      </c>
      <c r="AD37" t="n">
        <v>602272.1412650328</v>
      </c>
      <c r="AE37" t="n">
        <v>824055.3140504487</v>
      </c>
      <c r="AF37" t="n">
        <v>2.046206245740711e-06</v>
      </c>
      <c r="AG37" t="n">
        <v>16.97048611111111</v>
      </c>
      <c r="AH37" t="n">
        <v>745408.6314463704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5.1165</v>
      </c>
      <c r="E38" t="n">
        <v>19.54</v>
      </c>
      <c r="F38" t="n">
        <v>16.85</v>
      </c>
      <c r="G38" t="n">
        <v>168.53</v>
      </c>
      <c r="H38" t="n">
        <v>2.69</v>
      </c>
      <c r="I38" t="n">
        <v>6</v>
      </c>
      <c r="J38" t="n">
        <v>244.34</v>
      </c>
      <c r="K38" t="n">
        <v>53.44</v>
      </c>
      <c r="L38" t="n">
        <v>37</v>
      </c>
      <c r="M38" t="n">
        <v>4</v>
      </c>
      <c r="N38" t="n">
        <v>58.9</v>
      </c>
      <c r="O38" t="n">
        <v>30368.96</v>
      </c>
      <c r="P38" t="n">
        <v>228.47</v>
      </c>
      <c r="Q38" t="n">
        <v>183.27</v>
      </c>
      <c r="R38" t="n">
        <v>31.24</v>
      </c>
      <c r="S38" t="n">
        <v>26.24</v>
      </c>
      <c r="T38" t="n">
        <v>1645.82</v>
      </c>
      <c r="U38" t="n">
        <v>0.84</v>
      </c>
      <c r="V38" t="n">
        <v>0.9</v>
      </c>
      <c r="W38" t="n">
        <v>2.95</v>
      </c>
      <c r="X38" t="n">
        <v>0.1</v>
      </c>
      <c r="Y38" t="n">
        <v>0.5</v>
      </c>
      <c r="Z38" t="n">
        <v>10</v>
      </c>
      <c r="AA38" t="n">
        <v>602.2823711323011</v>
      </c>
      <c r="AB38" t="n">
        <v>824.069311006155</v>
      </c>
      <c r="AC38" t="n">
        <v>745.4212925522688</v>
      </c>
      <c r="AD38" t="n">
        <v>602282.3711323012</v>
      </c>
      <c r="AE38" t="n">
        <v>824069.311006155</v>
      </c>
      <c r="AF38" t="n">
        <v>2.046406226804602e-06</v>
      </c>
      <c r="AG38" t="n">
        <v>16.96180555555556</v>
      </c>
      <c r="AH38" t="n">
        <v>745421.2925522688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5.1163</v>
      </c>
      <c r="E39" t="n">
        <v>19.55</v>
      </c>
      <c r="F39" t="n">
        <v>16.85</v>
      </c>
      <c r="G39" t="n">
        <v>168.54</v>
      </c>
      <c r="H39" t="n">
        <v>2.75</v>
      </c>
      <c r="I39" t="n">
        <v>6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228.21</v>
      </c>
      <c r="Q39" t="n">
        <v>183.27</v>
      </c>
      <c r="R39" t="n">
        <v>31.31</v>
      </c>
      <c r="S39" t="n">
        <v>26.24</v>
      </c>
      <c r="T39" t="n">
        <v>1679.4</v>
      </c>
      <c r="U39" t="n">
        <v>0.84</v>
      </c>
      <c r="V39" t="n">
        <v>0.9</v>
      </c>
      <c r="W39" t="n">
        <v>2.95</v>
      </c>
      <c r="X39" t="n">
        <v>0.1</v>
      </c>
      <c r="Y39" t="n">
        <v>0.5</v>
      </c>
      <c r="Z39" t="n">
        <v>10</v>
      </c>
      <c r="AA39" t="n">
        <v>602.0187485357537</v>
      </c>
      <c r="AB39" t="n">
        <v>823.7086109393507</v>
      </c>
      <c r="AC39" t="n">
        <v>745.0950171935947</v>
      </c>
      <c r="AD39" t="n">
        <v>602018.7485357537</v>
      </c>
      <c r="AE39" t="n">
        <v>823708.6109393507</v>
      </c>
      <c r="AF39" t="n">
        <v>2.046326234379045e-06</v>
      </c>
      <c r="AG39" t="n">
        <v>16.97048611111111</v>
      </c>
      <c r="AH39" t="n">
        <v>745095.0171935947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5.1168</v>
      </c>
      <c r="E40" t="n">
        <v>19.54</v>
      </c>
      <c r="F40" t="n">
        <v>16.85</v>
      </c>
      <c r="G40" t="n">
        <v>168.52</v>
      </c>
      <c r="H40" t="n">
        <v>2.8</v>
      </c>
      <c r="I40" t="n">
        <v>6</v>
      </c>
      <c r="J40" t="n">
        <v>247.89</v>
      </c>
      <c r="K40" t="n">
        <v>53.44</v>
      </c>
      <c r="L40" t="n">
        <v>39</v>
      </c>
      <c r="M40" t="n">
        <v>4</v>
      </c>
      <c r="N40" t="n">
        <v>60.45</v>
      </c>
      <c r="O40" t="n">
        <v>30806.92</v>
      </c>
      <c r="P40" t="n">
        <v>227.48</v>
      </c>
      <c r="Q40" t="n">
        <v>183.26</v>
      </c>
      <c r="R40" t="n">
        <v>31.17</v>
      </c>
      <c r="S40" t="n">
        <v>26.24</v>
      </c>
      <c r="T40" t="n">
        <v>1609.37</v>
      </c>
      <c r="U40" t="n">
        <v>0.84</v>
      </c>
      <c r="V40" t="n">
        <v>0.9</v>
      </c>
      <c r="W40" t="n">
        <v>2.95</v>
      </c>
      <c r="X40" t="n">
        <v>0.1</v>
      </c>
      <c r="Y40" t="n">
        <v>0.5</v>
      </c>
      <c r="Z40" t="n">
        <v>10</v>
      </c>
      <c r="AA40" t="n">
        <v>601.2100711818772</v>
      </c>
      <c r="AB40" t="n">
        <v>822.6021429074499</v>
      </c>
      <c r="AC40" t="n">
        <v>744.0941489177209</v>
      </c>
      <c r="AD40" t="n">
        <v>601210.0711818772</v>
      </c>
      <c r="AE40" t="n">
        <v>822602.1429074499</v>
      </c>
      <c r="AF40" t="n">
        <v>2.046526215442937e-06</v>
      </c>
      <c r="AG40" t="n">
        <v>16.96180555555556</v>
      </c>
      <c r="AH40" t="n">
        <v>744094.1489177209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5.1164</v>
      </c>
      <c r="E41" t="n">
        <v>19.55</v>
      </c>
      <c r="F41" t="n">
        <v>16.85</v>
      </c>
      <c r="G41" t="n">
        <v>168.53</v>
      </c>
      <c r="H41" t="n">
        <v>2.85</v>
      </c>
      <c r="I41" t="n">
        <v>6</v>
      </c>
      <c r="J41" t="n">
        <v>249.68</v>
      </c>
      <c r="K41" t="n">
        <v>53.44</v>
      </c>
      <c r="L41" t="n">
        <v>40</v>
      </c>
      <c r="M41" t="n">
        <v>4</v>
      </c>
      <c r="N41" t="n">
        <v>61.24</v>
      </c>
      <c r="O41" t="n">
        <v>31027.6</v>
      </c>
      <c r="P41" t="n">
        <v>226.49</v>
      </c>
      <c r="Q41" t="n">
        <v>183.27</v>
      </c>
      <c r="R41" t="n">
        <v>31.37</v>
      </c>
      <c r="S41" t="n">
        <v>26.24</v>
      </c>
      <c r="T41" t="n">
        <v>1712.57</v>
      </c>
      <c r="U41" t="n">
        <v>0.84</v>
      </c>
      <c r="V41" t="n">
        <v>0.9</v>
      </c>
      <c r="W41" t="n">
        <v>2.95</v>
      </c>
      <c r="X41" t="n">
        <v>0.1</v>
      </c>
      <c r="Y41" t="n">
        <v>0.5</v>
      </c>
      <c r="Z41" t="n">
        <v>10</v>
      </c>
      <c r="AA41" t="n">
        <v>600.1828461744731</v>
      </c>
      <c r="AB41" t="n">
        <v>821.1966483343507</v>
      </c>
      <c r="AC41" t="n">
        <v>742.8227927740541</v>
      </c>
      <c r="AD41" t="n">
        <v>600182.8461744731</v>
      </c>
      <c r="AE41" t="n">
        <v>821196.6483343507</v>
      </c>
      <c r="AF41" t="n">
        <v>2.046366230591824e-06</v>
      </c>
      <c r="AG41" t="n">
        <v>16.97048611111111</v>
      </c>
      <c r="AH41" t="n">
        <v>742822.7927740541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3.9848</v>
      </c>
      <c r="E2" t="n">
        <v>25.1</v>
      </c>
      <c r="F2" t="n">
        <v>19.62</v>
      </c>
      <c r="G2" t="n">
        <v>8.289999999999999</v>
      </c>
      <c r="H2" t="n">
        <v>0.15</v>
      </c>
      <c r="I2" t="n">
        <v>142</v>
      </c>
      <c r="J2" t="n">
        <v>116.05</v>
      </c>
      <c r="K2" t="n">
        <v>43.4</v>
      </c>
      <c r="L2" t="n">
        <v>1</v>
      </c>
      <c r="M2" t="n">
        <v>140</v>
      </c>
      <c r="N2" t="n">
        <v>16.65</v>
      </c>
      <c r="O2" t="n">
        <v>14546.17</v>
      </c>
      <c r="P2" t="n">
        <v>197.04</v>
      </c>
      <c r="Q2" t="n">
        <v>183.35</v>
      </c>
      <c r="R2" t="n">
        <v>117.16</v>
      </c>
      <c r="S2" t="n">
        <v>26.24</v>
      </c>
      <c r="T2" t="n">
        <v>43926.45</v>
      </c>
      <c r="U2" t="n">
        <v>0.22</v>
      </c>
      <c r="V2" t="n">
        <v>0.78</v>
      </c>
      <c r="W2" t="n">
        <v>3.17</v>
      </c>
      <c r="X2" t="n">
        <v>2.86</v>
      </c>
      <c r="Y2" t="n">
        <v>0.5</v>
      </c>
      <c r="Z2" t="n">
        <v>10</v>
      </c>
      <c r="AA2" t="n">
        <v>704.0908121181359</v>
      </c>
      <c r="AB2" t="n">
        <v>963.3681114343981</v>
      </c>
      <c r="AC2" t="n">
        <v>871.4256109747349</v>
      </c>
      <c r="AD2" t="n">
        <v>704090.8121181359</v>
      </c>
      <c r="AE2" t="n">
        <v>963368.1114343981</v>
      </c>
      <c r="AF2" t="n">
        <v>1.828992778767283e-06</v>
      </c>
      <c r="AG2" t="n">
        <v>21.78819444444444</v>
      </c>
      <c r="AH2" t="n">
        <v>871425.6109747349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4.5997</v>
      </c>
      <c r="E3" t="n">
        <v>21.74</v>
      </c>
      <c r="F3" t="n">
        <v>18.08</v>
      </c>
      <c r="G3" t="n">
        <v>16.44</v>
      </c>
      <c r="H3" t="n">
        <v>0.3</v>
      </c>
      <c r="I3" t="n">
        <v>66</v>
      </c>
      <c r="J3" t="n">
        <v>117.34</v>
      </c>
      <c r="K3" t="n">
        <v>43.4</v>
      </c>
      <c r="L3" t="n">
        <v>2</v>
      </c>
      <c r="M3" t="n">
        <v>64</v>
      </c>
      <c r="N3" t="n">
        <v>16.94</v>
      </c>
      <c r="O3" t="n">
        <v>14705.49</v>
      </c>
      <c r="P3" t="n">
        <v>180.85</v>
      </c>
      <c r="Q3" t="n">
        <v>183.29</v>
      </c>
      <c r="R3" t="n">
        <v>69.11</v>
      </c>
      <c r="S3" t="n">
        <v>26.24</v>
      </c>
      <c r="T3" t="n">
        <v>20280.18</v>
      </c>
      <c r="U3" t="n">
        <v>0.38</v>
      </c>
      <c r="V3" t="n">
        <v>0.84</v>
      </c>
      <c r="W3" t="n">
        <v>3.06</v>
      </c>
      <c r="X3" t="n">
        <v>1.32</v>
      </c>
      <c r="Y3" t="n">
        <v>0.5</v>
      </c>
      <c r="Z3" t="n">
        <v>10</v>
      </c>
      <c r="AA3" t="n">
        <v>579.5444090136841</v>
      </c>
      <c r="AB3" t="n">
        <v>792.9582281073716</v>
      </c>
      <c r="AC3" t="n">
        <v>717.2794077406664</v>
      </c>
      <c r="AD3" t="n">
        <v>579544.4090136841</v>
      </c>
      <c r="AE3" t="n">
        <v>792958.2281073716</v>
      </c>
      <c r="AF3" t="n">
        <v>2.111227184424782e-06</v>
      </c>
      <c r="AG3" t="n">
        <v>18.87152777777778</v>
      </c>
      <c r="AH3" t="n">
        <v>717279.4077406664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4.8282</v>
      </c>
      <c r="E4" t="n">
        <v>20.71</v>
      </c>
      <c r="F4" t="n">
        <v>17.6</v>
      </c>
      <c r="G4" t="n">
        <v>24.56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175.28</v>
      </c>
      <c r="Q4" t="n">
        <v>183.28</v>
      </c>
      <c r="R4" t="n">
        <v>54.4</v>
      </c>
      <c r="S4" t="n">
        <v>26.24</v>
      </c>
      <c r="T4" t="n">
        <v>13040.19</v>
      </c>
      <c r="U4" t="n">
        <v>0.48</v>
      </c>
      <c r="V4" t="n">
        <v>0.86</v>
      </c>
      <c r="W4" t="n">
        <v>3.01</v>
      </c>
      <c r="X4" t="n">
        <v>0.84</v>
      </c>
      <c r="Y4" t="n">
        <v>0.5</v>
      </c>
      <c r="Z4" t="n">
        <v>10</v>
      </c>
      <c r="AA4" t="n">
        <v>547.2654074953597</v>
      </c>
      <c r="AB4" t="n">
        <v>748.7926741809576</v>
      </c>
      <c r="AC4" t="n">
        <v>677.3289522942451</v>
      </c>
      <c r="AD4" t="n">
        <v>547265.4074953597</v>
      </c>
      <c r="AE4" t="n">
        <v>748792.6741809576</v>
      </c>
      <c r="AF4" t="n">
        <v>2.216106939982984e-06</v>
      </c>
      <c r="AG4" t="n">
        <v>17.97743055555556</v>
      </c>
      <c r="AH4" t="n">
        <v>677328.9522942451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4.9435</v>
      </c>
      <c r="E5" t="n">
        <v>20.23</v>
      </c>
      <c r="F5" t="n">
        <v>17.38</v>
      </c>
      <c r="G5" t="n">
        <v>32.59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172.37</v>
      </c>
      <c r="Q5" t="n">
        <v>183.27</v>
      </c>
      <c r="R5" t="n">
        <v>47.49</v>
      </c>
      <c r="S5" t="n">
        <v>26.24</v>
      </c>
      <c r="T5" t="n">
        <v>9641.24</v>
      </c>
      <c r="U5" t="n">
        <v>0.55</v>
      </c>
      <c r="V5" t="n">
        <v>0.88</v>
      </c>
      <c r="W5" t="n">
        <v>3</v>
      </c>
      <c r="X5" t="n">
        <v>0.62</v>
      </c>
      <c r="Y5" t="n">
        <v>0.5</v>
      </c>
      <c r="Z5" t="n">
        <v>10</v>
      </c>
      <c r="AA5" t="n">
        <v>527.2504723361255</v>
      </c>
      <c r="AB5" t="n">
        <v>721.4073568994731</v>
      </c>
      <c r="AC5" t="n">
        <v>652.5572512585712</v>
      </c>
      <c r="AD5" t="n">
        <v>527250.4723361256</v>
      </c>
      <c r="AE5" t="n">
        <v>721407.3568994731</v>
      </c>
      <c r="AF5" t="n">
        <v>2.269028759746051e-06</v>
      </c>
      <c r="AG5" t="n">
        <v>17.56076388888889</v>
      </c>
      <c r="AH5" t="n">
        <v>652557.2512585713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5.0109</v>
      </c>
      <c r="E6" t="n">
        <v>19.96</v>
      </c>
      <c r="F6" t="n">
        <v>17.25</v>
      </c>
      <c r="G6" t="n">
        <v>39.81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170.28</v>
      </c>
      <c r="Q6" t="n">
        <v>183.28</v>
      </c>
      <c r="R6" t="n">
        <v>43.75</v>
      </c>
      <c r="S6" t="n">
        <v>26.24</v>
      </c>
      <c r="T6" t="n">
        <v>7802.97</v>
      </c>
      <c r="U6" t="n">
        <v>0.6</v>
      </c>
      <c r="V6" t="n">
        <v>0.88</v>
      </c>
      <c r="W6" t="n">
        <v>2.98</v>
      </c>
      <c r="X6" t="n">
        <v>0.49</v>
      </c>
      <c r="Y6" t="n">
        <v>0.5</v>
      </c>
      <c r="Z6" t="n">
        <v>10</v>
      </c>
      <c r="AA6" t="n">
        <v>520.6938020321429</v>
      </c>
      <c r="AB6" t="n">
        <v>712.436231329685</v>
      </c>
      <c r="AC6" t="n">
        <v>644.4423173221099</v>
      </c>
      <c r="AD6" t="n">
        <v>520693.8020321429</v>
      </c>
      <c r="AE6" t="n">
        <v>712436.2313296851</v>
      </c>
      <c r="AF6" t="n">
        <v>2.299964845192978e-06</v>
      </c>
      <c r="AG6" t="n">
        <v>17.32638888888889</v>
      </c>
      <c r="AH6" t="n">
        <v>644442.3173221099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5.0573</v>
      </c>
      <c r="E7" t="n">
        <v>19.77</v>
      </c>
      <c r="F7" t="n">
        <v>17.16</v>
      </c>
      <c r="G7" t="n">
        <v>46.81</v>
      </c>
      <c r="H7" t="n">
        <v>0.86</v>
      </c>
      <c r="I7" t="n">
        <v>22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168.82</v>
      </c>
      <c r="Q7" t="n">
        <v>183.29</v>
      </c>
      <c r="R7" t="n">
        <v>41.17</v>
      </c>
      <c r="S7" t="n">
        <v>26.24</v>
      </c>
      <c r="T7" t="n">
        <v>6529.59</v>
      </c>
      <c r="U7" t="n">
        <v>0.64</v>
      </c>
      <c r="V7" t="n">
        <v>0.89</v>
      </c>
      <c r="W7" t="n">
        <v>2.97</v>
      </c>
      <c r="X7" t="n">
        <v>0.41</v>
      </c>
      <c r="Y7" t="n">
        <v>0.5</v>
      </c>
      <c r="Z7" t="n">
        <v>10</v>
      </c>
      <c r="AA7" t="n">
        <v>516.3714500438133</v>
      </c>
      <c r="AB7" t="n">
        <v>706.522198650541</v>
      </c>
      <c r="AC7" t="n">
        <v>639.0927116214664</v>
      </c>
      <c r="AD7" t="n">
        <v>516371.4500438133</v>
      </c>
      <c r="AE7" t="n">
        <v>706522.198650541</v>
      </c>
      <c r="AF7" t="n">
        <v>2.321262090960595e-06</v>
      </c>
      <c r="AG7" t="n">
        <v>17.16145833333333</v>
      </c>
      <c r="AH7" t="n">
        <v>639092.7116214663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5.0884</v>
      </c>
      <c r="E8" t="n">
        <v>19.65</v>
      </c>
      <c r="F8" t="n">
        <v>17.11</v>
      </c>
      <c r="G8" t="n">
        <v>54.05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17</v>
      </c>
      <c r="N8" t="n">
        <v>18.45</v>
      </c>
      <c r="O8" t="n">
        <v>15508.69</v>
      </c>
      <c r="P8" t="n">
        <v>167.72</v>
      </c>
      <c r="Q8" t="n">
        <v>183.27</v>
      </c>
      <c r="R8" t="n">
        <v>39.18</v>
      </c>
      <c r="S8" t="n">
        <v>26.24</v>
      </c>
      <c r="T8" t="n">
        <v>5552.51</v>
      </c>
      <c r="U8" t="n">
        <v>0.67</v>
      </c>
      <c r="V8" t="n">
        <v>0.89</v>
      </c>
      <c r="W8" t="n">
        <v>2.97</v>
      </c>
      <c r="X8" t="n">
        <v>0.36</v>
      </c>
      <c r="Y8" t="n">
        <v>0.5</v>
      </c>
      <c r="Z8" t="n">
        <v>10</v>
      </c>
      <c r="AA8" t="n">
        <v>503.9944859315801</v>
      </c>
      <c r="AB8" t="n">
        <v>689.5874903190642</v>
      </c>
      <c r="AC8" t="n">
        <v>623.7742280851331</v>
      </c>
      <c r="AD8" t="n">
        <v>503994.4859315801</v>
      </c>
      <c r="AE8" t="n">
        <v>689587.4903190641</v>
      </c>
      <c r="AF8" t="n">
        <v>2.335536753533287e-06</v>
      </c>
      <c r="AG8" t="n">
        <v>17.05729166666667</v>
      </c>
      <c r="AH8" t="n">
        <v>623774.2280851331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5.1234</v>
      </c>
      <c r="E9" t="n">
        <v>19.52</v>
      </c>
      <c r="F9" t="n">
        <v>17.05</v>
      </c>
      <c r="G9" t="n">
        <v>63.94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166.34</v>
      </c>
      <c r="Q9" t="n">
        <v>183.3</v>
      </c>
      <c r="R9" t="n">
        <v>37.43</v>
      </c>
      <c r="S9" t="n">
        <v>26.24</v>
      </c>
      <c r="T9" t="n">
        <v>4693.49</v>
      </c>
      <c r="U9" t="n">
        <v>0.7</v>
      </c>
      <c r="V9" t="n">
        <v>0.89</v>
      </c>
      <c r="W9" t="n">
        <v>2.97</v>
      </c>
      <c r="X9" t="n">
        <v>0.3</v>
      </c>
      <c r="Y9" t="n">
        <v>0.5</v>
      </c>
      <c r="Z9" t="n">
        <v>10</v>
      </c>
      <c r="AA9" t="n">
        <v>500.3920165882444</v>
      </c>
      <c r="AB9" t="n">
        <v>684.6584328337813</v>
      </c>
      <c r="AC9" t="n">
        <v>619.3155929282701</v>
      </c>
      <c r="AD9" t="n">
        <v>500392.0165882444</v>
      </c>
      <c r="AE9" t="n">
        <v>684658.4328337812</v>
      </c>
      <c r="AF9" t="n">
        <v>2.351601486332136e-06</v>
      </c>
      <c r="AG9" t="n">
        <v>16.94444444444444</v>
      </c>
      <c r="AH9" t="n">
        <v>619315.5929282701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5.1366</v>
      </c>
      <c r="E10" t="n">
        <v>19.47</v>
      </c>
      <c r="F10" t="n">
        <v>17.03</v>
      </c>
      <c r="G10" t="n">
        <v>68.09999999999999</v>
      </c>
      <c r="H10" t="n">
        <v>1.26</v>
      </c>
      <c r="I10" t="n">
        <v>15</v>
      </c>
      <c r="J10" t="n">
        <v>126.48</v>
      </c>
      <c r="K10" t="n">
        <v>43.4</v>
      </c>
      <c r="L10" t="n">
        <v>9</v>
      </c>
      <c r="M10" t="n">
        <v>13</v>
      </c>
      <c r="N10" t="n">
        <v>19.08</v>
      </c>
      <c r="O10" t="n">
        <v>15833.12</v>
      </c>
      <c r="P10" t="n">
        <v>165.36</v>
      </c>
      <c r="Q10" t="n">
        <v>183.26</v>
      </c>
      <c r="R10" t="n">
        <v>36.63</v>
      </c>
      <c r="S10" t="n">
        <v>26.24</v>
      </c>
      <c r="T10" t="n">
        <v>4296.48</v>
      </c>
      <c r="U10" t="n">
        <v>0.72</v>
      </c>
      <c r="V10" t="n">
        <v>0.89</v>
      </c>
      <c r="W10" t="n">
        <v>2.96</v>
      </c>
      <c r="X10" t="n">
        <v>0.27</v>
      </c>
      <c r="Y10" t="n">
        <v>0.5</v>
      </c>
      <c r="Z10" t="n">
        <v>10</v>
      </c>
      <c r="AA10" t="n">
        <v>498.6339214348629</v>
      </c>
      <c r="AB10" t="n">
        <v>682.2529294832407</v>
      </c>
      <c r="AC10" t="n">
        <v>617.13966744136</v>
      </c>
      <c r="AD10" t="n">
        <v>498633.9214348629</v>
      </c>
      <c r="AE10" t="n">
        <v>682252.9294832407</v>
      </c>
      <c r="AF10" t="n">
        <v>2.35766018555913e-06</v>
      </c>
      <c r="AG10" t="n">
        <v>16.90104166666667</v>
      </c>
      <c r="AH10" t="n">
        <v>617139.66744136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5.1549</v>
      </c>
      <c r="E11" t="n">
        <v>19.4</v>
      </c>
      <c r="F11" t="n">
        <v>17</v>
      </c>
      <c r="G11" t="n">
        <v>78.48</v>
      </c>
      <c r="H11" t="n">
        <v>1.38</v>
      </c>
      <c r="I11" t="n">
        <v>13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164.77</v>
      </c>
      <c r="Q11" t="n">
        <v>183.29</v>
      </c>
      <c r="R11" t="n">
        <v>35.94</v>
      </c>
      <c r="S11" t="n">
        <v>26.24</v>
      </c>
      <c r="T11" t="n">
        <v>3959.24</v>
      </c>
      <c r="U11" t="n">
        <v>0.73</v>
      </c>
      <c r="V11" t="n">
        <v>0.89</v>
      </c>
      <c r="W11" t="n">
        <v>2.96</v>
      </c>
      <c r="X11" t="n">
        <v>0.25</v>
      </c>
      <c r="Y11" t="n">
        <v>0.5</v>
      </c>
      <c r="Z11" t="n">
        <v>10</v>
      </c>
      <c r="AA11" t="n">
        <v>497.0134792741753</v>
      </c>
      <c r="AB11" t="n">
        <v>680.0357690301252</v>
      </c>
      <c r="AC11" t="n">
        <v>615.1341096700856</v>
      </c>
      <c r="AD11" t="n">
        <v>497013.4792741752</v>
      </c>
      <c r="AE11" t="n">
        <v>680035.7690301251</v>
      </c>
      <c r="AF11" t="n">
        <v>2.3660597458511e-06</v>
      </c>
      <c r="AG11" t="n">
        <v>16.84027777777778</v>
      </c>
      <c r="AH11" t="n">
        <v>615134.1096700856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5.1687</v>
      </c>
      <c r="E12" t="n">
        <v>19.35</v>
      </c>
      <c r="F12" t="n">
        <v>16.98</v>
      </c>
      <c r="G12" t="n">
        <v>84.88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10</v>
      </c>
      <c r="N12" t="n">
        <v>19.73</v>
      </c>
      <c r="O12" t="n">
        <v>16159.39</v>
      </c>
      <c r="P12" t="n">
        <v>163.62</v>
      </c>
      <c r="Q12" t="n">
        <v>183.26</v>
      </c>
      <c r="R12" t="n">
        <v>35.11</v>
      </c>
      <c r="S12" t="n">
        <v>26.24</v>
      </c>
      <c r="T12" t="n">
        <v>3552.71</v>
      </c>
      <c r="U12" t="n">
        <v>0.75</v>
      </c>
      <c r="V12" t="n">
        <v>0.9</v>
      </c>
      <c r="W12" t="n">
        <v>2.96</v>
      </c>
      <c r="X12" t="n">
        <v>0.22</v>
      </c>
      <c r="Y12" t="n">
        <v>0.5</v>
      </c>
      <c r="Z12" t="n">
        <v>10</v>
      </c>
      <c r="AA12" t="n">
        <v>495.06757526437</v>
      </c>
      <c r="AB12" t="n">
        <v>677.3732973166834</v>
      </c>
      <c r="AC12" t="n">
        <v>612.7257405201722</v>
      </c>
      <c r="AD12" t="n">
        <v>495067.57526437</v>
      </c>
      <c r="AE12" t="n">
        <v>677373.2973166835</v>
      </c>
      <c r="AF12" t="n">
        <v>2.372393840497504e-06</v>
      </c>
      <c r="AG12" t="n">
        <v>16.796875</v>
      </c>
      <c r="AH12" t="n">
        <v>612725.7405201722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5.1816</v>
      </c>
      <c r="E13" t="n">
        <v>19.3</v>
      </c>
      <c r="F13" t="n">
        <v>16.95</v>
      </c>
      <c r="G13" t="n">
        <v>92.47</v>
      </c>
      <c r="H13" t="n">
        <v>1.63</v>
      </c>
      <c r="I13" t="n">
        <v>11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162.36</v>
      </c>
      <c r="Q13" t="n">
        <v>183.29</v>
      </c>
      <c r="R13" t="n">
        <v>34.35</v>
      </c>
      <c r="S13" t="n">
        <v>26.24</v>
      </c>
      <c r="T13" t="n">
        <v>3174.48</v>
      </c>
      <c r="U13" t="n">
        <v>0.76</v>
      </c>
      <c r="V13" t="n">
        <v>0.9</v>
      </c>
      <c r="W13" t="n">
        <v>2.96</v>
      </c>
      <c r="X13" t="n">
        <v>0.2</v>
      </c>
      <c r="Y13" t="n">
        <v>0.5</v>
      </c>
      <c r="Z13" t="n">
        <v>10</v>
      </c>
      <c r="AA13" t="n">
        <v>493.0170624421394</v>
      </c>
      <c r="AB13" t="n">
        <v>674.5676952110663</v>
      </c>
      <c r="AC13" t="n">
        <v>610.1879011418279</v>
      </c>
      <c r="AD13" t="n">
        <v>493017.0624421394</v>
      </c>
      <c r="AE13" t="n">
        <v>674567.6952110663</v>
      </c>
      <c r="AF13" t="n">
        <v>2.378314842014795e-06</v>
      </c>
      <c r="AG13" t="n">
        <v>16.75347222222222</v>
      </c>
      <c r="AH13" t="n">
        <v>610187.9011418278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5.1949</v>
      </c>
      <c r="E14" t="n">
        <v>19.25</v>
      </c>
      <c r="F14" t="n">
        <v>16.93</v>
      </c>
      <c r="G14" t="n">
        <v>101.56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8</v>
      </c>
      <c r="N14" t="n">
        <v>20.39</v>
      </c>
      <c r="O14" t="n">
        <v>16487.53</v>
      </c>
      <c r="P14" t="n">
        <v>161.71</v>
      </c>
      <c r="Q14" t="n">
        <v>183.27</v>
      </c>
      <c r="R14" t="n">
        <v>33.62</v>
      </c>
      <c r="S14" t="n">
        <v>26.24</v>
      </c>
      <c r="T14" t="n">
        <v>2815.92</v>
      </c>
      <c r="U14" t="n">
        <v>0.78</v>
      </c>
      <c r="V14" t="n">
        <v>0.9</v>
      </c>
      <c r="W14" t="n">
        <v>2.95</v>
      </c>
      <c r="X14" t="n">
        <v>0.17</v>
      </c>
      <c r="Y14" t="n">
        <v>0.5</v>
      </c>
      <c r="Z14" t="n">
        <v>10</v>
      </c>
      <c r="AA14" t="n">
        <v>491.6385038739638</v>
      </c>
      <c r="AB14" t="n">
        <v>672.6814905603768</v>
      </c>
      <c r="AC14" t="n">
        <v>608.4817132156952</v>
      </c>
      <c r="AD14" t="n">
        <v>491638.5038739638</v>
      </c>
      <c r="AE14" t="n">
        <v>672681.4905603768</v>
      </c>
      <c r="AF14" t="n">
        <v>2.384419440478357e-06</v>
      </c>
      <c r="AG14" t="n">
        <v>16.71006944444444</v>
      </c>
      <c r="AH14" t="n">
        <v>608481.7132156952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5.1935</v>
      </c>
      <c r="E15" t="n">
        <v>19.25</v>
      </c>
      <c r="F15" t="n">
        <v>16.93</v>
      </c>
      <c r="G15" t="n">
        <v>101.59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8</v>
      </c>
      <c r="N15" t="n">
        <v>20.72</v>
      </c>
      <c r="O15" t="n">
        <v>16652.31</v>
      </c>
      <c r="P15" t="n">
        <v>161.09</v>
      </c>
      <c r="Q15" t="n">
        <v>183.27</v>
      </c>
      <c r="R15" t="n">
        <v>33.63</v>
      </c>
      <c r="S15" t="n">
        <v>26.24</v>
      </c>
      <c r="T15" t="n">
        <v>2823.61</v>
      </c>
      <c r="U15" t="n">
        <v>0.78</v>
      </c>
      <c r="V15" t="n">
        <v>0.9</v>
      </c>
      <c r="W15" t="n">
        <v>2.96</v>
      </c>
      <c r="X15" t="n">
        <v>0.18</v>
      </c>
      <c r="Y15" t="n">
        <v>0.5</v>
      </c>
      <c r="Z15" t="n">
        <v>10</v>
      </c>
      <c r="AA15" t="n">
        <v>491.0532701366808</v>
      </c>
      <c r="AB15" t="n">
        <v>671.8807479423359</v>
      </c>
      <c r="AC15" t="n">
        <v>607.7573923492708</v>
      </c>
      <c r="AD15" t="n">
        <v>491053.2701366808</v>
      </c>
      <c r="AE15" t="n">
        <v>671880.7479423359</v>
      </c>
      <c r="AF15" t="n">
        <v>2.383776851166403e-06</v>
      </c>
      <c r="AG15" t="n">
        <v>16.71006944444444</v>
      </c>
      <c r="AH15" t="n">
        <v>607757.3923492709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5.2041</v>
      </c>
      <c r="E16" t="n">
        <v>19.22</v>
      </c>
      <c r="F16" t="n">
        <v>16.92</v>
      </c>
      <c r="G16" t="n">
        <v>112.78</v>
      </c>
      <c r="H16" t="n">
        <v>1.97</v>
      </c>
      <c r="I16" t="n">
        <v>9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160.22</v>
      </c>
      <c r="Q16" t="n">
        <v>183.28</v>
      </c>
      <c r="R16" t="n">
        <v>33.25</v>
      </c>
      <c r="S16" t="n">
        <v>26.24</v>
      </c>
      <c r="T16" t="n">
        <v>2638.37</v>
      </c>
      <c r="U16" t="n">
        <v>0.79</v>
      </c>
      <c r="V16" t="n">
        <v>0.9</v>
      </c>
      <c r="W16" t="n">
        <v>2.95</v>
      </c>
      <c r="X16" t="n">
        <v>0.16</v>
      </c>
      <c r="Y16" t="n">
        <v>0.5</v>
      </c>
      <c r="Z16" t="n">
        <v>10</v>
      </c>
      <c r="AA16" t="n">
        <v>489.6168466142077</v>
      </c>
      <c r="AB16" t="n">
        <v>669.9153699083549</v>
      </c>
      <c r="AC16" t="n">
        <v>605.9795872364277</v>
      </c>
      <c r="AD16" t="n">
        <v>489616.8466142077</v>
      </c>
      <c r="AE16" t="n">
        <v>669915.3699083549</v>
      </c>
      <c r="AF16" t="n">
        <v>2.388642170242626e-06</v>
      </c>
      <c r="AG16" t="n">
        <v>16.68402777777778</v>
      </c>
      <c r="AH16" t="n">
        <v>605979.5872364277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5.2048</v>
      </c>
      <c r="E17" t="n">
        <v>19.21</v>
      </c>
      <c r="F17" t="n">
        <v>16.91</v>
      </c>
      <c r="G17" t="n">
        <v>112.76</v>
      </c>
      <c r="H17" t="n">
        <v>2.08</v>
      </c>
      <c r="I17" t="n">
        <v>9</v>
      </c>
      <c r="J17" t="n">
        <v>135.81</v>
      </c>
      <c r="K17" t="n">
        <v>43.4</v>
      </c>
      <c r="L17" t="n">
        <v>16</v>
      </c>
      <c r="M17" t="n">
        <v>7</v>
      </c>
      <c r="N17" t="n">
        <v>21.41</v>
      </c>
      <c r="O17" t="n">
        <v>16983.46</v>
      </c>
      <c r="P17" t="n">
        <v>159.38</v>
      </c>
      <c r="Q17" t="n">
        <v>183.26</v>
      </c>
      <c r="R17" t="n">
        <v>33.25</v>
      </c>
      <c r="S17" t="n">
        <v>26.24</v>
      </c>
      <c r="T17" t="n">
        <v>2638.8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488.6656667939731</v>
      </c>
      <c r="AB17" t="n">
        <v>668.6139237152178</v>
      </c>
      <c r="AC17" t="n">
        <v>604.8023492413724</v>
      </c>
      <c r="AD17" t="n">
        <v>488665.6667939731</v>
      </c>
      <c r="AE17" t="n">
        <v>668613.9237152177</v>
      </c>
      <c r="AF17" t="n">
        <v>2.388963464898603e-06</v>
      </c>
      <c r="AG17" t="n">
        <v>16.67534722222222</v>
      </c>
      <c r="AH17" t="n">
        <v>604802.3492413724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5.216</v>
      </c>
      <c r="E18" t="n">
        <v>19.17</v>
      </c>
      <c r="F18" t="n">
        <v>16.9</v>
      </c>
      <c r="G18" t="n">
        <v>126.72</v>
      </c>
      <c r="H18" t="n">
        <v>2.19</v>
      </c>
      <c r="I18" t="n">
        <v>8</v>
      </c>
      <c r="J18" t="n">
        <v>137.15</v>
      </c>
      <c r="K18" t="n">
        <v>43.4</v>
      </c>
      <c r="L18" t="n">
        <v>17</v>
      </c>
      <c r="M18" t="n">
        <v>6</v>
      </c>
      <c r="N18" t="n">
        <v>21.75</v>
      </c>
      <c r="O18" t="n">
        <v>17149.71</v>
      </c>
      <c r="P18" t="n">
        <v>158.92</v>
      </c>
      <c r="Q18" t="n">
        <v>183.26</v>
      </c>
      <c r="R18" t="n">
        <v>32.56</v>
      </c>
      <c r="S18" t="n">
        <v>26.24</v>
      </c>
      <c r="T18" t="n">
        <v>2297.32</v>
      </c>
      <c r="U18" t="n">
        <v>0.8100000000000001</v>
      </c>
      <c r="V18" t="n">
        <v>0.9</v>
      </c>
      <c r="W18" t="n">
        <v>2.95</v>
      </c>
      <c r="X18" t="n">
        <v>0.14</v>
      </c>
      <c r="Y18" t="n">
        <v>0.5</v>
      </c>
      <c r="Z18" t="n">
        <v>10</v>
      </c>
      <c r="AA18" t="n">
        <v>487.6379832079471</v>
      </c>
      <c r="AB18" t="n">
        <v>667.2078016946169</v>
      </c>
      <c r="AC18" t="n">
        <v>603.5304255329131</v>
      </c>
      <c r="AD18" t="n">
        <v>487637.9832079471</v>
      </c>
      <c r="AE18" t="n">
        <v>667207.8016946169</v>
      </c>
      <c r="AF18" t="n">
        <v>2.394104179394235e-06</v>
      </c>
      <c r="AG18" t="n">
        <v>16.640625</v>
      </c>
      <c r="AH18" t="n">
        <v>603530.4255329131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5.2163</v>
      </c>
      <c r="E19" t="n">
        <v>19.17</v>
      </c>
      <c r="F19" t="n">
        <v>16.9</v>
      </c>
      <c r="G19" t="n">
        <v>126.71</v>
      </c>
      <c r="H19" t="n">
        <v>2.3</v>
      </c>
      <c r="I19" t="n">
        <v>8</v>
      </c>
      <c r="J19" t="n">
        <v>138.51</v>
      </c>
      <c r="K19" t="n">
        <v>43.4</v>
      </c>
      <c r="L19" t="n">
        <v>18</v>
      </c>
      <c r="M19" t="n">
        <v>6</v>
      </c>
      <c r="N19" t="n">
        <v>22.11</v>
      </c>
      <c r="O19" t="n">
        <v>17316.45</v>
      </c>
      <c r="P19" t="n">
        <v>158.3</v>
      </c>
      <c r="Q19" t="n">
        <v>183.26</v>
      </c>
      <c r="R19" t="n">
        <v>32.58</v>
      </c>
      <c r="S19" t="n">
        <v>26.24</v>
      </c>
      <c r="T19" t="n">
        <v>2308.02</v>
      </c>
      <c r="U19" t="n">
        <v>0.8100000000000001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486.9776464220861</v>
      </c>
      <c r="AB19" t="n">
        <v>666.304299772199</v>
      </c>
      <c r="AC19" t="n">
        <v>602.7131525658979</v>
      </c>
      <c r="AD19" t="n">
        <v>486977.6464220861</v>
      </c>
      <c r="AE19" t="n">
        <v>666304.299772199</v>
      </c>
      <c r="AF19" t="n">
        <v>2.394241877103939e-06</v>
      </c>
      <c r="AG19" t="n">
        <v>16.640625</v>
      </c>
      <c r="AH19" t="n">
        <v>602713.1525658979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5.2297</v>
      </c>
      <c r="E20" t="n">
        <v>19.12</v>
      </c>
      <c r="F20" t="n">
        <v>16.87</v>
      </c>
      <c r="G20" t="n">
        <v>144.6</v>
      </c>
      <c r="H20" t="n">
        <v>2.4</v>
      </c>
      <c r="I20" t="n">
        <v>7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157.02</v>
      </c>
      <c r="Q20" t="n">
        <v>183.27</v>
      </c>
      <c r="R20" t="n">
        <v>31.8</v>
      </c>
      <c r="S20" t="n">
        <v>26.24</v>
      </c>
      <c r="T20" t="n">
        <v>1921.88</v>
      </c>
      <c r="U20" t="n">
        <v>0.83</v>
      </c>
      <c r="V20" t="n">
        <v>0.9</v>
      </c>
      <c r="W20" t="n">
        <v>2.95</v>
      </c>
      <c r="X20" t="n">
        <v>0.11</v>
      </c>
      <c r="Y20" t="n">
        <v>0.5</v>
      </c>
      <c r="Z20" t="n">
        <v>10</v>
      </c>
      <c r="AA20" t="n">
        <v>484.9227318122926</v>
      </c>
      <c r="AB20" t="n">
        <v>663.4926749466451</v>
      </c>
      <c r="AC20" t="n">
        <v>600.1698652675545</v>
      </c>
      <c r="AD20" t="n">
        <v>484922.7318122926</v>
      </c>
      <c r="AE20" t="n">
        <v>663492.6749466452</v>
      </c>
      <c r="AF20" t="n">
        <v>2.40039237480407e-06</v>
      </c>
      <c r="AG20" t="n">
        <v>16.59722222222222</v>
      </c>
      <c r="AH20" t="n">
        <v>600169.8652675545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5.2271</v>
      </c>
      <c r="E21" t="n">
        <v>19.13</v>
      </c>
      <c r="F21" t="n">
        <v>16.88</v>
      </c>
      <c r="G21" t="n">
        <v>144.68</v>
      </c>
      <c r="H21" t="n">
        <v>2.5</v>
      </c>
      <c r="I21" t="n">
        <v>7</v>
      </c>
      <c r="J21" t="n">
        <v>141.22</v>
      </c>
      <c r="K21" t="n">
        <v>43.4</v>
      </c>
      <c r="L21" t="n">
        <v>20</v>
      </c>
      <c r="M21" t="n">
        <v>5</v>
      </c>
      <c r="N21" t="n">
        <v>22.82</v>
      </c>
      <c r="O21" t="n">
        <v>17651.44</v>
      </c>
      <c r="P21" t="n">
        <v>157.26</v>
      </c>
      <c r="Q21" t="n">
        <v>183.27</v>
      </c>
      <c r="R21" t="n">
        <v>32.11</v>
      </c>
      <c r="S21" t="n">
        <v>26.24</v>
      </c>
      <c r="T21" t="n">
        <v>2074.03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485.328996026189</v>
      </c>
      <c r="AB21" t="n">
        <v>664.0485435672105</v>
      </c>
      <c r="AC21" t="n">
        <v>600.6726825671395</v>
      </c>
      <c r="AD21" t="n">
        <v>485328.996026189</v>
      </c>
      <c r="AE21" t="n">
        <v>664048.5435672104</v>
      </c>
      <c r="AF21" t="n">
        <v>2.399198994653299e-06</v>
      </c>
      <c r="AG21" t="n">
        <v>16.60590277777778</v>
      </c>
      <c r="AH21" t="n">
        <v>600672.6825671395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5.2285</v>
      </c>
      <c r="E22" t="n">
        <v>19.13</v>
      </c>
      <c r="F22" t="n">
        <v>16.87</v>
      </c>
      <c r="G22" t="n">
        <v>144.64</v>
      </c>
      <c r="H22" t="n">
        <v>2.61</v>
      </c>
      <c r="I22" t="n">
        <v>7</v>
      </c>
      <c r="J22" t="n">
        <v>142.59</v>
      </c>
      <c r="K22" t="n">
        <v>43.4</v>
      </c>
      <c r="L22" t="n">
        <v>21</v>
      </c>
      <c r="M22" t="n">
        <v>5</v>
      </c>
      <c r="N22" t="n">
        <v>23.19</v>
      </c>
      <c r="O22" t="n">
        <v>17819.69</v>
      </c>
      <c r="P22" t="n">
        <v>155.74</v>
      </c>
      <c r="Q22" t="n">
        <v>183.26</v>
      </c>
      <c r="R22" t="n">
        <v>32.01</v>
      </c>
      <c r="S22" t="n">
        <v>26.24</v>
      </c>
      <c r="T22" t="n">
        <v>2027.5</v>
      </c>
      <c r="U22" t="n">
        <v>0.82</v>
      </c>
      <c r="V22" t="n">
        <v>0.9</v>
      </c>
      <c r="W22" t="n">
        <v>2.95</v>
      </c>
      <c r="X22" t="n">
        <v>0.12</v>
      </c>
      <c r="Y22" t="n">
        <v>0.5</v>
      </c>
      <c r="Z22" t="n">
        <v>10</v>
      </c>
      <c r="AA22" t="n">
        <v>483.6437869123989</v>
      </c>
      <c r="AB22" t="n">
        <v>661.7427661115439</v>
      </c>
      <c r="AC22" t="n">
        <v>598.5869652756628</v>
      </c>
      <c r="AD22" t="n">
        <v>483643.7869123989</v>
      </c>
      <c r="AE22" t="n">
        <v>661742.7661115439</v>
      </c>
      <c r="AF22" t="n">
        <v>2.399841583965253e-06</v>
      </c>
      <c r="AG22" t="n">
        <v>16.60590277777778</v>
      </c>
      <c r="AH22" t="n">
        <v>598586.9652756628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16.85</v>
      </c>
      <c r="G23" t="n">
        <v>168.54</v>
      </c>
      <c r="H23" t="n">
        <v>2.7</v>
      </c>
      <c r="I23" t="n">
        <v>6</v>
      </c>
      <c r="J23" t="n">
        <v>143.96</v>
      </c>
      <c r="K23" t="n">
        <v>43.4</v>
      </c>
      <c r="L23" t="n">
        <v>22</v>
      </c>
      <c r="M23" t="n">
        <v>4</v>
      </c>
      <c r="N23" t="n">
        <v>23.56</v>
      </c>
      <c r="O23" t="n">
        <v>17988.46</v>
      </c>
      <c r="P23" t="n">
        <v>153.7</v>
      </c>
      <c r="Q23" t="n">
        <v>183.26</v>
      </c>
      <c r="R23" t="n">
        <v>31.36</v>
      </c>
      <c r="S23" t="n">
        <v>26.24</v>
      </c>
      <c r="T23" t="n">
        <v>1707.21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480.9105268035166</v>
      </c>
      <c r="AB23" t="n">
        <v>658.0029990476454</v>
      </c>
      <c r="AC23" t="n">
        <v>595.2041163315466</v>
      </c>
      <c r="AD23" t="n">
        <v>480910.5268035166</v>
      </c>
      <c r="AE23" t="n">
        <v>658002.9990476454</v>
      </c>
      <c r="AF23" t="n">
        <v>2.405395391589997e-06</v>
      </c>
      <c r="AG23" t="n">
        <v>16.5625</v>
      </c>
      <c r="AH23" t="n">
        <v>595204.1163315467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5.2416</v>
      </c>
      <c r="E24" t="n">
        <v>19.08</v>
      </c>
      <c r="F24" t="n">
        <v>16.85</v>
      </c>
      <c r="G24" t="n">
        <v>168.51</v>
      </c>
      <c r="H24" t="n">
        <v>2.8</v>
      </c>
      <c r="I24" t="n">
        <v>6</v>
      </c>
      <c r="J24" t="n">
        <v>145.33</v>
      </c>
      <c r="K24" t="n">
        <v>43.4</v>
      </c>
      <c r="L24" t="n">
        <v>23</v>
      </c>
      <c r="M24" t="n">
        <v>4</v>
      </c>
      <c r="N24" t="n">
        <v>23.93</v>
      </c>
      <c r="O24" t="n">
        <v>18157.74</v>
      </c>
      <c r="P24" t="n">
        <v>154.44</v>
      </c>
      <c r="Q24" t="n">
        <v>183.26</v>
      </c>
      <c r="R24" t="n">
        <v>31.16</v>
      </c>
      <c r="S24" t="n">
        <v>26.24</v>
      </c>
      <c r="T24" t="n">
        <v>1607.09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481.6352626184167</v>
      </c>
      <c r="AB24" t="n">
        <v>658.9946145626793</v>
      </c>
      <c r="AC24" t="n">
        <v>596.1010934535669</v>
      </c>
      <c r="AD24" t="n">
        <v>481635.2626184167</v>
      </c>
      <c r="AE24" t="n">
        <v>658994.6145626793</v>
      </c>
      <c r="AF24" t="n">
        <v>2.405854383955679e-06</v>
      </c>
      <c r="AG24" t="n">
        <v>16.5625</v>
      </c>
      <c r="AH24" t="n">
        <v>596101.0934535669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5.2425</v>
      </c>
      <c r="E25" t="n">
        <v>19.07</v>
      </c>
      <c r="F25" t="n">
        <v>16.85</v>
      </c>
      <c r="G25" t="n">
        <v>168.47</v>
      </c>
      <c r="H25" t="n">
        <v>2.89</v>
      </c>
      <c r="I25" t="n">
        <v>6</v>
      </c>
      <c r="J25" t="n">
        <v>146.7</v>
      </c>
      <c r="K25" t="n">
        <v>43.4</v>
      </c>
      <c r="L25" t="n">
        <v>24</v>
      </c>
      <c r="M25" t="n">
        <v>4</v>
      </c>
      <c r="N25" t="n">
        <v>24.3</v>
      </c>
      <c r="O25" t="n">
        <v>18327.54</v>
      </c>
      <c r="P25" t="n">
        <v>154.42</v>
      </c>
      <c r="Q25" t="n">
        <v>183.27</v>
      </c>
      <c r="R25" t="n">
        <v>31.15</v>
      </c>
      <c r="S25" t="n">
        <v>26.24</v>
      </c>
      <c r="T25" t="n">
        <v>1601.58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481.5751885856986</v>
      </c>
      <c r="AB25" t="n">
        <v>658.9124186208352</v>
      </c>
      <c r="AC25" t="n">
        <v>596.0267421770496</v>
      </c>
      <c r="AD25" t="n">
        <v>481575.1885856986</v>
      </c>
      <c r="AE25" t="n">
        <v>658912.4186208352</v>
      </c>
      <c r="AF25" t="n">
        <v>2.406267477084792e-06</v>
      </c>
      <c r="AG25" t="n">
        <v>16.55381944444444</v>
      </c>
      <c r="AH25" t="n">
        <v>596026.7421770496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5.2418</v>
      </c>
      <c r="E26" t="n">
        <v>19.08</v>
      </c>
      <c r="F26" t="n">
        <v>16.85</v>
      </c>
      <c r="G26" t="n">
        <v>168.5</v>
      </c>
      <c r="H26" t="n">
        <v>2.99</v>
      </c>
      <c r="I26" t="n">
        <v>6</v>
      </c>
      <c r="J26" t="n">
        <v>148.09</v>
      </c>
      <c r="K26" t="n">
        <v>43.4</v>
      </c>
      <c r="L26" t="n">
        <v>25</v>
      </c>
      <c r="M26" t="n">
        <v>4</v>
      </c>
      <c r="N26" t="n">
        <v>24.69</v>
      </c>
      <c r="O26" t="n">
        <v>18497.87</v>
      </c>
      <c r="P26" t="n">
        <v>153.64</v>
      </c>
      <c r="Q26" t="n">
        <v>183.27</v>
      </c>
      <c r="R26" t="n">
        <v>31.28</v>
      </c>
      <c r="S26" t="n">
        <v>26.24</v>
      </c>
      <c r="T26" t="n">
        <v>1667.17</v>
      </c>
      <c r="U26" t="n">
        <v>0.84</v>
      </c>
      <c r="V26" t="n">
        <v>0.9</v>
      </c>
      <c r="W26" t="n">
        <v>2.95</v>
      </c>
      <c r="X26" t="n">
        <v>0.09</v>
      </c>
      <c r="Y26" t="n">
        <v>0.5</v>
      </c>
      <c r="Z26" t="n">
        <v>10</v>
      </c>
      <c r="AA26" t="n">
        <v>480.7959771403055</v>
      </c>
      <c r="AB26" t="n">
        <v>657.8462671448654</v>
      </c>
      <c r="AC26" t="n">
        <v>595.0623427015934</v>
      </c>
      <c r="AD26" t="n">
        <v>480795.9771403055</v>
      </c>
      <c r="AE26" t="n">
        <v>657846.2671448654</v>
      </c>
      <c r="AF26" t="n">
        <v>2.405946182428815e-06</v>
      </c>
      <c r="AG26" t="n">
        <v>16.5625</v>
      </c>
      <c r="AH26" t="n">
        <v>595062.3427015934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5.2414</v>
      </c>
      <c r="E27" t="n">
        <v>19.08</v>
      </c>
      <c r="F27" t="n">
        <v>16.85</v>
      </c>
      <c r="G27" t="n">
        <v>168.51</v>
      </c>
      <c r="H27" t="n">
        <v>3.08</v>
      </c>
      <c r="I27" t="n">
        <v>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152.07</v>
      </c>
      <c r="Q27" t="n">
        <v>183.27</v>
      </c>
      <c r="R27" t="n">
        <v>31.2</v>
      </c>
      <c r="S27" t="n">
        <v>26.24</v>
      </c>
      <c r="T27" t="n">
        <v>1627.55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479.1833142767341</v>
      </c>
      <c r="AB27" t="n">
        <v>655.6397506692629</v>
      </c>
      <c r="AC27" t="n">
        <v>593.0664130615571</v>
      </c>
      <c r="AD27" t="n">
        <v>479183.3142767341</v>
      </c>
      <c r="AE27" t="n">
        <v>655639.7506692628</v>
      </c>
      <c r="AF27" t="n">
        <v>2.405762585482542e-06</v>
      </c>
      <c r="AG27" t="n">
        <v>16.5625</v>
      </c>
      <c r="AH27" t="n">
        <v>593066.4130615571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5.2518</v>
      </c>
      <c r="E28" t="n">
        <v>19.04</v>
      </c>
      <c r="F28" t="n">
        <v>16.84</v>
      </c>
      <c r="G28" t="n">
        <v>202.05</v>
      </c>
      <c r="H28" t="n">
        <v>3.17</v>
      </c>
      <c r="I28" t="n">
        <v>5</v>
      </c>
      <c r="J28" t="n">
        <v>150.86</v>
      </c>
      <c r="K28" t="n">
        <v>43.4</v>
      </c>
      <c r="L28" t="n">
        <v>27</v>
      </c>
      <c r="M28" t="n">
        <v>3</v>
      </c>
      <c r="N28" t="n">
        <v>25.46</v>
      </c>
      <c r="O28" t="n">
        <v>18840.13</v>
      </c>
      <c r="P28" t="n">
        <v>149.96</v>
      </c>
      <c r="Q28" t="n">
        <v>183.26</v>
      </c>
      <c r="R28" t="n">
        <v>30.87</v>
      </c>
      <c r="S28" t="n">
        <v>26.24</v>
      </c>
      <c r="T28" t="n">
        <v>1466.94</v>
      </c>
      <c r="U28" t="n">
        <v>0.85</v>
      </c>
      <c r="V28" t="n">
        <v>0.9</v>
      </c>
      <c r="W28" t="n">
        <v>2.95</v>
      </c>
      <c r="X28" t="n">
        <v>0.08</v>
      </c>
      <c r="Y28" t="n">
        <v>0.5</v>
      </c>
      <c r="Z28" t="n">
        <v>10</v>
      </c>
      <c r="AA28" t="n">
        <v>476.5076241574823</v>
      </c>
      <c r="AB28" t="n">
        <v>651.9787534049855</v>
      </c>
      <c r="AC28" t="n">
        <v>589.7548162379404</v>
      </c>
      <c r="AD28" t="n">
        <v>476507.6241574823</v>
      </c>
      <c r="AE28" t="n">
        <v>651978.7534049854</v>
      </c>
      <c r="AF28" t="n">
        <v>2.410536106085629e-06</v>
      </c>
      <c r="AG28" t="n">
        <v>16.52777777777778</v>
      </c>
      <c r="AH28" t="n">
        <v>589754.8162379405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5.2513</v>
      </c>
      <c r="E29" t="n">
        <v>19.04</v>
      </c>
      <c r="F29" t="n">
        <v>16.84</v>
      </c>
      <c r="G29" t="n">
        <v>202.07</v>
      </c>
      <c r="H29" t="n">
        <v>3.26</v>
      </c>
      <c r="I29" t="n">
        <v>5</v>
      </c>
      <c r="J29" t="n">
        <v>152.25</v>
      </c>
      <c r="K29" t="n">
        <v>43.4</v>
      </c>
      <c r="L29" t="n">
        <v>28</v>
      </c>
      <c r="M29" t="n">
        <v>3</v>
      </c>
      <c r="N29" t="n">
        <v>25.85</v>
      </c>
      <c r="O29" t="n">
        <v>19012.07</v>
      </c>
      <c r="P29" t="n">
        <v>150.79</v>
      </c>
      <c r="Q29" t="n">
        <v>183.26</v>
      </c>
      <c r="R29" t="n">
        <v>30.79</v>
      </c>
      <c r="S29" t="n">
        <v>26.24</v>
      </c>
      <c r="T29" t="n">
        <v>1427.39</v>
      </c>
      <c r="U29" t="n">
        <v>0.85</v>
      </c>
      <c r="V29" t="n">
        <v>0.9</v>
      </c>
      <c r="W29" t="n">
        <v>2.95</v>
      </c>
      <c r="X29" t="n">
        <v>0.08</v>
      </c>
      <c r="Y29" t="n">
        <v>0.5</v>
      </c>
      <c r="Z29" t="n">
        <v>10</v>
      </c>
      <c r="AA29" t="n">
        <v>477.3890746945564</v>
      </c>
      <c r="AB29" t="n">
        <v>653.1847929166635</v>
      </c>
      <c r="AC29" t="n">
        <v>590.8457530313109</v>
      </c>
      <c r="AD29" t="n">
        <v>477389.0746945564</v>
      </c>
      <c r="AE29" t="n">
        <v>653184.7929166635</v>
      </c>
      <c r="AF29" t="n">
        <v>2.410306609902788e-06</v>
      </c>
      <c r="AG29" t="n">
        <v>16.52777777777778</v>
      </c>
      <c r="AH29" t="n">
        <v>590845.7530313109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5.253</v>
      </c>
      <c r="E30" t="n">
        <v>19.04</v>
      </c>
      <c r="F30" t="n">
        <v>16.83</v>
      </c>
      <c r="G30" t="n">
        <v>202</v>
      </c>
      <c r="H30" t="n">
        <v>3.34</v>
      </c>
      <c r="I30" t="n">
        <v>5</v>
      </c>
      <c r="J30" t="n">
        <v>153.65</v>
      </c>
      <c r="K30" t="n">
        <v>43.4</v>
      </c>
      <c r="L30" t="n">
        <v>29</v>
      </c>
      <c r="M30" t="n">
        <v>3</v>
      </c>
      <c r="N30" t="n">
        <v>26.25</v>
      </c>
      <c r="O30" t="n">
        <v>19184.56</v>
      </c>
      <c r="P30" t="n">
        <v>150.97</v>
      </c>
      <c r="Q30" t="n">
        <v>183.26</v>
      </c>
      <c r="R30" t="n">
        <v>30.72</v>
      </c>
      <c r="S30" t="n">
        <v>26.24</v>
      </c>
      <c r="T30" t="n">
        <v>1392.77</v>
      </c>
      <c r="U30" t="n">
        <v>0.85</v>
      </c>
      <c r="V30" t="n">
        <v>0.9</v>
      </c>
      <c r="W30" t="n">
        <v>2.95</v>
      </c>
      <c r="X30" t="n">
        <v>0.08</v>
      </c>
      <c r="Y30" t="n">
        <v>0.5</v>
      </c>
      <c r="Z30" t="n">
        <v>10</v>
      </c>
      <c r="AA30" t="n">
        <v>477.4621574682523</v>
      </c>
      <c r="AB30" t="n">
        <v>653.2847879918185</v>
      </c>
      <c r="AC30" t="n">
        <v>590.9362047168371</v>
      </c>
      <c r="AD30" t="n">
        <v>477462.1574682522</v>
      </c>
      <c r="AE30" t="n">
        <v>653284.7879918185</v>
      </c>
      <c r="AF30" t="n">
        <v>2.411086896924447e-06</v>
      </c>
      <c r="AG30" t="n">
        <v>16.52777777777778</v>
      </c>
      <c r="AH30" t="n">
        <v>590936.2047168372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5.251</v>
      </c>
      <c r="E31" t="n">
        <v>19.04</v>
      </c>
      <c r="F31" t="n">
        <v>16.84</v>
      </c>
      <c r="G31" t="n">
        <v>202.08</v>
      </c>
      <c r="H31" t="n">
        <v>3.43</v>
      </c>
      <c r="I31" t="n">
        <v>5</v>
      </c>
      <c r="J31" t="n">
        <v>155.06</v>
      </c>
      <c r="K31" t="n">
        <v>43.4</v>
      </c>
      <c r="L31" t="n">
        <v>30</v>
      </c>
      <c r="M31" t="n">
        <v>2</v>
      </c>
      <c r="N31" t="n">
        <v>26.66</v>
      </c>
      <c r="O31" t="n">
        <v>19357.59</v>
      </c>
      <c r="P31" t="n">
        <v>151.17</v>
      </c>
      <c r="Q31" t="n">
        <v>183.26</v>
      </c>
      <c r="R31" t="n">
        <v>30.86</v>
      </c>
      <c r="S31" t="n">
        <v>26.24</v>
      </c>
      <c r="T31" t="n">
        <v>1462.86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477.7957343874648</v>
      </c>
      <c r="AB31" t="n">
        <v>653.7412026490601</v>
      </c>
      <c r="AC31" t="n">
        <v>591.3490597997737</v>
      </c>
      <c r="AD31" t="n">
        <v>477795.7343874648</v>
      </c>
      <c r="AE31" t="n">
        <v>653741.2026490602</v>
      </c>
      <c r="AF31" t="n">
        <v>2.410168912193084e-06</v>
      </c>
      <c r="AG31" t="n">
        <v>16.52777777777778</v>
      </c>
      <c r="AH31" t="n">
        <v>591349.0597997737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5.2537</v>
      </c>
      <c r="E32" t="n">
        <v>19.03</v>
      </c>
      <c r="F32" t="n">
        <v>16.83</v>
      </c>
      <c r="G32" t="n">
        <v>201.97</v>
      </c>
      <c r="H32" t="n">
        <v>3.51</v>
      </c>
      <c r="I32" t="n">
        <v>5</v>
      </c>
      <c r="J32" t="n">
        <v>156.46</v>
      </c>
      <c r="K32" t="n">
        <v>43.4</v>
      </c>
      <c r="L32" t="n">
        <v>31</v>
      </c>
      <c r="M32" t="n">
        <v>2</v>
      </c>
      <c r="N32" t="n">
        <v>27.06</v>
      </c>
      <c r="O32" t="n">
        <v>19531.19</v>
      </c>
      <c r="P32" t="n">
        <v>150.9</v>
      </c>
      <c r="Q32" t="n">
        <v>183.26</v>
      </c>
      <c r="R32" t="n">
        <v>30.56</v>
      </c>
      <c r="S32" t="n">
        <v>26.24</v>
      </c>
      <c r="T32" t="n">
        <v>1309.69</v>
      </c>
      <c r="U32" t="n">
        <v>0.86</v>
      </c>
      <c r="V32" t="n">
        <v>0.9</v>
      </c>
      <c r="W32" t="n">
        <v>2.95</v>
      </c>
      <c r="X32" t="n">
        <v>0.07000000000000001</v>
      </c>
      <c r="Y32" t="n">
        <v>0.5</v>
      </c>
      <c r="Z32" t="n">
        <v>10</v>
      </c>
      <c r="AA32" t="n">
        <v>477.3596934703707</v>
      </c>
      <c r="AB32" t="n">
        <v>653.1445922295244</v>
      </c>
      <c r="AC32" t="n">
        <v>590.8093890413304</v>
      </c>
      <c r="AD32" t="n">
        <v>477359.6934703707</v>
      </c>
      <c r="AE32" t="n">
        <v>653144.5922295244</v>
      </c>
      <c r="AF32" t="n">
        <v>2.411408191580424e-06</v>
      </c>
      <c r="AG32" t="n">
        <v>16.51909722222222</v>
      </c>
      <c r="AH32" t="n">
        <v>590809.3890413304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5.2509</v>
      </c>
      <c r="E33" t="n">
        <v>19.04</v>
      </c>
      <c r="F33" t="n">
        <v>16.84</v>
      </c>
      <c r="G33" t="n">
        <v>202.09</v>
      </c>
      <c r="H33" t="n">
        <v>3.59</v>
      </c>
      <c r="I33" t="n">
        <v>5</v>
      </c>
      <c r="J33" t="n">
        <v>157.88</v>
      </c>
      <c r="K33" t="n">
        <v>43.4</v>
      </c>
      <c r="L33" t="n">
        <v>32</v>
      </c>
      <c r="M33" t="n">
        <v>0</v>
      </c>
      <c r="N33" t="n">
        <v>27.48</v>
      </c>
      <c r="O33" t="n">
        <v>19705.34</v>
      </c>
      <c r="P33" t="n">
        <v>151.19</v>
      </c>
      <c r="Q33" t="n">
        <v>183.26</v>
      </c>
      <c r="R33" t="n">
        <v>30.79</v>
      </c>
      <c r="S33" t="n">
        <v>26.24</v>
      </c>
      <c r="T33" t="n">
        <v>1428.18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477.8207501183518</v>
      </c>
      <c r="AB33" t="n">
        <v>653.7754302756758</v>
      </c>
      <c r="AC33" t="n">
        <v>591.3800207897439</v>
      </c>
      <c r="AD33" t="n">
        <v>477820.7501183518</v>
      </c>
      <c r="AE33" t="n">
        <v>653775.4302756758</v>
      </c>
      <c r="AF33" t="n">
        <v>2.410123012956516e-06</v>
      </c>
      <c r="AG33" t="n">
        <v>16.52777777777778</v>
      </c>
      <c r="AH33" t="n">
        <v>591380.0207897439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4.3012</v>
      </c>
      <c r="E2" t="n">
        <v>23.25</v>
      </c>
      <c r="F2" t="n">
        <v>19.1</v>
      </c>
      <c r="G2" t="n">
        <v>9.789999999999999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161.47</v>
      </c>
      <c r="Q2" t="n">
        <v>183.35</v>
      </c>
      <c r="R2" t="n">
        <v>101.13</v>
      </c>
      <c r="S2" t="n">
        <v>26.24</v>
      </c>
      <c r="T2" t="n">
        <v>36035.12</v>
      </c>
      <c r="U2" t="n">
        <v>0.26</v>
      </c>
      <c r="V2" t="n">
        <v>0.8</v>
      </c>
      <c r="W2" t="n">
        <v>3.13</v>
      </c>
      <c r="X2" t="n">
        <v>2.34</v>
      </c>
      <c r="Y2" t="n">
        <v>0.5</v>
      </c>
      <c r="Z2" t="n">
        <v>10</v>
      </c>
      <c r="AA2" t="n">
        <v>577.6692273272095</v>
      </c>
      <c r="AB2" t="n">
        <v>790.3925217967596</v>
      </c>
      <c r="AC2" t="n">
        <v>714.9585688393478</v>
      </c>
      <c r="AD2" t="n">
        <v>577669.2273272094</v>
      </c>
      <c r="AE2" t="n">
        <v>790392.5217967597</v>
      </c>
      <c r="AF2" t="n">
        <v>2.127693915803307e-06</v>
      </c>
      <c r="AG2" t="n">
        <v>20.18229166666667</v>
      </c>
      <c r="AH2" t="n">
        <v>714958.5688393478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4.8031</v>
      </c>
      <c r="E3" t="n">
        <v>20.82</v>
      </c>
      <c r="F3" t="n">
        <v>17.84</v>
      </c>
      <c r="G3" t="n">
        <v>19.46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149.74</v>
      </c>
      <c r="Q3" t="n">
        <v>183.28</v>
      </c>
      <c r="R3" t="n">
        <v>61.87</v>
      </c>
      <c r="S3" t="n">
        <v>26.24</v>
      </c>
      <c r="T3" t="n">
        <v>16717.41</v>
      </c>
      <c r="U3" t="n">
        <v>0.42</v>
      </c>
      <c r="V3" t="n">
        <v>0.85</v>
      </c>
      <c r="W3" t="n">
        <v>3.03</v>
      </c>
      <c r="X3" t="n">
        <v>1.08</v>
      </c>
      <c r="Y3" t="n">
        <v>0.5</v>
      </c>
      <c r="Z3" t="n">
        <v>10</v>
      </c>
      <c r="AA3" t="n">
        <v>501.4630625511211</v>
      </c>
      <c r="AB3" t="n">
        <v>686.1238851714022</v>
      </c>
      <c r="AC3" t="n">
        <v>620.6411845515639</v>
      </c>
      <c r="AD3" t="n">
        <v>501463.0625511211</v>
      </c>
      <c r="AE3" t="n">
        <v>686123.8851714022</v>
      </c>
      <c r="AF3" t="n">
        <v>2.375971042266081e-06</v>
      </c>
      <c r="AG3" t="n">
        <v>18.07291666666667</v>
      </c>
      <c r="AH3" t="n">
        <v>620641.1845515639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17.45</v>
      </c>
      <c r="G4" t="n">
        <v>29.09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145.38</v>
      </c>
      <c r="Q4" t="n">
        <v>183.3</v>
      </c>
      <c r="R4" t="n">
        <v>49.91</v>
      </c>
      <c r="S4" t="n">
        <v>26.24</v>
      </c>
      <c r="T4" t="n">
        <v>10830.65</v>
      </c>
      <c r="U4" t="n">
        <v>0.53</v>
      </c>
      <c r="V4" t="n">
        <v>0.87</v>
      </c>
      <c r="W4" t="n">
        <v>3</v>
      </c>
      <c r="X4" t="n">
        <v>0.6899999999999999</v>
      </c>
      <c r="Y4" t="n">
        <v>0.5</v>
      </c>
      <c r="Z4" t="n">
        <v>10</v>
      </c>
      <c r="AA4" t="n">
        <v>477.1970675541939</v>
      </c>
      <c r="AB4" t="n">
        <v>652.9220802764622</v>
      </c>
      <c r="AC4" t="n">
        <v>590.608113316771</v>
      </c>
      <c r="AD4" t="n">
        <v>477197.0675541939</v>
      </c>
      <c r="AE4" t="n">
        <v>652922.0802764622</v>
      </c>
      <c r="AF4" t="n">
        <v>2.464616710849721e-06</v>
      </c>
      <c r="AG4" t="n">
        <v>17.421875</v>
      </c>
      <c r="AH4" t="n">
        <v>590608.113316771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5.0658</v>
      </c>
      <c r="E5" t="n">
        <v>19.74</v>
      </c>
      <c r="F5" t="n">
        <v>17.29</v>
      </c>
      <c r="G5" t="n">
        <v>38.42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143.12</v>
      </c>
      <c r="Q5" t="n">
        <v>183.27</v>
      </c>
      <c r="R5" t="n">
        <v>44.73</v>
      </c>
      <c r="S5" t="n">
        <v>26.24</v>
      </c>
      <c r="T5" t="n">
        <v>8288.639999999999</v>
      </c>
      <c r="U5" t="n">
        <v>0.59</v>
      </c>
      <c r="V5" t="n">
        <v>0.88</v>
      </c>
      <c r="W5" t="n">
        <v>2.99</v>
      </c>
      <c r="X5" t="n">
        <v>0.53</v>
      </c>
      <c r="Y5" t="n">
        <v>0.5</v>
      </c>
      <c r="Z5" t="n">
        <v>10</v>
      </c>
      <c r="AA5" t="n">
        <v>461.3932766436335</v>
      </c>
      <c r="AB5" t="n">
        <v>631.2986363385855</v>
      </c>
      <c r="AC5" t="n">
        <v>571.0483805196311</v>
      </c>
      <c r="AD5" t="n">
        <v>461393.2766436335</v>
      </c>
      <c r="AE5" t="n">
        <v>631298.6363385855</v>
      </c>
      <c r="AF5" t="n">
        <v>2.50592203075337e-06</v>
      </c>
      <c r="AG5" t="n">
        <v>17.13541666666667</v>
      </c>
      <c r="AH5" t="n">
        <v>571048.3805196311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5.1223</v>
      </c>
      <c r="E6" t="n">
        <v>19.52</v>
      </c>
      <c r="F6" t="n">
        <v>17.17</v>
      </c>
      <c r="G6" t="n">
        <v>46.82</v>
      </c>
      <c r="H6" t="n">
        <v>0.93</v>
      </c>
      <c r="I6" t="n">
        <v>22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140.88</v>
      </c>
      <c r="Q6" t="n">
        <v>183.29</v>
      </c>
      <c r="R6" t="n">
        <v>41.19</v>
      </c>
      <c r="S6" t="n">
        <v>26.24</v>
      </c>
      <c r="T6" t="n">
        <v>6542.34</v>
      </c>
      <c r="U6" t="n">
        <v>0.64</v>
      </c>
      <c r="V6" t="n">
        <v>0.89</v>
      </c>
      <c r="W6" t="n">
        <v>2.97</v>
      </c>
      <c r="X6" t="n">
        <v>0.41</v>
      </c>
      <c r="Y6" t="n">
        <v>0.5</v>
      </c>
      <c r="Z6" t="n">
        <v>10</v>
      </c>
      <c r="AA6" t="n">
        <v>455.9999150353729</v>
      </c>
      <c r="AB6" t="n">
        <v>623.919201047842</v>
      </c>
      <c r="AC6" t="n">
        <v>564.3732281759335</v>
      </c>
      <c r="AD6" t="n">
        <v>455999.9150353728</v>
      </c>
      <c r="AE6" t="n">
        <v>623919.2010478419</v>
      </c>
      <c r="AF6" t="n">
        <v>2.53387113943069e-06</v>
      </c>
      <c r="AG6" t="n">
        <v>16.94444444444444</v>
      </c>
      <c r="AH6" t="n">
        <v>564373.2281759335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5.1613</v>
      </c>
      <c r="E7" t="n">
        <v>19.38</v>
      </c>
      <c r="F7" t="n">
        <v>17.09</v>
      </c>
      <c r="G7" t="n">
        <v>56.98</v>
      </c>
      <c r="H7" t="n">
        <v>1.1</v>
      </c>
      <c r="I7" t="n">
        <v>18</v>
      </c>
      <c r="J7" t="n">
        <v>96.02</v>
      </c>
      <c r="K7" t="n">
        <v>37.55</v>
      </c>
      <c r="L7" t="n">
        <v>6</v>
      </c>
      <c r="M7" t="n">
        <v>16</v>
      </c>
      <c r="N7" t="n">
        <v>12.47</v>
      </c>
      <c r="O7" t="n">
        <v>12076.67</v>
      </c>
      <c r="P7" t="n">
        <v>139.42</v>
      </c>
      <c r="Q7" t="n">
        <v>183.29</v>
      </c>
      <c r="R7" t="n">
        <v>38.69</v>
      </c>
      <c r="S7" t="n">
        <v>26.24</v>
      </c>
      <c r="T7" t="n">
        <v>5309.02</v>
      </c>
      <c r="U7" t="n">
        <v>0.68</v>
      </c>
      <c r="V7" t="n">
        <v>0.89</v>
      </c>
      <c r="W7" t="n">
        <v>2.97</v>
      </c>
      <c r="X7" t="n">
        <v>0.34</v>
      </c>
      <c r="Y7" t="n">
        <v>0.5</v>
      </c>
      <c r="Z7" t="n">
        <v>10</v>
      </c>
      <c r="AA7" t="n">
        <v>452.5627101396259</v>
      </c>
      <c r="AB7" t="n">
        <v>619.216265670703</v>
      </c>
      <c r="AC7" t="n">
        <v>560.1191343505776</v>
      </c>
      <c r="AD7" t="n">
        <v>452562.7101396259</v>
      </c>
      <c r="AE7" t="n">
        <v>619216.265670703</v>
      </c>
      <c r="AF7" t="n">
        <v>2.553163444535388e-06</v>
      </c>
      <c r="AG7" t="n">
        <v>16.82291666666667</v>
      </c>
      <c r="AH7" t="n">
        <v>560119.1343505776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5.1795</v>
      </c>
      <c r="E8" t="n">
        <v>19.31</v>
      </c>
      <c r="F8" t="n">
        <v>17.06</v>
      </c>
      <c r="G8" t="n">
        <v>63.99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14</v>
      </c>
      <c r="N8" t="n">
        <v>12.71</v>
      </c>
      <c r="O8" t="n">
        <v>12229.54</v>
      </c>
      <c r="P8" t="n">
        <v>137.96</v>
      </c>
      <c r="Q8" t="n">
        <v>183.28</v>
      </c>
      <c r="R8" t="n">
        <v>37.77</v>
      </c>
      <c r="S8" t="n">
        <v>26.24</v>
      </c>
      <c r="T8" t="n">
        <v>4862.91</v>
      </c>
      <c r="U8" t="n">
        <v>0.6899999999999999</v>
      </c>
      <c r="V8" t="n">
        <v>0.89</v>
      </c>
      <c r="W8" t="n">
        <v>2.97</v>
      </c>
      <c r="X8" t="n">
        <v>0.31</v>
      </c>
      <c r="Y8" t="n">
        <v>0.5</v>
      </c>
      <c r="Z8" t="n">
        <v>10</v>
      </c>
      <c r="AA8" t="n">
        <v>450.1848645174269</v>
      </c>
      <c r="AB8" t="n">
        <v>615.9627923872654</v>
      </c>
      <c r="AC8" t="n">
        <v>557.1761679910327</v>
      </c>
      <c r="AD8" t="n">
        <v>450184.8645174269</v>
      </c>
      <c r="AE8" t="n">
        <v>615962.7923872654</v>
      </c>
      <c r="AF8" t="n">
        <v>2.562166520250914e-06</v>
      </c>
      <c r="AG8" t="n">
        <v>16.76215277777778</v>
      </c>
      <c r="AH8" t="n">
        <v>557176.1679910327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5.2028</v>
      </c>
      <c r="E9" t="n">
        <v>19.22</v>
      </c>
      <c r="F9" t="n">
        <v>17.02</v>
      </c>
      <c r="G9" t="n">
        <v>72.93000000000001</v>
      </c>
      <c r="H9" t="n">
        <v>1.43</v>
      </c>
      <c r="I9" t="n">
        <v>14</v>
      </c>
      <c r="J9" t="n">
        <v>98.5</v>
      </c>
      <c r="K9" t="n">
        <v>37.55</v>
      </c>
      <c r="L9" t="n">
        <v>8</v>
      </c>
      <c r="M9" t="n">
        <v>12</v>
      </c>
      <c r="N9" t="n">
        <v>12.95</v>
      </c>
      <c r="O9" t="n">
        <v>12382.79</v>
      </c>
      <c r="P9" t="n">
        <v>136.11</v>
      </c>
      <c r="Q9" t="n">
        <v>183.26</v>
      </c>
      <c r="R9" t="n">
        <v>36.56</v>
      </c>
      <c r="S9" t="n">
        <v>26.24</v>
      </c>
      <c r="T9" t="n">
        <v>4266.85</v>
      </c>
      <c r="U9" t="n">
        <v>0.72</v>
      </c>
      <c r="V9" t="n">
        <v>0.89</v>
      </c>
      <c r="W9" t="n">
        <v>2.96</v>
      </c>
      <c r="X9" t="n">
        <v>0.26</v>
      </c>
      <c r="Y9" t="n">
        <v>0.5</v>
      </c>
      <c r="Z9" t="n">
        <v>10</v>
      </c>
      <c r="AA9" t="n">
        <v>447.179228738079</v>
      </c>
      <c r="AB9" t="n">
        <v>611.8503489146693</v>
      </c>
      <c r="AC9" t="n">
        <v>553.4562103516106</v>
      </c>
      <c r="AD9" t="n">
        <v>447179.228738079</v>
      </c>
      <c r="AE9" t="n">
        <v>611850.3489146694</v>
      </c>
      <c r="AF9" t="n">
        <v>2.573692435864747e-06</v>
      </c>
      <c r="AG9" t="n">
        <v>16.68402777777778</v>
      </c>
      <c r="AH9" t="n">
        <v>553456.2103516106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5.2234</v>
      </c>
      <c r="E10" t="n">
        <v>19.14</v>
      </c>
      <c r="F10" t="n">
        <v>16.98</v>
      </c>
      <c r="G10" t="n">
        <v>84.89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10</v>
      </c>
      <c r="N10" t="n">
        <v>13.2</v>
      </c>
      <c r="O10" t="n">
        <v>12536.43</v>
      </c>
      <c r="P10" t="n">
        <v>134.88</v>
      </c>
      <c r="Q10" t="n">
        <v>183.27</v>
      </c>
      <c r="R10" t="n">
        <v>35.14</v>
      </c>
      <c r="S10" t="n">
        <v>26.24</v>
      </c>
      <c r="T10" t="n">
        <v>3565.02</v>
      </c>
      <c r="U10" t="n">
        <v>0.75</v>
      </c>
      <c r="V10" t="n">
        <v>0.9</v>
      </c>
      <c r="W10" t="n">
        <v>2.96</v>
      </c>
      <c r="X10" t="n">
        <v>0.22</v>
      </c>
      <c r="Y10" t="n">
        <v>0.5</v>
      </c>
      <c r="Z10" t="n">
        <v>10</v>
      </c>
      <c r="AA10" t="n">
        <v>444.9501462308904</v>
      </c>
      <c r="AB10" t="n">
        <v>608.8004198881541</v>
      </c>
      <c r="AC10" t="n">
        <v>550.6973622707837</v>
      </c>
      <c r="AD10" t="n">
        <v>444950.1462308904</v>
      </c>
      <c r="AE10" t="n">
        <v>608800.4198881541</v>
      </c>
      <c r="AF10" t="n">
        <v>2.583882730355946e-06</v>
      </c>
      <c r="AG10" t="n">
        <v>16.61458333333333</v>
      </c>
      <c r="AH10" t="n">
        <v>550697.3622707837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5.2374</v>
      </c>
      <c r="E11" t="n">
        <v>19.09</v>
      </c>
      <c r="F11" t="n">
        <v>16.95</v>
      </c>
      <c r="G11" t="n">
        <v>92.43000000000001</v>
      </c>
      <c r="H11" t="n">
        <v>1.74</v>
      </c>
      <c r="I11" t="n">
        <v>11</v>
      </c>
      <c r="J11" t="n">
        <v>101</v>
      </c>
      <c r="K11" t="n">
        <v>37.55</v>
      </c>
      <c r="L11" t="n">
        <v>10</v>
      </c>
      <c r="M11" t="n">
        <v>9</v>
      </c>
      <c r="N11" t="n">
        <v>13.45</v>
      </c>
      <c r="O11" t="n">
        <v>12690.46</v>
      </c>
      <c r="P11" t="n">
        <v>133.35</v>
      </c>
      <c r="Q11" t="n">
        <v>183.26</v>
      </c>
      <c r="R11" t="n">
        <v>34.09</v>
      </c>
      <c r="S11" t="n">
        <v>26.24</v>
      </c>
      <c r="T11" t="n">
        <v>3044.84</v>
      </c>
      <c r="U11" t="n">
        <v>0.77</v>
      </c>
      <c r="V11" t="n">
        <v>0.9</v>
      </c>
      <c r="W11" t="n">
        <v>2.96</v>
      </c>
      <c r="X11" t="n">
        <v>0.19</v>
      </c>
      <c r="Y11" t="n">
        <v>0.5</v>
      </c>
      <c r="Z11" t="n">
        <v>10</v>
      </c>
      <c r="AA11" t="n">
        <v>442.7139602332716</v>
      </c>
      <c r="AB11" t="n">
        <v>605.7407715526485</v>
      </c>
      <c r="AC11" t="n">
        <v>547.9297224781754</v>
      </c>
      <c r="AD11" t="n">
        <v>442713.9602332716</v>
      </c>
      <c r="AE11" t="n">
        <v>605740.7715526485</v>
      </c>
      <c r="AF11" t="n">
        <v>2.590808173214043e-06</v>
      </c>
      <c r="AG11" t="n">
        <v>16.57118055555556</v>
      </c>
      <c r="AH11" t="n">
        <v>547929.7224781754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5.2486</v>
      </c>
      <c r="E12" t="n">
        <v>19.05</v>
      </c>
      <c r="F12" t="n">
        <v>16.92</v>
      </c>
      <c r="G12" t="n">
        <v>101.54</v>
      </c>
      <c r="H12" t="n">
        <v>1.89</v>
      </c>
      <c r="I12" t="n">
        <v>10</v>
      </c>
      <c r="J12" t="n">
        <v>102.25</v>
      </c>
      <c r="K12" t="n">
        <v>37.55</v>
      </c>
      <c r="L12" t="n">
        <v>11</v>
      </c>
      <c r="M12" t="n">
        <v>8</v>
      </c>
      <c r="N12" t="n">
        <v>13.7</v>
      </c>
      <c r="O12" t="n">
        <v>12844.88</v>
      </c>
      <c r="P12" t="n">
        <v>132.66</v>
      </c>
      <c r="Q12" t="n">
        <v>183.26</v>
      </c>
      <c r="R12" t="n">
        <v>33.44</v>
      </c>
      <c r="S12" t="n">
        <v>26.24</v>
      </c>
      <c r="T12" t="n">
        <v>2724.59</v>
      </c>
      <c r="U12" t="n">
        <v>0.78</v>
      </c>
      <c r="V12" t="n">
        <v>0.9</v>
      </c>
      <c r="W12" t="n">
        <v>2.96</v>
      </c>
      <c r="X12" t="n">
        <v>0.17</v>
      </c>
      <c r="Y12" t="n">
        <v>0.5</v>
      </c>
      <c r="Z12" t="n">
        <v>10</v>
      </c>
      <c r="AA12" t="n">
        <v>441.4658018921311</v>
      </c>
      <c r="AB12" t="n">
        <v>604.0329862454403</v>
      </c>
      <c r="AC12" t="n">
        <v>546.3849258037955</v>
      </c>
      <c r="AD12" t="n">
        <v>441465.8018921312</v>
      </c>
      <c r="AE12" t="n">
        <v>604032.9862454403</v>
      </c>
      <c r="AF12" t="n">
        <v>2.596348527500521e-06</v>
      </c>
      <c r="AG12" t="n">
        <v>16.53645833333333</v>
      </c>
      <c r="AH12" t="n">
        <v>546384.9258037955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5.2539</v>
      </c>
      <c r="E13" t="n">
        <v>19.03</v>
      </c>
      <c r="F13" t="n">
        <v>16.92</v>
      </c>
      <c r="G13" t="n">
        <v>112.82</v>
      </c>
      <c r="H13" t="n">
        <v>2.04</v>
      </c>
      <c r="I13" t="n">
        <v>9</v>
      </c>
      <c r="J13" t="n">
        <v>103.51</v>
      </c>
      <c r="K13" t="n">
        <v>37.55</v>
      </c>
      <c r="L13" t="n">
        <v>12</v>
      </c>
      <c r="M13" t="n">
        <v>7</v>
      </c>
      <c r="N13" t="n">
        <v>13.95</v>
      </c>
      <c r="O13" t="n">
        <v>12999.7</v>
      </c>
      <c r="P13" t="n">
        <v>130.9</v>
      </c>
      <c r="Q13" t="n">
        <v>183.27</v>
      </c>
      <c r="R13" t="n">
        <v>33.53</v>
      </c>
      <c r="S13" t="n">
        <v>26.24</v>
      </c>
      <c r="T13" t="n">
        <v>2774.22</v>
      </c>
      <c r="U13" t="n">
        <v>0.78</v>
      </c>
      <c r="V13" t="n">
        <v>0.9</v>
      </c>
      <c r="W13" t="n">
        <v>2.95</v>
      </c>
      <c r="X13" t="n">
        <v>0.17</v>
      </c>
      <c r="Y13" t="n">
        <v>0.5</v>
      </c>
      <c r="Z13" t="n">
        <v>10</v>
      </c>
      <c r="AA13" t="n">
        <v>439.442969670724</v>
      </c>
      <c r="AB13" t="n">
        <v>601.2652579590518</v>
      </c>
      <c r="AC13" t="n">
        <v>543.8813456205288</v>
      </c>
      <c r="AD13" t="n">
        <v>439442.969670724</v>
      </c>
      <c r="AE13" t="n">
        <v>601265.2579590519</v>
      </c>
      <c r="AF13" t="n">
        <v>2.5989703022968e-06</v>
      </c>
      <c r="AG13" t="n">
        <v>16.51909722222222</v>
      </c>
      <c r="AH13" t="n">
        <v>543881.3456205288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5.2562</v>
      </c>
      <c r="E14" t="n">
        <v>19.02</v>
      </c>
      <c r="F14" t="n">
        <v>16.91</v>
      </c>
      <c r="G14" t="n">
        <v>112.77</v>
      </c>
      <c r="H14" t="n">
        <v>2.18</v>
      </c>
      <c r="I14" t="n">
        <v>9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129.79</v>
      </c>
      <c r="Q14" t="n">
        <v>183.26</v>
      </c>
      <c r="R14" t="n">
        <v>33.27</v>
      </c>
      <c r="S14" t="n">
        <v>26.24</v>
      </c>
      <c r="T14" t="n">
        <v>2644.05</v>
      </c>
      <c r="U14" t="n">
        <v>0.79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438.1722098772237</v>
      </c>
      <c r="AB14" t="n">
        <v>599.5265483476193</v>
      </c>
      <c r="AC14" t="n">
        <v>542.3085760141171</v>
      </c>
      <c r="AD14" t="n">
        <v>438172.2098772237</v>
      </c>
      <c r="AE14" t="n">
        <v>599526.5483476192</v>
      </c>
      <c r="AF14" t="n">
        <v>2.600108053623488e-06</v>
      </c>
      <c r="AG14" t="n">
        <v>16.51041666666667</v>
      </c>
      <c r="AH14" t="n">
        <v>542308.5760141171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5.2675</v>
      </c>
      <c r="E15" t="n">
        <v>18.98</v>
      </c>
      <c r="F15" t="n">
        <v>16.89</v>
      </c>
      <c r="G15" t="n">
        <v>126.7</v>
      </c>
      <c r="H15" t="n">
        <v>2.33</v>
      </c>
      <c r="I15" t="n">
        <v>8</v>
      </c>
      <c r="J15" t="n">
        <v>106.03</v>
      </c>
      <c r="K15" t="n">
        <v>37.55</v>
      </c>
      <c r="L15" t="n">
        <v>14</v>
      </c>
      <c r="M15" t="n">
        <v>6</v>
      </c>
      <c r="N15" t="n">
        <v>14.47</v>
      </c>
      <c r="O15" t="n">
        <v>13310.53</v>
      </c>
      <c r="P15" t="n">
        <v>128.9</v>
      </c>
      <c r="Q15" t="n">
        <v>183.26</v>
      </c>
      <c r="R15" t="n">
        <v>32.5</v>
      </c>
      <c r="S15" t="n">
        <v>26.24</v>
      </c>
      <c r="T15" t="n">
        <v>2268.36</v>
      </c>
      <c r="U15" t="n">
        <v>0.8100000000000001</v>
      </c>
      <c r="V15" t="n">
        <v>0.9</v>
      </c>
      <c r="W15" t="n">
        <v>2.95</v>
      </c>
      <c r="X15" t="n">
        <v>0.14</v>
      </c>
      <c r="Y15" t="n">
        <v>0.5</v>
      </c>
      <c r="Z15" t="n">
        <v>10</v>
      </c>
      <c r="AA15" t="n">
        <v>427.511890904653</v>
      </c>
      <c r="AB15" t="n">
        <v>584.9406296292672</v>
      </c>
      <c r="AC15" t="n">
        <v>529.114716906779</v>
      </c>
      <c r="AD15" t="n">
        <v>427511.890904653</v>
      </c>
      <c r="AE15" t="n">
        <v>584940.6296292671</v>
      </c>
      <c r="AF15" t="n">
        <v>2.605697875358951e-06</v>
      </c>
      <c r="AG15" t="n">
        <v>16.47569444444444</v>
      </c>
      <c r="AH15" t="n">
        <v>529114.716906779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5.2648</v>
      </c>
      <c r="E16" t="n">
        <v>18.99</v>
      </c>
      <c r="F16" t="n">
        <v>16.9</v>
      </c>
      <c r="G16" t="n">
        <v>126.77</v>
      </c>
      <c r="H16" t="n">
        <v>2.46</v>
      </c>
      <c r="I16" t="n">
        <v>8</v>
      </c>
      <c r="J16" t="n">
        <v>107.29</v>
      </c>
      <c r="K16" t="n">
        <v>37.55</v>
      </c>
      <c r="L16" t="n">
        <v>15</v>
      </c>
      <c r="M16" t="n">
        <v>6</v>
      </c>
      <c r="N16" t="n">
        <v>14.74</v>
      </c>
      <c r="O16" t="n">
        <v>13466.55</v>
      </c>
      <c r="P16" t="n">
        <v>126.7</v>
      </c>
      <c r="Q16" t="n">
        <v>183.26</v>
      </c>
      <c r="R16" t="n">
        <v>32.8</v>
      </c>
      <c r="S16" t="n">
        <v>26.24</v>
      </c>
      <c r="T16" t="n">
        <v>2418.52</v>
      </c>
      <c r="U16" t="n">
        <v>0.8</v>
      </c>
      <c r="V16" t="n">
        <v>0.9</v>
      </c>
      <c r="W16" t="n">
        <v>2.95</v>
      </c>
      <c r="X16" t="n">
        <v>0.15</v>
      </c>
      <c r="Y16" t="n">
        <v>0.5</v>
      </c>
      <c r="Z16" t="n">
        <v>10</v>
      </c>
      <c r="AA16" t="n">
        <v>425.3727174705143</v>
      </c>
      <c r="AB16" t="n">
        <v>582.0137181630072</v>
      </c>
      <c r="AC16" t="n">
        <v>526.4671457629127</v>
      </c>
      <c r="AD16" t="n">
        <v>425372.7174705142</v>
      </c>
      <c r="AE16" t="n">
        <v>582013.7181630072</v>
      </c>
      <c r="AF16" t="n">
        <v>2.604362254236318e-06</v>
      </c>
      <c r="AG16" t="n">
        <v>16.484375</v>
      </c>
      <c r="AH16" t="n">
        <v>526467.1457629127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5.2776</v>
      </c>
      <c r="E17" t="n">
        <v>18.95</v>
      </c>
      <c r="F17" t="n">
        <v>16.88</v>
      </c>
      <c r="G17" t="n">
        <v>144.65</v>
      </c>
      <c r="H17" t="n">
        <v>2.6</v>
      </c>
      <c r="I17" t="n">
        <v>7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126.67</v>
      </c>
      <c r="Q17" t="n">
        <v>183.26</v>
      </c>
      <c r="R17" t="n">
        <v>32.04</v>
      </c>
      <c r="S17" t="n">
        <v>26.24</v>
      </c>
      <c r="T17" t="n">
        <v>2041</v>
      </c>
      <c r="U17" t="n">
        <v>0.82</v>
      </c>
      <c r="V17" t="n">
        <v>0.9</v>
      </c>
      <c r="W17" t="n">
        <v>2.95</v>
      </c>
      <c r="X17" t="n">
        <v>0.12</v>
      </c>
      <c r="Y17" t="n">
        <v>0.5</v>
      </c>
      <c r="Z17" t="n">
        <v>10</v>
      </c>
      <c r="AA17" t="n">
        <v>424.806745964322</v>
      </c>
      <c r="AB17" t="n">
        <v>581.2393309793343</v>
      </c>
      <c r="AC17" t="n">
        <v>525.7666650051904</v>
      </c>
      <c r="AD17" t="n">
        <v>424806.745964322</v>
      </c>
      <c r="AE17" t="n">
        <v>581239.3309793343</v>
      </c>
      <c r="AF17" t="n">
        <v>2.610694087706578e-06</v>
      </c>
      <c r="AG17" t="n">
        <v>16.44965277777778</v>
      </c>
      <c r="AH17" t="n">
        <v>525766.6650051904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5.277</v>
      </c>
      <c r="E18" t="n">
        <v>18.95</v>
      </c>
      <c r="F18" t="n">
        <v>16.88</v>
      </c>
      <c r="G18" t="n">
        <v>144.67</v>
      </c>
      <c r="H18" t="n">
        <v>2.73</v>
      </c>
      <c r="I18" t="n">
        <v>7</v>
      </c>
      <c r="J18" t="n">
        <v>109.83</v>
      </c>
      <c r="K18" t="n">
        <v>37.55</v>
      </c>
      <c r="L18" t="n">
        <v>17</v>
      </c>
      <c r="M18" t="n">
        <v>5</v>
      </c>
      <c r="N18" t="n">
        <v>15.28</v>
      </c>
      <c r="O18" t="n">
        <v>13779.95</v>
      </c>
      <c r="P18" t="n">
        <v>124.64</v>
      </c>
      <c r="Q18" t="n">
        <v>183.28</v>
      </c>
      <c r="R18" t="n">
        <v>32.14</v>
      </c>
      <c r="S18" t="n">
        <v>26.24</v>
      </c>
      <c r="T18" t="n">
        <v>2091.58</v>
      </c>
      <c r="U18" t="n">
        <v>0.82</v>
      </c>
      <c r="V18" t="n">
        <v>0.9</v>
      </c>
      <c r="W18" t="n">
        <v>2.95</v>
      </c>
      <c r="X18" t="n">
        <v>0.12</v>
      </c>
      <c r="Y18" t="n">
        <v>0.5</v>
      </c>
      <c r="Z18" t="n">
        <v>10</v>
      </c>
      <c r="AA18" t="n">
        <v>422.7349698638688</v>
      </c>
      <c r="AB18" t="n">
        <v>578.4046355183832</v>
      </c>
      <c r="AC18" t="n">
        <v>523.2025089005125</v>
      </c>
      <c r="AD18" t="n">
        <v>422734.9698638688</v>
      </c>
      <c r="AE18" t="n">
        <v>578404.6355183832</v>
      </c>
      <c r="AF18" t="n">
        <v>2.61039728301266e-06</v>
      </c>
      <c r="AG18" t="n">
        <v>16.44965277777778</v>
      </c>
      <c r="AH18" t="n">
        <v>523202.5089005125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5.2909</v>
      </c>
      <c r="E19" t="n">
        <v>18.9</v>
      </c>
      <c r="F19" t="n">
        <v>16.85</v>
      </c>
      <c r="G19" t="n">
        <v>168.47</v>
      </c>
      <c r="H19" t="n">
        <v>2.86</v>
      </c>
      <c r="I19" t="n">
        <v>6</v>
      </c>
      <c r="J19" t="n">
        <v>111.11</v>
      </c>
      <c r="K19" t="n">
        <v>37.55</v>
      </c>
      <c r="L19" t="n">
        <v>18</v>
      </c>
      <c r="M19" t="n">
        <v>3</v>
      </c>
      <c r="N19" t="n">
        <v>15.55</v>
      </c>
      <c r="O19" t="n">
        <v>13937.22</v>
      </c>
      <c r="P19" t="n">
        <v>122.81</v>
      </c>
      <c r="Q19" t="n">
        <v>183.26</v>
      </c>
      <c r="R19" t="n">
        <v>31.08</v>
      </c>
      <c r="S19" t="n">
        <v>26.24</v>
      </c>
      <c r="T19" t="n">
        <v>1565.08</v>
      </c>
      <c r="U19" t="n">
        <v>0.84</v>
      </c>
      <c r="V19" t="n">
        <v>0.9</v>
      </c>
      <c r="W19" t="n">
        <v>2.95</v>
      </c>
      <c r="X19" t="n">
        <v>0.09</v>
      </c>
      <c r="Y19" t="n">
        <v>0.5</v>
      </c>
      <c r="Z19" t="n">
        <v>10</v>
      </c>
      <c r="AA19" t="n">
        <v>420.2506974801746</v>
      </c>
      <c r="AB19" t="n">
        <v>575.0055444446502</v>
      </c>
      <c r="AC19" t="n">
        <v>520.1278223082024</v>
      </c>
      <c r="AD19" t="n">
        <v>420250.6974801745</v>
      </c>
      <c r="AE19" t="n">
        <v>575005.5444446503</v>
      </c>
      <c r="AF19" t="n">
        <v>2.617273258421771e-06</v>
      </c>
      <c r="AG19" t="n">
        <v>16.40625</v>
      </c>
      <c r="AH19" t="n">
        <v>520127.8223082024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5.2875</v>
      </c>
      <c r="E20" t="n">
        <v>18.91</v>
      </c>
      <c r="F20" t="n">
        <v>16.86</v>
      </c>
      <c r="G20" t="n">
        <v>168.59</v>
      </c>
      <c r="H20" t="n">
        <v>2.98</v>
      </c>
      <c r="I20" t="n">
        <v>6</v>
      </c>
      <c r="J20" t="n">
        <v>112.39</v>
      </c>
      <c r="K20" t="n">
        <v>37.55</v>
      </c>
      <c r="L20" t="n">
        <v>19</v>
      </c>
      <c r="M20" t="n">
        <v>1</v>
      </c>
      <c r="N20" t="n">
        <v>15.83</v>
      </c>
      <c r="O20" t="n">
        <v>14094.9</v>
      </c>
      <c r="P20" t="n">
        <v>123.85</v>
      </c>
      <c r="Q20" t="n">
        <v>183.28</v>
      </c>
      <c r="R20" t="n">
        <v>31.4</v>
      </c>
      <c r="S20" t="n">
        <v>26.24</v>
      </c>
      <c r="T20" t="n">
        <v>1728.71</v>
      </c>
      <c r="U20" t="n">
        <v>0.84</v>
      </c>
      <c r="V20" t="n">
        <v>0.9</v>
      </c>
      <c r="W20" t="n">
        <v>2.95</v>
      </c>
      <c r="X20" t="n">
        <v>0.1</v>
      </c>
      <c r="Y20" t="n">
        <v>0.5</v>
      </c>
      <c r="Z20" t="n">
        <v>10</v>
      </c>
      <c r="AA20" t="n">
        <v>421.4762886508629</v>
      </c>
      <c r="AB20" t="n">
        <v>576.6824523536526</v>
      </c>
      <c r="AC20" t="n">
        <v>521.6446884799244</v>
      </c>
      <c r="AD20" t="n">
        <v>421476.2886508629</v>
      </c>
      <c r="AE20" t="n">
        <v>576682.4523536526</v>
      </c>
      <c r="AF20" t="n">
        <v>2.615591365156233e-06</v>
      </c>
      <c r="AG20" t="n">
        <v>16.41493055555556</v>
      </c>
      <c r="AH20" t="n">
        <v>521644.6884799244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5.287</v>
      </c>
      <c r="E21" t="n">
        <v>18.91</v>
      </c>
      <c r="F21" t="n">
        <v>16.86</v>
      </c>
      <c r="G21" t="n">
        <v>168.61</v>
      </c>
      <c r="H21" t="n">
        <v>3.1</v>
      </c>
      <c r="I21" t="n">
        <v>6</v>
      </c>
      <c r="J21" t="n">
        <v>113.67</v>
      </c>
      <c r="K21" t="n">
        <v>37.55</v>
      </c>
      <c r="L21" t="n">
        <v>20</v>
      </c>
      <c r="M21" t="n">
        <v>0</v>
      </c>
      <c r="N21" t="n">
        <v>16.12</v>
      </c>
      <c r="O21" t="n">
        <v>14253</v>
      </c>
      <c r="P21" t="n">
        <v>125.17</v>
      </c>
      <c r="Q21" t="n">
        <v>183.26</v>
      </c>
      <c r="R21" t="n">
        <v>31.4</v>
      </c>
      <c r="S21" t="n">
        <v>26.24</v>
      </c>
      <c r="T21" t="n">
        <v>1725.24</v>
      </c>
      <c r="U21" t="n">
        <v>0.84</v>
      </c>
      <c r="V21" t="n">
        <v>0.9</v>
      </c>
      <c r="W21" t="n">
        <v>2.95</v>
      </c>
      <c r="X21" t="n">
        <v>0.11</v>
      </c>
      <c r="Y21" t="n">
        <v>0.5</v>
      </c>
      <c r="Z21" t="n">
        <v>10</v>
      </c>
      <c r="AA21" t="n">
        <v>422.8526957980334</v>
      </c>
      <c r="AB21" t="n">
        <v>578.5657133352089</v>
      </c>
      <c r="AC21" t="n">
        <v>523.3482136765746</v>
      </c>
      <c r="AD21" t="n">
        <v>422852.6957980334</v>
      </c>
      <c r="AE21" t="n">
        <v>578565.7133352089</v>
      </c>
      <c r="AF21" t="n">
        <v>2.615344027911301e-06</v>
      </c>
      <c r="AG21" t="n">
        <v>16.41493055555556</v>
      </c>
      <c r="AH21" t="n">
        <v>523348.2136765745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3.1253</v>
      </c>
      <c r="E2" t="n">
        <v>32</v>
      </c>
      <c r="F2" t="n">
        <v>21.16</v>
      </c>
      <c r="G2" t="n">
        <v>5.93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297.16</v>
      </c>
      <c r="Q2" t="n">
        <v>183.47</v>
      </c>
      <c r="R2" t="n">
        <v>165.19</v>
      </c>
      <c r="S2" t="n">
        <v>26.24</v>
      </c>
      <c r="T2" t="n">
        <v>67582.74000000001</v>
      </c>
      <c r="U2" t="n">
        <v>0.16</v>
      </c>
      <c r="V2" t="n">
        <v>0.72</v>
      </c>
      <c r="W2" t="n">
        <v>3.3</v>
      </c>
      <c r="X2" t="n">
        <v>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4.0245</v>
      </c>
      <c r="E3" t="n">
        <v>24.85</v>
      </c>
      <c r="F3" t="n">
        <v>18.64</v>
      </c>
      <c r="G3" t="n">
        <v>11.77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261.55</v>
      </c>
      <c r="Q3" t="n">
        <v>183.28</v>
      </c>
      <c r="R3" t="n">
        <v>86.84999999999999</v>
      </c>
      <c r="S3" t="n">
        <v>26.24</v>
      </c>
      <c r="T3" t="n">
        <v>29007.43</v>
      </c>
      <c r="U3" t="n">
        <v>0.3</v>
      </c>
      <c r="V3" t="n">
        <v>0.82</v>
      </c>
      <c r="W3" t="n">
        <v>3.09</v>
      </c>
      <c r="X3" t="n">
        <v>1.88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4.3632</v>
      </c>
      <c r="E4" t="n">
        <v>22.92</v>
      </c>
      <c r="F4" t="n">
        <v>17.99</v>
      </c>
      <c r="G4" t="n">
        <v>17.41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252.37</v>
      </c>
      <c r="Q4" t="n">
        <v>183.32</v>
      </c>
      <c r="R4" t="n">
        <v>66.40000000000001</v>
      </c>
      <c r="S4" t="n">
        <v>26.24</v>
      </c>
      <c r="T4" t="n">
        <v>18946.84</v>
      </c>
      <c r="U4" t="n">
        <v>0.4</v>
      </c>
      <c r="V4" t="n">
        <v>0.85</v>
      </c>
      <c r="W4" t="n">
        <v>3.05</v>
      </c>
      <c r="X4" t="n">
        <v>1.23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4.5518</v>
      </c>
      <c r="E5" t="n">
        <v>21.97</v>
      </c>
      <c r="F5" t="n">
        <v>17.66</v>
      </c>
      <c r="G5" t="n">
        <v>23.04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247.57</v>
      </c>
      <c r="Q5" t="n">
        <v>183.28</v>
      </c>
      <c r="R5" t="n">
        <v>56.42</v>
      </c>
      <c r="S5" t="n">
        <v>26.24</v>
      </c>
      <c r="T5" t="n">
        <v>14037.06</v>
      </c>
      <c r="U5" t="n">
        <v>0.47</v>
      </c>
      <c r="V5" t="n">
        <v>0.86</v>
      </c>
      <c r="W5" t="n">
        <v>3.02</v>
      </c>
      <c r="X5" t="n">
        <v>0.91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4.6775</v>
      </c>
      <c r="E6" t="n">
        <v>21.38</v>
      </c>
      <c r="F6" t="n">
        <v>17.46</v>
      </c>
      <c r="G6" t="n">
        <v>29.1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244.69</v>
      </c>
      <c r="Q6" t="n">
        <v>183.28</v>
      </c>
      <c r="R6" t="n">
        <v>50.24</v>
      </c>
      <c r="S6" t="n">
        <v>26.24</v>
      </c>
      <c r="T6" t="n">
        <v>10995.72</v>
      </c>
      <c r="U6" t="n">
        <v>0.52</v>
      </c>
      <c r="V6" t="n">
        <v>0.87</v>
      </c>
      <c r="W6" t="n">
        <v>3</v>
      </c>
      <c r="X6" t="n">
        <v>0.71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4.7579</v>
      </c>
      <c r="E7" t="n">
        <v>21.02</v>
      </c>
      <c r="F7" t="n">
        <v>17.33</v>
      </c>
      <c r="G7" t="n">
        <v>34.67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242.77</v>
      </c>
      <c r="Q7" t="n">
        <v>183.29</v>
      </c>
      <c r="R7" t="n">
        <v>46.24</v>
      </c>
      <c r="S7" t="n">
        <v>26.24</v>
      </c>
      <c r="T7" t="n">
        <v>9024</v>
      </c>
      <c r="U7" t="n">
        <v>0.57</v>
      </c>
      <c r="V7" t="n">
        <v>0.88</v>
      </c>
      <c r="W7" t="n">
        <v>2.99</v>
      </c>
      <c r="X7" t="n">
        <v>0.58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4.8099</v>
      </c>
      <c r="E8" t="n">
        <v>20.79</v>
      </c>
      <c r="F8" t="n">
        <v>17.26</v>
      </c>
      <c r="G8" t="n">
        <v>39.84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241.55</v>
      </c>
      <c r="Q8" t="n">
        <v>183.31</v>
      </c>
      <c r="R8" t="n">
        <v>44.12</v>
      </c>
      <c r="S8" t="n">
        <v>26.24</v>
      </c>
      <c r="T8" t="n">
        <v>7983.92</v>
      </c>
      <c r="U8" t="n">
        <v>0.59</v>
      </c>
      <c r="V8" t="n">
        <v>0.88</v>
      </c>
      <c r="W8" t="n">
        <v>2.98</v>
      </c>
      <c r="X8" t="n">
        <v>0.51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4.8508</v>
      </c>
      <c r="E9" t="n">
        <v>20.62</v>
      </c>
      <c r="F9" t="n">
        <v>17.2</v>
      </c>
      <c r="G9" t="n">
        <v>44.88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240.76</v>
      </c>
      <c r="Q9" t="n">
        <v>183.27</v>
      </c>
      <c r="R9" t="n">
        <v>42</v>
      </c>
      <c r="S9" t="n">
        <v>26.24</v>
      </c>
      <c r="T9" t="n">
        <v>6941.78</v>
      </c>
      <c r="U9" t="n">
        <v>0.62</v>
      </c>
      <c r="V9" t="n">
        <v>0.88</v>
      </c>
      <c r="W9" t="n">
        <v>2.98</v>
      </c>
      <c r="X9" t="n">
        <v>0.45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4.8819</v>
      </c>
      <c r="E10" t="n">
        <v>20.48</v>
      </c>
      <c r="F10" t="n">
        <v>17.15</v>
      </c>
      <c r="G10" t="n">
        <v>49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239.65</v>
      </c>
      <c r="Q10" t="n">
        <v>183.28</v>
      </c>
      <c r="R10" t="n">
        <v>40.5</v>
      </c>
      <c r="S10" t="n">
        <v>26.24</v>
      </c>
      <c r="T10" t="n">
        <v>6199.2</v>
      </c>
      <c r="U10" t="n">
        <v>0.65</v>
      </c>
      <c r="V10" t="n">
        <v>0.89</v>
      </c>
      <c r="W10" t="n">
        <v>2.97</v>
      </c>
      <c r="X10" t="n">
        <v>0.39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4.9112</v>
      </c>
      <c r="E11" t="n">
        <v>20.36</v>
      </c>
      <c r="F11" t="n">
        <v>17.11</v>
      </c>
      <c r="G11" t="n">
        <v>54.02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239.11</v>
      </c>
      <c r="Q11" t="n">
        <v>183.28</v>
      </c>
      <c r="R11" t="n">
        <v>39.11</v>
      </c>
      <c r="S11" t="n">
        <v>26.24</v>
      </c>
      <c r="T11" t="n">
        <v>5513.97</v>
      </c>
      <c r="U11" t="n">
        <v>0.67</v>
      </c>
      <c r="V11" t="n">
        <v>0.89</v>
      </c>
      <c r="W11" t="n">
        <v>2.97</v>
      </c>
      <c r="X11" t="n">
        <v>0.35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4.9348</v>
      </c>
      <c r="E12" t="n">
        <v>20.26</v>
      </c>
      <c r="F12" t="n">
        <v>17.09</v>
      </c>
      <c r="G12" t="n">
        <v>60.3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238.74</v>
      </c>
      <c r="Q12" t="n">
        <v>183.27</v>
      </c>
      <c r="R12" t="n">
        <v>38.66</v>
      </c>
      <c r="S12" t="n">
        <v>26.24</v>
      </c>
      <c r="T12" t="n">
        <v>5302.18</v>
      </c>
      <c r="U12" t="n">
        <v>0.68</v>
      </c>
      <c r="V12" t="n">
        <v>0.89</v>
      </c>
      <c r="W12" t="n">
        <v>2.96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4.9521</v>
      </c>
      <c r="E13" t="n">
        <v>20.19</v>
      </c>
      <c r="F13" t="n">
        <v>17.05</v>
      </c>
      <c r="G13" t="n">
        <v>63.95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238.38</v>
      </c>
      <c r="Q13" t="n">
        <v>183.29</v>
      </c>
      <c r="R13" t="n">
        <v>37.54</v>
      </c>
      <c r="S13" t="n">
        <v>26.24</v>
      </c>
      <c r="T13" t="n">
        <v>4748.29</v>
      </c>
      <c r="U13" t="n">
        <v>0.7</v>
      </c>
      <c r="V13" t="n">
        <v>0.89</v>
      </c>
      <c r="W13" t="n">
        <v>2.96</v>
      </c>
      <c r="X13" t="n">
        <v>0.3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4.9672</v>
      </c>
      <c r="E14" t="n">
        <v>20.13</v>
      </c>
      <c r="F14" t="n">
        <v>17.03</v>
      </c>
      <c r="G14" t="n">
        <v>68.13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237.75</v>
      </c>
      <c r="Q14" t="n">
        <v>183.27</v>
      </c>
      <c r="R14" t="n">
        <v>36.76</v>
      </c>
      <c r="S14" t="n">
        <v>26.24</v>
      </c>
      <c r="T14" t="n">
        <v>4362.72</v>
      </c>
      <c r="U14" t="n">
        <v>0.71</v>
      </c>
      <c r="V14" t="n">
        <v>0.89</v>
      </c>
      <c r="W14" t="n">
        <v>2.96</v>
      </c>
      <c r="X14" t="n">
        <v>0.28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4.9797</v>
      </c>
      <c r="E15" t="n">
        <v>20.08</v>
      </c>
      <c r="F15" t="n">
        <v>17.02</v>
      </c>
      <c r="G15" t="n">
        <v>72.94</v>
      </c>
      <c r="H15" t="n">
        <v>1.15</v>
      </c>
      <c r="I15" t="n">
        <v>14</v>
      </c>
      <c r="J15" t="n">
        <v>215.41</v>
      </c>
      <c r="K15" t="n">
        <v>54.38</v>
      </c>
      <c r="L15" t="n">
        <v>14</v>
      </c>
      <c r="M15" t="n">
        <v>12</v>
      </c>
      <c r="N15" t="n">
        <v>47.03</v>
      </c>
      <c r="O15" t="n">
        <v>26801</v>
      </c>
      <c r="P15" t="n">
        <v>237.42</v>
      </c>
      <c r="Q15" t="n">
        <v>183.26</v>
      </c>
      <c r="R15" t="n">
        <v>36.56</v>
      </c>
      <c r="S15" t="n">
        <v>26.24</v>
      </c>
      <c r="T15" t="n">
        <v>4265.32</v>
      </c>
      <c r="U15" t="n">
        <v>0.72</v>
      </c>
      <c r="V15" t="n">
        <v>0.89</v>
      </c>
      <c r="W15" t="n">
        <v>2.96</v>
      </c>
      <c r="X15" t="n">
        <v>0.26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4.9982</v>
      </c>
      <c r="E16" t="n">
        <v>20.01</v>
      </c>
      <c r="F16" t="n">
        <v>16.98</v>
      </c>
      <c r="G16" t="n">
        <v>78.39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237.25</v>
      </c>
      <c r="Q16" t="n">
        <v>183.26</v>
      </c>
      <c r="R16" t="n">
        <v>35.45</v>
      </c>
      <c r="S16" t="n">
        <v>26.24</v>
      </c>
      <c r="T16" t="n">
        <v>3717.09</v>
      </c>
      <c r="U16" t="n">
        <v>0.74</v>
      </c>
      <c r="V16" t="n">
        <v>0.9</v>
      </c>
      <c r="W16" t="n">
        <v>2.96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5.0083</v>
      </c>
      <c r="E17" t="n">
        <v>19.97</v>
      </c>
      <c r="F17" t="n">
        <v>16.98</v>
      </c>
      <c r="G17" t="n">
        <v>84.92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237.06</v>
      </c>
      <c r="Q17" t="n">
        <v>183.27</v>
      </c>
      <c r="R17" t="n">
        <v>35.2</v>
      </c>
      <c r="S17" t="n">
        <v>26.24</v>
      </c>
      <c r="T17" t="n">
        <v>3596.73</v>
      </c>
      <c r="U17" t="n">
        <v>0.75</v>
      </c>
      <c r="V17" t="n">
        <v>0.9</v>
      </c>
      <c r="W17" t="n">
        <v>2.96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5.024</v>
      </c>
      <c r="E18" t="n">
        <v>19.9</v>
      </c>
      <c r="F18" t="n">
        <v>16.96</v>
      </c>
      <c r="G18" t="n">
        <v>92.51000000000001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236.27</v>
      </c>
      <c r="Q18" t="n">
        <v>183.28</v>
      </c>
      <c r="R18" t="n">
        <v>34.61</v>
      </c>
      <c r="S18" t="n">
        <v>26.24</v>
      </c>
      <c r="T18" t="n">
        <v>3307.12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5.025</v>
      </c>
      <c r="E19" t="n">
        <v>19.9</v>
      </c>
      <c r="F19" t="n">
        <v>16.96</v>
      </c>
      <c r="G19" t="n">
        <v>92.48999999999999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9</v>
      </c>
      <c r="N19" t="n">
        <v>49.61</v>
      </c>
      <c r="O19" t="n">
        <v>27612.53</v>
      </c>
      <c r="P19" t="n">
        <v>236.61</v>
      </c>
      <c r="Q19" t="n">
        <v>183.26</v>
      </c>
      <c r="R19" t="n">
        <v>34.47</v>
      </c>
      <c r="S19" t="n">
        <v>26.24</v>
      </c>
      <c r="T19" t="n">
        <v>3234.48</v>
      </c>
      <c r="U19" t="n">
        <v>0.76</v>
      </c>
      <c r="V19" t="n">
        <v>0.9</v>
      </c>
      <c r="W19" t="n">
        <v>2.96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5.0418</v>
      </c>
      <c r="E20" t="n">
        <v>19.83</v>
      </c>
      <c r="F20" t="n">
        <v>16.93</v>
      </c>
      <c r="G20" t="n">
        <v>101.57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236.19</v>
      </c>
      <c r="Q20" t="n">
        <v>183.26</v>
      </c>
      <c r="R20" t="n">
        <v>33.67</v>
      </c>
      <c r="S20" t="n">
        <v>26.24</v>
      </c>
      <c r="T20" t="n">
        <v>2839.85</v>
      </c>
      <c r="U20" t="n">
        <v>0.78</v>
      </c>
      <c r="V20" t="n">
        <v>0.9</v>
      </c>
      <c r="W20" t="n">
        <v>2.95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5.0424</v>
      </c>
      <c r="E21" t="n">
        <v>19.83</v>
      </c>
      <c r="F21" t="n">
        <v>16.93</v>
      </c>
      <c r="G21" t="n">
        <v>101.56</v>
      </c>
      <c r="H21" t="n">
        <v>1.58</v>
      </c>
      <c r="I21" t="n">
        <v>10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236.39</v>
      </c>
      <c r="Q21" t="n">
        <v>183.26</v>
      </c>
      <c r="R21" t="n">
        <v>33.5</v>
      </c>
      <c r="S21" t="n">
        <v>26.24</v>
      </c>
      <c r="T21" t="n">
        <v>2757.34</v>
      </c>
      <c r="U21" t="n">
        <v>0.78</v>
      </c>
      <c r="V21" t="n">
        <v>0.9</v>
      </c>
      <c r="W21" t="n">
        <v>2.96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5.0564</v>
      </c>
      <c r="E22" t="n">
        <v>19.78</v>
      </c>
      <c r="F22" t="n">
        <v>16.91</v>
      </c>
      <c r="G22" t="n">
        <v>112.74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234.96</v>
      </c>
      <c r="Q22" t="n">
        <v>183.27</v>
      </c>
      <c r="R22" t="n">
        <v>32.98</v>
      </c>
      <c r="S22" t="n">
        <v>26.24</v>
      </c>
      <c r="T22" t="n">
        <v>2503.19</v>
      </c>
      <c r="U22" t="n">
        <v>0.8</v>
      </c>
      <c r="V22" t="n">
        <v>0.9</v>
      </c>
      <c r="W22" t="n">
        <v>2.95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5.0541</v>
      </c>
      <c r="E23" t="n">
        <v>19.79</v>
      </c>
      <c r="F23" t="n">
        <v>16.92</v>
      </c>
      <c r="G23" t="n">
        <v>112.79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236</v>
      </c>
      <c r="Q23" t="n">
        <v>183.28</v>
      </c>
      <c r="R23" t="n">
        <v>33.27</v>
      </c>
      <c r="S23" t="n">
        <v>26.24</v>
      </c>
      <c r="T23" t="n">
        <v>2646.41</v>
      </c>
      <c r="U23" t="n">
        <v>0.79</v>
      </c>
      <c r="V23" t="n">
        <v>0.9</v>
      </c>
      <c r="W23" t="n">
        <v>2.96</v>
      </c>
      <c r="X23" t="n">
        <v>0.16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5.0547</v>
      </c>
      <c r="E24" t="n">
        <v>19.78</v>
      </c>
      <c r="F24" t="n">
        <v>16.92</v>
      </c>
      <c r="G24" t="n">
        <v>112.78</v>
      </c>
      <c r="H24" t="n">
        <v>1.77</v>
      </c>
      <c r="I24" t="n">
        <v>9</v>
      </c>
      <c r="J24" t="n">
        <v>230.38</v>
      </c>
      <c r="K24" t="n">
        <v>54.38</v>
      </c>
      <c r="L24" t="n">
        <v>23</v>
      </c>
      <c r="M24" t="n">
        <v>7</v>
      </c>
      <c r="N24" t="n">
        <v>53</v>
      </c>
      <c r="O24" t="n">
        <v>28647.87</v>
      </c>
      <c r="P24" t="n">
        <v>236.01</v>
      </c>
      <c r="Q24" t="n">
        <v>183.26</v>
      </c>
      <c r="R24" t="n">
        <v>33.28</v>
      </c>
      <c r="S24" t="n">
        <v>26.24</v>
      </c>
      <c r="T24" t="n">
        <v>2650.87</v>
      </c>
      <c r="U24" t="n">
        <v>0.79</v>
      </c>
      <c r="V24" t="n">
        <v>0.9</v>
      </c>
      <c r="W24" t="n">
        <v>2.95</v>
      </c>
      <c r="X24" t="n">
        <v>0.16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5.0553</v>
      </c>
      <c r="E25" t="n">
        <v>19.78</v>
      </c>
      <c r="F25" t="n">
        <v>16.91</v>
      </c>
      <c r="G25" t="n">
        <v>112.76</v>
      </c>
      <c r="H25" t="n">
        <v>1.84</v>
      </c>
      <c r="I25" t="n">
        <v>9</v>
      </c>
      <c r="J25" t="n">
        <v>232.08</v>
      </c>
      <c r="K25" t="n">
        <v>54.38</v>
      </c>
      <c r="L25" t="n">
        <v>24</v>
      </c>
      <c r="M25" t="n">
        <v>7</v>
      </c>
      <c r="N25" t="n">
        <v>53.71</v>
      </c>
      <c r="O25" t="n">
        <v>28857.81</v>
      </c>
      <c r="P25" t="n">
        <v>235.61</v>
      </c>
      <c r="Q25" t="n">
        <v>183.27</v>
      </c>
      <c r="R25" t="n">
        <v>33.19</v>
      </c>
      <c r="S25" t="n">
        <v>26.24</v>
      </c>
      <c r="T25" t="n">
        <v>2606.89</v>
      </c>
      <c r="U25" t="n">
        <v>0.79</v>
      </c>
      <c r="V25" t="n">
        <v>0.9</v>
      </c>
      <c r="W25" t="n">
        <v>2.95</v>
      </c>
      <c r="X25" t="n">
        <v>0.16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5.0728</v>
      </c>
      <c r="E26" t="n">
        <v>19.71</v>
      </c>
      <c r="F26" t="n">
        <v>16.89</v>
      </c>
      <c r="G26" t="n">
        <v>126.64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235.78</v>
      </c>
      <c r="Q26" t="n">
        <v>183.26</v>
      </c>
      <c r="R26" t="n">
        <v>32.33</v>
      </c>
      <c r="S26" t="n">
        <v>26.24</v>
      </c>
      <c r="T26" t="n">
        <v>2181.63</v>
      </c>
      <c r="U26" t="n">
        <v>0.8100000000000001</v>
      </c>
      <c r="V26" t="n">
        <v>0.9</v>
      </c>
      <c r="W26" t="n">
        <v>2.95</v>
      </c>
      <c r="X26" t="n">
        <v>0.13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5.0722</v>
      </c>
      <c r="E27" t="n">
        <v>19.72</v>
      </c>
      <c r="F27" t="n">
        <v>16.89</v>
      </c>
      <c r="G27" t="n">
        <v>126.66</v>
      </c>
      <c r="H27" t="n">
        <v>1.96</v>
      </c>
      <c r="I27" t="n">
        <v>8</v>
      </c>
      <c r="J27" t="n">
        <v>235.51</v>
      </c>
      <c r="K27" t="n">
        <v>54.38</v>
      </c>
      <c r="L27" t="n">
        <v>26</v>
      </c>
      <c r="M27" t="n">
        <v>6</v>
      </c>
      <c r="N27" t="n">
        <v>55.14</v>
      </c>
      <c r="O27" t="n">
        <v>29280.69</v>
      </c>
      <c r="P27" t="n">
        <v>236.12</v>
      </c>
      <c r="Q27" t="n">
        <v>183.27</v>
      </c>
      <c r="R27" t="n">
        <v>32.35</v>
      </c>
      <c r="S27" t="n">
        <v>26.24</v>
      </c>
      <c r="T27" t="n">
        <v>2191.79</v>
      </c>
      <c r="U27" t="n">
        <v>0.8100000000000001</v>
      </c>
      <c r="V27" t="n">
        <v>0.9</v>
      </c>
      <c r="W27" t="n">
        <v>2.95</v>
      </c>
      <c r="X27" t="n">
        <v>0.13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5.0711</v>
      </c>
      <c r="E28" t="n">
        <v>19.72</v>
      </c>
      <c r="F28" t="n">
        <v>16.89</v>
      </c>
      <c r="G28" t="n">
        <v>126.69</v>
      </c>
      <c r="H28" t="n">
        <v>2.02</v>
      </c>
      <c r="I28" t="n">
        <v>8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236.11</v>
      </c>
      <c r="Q28" t="n">
        <v>183.26</v>
      </c>
      <c r="R28" t="n">
        <v>32.54</v>
      </c>
      <c r="S28" t="n">
        <v>26.24</v>
      </c>
      <c r="T28" t="n">
        <v>2284.11</v>
      </c>
      <c r="U28" t="n">
        <v>0.8100000000000001</v>
      </c>
      <c r="V28" t="n">
        <v>0.9</v>
      </c>
      <c r="W28" t="n">
        <v>2.95</v>
      </c>
      <c r="X28" t="n">
        <v>0.14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5.0839</v>
      </c>
      <c r="E29" t="n">
        <v>19.67</v>
      </c>
      <c r="F29" t="n">
        <v>16.88</v>
      </c>
      <c r="G29" t="n">
        <v>144.7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234.84</v>
      </c>
      <c r="Q29" t="n">
        <v>183.26</v>
      </c>
      <c r="R29" t="n">
        <v>32.14</v>
      </c>
      <c r="S29" t="n">
        <v>26.24</v>
      </c>
      <c r="T29" t="n">
        <v>2091.26</v>
      </c>
      <c r="U29" t="n">
        <v>0.82</v>
      </c>
      <c r="V29" t="n">
        <v>0.9</v>
      </c>
      <c r="W29" t="n">
        <v>2.95</v>
      </c>
      <c r="X29" t="n">
        <v>0.13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5.0855</v>
      </c>
      <c r="E30" t="n">
        <v>19.66</v>
      </c>
      <c r="F30" t="n">
        <v>16.88</v>
      </c>
      <c r="G30" t="n">
        <v>144.64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236.13</v>
      </c>
      <c r="Q30" t="n">
        <v>183.26</v>
      </c>
      <c r="R30" t="n">
        <v>32.06</v>
      </c>
      <c r="S30" t="n">
        <v>26.24</v>
      </c>
      <c r="T30" t="n">
        <v>2053.04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5.0872</v>
      </c>
      <c r="E31" t="n">
        <v>19.66</v>
      </c>
      <c r="F31" t="n">
        <v>16.87</v>
      </c>
      <c r="G31" t="n">
        <v>144.59</v>
      </c>
      <c r="H31" t="n">
        <v>2.2</v>
      </c>
      <c r="I31" t="n">
        <v>7</v>
      </c>
      <c r="J31" t="n">
        <v>242.47</v>
      </c>
      <c r="K31" t="n">
        <v>54.38</v>
      </c>
      <c r="L31" t="n">
        <v>30</v>
      </c>
      <c r="M31" t="n">
        <v>5</v>
      </c>
      <c r="N31" t="n">
        <v>58.1</v>
      </c>
      <c r="O31" t="n">
        <v>30139.04</v>
      </c>
      <c r="P31" t="n">
        <v>236.37</v>
      </c>
      <c r="Q31" t="n">
        <v>183.26</v>
      </c>
      <c r="R31" t="n">
        <v>31.82</v>
      </c>
      <c r="S31" t="n">
        <v>26.24</v>
      </c>
      <c r="T31" t="n">
        <v>1932.45</v>
      </c>
      <c r="U31" t="n">
        <v>0.82</v>
      </c>
      <c r="V31" t="n">
        <v>0.9</v>
      </c>
      <c r="W31" t="n">
        <v>2.95</v>
      </c>
      <c r="X31" t="n">
        <v>0.11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5.0865</v>
      </c>
      <c r="E32" t="n">
        <v>19.66</v>
      </c>
      <c r="F32" t="n">
        <v>16.87</v>
      </c>
      <c r="G32" t="n">
        <v>144.61</v>
      </c>
      <c r="H32" t="n">
        <v>2.26</v>
      </c>
      <c r="I32" t="n">
        <v>7</v>
      </c>
      <c r="J32" t="n">
        <v>244.23</v>
      </c>
      <c r="K32" t="n">
        <v>54.38</v>
      </c>
      <c r="L32" t="n">
        <v>31</v>
      </c>
      <c r="M32" t="n">
        <v>5</v>
      </c>
      <c r="N32" t="n">
        <v>58.86</v>
      </c>
      <c r="O32" t="n">
        <v>30356.28</v>
      </c>
      <c r="P32" t="n">
        <v>236.47</v>
      </c>
      <c r="Q32" t="n">
        <v>183.26</v>
      </c>
      <c r="R32" t="n">
        <v>31.84</v>
      </c>
      <c r="S32" t="n">
        <v>26.24</v>
      </c>
      <c r="T32" t="n">
        <v>1940.93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5.0855</v>
      </c>
      <c r="E33" t="n">
        <v>19.66</v>
      </c>
      <c r="F33" t="n">
        <v>16.88</v>
      </c>
      <c r="G33" t="n">
        <v>144.64</v>
      </c>
      <c r="H33" t="n">
        <v>2.31</v>
      </c>
      <c r="I33" t="n">
        <v>7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236.11</v>
      </c>
      <c r="Q33" t="n">
        <v>183.26</v>
      </c>
      <c r="R33" t="n">
        <v>32.02</v>
      </c>
      <c r="S33" t="n">
        <v>26.24</v>
      </c>
      <c r="T33" t="n">
        <v>2029.91</v>
      </c>
      <c r="U33" t="n">
        <v>0.82</v>
      </c>
      <c r="V33" t="n">
        <v>0.9</v>
      </c>
      <c r="W33" t="n">
        <v>2.95</v>
      </c>
      <c r="X33" t="n">
        <v>0.12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5.0832</v>
      </c>
      <c r="E34" t="n">
        <v>19.67</v>
      </c>
      <c r="F34" t="n">
        <v>16.88</v>
      </c>
      <c r="G34" t="n">
        <v>144.72</v>
      </c>
      <c r="H34" t="n">
        <v>2.37</v>
      </c>
      <c r="I34" t="n">
        <v>7</v>
      </c>
      <c r="J34" t="n">
        <v>247.78</v>
      </c>
      <c r="K34" t="n">
        <v>54.38</v>
      </c>
      <c r="L34" t="n">
        <v>33</v>
      </c>
      <c r="M34" t="n">
        <v>5</v>
      </c>
      <c r="N34" t="n">
        <v>60.41</v>
      </c>
      <c r="O34" t="n">
        <v>30794.11</v>
      </c>
      <c r="P34" t="n">
        <v>235.69</v>
      </c>
      <c r="Q34" t="n">
        <v>183.26</v>
      </c>
      <c r="R34" t="n">
        <v>32.16</v>
      </c>
      <c r="S34" t="n">
        <v>26.24</v>
      </c>
      <c r="T34" t="n">
        <v>2099.45</v>
      </c>
      <c r="U34" t="n">
        <v>0.82</v>
      </c>
      <c r="V34" t="n">
        <v>0.9</v>
      </c>
      <c r="W34" t="n">
        <v>2.95</v>
      </c>
      <c r="X34" t="n">
        <v>0.13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5.1018</v>
      </c>
      <c r="E35" t="n">
        <v>19.6</v>
      </c>
      <c r="F35" t="n">
        <v>16.85</v>
      </c>
      <c r="G35" t="n">
        <v>168.51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4</v>
      </c>
      <c r="N35" t="n">
        <v>61.2</v>
      </c>
      <c r="O35" t="n">
        <v>31014.73</v>
      </c>
      <c r="P35" t="n">
        <v>234.95</v>
      </c>
      <c r="Q35" t="n">
        <v>183.26</v>
      </c>
      <c r="R35" t="n">
        <v>31.17</v>
      </c>
      <c r="S35" t="n">
        <v>26.24</v>
      </c>
      <c r="T35" t="n">
        <v>1609.91</v>
      </c>
      <c r="U35" t="n">
        <v>0.84</v>
      </c>
      <c r="V35" t="n">
        <v>0.9</v>
      </c>
      <c r="W35" t="n">
        <v>2.95</v>
      </c>
      <c r="X35" t="n">
        <v>0.1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5.1012</v>
      </c>
      <c r="E36" t="n">
        <v>19.6</v>
      </c>
      <c r="F36" t="n">
        <v>16.85</v>
      </c>
      <c r="G36" t="n">
        <v>168.53</v>
      </c>
      <c r="H36" t="n">
        <v>2.48</v>
      </c>
      <c r="I36" t="n">
        <v>6</v>
      </c>
      <c r="J36" t="n">
        <v>251.37</v>
      </c>
      <c r="K36" t="n">
        <v>54.38</v>
      </c>
      <c r="L36" t="n">
        <v>35</v>
      </c>
      <c r="M36" t="n">
        <v>4</v>
      </c>
      <c r="N36" t="n">
        <v>61.99</v>
      </c>
      <c r="O36" t="n">
        <v>31236.5</v>
      </c>
      <c r="P36" t="n">
        <v>235.9</v>
      </c>
      <c r="Q36" t="n">
        <v>183.26</v>
      </c>
      <c r="R36" t="n">
        <v>31.16</v>
      </c>
      <c r="S36" t="n">
        <v>26.24</v>
      </c>
      <c r="T36" t="n">
        <v>1604.05</v>
      </c>
      <c r="U36" t="n">
        <v>0.84</v>
      </c>
      <c r="V36" t="n">
        <v>0.9</v>
      </c>
      <c r="W36" t="n">
        <v>2.95</v>
      </c>
      <c r="X36" t="n">
        <v>0.1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5.1007</v>
      </c>
      <c r="E37" t="n">
        <v>19.6</v>
      </c>
      <c r="F37" t="n">
        <v>16.86</v>
      </c>
      <c r="G37" t="n">
        <v>168.55</v>
      </c>
      <c r="H37" t="n">
        <v>2.53</v>
      </c>
      <c r="I37" t="n">
        <v>6</v>
      </c>
      <c r="J37" t="n">
        <v>253.18</v>
      </c>
      <c r="K37" t="n">
        <v>54.38</v>
      </c>
      <c r="L37" t="n">
        <v>36</v>
      </c>
      <c r="M37" t="n">
        <v>4</v>
      </c>
      <c r="N37" t="n">
        <v>62.8</v>
      </c>
      <c r="O37" t="n">
        <v>31459.45</v>
      </c>
      <c r="P37" t="n">
        <v>237.09</v>
      </c>
      <c r="Q37" t="n">
        <v>183.26</v>
      </c>
      <c r="R37" t="n">
        <v>31.38</v>
      </c>
      <c r="S37" t="n">
        <v>26.24</v>
      </c>
      <c r="T37" t="n">
        <v>1718.69</v>
      </c>
      <c r="U37" t="n">
        <v>0.84</v>
      </c>
      <c r="V37" t="n">
        <v>0.9</v>
      </c>
      <c r="W37" t="n">
        <v>2.95</v>
      </c>
      <c r="X37" t="n">
        <v>0.1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5.1023</v>
      </c>
      <c r="E38" t="n">
        <v>19.6</v>
      </c>
      <c r="F38" t="n">
        <v>16.85</v>
      </c>
      <c r="G38" t="n">
        <v>168.49</v>
      </c>
      <c r="H38" t="n">
        <v>2.58</v>
      </c>
      <c r="I38" t="n">
        <v>6</v>
      </c>
      <c r="J38" t="n">
        <v>255</v>
      </c>
      <c r="K38" t="n">
        <v>54.38</v>
      </c>
      <c r="L38" t="n">
        <v>37</v>
      </c>
      <c r="M38" t="n">
        <v>4</v>
      </c>
      <c r="N38" t="n">
        <v>63.62</v>
      </c>
      <c r="O38" t="n">
        <v>31683.59</v>
      </c>
      <c r="P38" t="n">
        <v>237.27</v>
      </c>
      <c r="Q38" t="n">
        <v>183.26</v>
      </c>
      <c r="R38" t="n">
        <v>31.07</v>
      </c>
      <c r="S38" t="n">
        <v>26.24</v>
      </c>
      <c r="T38" t="n">
        <v>1560.59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5.102</v>
      </c>
      <c r="E39" t="n">
        <v>19.6</v>
      </c>
      <c r="F39" t="n">
        <v>16.85</v>
      </c>
      <c r="G39" t="n">
        <v>168.5</v>
      </c>
      <c r="H39" t="n">
        <v>2.63</v>
      </c>
      <c r="I39" t="n">
        <v>6</v>
      </c>
      <c r="J39" t="n">
        <v>256.82</v>
      </c>
      <c r="K39" t="n">
        <v>54.38</v>
      </c>
      <c r="L39" t="n">
        <v>38</v>
      </c>
      <c r="M39" t="n">
        <v>4</v>
      </c>
      <c r="N39" t="n">
        <v>64.45</v>
      </c>
      <c r="O39" t="n">
        <v>31909.08</v>
      </c>
      <c r="P39" t="n">
        <v>237.63</v>
      </c>
      <c r="Q39" t="n">
        <v>183.27</v>
      </c>
      <c r="R39" t="n">
        <v>31.16</v>
      </c>
      <c r="S39" t="n">
        <v>26.24</v>
      </c>
      <c r="T39" t="n">
        <v>1608.07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5.1022</v>
      </c>
      <c r="E40" t="n">
        <v>19.6</v>
      </c>
      <c r="F40" t="n">
        <v>16.85</v>
      </c>
      <c r="G40" t="n">
        <v>168.49</v>
      </c>
      <c r="H40" t="n">
        <v>2.68</v>
      </c>
      <c r="I40" t="n">
        <v>6</v>
      </c>
      <c r="J40" t="n">
        <v>258.66</v>
      </c>
      <c r="K40" t="n">
        <v>54.38</v>
      </c>
      <c r="L40" t="n">
        <v>39</v>
      </c>
      <c r="M40" t="n">
        <v>4</v>
      </c>
      <c r="N40" t="n">
        <v>65.28</v>
      </c>
      <c r="O40" t="n">
        <v>32135.68</v>
      </c>
      <c r="P40" t="n">
        <v>237.63</v>
      </c>
      <c r="Q40" t="n">
        <v>183.26</v>
      </c>
      <c r="R40" t="n">
        <v>31.22</v>
      </c>
      <c r="S40" t="n">
        <v>26.24</v>
      </c>
      <c r="T40" t="n">
        <v>1634.22</v>
      </c>
      <c r="U40" t="n">
        <v>0.84</v>
      </c>
      <c r="V40" t="n">
        <v>0.9</v>
      </c>
      <c r="W40" t="n">
        <v>2.95</v>
      </c>
      <c r="X40" t="n">
        <v>0.09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5.103</v>
      </c>
      <c r="E41" t="n">
        <v>19.6</v>
      </c>
      <c r="F41" t="n">
        <v>16.85</v>
      </c>
      <c r="G41" t="n">
        <v>168.46</v>
      </c>
      <c r="H41" t="n">
        <v>2.73</v>
      </c>
      <c r="I41" t="n">
        <v>6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237.14</v>
      </c>
      <c r="Q41" t="n">
        <v>183.29</v>
      </c>
      <c r="R41" t="n">
        <v>31.12</v>
      </c>
      <c r="S41" t="n">
        <v>26.24</v>
      </c>
      <c r="T41" t="n">
        <v>1584.4</v>
      </c>
      <c r="U41" t="n">
        <v>0.84</v>
      </c>
      <c r="V41" t="n">
        <v>0.9</v>
      </c>
      <c r="W41" t="n">
        <v>2.95</v>
      </c>
      <c r="X41" t="n">
        <v>0.09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4.3012</v>
      </c>
      <c r="E42" t="n">
        <v>23.25</v>
      </c>
      <c r="F42" t="n">
        <v>19.1</v>
      </c>
      <c r="G42" t="n">
        <v>9.789999999999999</v>
      </c>
      <c r="H42" t="n">
        <v>0.2</v>
      </c>
      <c r="I42" t="n">
        <v>117</v>
      </c>
      <c r="J42" t="n">
        <v>89.87</v>
      </c>
      <c r="K42" t="n">
        <v>37.55</v>
      </c>
      <c r="L42" t="n">
        <v>1</v>
      </c>
      <c r="M42" t="n">
        <v>115</v>
      </c>
      <c r="N42" t="n">
        <v>11.32</v>
      </c>
      <c r="O42" t="n">
        <v>11317.98</v>
      </c>
      <c r="P42" t="n">
        <v>161.47</v>
      </c>
      <c r="Q42" t="n">
        <v>183.35</v>
      </c>
      <c r="R42" t="n">
        <v>101.13</v>
      </c>
      <c r="S42" t="n">
        <v>26.24</v>
      </c>
      <c r="T42" t="n">
        <v>36035.12</v>
      </c>
      <c r="U42" t="n">
        <v>0.26</v>
      </c>
      <c r="V42" t="n">
        <v>0.8</v>
      </c>
      <c r="W42" t="n">
        <v>3.13</v>
      </c>
      <c r="X42" t="n">
        <v>2.34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4.8031</v>
      </c>
      <c r="E43" t="n">
        <v>20.82</v>
      </c>
      <c r="F43" t="n">
        <v>17.84</v>
      </c>
      <c r="G43" t="n">
        <v>19.46</v>
      </c>
      <c r="H43" t="n">
        <v>0.39</v>
      </c>
      <c r="I43" t="n">
        <v>55</v>
      </c>
      <c r="J43" t="n">
        <v>91.09999999999999</v>
      </c>
      <c r="K43" t="n">
        <v>37.55</v>
      </c>
      <c r="L43" t="n">
        <v>2</v>
      </c>
      <c r="M43" t="n">
        <v>53</v>
      </c>
      <c r="N43" t="n">
        <v>11.54</v>
      </c>
      <c r="O43" t="n">
        <v>11468.97</v>
      </c>
      <c r="P43" t="n">
        <v>149.74</v>
      </c>
      <c r="Q43" t="n">
        <v>183.28</v>
      </c>
      <c r="R43" t="n">
        <v>61.87</v>
      </c>
      <c r="S43" t="n">
        <v>26.24</v>
      </c>
      <c r="T43" t="n">
        <v>16717.41</v>
      </c>
      <c r="U43" t="n">
        <v>0.42</v>
      </c>
      <c r="V43" t="n">
        <v>0.85</v>
      </c>
      <c r="W43" t="n">
        <v>3.03</v>
      </c>
      <c r="X43" t="n">
        <v>1.08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4.9823</v>
      </c>
      <c r="E44" t="n">
        <v>20.07</v>
      </c>
      <c r="F44" t="n">
        <v>17.45</v>
      </c>
      <c r="G44" t="n">
        <v>29.09</v>
      </c>
      <c r="H44" t="n">
        <v>0.57</v>
      </c>
      <c r="I44" t="n">
        <v>36</v>
      </c>
      <c r="J44" t="n">
        <v>92.31999999999999</v>
      </c>
      <c r="K44" t="n">
        <v>37.55</v>
      </c>
      <c r="L44" t="n">
        <v>3</v>
      </c>
      <c r="M44" t="n">
        <v>34</v>
      </c>
      <c r="N44" t="n">
        <v>11.77</v>
      </c>
      <c r="O44" t="n">
        <v>11620.34</v>
      </c>
      <c r="P44" t="n">
        <v>145.38</v>
      </c>
      <c r="Q44" t="n">
        <v>183.3</v>
      </c>
      <c r="R44" t="n">
        <v>49.91</v>
      </c>
      <c r="S44" t="n">
        <v>26.24</v>
      </c>
      <c r="T44" t="n">
        <v>10830.65</v>
      </c>
      <c r="U44" t="n">
        <v>0.53</v>
      </c>
      <c r="V44" t="n">
        <v>0.87</v>
      </c>
      <c r="W44" t="n">
        <v>3</v>
      </c>
      <c r="X44" t="n">
        <v>0.6899999999999999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5.0658</v>
      </c>
      <c r="E45" t="n">
        <v>19.74</v>
      </c>
      <c r="F45" t="n">
        <v>17.29</v>
      </c>
      <c r="G45" t="n">
        <v>38.42</v>
      </c>
      <c r="H45" t="n">
        <v>0.75</v>
      </c>
      <c r="I45" t="n">
        <v>27</v>
      </c>
      <c r="J45" t="n">
        <v>93.55</v>
      </c>
      <c r="K45" t="n">
        <v>37.55</v>
      </c>
      <c r="L45" t="n">
        <v>4</v>
      </c>
      <c r="M45" t="n">
        <v>25</v>
      </c>
      <c r="N45" t="n">
        <v>12</v>
      </c>
      <c r="O45" t="n">
        <v>11772.07</v>
      </c>
      <c r="P45" t="n">
        <v>143.12</v>
      </c>
      <c r="Q45" t="n">
        <v>183.27</v>
      </c>
      <c r="R45" t="n">
        <v>44.73</v>
      </c>
      <c r="S45" t="n">
        <v>26.24</v>
      </c>
      <c r="T45" t="n">
        <v>8288.639999999999</v>
      </c>
      <c r="U45" t="n">
        <v>0.59</v>
      </c>
      <c r="V45" t="n">
        <v>0.88</v>
      </c>
      <c r="W45" t="n">
        <v>2.99</v>
      </c>
      <c r="X45" t="n">
        <v>0.53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5.1223</v>
      </c>
      <c r="E46" t="n">
        <v>19.52</v>
      </c>
      <c r="F46" t="n">
        <v>17.17</v>
      </c>
      <c r="G46" t="n">
        <v>46.82</v>
      </c>
      <c r="H46" t="n">
        <v>0.93</v>
      </c>
      <c r="I46" t="n">
        <v>22</v>
      </c>
      <c r="J46" t="n">
        <v>94.79000000000001</v>
      </c>
      <c r="K46" t="n">
        <v>37.55</v>
      </c>
      <c r="L46" t="n">
        <v>5</v>
      </c>
      <c r="M46" t="n">
        <v>20</v>
      </c>
      <c r="N46" t="n">
        <v>12.23</v>
      </c>
      <c r="O46" t="n">
        <v>11924.18</v>
      </c>
      <c r="P46" t="n">
        <v>140.88</v>
      </c>
      <c r="Q46" t="n">
        <v>183.29</v>
      </c>
      <c r="R46" t="n">
        <v>41.19</v>
      </c>
      <c r="S46" t="n">
        <v>26.24</v>
      </c>
      <c r="T46" t="n">
        <v>6542.34</v>
      </c>
      <c r="U46" t="n">
        <v>0.64</v>
      </c>
      <c r="V46" t="n">
        <v>0.89</v>
      </c>
      <c r="W46" t="n">
        <v>2.97</v>
      </c>
      <c r="X46" t="n">
        <v>0.41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5.1613</v>
      </c>
      <c r="E47" t="n">
        <v>19.38</v>
      </c>
      <c r="F47" t="n">
        <v>17.09</v>
      </c>
      <c r="G47" t="n">
        <v>56.98</v>
      </c>
      <c r="H47" t="n">
        <v>1.1</v>
      </c>
      <c r="I47" t="n">
        <v>18</v>
      </c>
      <c r="J47" t="n">
        <v>96.02</v>
      </c>
      <c r="K47" t="n">
        <v>37.55</v>
      </c>
      <c r="L47" t="n">
        <v>6</v>
      </c>
      <c r="M47" t="n">
        <v>16</v>
      </c>
      <c r="N47" t="n">
        <v>12.47</v>
      </c>
      <c r="O47" t="n">
        <v>12076.67</v>
      </c>
      <c r="P47" t="n">
        <v>139.42</v>
      </c>
      <c r="Q47" t="n">
        <v>183.29</v>
      </c>
      <c r="R47" t="n">
        <v>38.69</v>
      </c>
      <c r="S47" t="n">
        <v>26.24</v>
      </c>
      <c r="T47" t="n">
        <v>5309.02</v>
      </c>
      <c r="U47" t="n">
        <v>0.68</v>
      </c>
      <c r="V47" t="n">
        <v>0.89</v>
      </c>
      <c r="W47" t="n">
        <v>2.97</v>
      </c>
      <c r="X47" t="n">
        <v>0.34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5.1795</v>
      </c>
      <c r="E48" t="n">
        <v>19.31</v>
      </c>
      <c r="F48" t="n">
        <v>17.06</v>
      </c>
      <c r="G48" t="n">
        <v>63.99</v>
      </c>
      <c r="H48" t="n">
        <v>1.27</v>
      </c>
      <c r="I48" t="n">
        <v>16</v>
      </c>
      <c r="J48" t="n">
        <v>97.26000000000001</v>
      </c>
      <c r="K48" t="n">
        <v>37.55</v>
      </c>
      <c r="L48" t="n">
        <v>7</v>
      </c>
      <c r="M48" t="n">
        <v>14</v>
      </c>
      <c r="N48" t="n">
        <v>12.71</v>
      </c>
      <c r="O48" t="n">
        <v>12229.54</v>
      </c>
      <c r="P48" t="n">
        <v>137.96</v>
      </c>
      <c r="Q48" t="n">
        <v>183.28</v>
      </c>
      <c r="R48" t="n">
        <v>37.77</v>
      </c>
      <c r="S48" t="n">
        <v>26.24</v>
      </c>
      <c r="T48" t="n">
        <v>4862.91</v>
      </c>
      <c r="U48" t="n">
        <v>0.6899999999999999</v>
      </c>
      <c r="V48" t="n">
        <v>0.89</v>
      </c>
      <c r="W48" t="n">
        <v>2.97</v>
      </c>
      <c r="X48" t="n">
        <v>0.31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5.2028</v>
      </c>
      <c r="E49" t="n">
        <v>19.22</v>
      </c>
      <c r="F49" t="n">
        <v>17.02</v>
      </c>
      <c r="G49" t="n">
        <v>72.93000000000001</v>
      </c>
      <c r="H49" t="n">
        <v>1.43</v>
      </c>
      <c r="I49" t="n">
        <v>14</v>
      </c>
      <c r="J49" t="n">
        <v>98.5</v>
      </c>
      <c r="K49" t="n">
        <v>37.55</v>
      </c>
      <c r="L49" t="n">
        <v>8</v>
      </c>
      <c r="M49" t="n">
        <v>12</v>
      </c>
      <c r="N49" t="n">
        <v>12.95</v>
      </c>
      <c r="O49" t="n">
        <v>12382.79</v>
      </c>
      <c r="P49" t="n">
        <v>136.11</v>
      </c>
      <c r="Q49" t="n">
        <v>183.26</v>
      </c>
      <c r="R49" t="n">
        <v>36.56</v>
      </c>
      <c r="S49" t="n">
        <v>26.24</v>
      </c>
      <c r="T49" t="n">
        <v>4266.85</v>
      </c>
      <c r="U49" t="n">
        <v>0.72</v>
      </c>
      <c r="V49" t="n">
        <v>0.89</v>
      </c>
      <c r="W49" t="n">
        <v>2.96</v>
      </c>
      <c r="X49" t="n">
        <v>0.26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5.2234</v>
      </c>
      <c r="E50" t="n">
        <v>19.14</v>
      </c>
      <c r="F50" t="n">
        <v>16.98</v>
      </c>
      <c r="G50" t="n">
        <v>84.89</v>
      </c>
      <c r="H50" t="n">
        <v>1.59</v>
      </c>
      <c r="I50" t="n">
        <v>12</v>
      </c>
      <c r="J50" t="n">
        <v>99.75</v>
      </c>
      <c r="K50" t="n">
        <v>37.55</v>
      </c>
      <c r="L50" t="n">
        <v>9</v>
      </c>
      <c r="M50" t="n">
        <v>10</v>
      </c>
      <c r="N50" t="n">
        <v>13.2</v>
      </c>
      <c r="O50" t="n">
        <v>12536.43</v>
      </c>
      <c r="P50" t="n">
        <v>134.88</v>
      </c>
      <c r="Q50" t="n">
        <v>183.27</v>
      </c>
      <c r="R50" t="n">
        <v>35.14</v>
      </c>
      <c r="S50" t="n">
        <v>26.24</v>
      </c>
      <c r="T50" t="n">
        <v>3565.02</v>
      </c>
      <c r="U50" t="n">
        <v>0.75</v>
      </c>
      <c r="V50" t="n">
        <v>0.9</v>
      </c>
      <c r="W50" t="n">
        <v>2.96</v>
      </c>
      <c r="X50" t="n">
        <v>0.22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5.2374</v>
      </c>
      <c r="E51" t="n">
        <v>19.09</v>
      </c>
      <c r="F51" t="n">
        <v>16.95</v>
      </c>
      <c r="G51" t="n">
        <v>92.43000000000001</v>
      </c>
      <c r="H51" t="n">
        <v>1.74</v>
      </c>
      <c r="I51" t="n">
        <v>11</v>
      </c>
      <c r="J51" t="n">
        <v>101</v>
      </c>
      <c r="K51" t="n">
        <v>37.55</v>
      </c>
      <c r="L51" t="n">
        <v>10</v>
      </c>
      <c r="M51" t="n">
        <v>9</v>
      </c>
      <c r="N51" t="n">
        <v>13.45</v>
      </c>
      <c r="O51" t="n">
        <v>12690.46</v>
      </c>
      <c r="P51" t="n">
        <v>133.35</v>
      </c>
      <c r="Q51" t="n">
        <v>183.26</v>
      </c>
      <c r="R51" t="n">
        <v>34.09</v>
      </c>
      <c r="S51" t="n">
        <v>26.24</v>
      </c>
      <c r="T51" t="n">
        <v>3044.84</v>
      </c>
      <c r="U51" t="n">
        <v>0.77</v>
      </c>
      <c r="V51" t="n">
        <v>0.9</v>
      </c>
      <c r="W51" t="n">
        <v>2.96</v>
      </c>
      <c r="X51" t="n">
        <v>0.19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5.2486</v>
      </c>
      <c r="E52" t="n">
        <v>19.05</v>
      </c>
      <c r="F52" t="n">
        <v>16.92</v>
      </c>
      <c r="G52" t="n">
        <v>101.54</v>
      </c>
      <c r="H52" t="n">
        <v>1.89</v>
      </c>
      <c r="I52" t="n">
        <v>10</v>
      </c>
      <c r="J52" t="n">
        <v>102.25</v>
      </c>
      <c r="K52" t="n">
        <v>37.55</v>
      </c>
      <c r="L52" t="n">
        <v>11</v>
      </c>
      <c r="M52" t="n">
        <v>8</v>
      </c>
      <c r="N52" t="n">
        <v>13.7</v>
      </c>
      <c r="O52" t="n">
        <v>12844.88</v>
      </c>
      <c r="P52" t="n">
        <v>132.66</v>
      </c>
      <c r="Q52" t="n">
        <v>183.26</v>
      </c>
      <c r="R52" t="n">
        <v>33.44</v>
      </c>
      <c r="S52" t="n">
        <v>26.24</v>
      </c>
      <c r="T52" t="n">
        <v>2724.59</v>
      </c>
      <c r="U52" t="n">
        <v>0.78</v>
      </c>
      <c r="V52" t="n">
        <v>0.9</v>
      </c>
      <c r="W52" t="n">
        <v>2.96</v>
      </c>
      <c r="X52" t="n">
        <v>0.17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5.2539</v>
      </c>
      <c r="E53" t="n">
        <v>19.03</v>
      </c>
      <c r="F53" t="n">
        <v>16.92</v>
      </c>
      <c r="G53" t="n">
        <v>112.82</v>
      </c>
      <c r="H53" t="n">
        <v>2.04</v>
      </c>
      <c r="I53" t="n">
        <v>9</v>
      </c>
      <c r="J53" t="n">
        <v>103.51</v>
      </c>
      <c r="K53" t="n">
        <v>37.55</v>
      </c>
      <c r="L53" t="n">
        <v>12</v>
      </c>
      <c r="M53" t="n">
        <v>7</v>
      </c>
      <c r="N53" t="n">
        <v>13.95</v>
      </c>
      <c r="O53" t="n">
        <v>12999.7</v>
      </c>
      <c r="P53" t="n">
        <v>130.9</v>
      </c>
      <c r="Q53" t="n">
        <v>183.27</v>
      </c>
      <c r="R53" t="n">
        <v>33.53</v>
      </c>
      <c r="S53" t="n">
        <v>26.24</v>
      </c>
      <c r="T53" t="n">
        <v>2774.22</v>
      </c>
      <c r="U53" t="n">
        <v>0.78</v>
      </c>
      <c r="V53" t="n">
        <v>0.9</v>
      </c>
      <c r="W53" t="n">
        <v>2.95</v>
      </c>
      <c r="X53" t="n">
        <v>0.17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5.2562</v>
      </c>
      <c r="E54" t="n">
        <v>19.02</v>
      </c>
      <c r="F54" t="n">
        <v>16.91</v>
      </c>
      <c r="G54" t="n">
        <v>112.77</v>
      </c>
      <c r="H54" t="n">
        <v>2.18</v>
      </c>
      <c r="I54" t="n">
        <v>9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129.79</v>
      </c>
      <c r="Q54" t="n">
        <v>183.26</v>
      </c>
      <c r="R54" t="n">
        <v>33.27</v>
      </c>
      <c r="S54" t="n">
        <v>26.24</v>
      </c>
      <c r="T54" t="n">
        <v>2644.05</v>
      </c>
      <c r="U54" t="n">
        <v>0.79</v>
      </c>
      <c r="V54" t="n">
        <v>0.9</v>
      </c>
      <c r="W54" t="n">
        <v>2.95</v>
      </c>
      <c r="X54" t="n">
        <v>0.16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5.2675</v>
      </c>
      <c r="E55" t="n">
        <v>18.98</v>
      </c>
      <c r="F55" t="n">
        <v>16.89</v>
      </c>
      <c r="G55" t="n">
        <v>126.7</v>
      </c>
      <c r="H55" t="n">
        <v>2.33</v>
      </c>
      <c r="I55" t="n">
        <v>8</v>
      </c>
      <c r="J55" t="n">
        <v>106.03</v>
      </c>
      <c r="K55" t="n">
        <v>37.55</v>
      </c>
      <c r="L55" t="n">
        <v>14</v>
      </c>
      <c r="M55" t="n">
        <v>6</v>
      </c>
      <c r="N55" t="n">
        <v>14.47</v>
      </c>
      <c r="O55" t="n">
        <v>13310.53</v>
      </c>
      <c r="P55" t="n">
        <v>128.9</v>
      </c>
      <c r="Q55" t="n">
        <v>183.26</v>
      </c>
      <c r="R55" t="n">
        <v>32.5</v>
      </c>
      <c r="S55" t="n">
        <v>26.24</v>
      </c>
      <c r="T55" t="n">
        <v>2268.36</v>
      </c>
      <c r="U55" t="n">
        <v>0.8100000000000001</v>
      </c>
      <c r="V55" t="n">
        <v>0.9</v>
      </c>
      <c r="W55" t="n">
        <v>2.95</v>
      </c>
      <c r="X55" t="n">
        <v>0.14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5.2648</v>
      </c>
      <c r="E56" t="n">
        <v>18.99</v>
      </c>
      <c r="F56" t="n">
        <v>16.9</v>
      </c>
      <c r="G56" t="n">
        <v>126.77</v>
      </c>
      <c r="H56" t="n">
        <v>2.46</v>
      </c>
      <c r="I56" t="n">
        <v>8</v>
      </c>
      <c r="J56" t="n">
        <v>107.29</v>
      </c>
      <c r="K56" t="n">
        <v>37.55</v>
      </c>
      <c r="L56" t="n">
        <v>15</v>
      </c>
      <c r="M56" t="n">
        <v>6</v>
      </c>
      <c r="N56" t="n">
        <v>14.74</v>
      </c>
      <c r="O56" t="n">
        <v>13466.55</v>
      </c>
      <c r="P56" t="n">
        <v>126.7</v>
      </c>
      <c r="Q56" t="n">
        <v>183.26</v>
      </c>
      <c r="R56" t="n">
        <v>32.8</v>
      </c>
      <c r="S56" t="n">
        <v>26.24</v>
      </c>
      <c r="T56" t="n">
        <v>2418.52</v>
      </c>
      <c r="U56" t="n">
        <v>0.8</v>
      </c>
      <c r="V56" t="n">
        <v>0.9</v>
      </c>
      <c r="W56" t="n">
        <v>2.95</v>
      </c>
      <c r="X56" t="n">
        <v>0.15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5.2776</v>
      </c>
      <c r="E57" t="n">
        <v>18.95</v>
      </c>
      <c r="F57" t="n">
        <v>16.88</v>
      </c>
      <c r="G57" t="n">
        <v>144.65</v>
      </c>
      <c r="H57" t="n">
        <v>2.6</v>
      </c>
      <c r="I57" t="n">
        <v>7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126.67</v>
      </c>
      <c r="Q57" t="n">
        <v>183.26</v>
      </c>
      <c r="R57" t="n">
        <v>32.04</v>
      </c>
      <c r="S57" t="n">
        <v>26.24</v>
      </c>
      <c r="T57" t="n">
        <v>2041</v>
      </c>
      <c r="U57" t="n">
        <v>0.82</v>
      </c>
      <c r="V57" t="n">
        <v>0.9</v>
      </c>
      <c r="W57" t="n">
        <v>2.95</v>
      </c>
      <c r="X57" t="n">
        <v>0.12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5.277</v>
      </c>
      <c r="E58" t="n">
        <v>18.95</v>
      </c>
      <c r="F58" t="n">
        <v>16.88</v>
      </c>
      <c r="G58" t="n">
        <v>144.67</v>
      </c>
      <c r="H58" t="n">
        <v>2.73</v>
      </c>
      <c r="I58" t="n">
        <v>7</v>
      </c>
      <c r="J58" t="n">
        <v>109.83</v>
      </c>
      <c r="K58" t="n">
        <v>37.55</v>
      </c>
      <c r="L58" t="n">
        <v>17</v>
      </c>
      <c r="M58" t="n">
        <v>5</v>
      </c>
      <c r="N58" t="n">
        <v>15.28</v>
      </c>
      <c r="O58" t="n">
        <v>13779.95</v>
      </c>
      <c r="P58" t="n">
        <v>124.64</v>
      </c>
      <c r="Q58" t="n">
        <v>183.28</v>
      </c>
      <c r="R58" t="n">
        <v>32.14</v>
      </c>
      <c r="S58" t="n">
        <v>26.24</v>
      </c>
      <c r="T58" t="n">
        <v>2091.58</v>
      </c>
      <c r="U58" t="n">
        <v>0.82</v>
      </c>
      <c r="V58" t="n">
        <v>0.9</v>
      </c>
      <c r="W58" t="n">
        <v>2.95</v>
      </c>
      <c r="X58" t="n">
        <v>0.12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5.2909</v>
      </c>
      <c r="E59" t="n">
        <v>18.9</v>
      </c>
      <c r="F59" t="n">
        <v>16.85</v>
      </c>
      <c r="G59" t="n">
        <v>168.47</v>
      </c>
      <c r="H59" t="n">
        <v>2.86</v>
      </c>
      <c r="I59" t="n">
        <v>6</v>
      </c>
      <c r="J59" t="n">
        <v>111.11</v>
      </c>
      <c r="K59" t="n">
        <v>37.55</v>
      </c>
      <c r="L59" t="n">
        <v>18</v>
      </c>
      <c r="M59" t="n">
        <v>3</v>
      </c>
      <c r="N59" t="n">
        <v>15.55</v>
      </c>
      <c r="O59" t="n">
        <v>13937.22</v>
      </c>
      <c r="P59" t="n">
        <v>122.81</v>
      </c>
      <c r="Q59" t="n">
        <v>183.26</v>
      </c>
      <c r="R59" t="n">
        <v>31.08</v>
      </c>
      <c r="S59" t="n">
        <v>26.24</v>
      </c>
      <c r="T59" t="n">
        <v>1565.08</v>
      </c>
      <c r="U59" t="n">
        <v>0.84</v>
      </c>
      <c r="V59" t="n">
        <v>0.9</v>
      </c>
      <c r="W59" t="n">
        <v>2.95</v>
      </c>
      <c r="X59" t="n">
        <v>0.09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5.2875</v>
      </c>
      <c r="E60" t="n">
        <v>18.91</v>
      </c>
      <c r="F60" t="n">
        <v>16.86</v>
      </c>
      <c r="G60" t="n">
        <v>168.59</v>
      </c>
      <c r="H60" t="n">
        <v>2.98</v>
      </c>
      <c r="I60" t="n">
        <v>6</v>
      </c>
      <c r="J60" t="n">
        <v>112.39</v>
      </c>
      <c r="K60" t="n">
        <v>37.55</v>
      </c>
      <c r="L60" t="n">
        <v>19</v>
      </c>
      <c r="M60" t="n">
        <v>1</v>
      </c>
      <c r="N60" t="n">
        <v>15.83</v>
      </c>
      <c r="O60" t="n">
        <v>14094.9</v>
      </c>
      <c r="P60" t="n">
        <v>123.85</v>
      </c>
      <c r="Q60" t="n">
        <v>183.28</v>
      </c>
      <c r="R60" t="n">
        <v>31.4</v>
      </c>
      <c r="S60" t="n">
        <v>26.24</v>
      </c>
      <c r="T60" t="n">
        <v>1728.71</v>
      </c>
      <c r="U60" t="n">
        <v>0.84</v>
      </c>
      <c r="V60" t="n">
        <v>0.9</v>
      </c>
      <c r="W60" t="n">
        <v>2.95</v>
      </c>
      <c r="X60" t="n">
        <v>0.1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5.287</v>
      </c>
      <c r="E61" t="n">
        <v>18.91</v>
      </c>
      <c r="F61" t="n">
        <v>16.86</v>
      </c>
      <c r="G61" t="n">
        <v>168.61</v>
      </c>
      <c r="H61" t="n">
        <v>3.1</v>
      </c>
      <c r="I61" t="n">
        <v>6</v>
      </c>
      <c r="J61" t="n">
        <v>113.67</v>
      </c>
      <c r="K61" t="n">
        <v>37.55</v>
      </c>
      <c r="L61" t="n">
        <v>20</v>
      </c>
      <c r="M61" t="n">
        <v>0</v>
      </c>
      <c r="N61" t="n">
        <v>16.12</v>
      </c>
      <c r="O61" t="n">
        <v>14253</v>
      </c>
      <c r="P61" t="n">
        <v>125.17</v>
      </c>
      <c r="Q61" t="n">
        <v>183.26</v>
      </c>
      <c r="R61" t="n">
        <v>31.4</v>
      </c>
      <c r="S61" t="n">
        <v>26.24</v>
      </c>
      <c r="T61" t="n">
        <v>1725.24</v>
      </c>
      <c r="U61" t="n">
        <v>0.84</v>
      </c>
      <c r="V61" t="n">
        <v>0.9</v>
      </c>
      <c r="W61" t="n">
        <v>2.95</v>
      </c>
      <c r="X61" t="n">
        <v>0.11</v>
      </c>
      <c r="Y61" t="n">
        <v>0.5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4.5255</v>
      </c>
      <c r="E62" t="n">
        <v>22.1</v>
      </c>
      <c r="F62" t="n">
        <v>18.73</v>
      </c>
      <c r="G62" t="n">
        <v>11.47</v>
      </c>
      <c r="H62" t="n">
        <v>0.24</v>
      </c>
      <c r="I62" t="n">
        <v>98</v>
      </c>
      <c r="J62" t="n">
        <v>71.52</v>
      </c>
      <c r="K62" t="n">
        <v>32.27</v>
      </c>
      <c r="L62" t="n">
        <v>1</v>
      </c>
      <c r="M62" t="n">
        <v>96</v>
      </c>
      <c r="N62" t="n">
        <v>8.25</v>
      </c>
      <c r="O62" t="n">
        <v>9054.6</v>
      </c>
      <c r="P62" t="n">
        <v>135.08</v>
      </c>
      <c r="Q62" t="n">
        <v>183.34</v>
      </c>
      <c r="R62" t="n">
        <v>89.42</v>
      </c>
      <c r="S62" t="n">
        <v>26.24</v>
      </c>
      <c r="T62" t="n">
        <v>30275.78</v>
      </c>
      <c r="U62" t="n">
        <v>0.29</v>
      </c>
      <c r="V62" t="n">
        <v>0.8100000000000001</v>
      </c>
      <c r="W62" t="n">
        <v>3.1</v>
      </c>
      <c r="X62" t="n">
        <v>1.97</v>
      </c>
      <c r="Y62" t="n">
        <v>0.5</v>
      </c>
      <c r="Z62" t="n">
        <v>10</v>
      </c>
    </row>
    <row r="63">
      <c r="A63" t="n">
        <v>1</v>
      </c>
      <c r="B63" t="n">
        <v>30</v>
      </c>
      <c r="C63" t="inlineStr">
        <is>
          <t xml:space="preserve">CONCLUIDO	</t>
        </is>
      </c>
      <c r="D63" t="n">
        <v>4.9365</v>
      </c>
      <c r="E63" t="n">
        <v>20.26</v>
      </c>
      <c r="F63" t="n">
        <v>17.68</v>
      </c>
      <c r="G63" t="n">
        <v>22.57</v>
      </c>
      <c r="H63" t="n">
        <v>0.48</v>
      </c>
      <c r="I63" t="n">
        <v>47</v>
      </c>
      <c r="J63" t="n">
        <v>72.7</v>
      </c>
      <c r="K63" t="n">
        <v>32.27</v>
      </c>
      <c r="L63" t="n">
        <v>2</v>
      </c>
      <c r="M63" t="n">
        <v>45</v>
      </c>
      <c r="N63" t="n">
        <v>8.43</v>
      </c>
      <c r="O63" t="n">
        <v>9200.25</v>
      </c>
      <c r="P63" t="n">
        <v>126.13</v>
      </c>
      <c r="Q63" t="n">
        <v>183.27</v>
      </c>
      <c r="R63" t="n">
        <v>57.09</v>
      </c>
      <c r="S63" t="n">
        <v>26.24</v>
      </c>
      <c r="T63" t="n">
        <v>14364.32</v>
      </c>
      <c r="U63" t="n">
        <v>0.46</v>
      </c>
      <c r="V63" t="n">
        <v>0.86</v>
      </c>
      <c r="W63" t="n">
        <v>3.01</v>
      </c>
      <c r="X63" t="n">
        <v>0.93</v>
      </c>
      <c r="Y63" t="n">
        <v>0.5</v>
      </c>
      <c r="Z63" t="n">
        <v>10</v>
      </c>
    </row>
    <row r="64">
      <c r="A64" t="n">
        <v>2</v>
      </c>
      <c r="B64" t="n">
        <v>30</v>
      </c>
      <c r="C64" t="inlineStr">
        <is>
          <t xml:space="preserve">CONCLUIDO	</t>
        </is>
      </c>
      <c r="D64" t="n">
        <v>5.083</v>
      </c>
      <c r="E64" t="n">
        <v>19.67</v>
      </c>
      <c r="F64" t="n">
        <v>17.35</v>
      </c>
      <c r="G64" t="n">
        <v>33.58</v>
      </c>
      <c r="H64" t="n">
        <v>0.71</v>
      </c>
      <c r="I64" t="n">
        <v>31</v>
      </c>
      <c r="J64" t="n">
        <v>73.88</v>
      </c>
      <c r="K64" t="n">
        <v>32.27</v>
      </c>
      <c r="L64" t="n">
        <v>3</v>
      </c>
      <c r="M64" t="n">
        <v>29</v>
      </c>
      <c r="N64" t="n">
        <v>8.609999999999999</v>
      </c>
      <c r="O64" t="n">
        <v>9346.23</v>
      </c>
      <c r="P64" t="n">
        <v>122.23</v>
      </c>
      <c r="Q64" t="n">
        <v>183.27</v>
      </c>
      <c r="R64" t="n">
        <v>46.62</v>
      </c>
      <c r="S64" t="n">
        <v>26.24</v>
      </c>
      <c r="T64" t="n">
        <v>9212.27</v>
      </c>
      <c r="U64" t="n">
        <v>0.5600000000000001</v>
      </c>
      <c r="V64" t="n">
        <v>0.88</v>
      </c>
      <c r="W64" t="n">
        <v>2.99</v>
      </c>
      <c r="X64" t="n">
        <v>0.59</v>
      </c>
      <c r="Y64" t="n">
        <v>0.5</v>
      </c>
      <c r="Z64" t="n">
        <v>10</v>
      </c>
    </row>
    <row r="65">
      <c r="A65" t="n">
        <v>3</v>
      </c>
      <c r="B65" t="n">
        <v>30</v>
      </c>
      <c r="C65" t="inlineStr">
        <is>
          <t xml:space="preserve">CONCLUIDO	</t>
        </is>
      </c>
      <c r="D65" t="n">
        <v>5.1535</v>
      </c>
      <c r="E65" t="n">
        <v>19.4</v>
      </c>
      <c r="F65" t="n">
        <v>17.2</v>
      </c>
      <c r="G65" t="n">
        <v>44.88</v>
      </c>
      <c r="H65" t="n">
        <v>0.93</v>
      </c>
      <c r="I65" t="n">
        <v>23</v>
      </c>
      <c r="J65" t="n">
        <v>75.06999999999999</v>
      </c>
      <c r="K65" t="n">
        <v>32.27</v>
      </c>
      <c r="L65" t="n">
        <v>4</v>
      </c>
      <c r="M65" t="n">
        <v>21</v>
      </c>
      <c r="N65" t="n">
        <v>8.800000000000001</v>
      </c>
      <c r="O65" t="n">
        <v>9492.549999999999</v>
      </c>
      <c r="P65" t="n">
        <v>119.75</v>
      </c>
      <c r="Q65" t="n">
        <v>183.26</v>
      </c>
      <c r="R65" t="n">
        <v>42.14</v>
      </c>
      <c r="S65" t="n">
        <v>26.24</v>
      </c>
      <c r="T65" t="n">
        <v>7011.27</v>
      </c>
      <c r="U65" t="n">
        <v>0.62</v>
      </c>
      <c r="V65" t="n">
        <v>0.88</v>
      </c>
      <c r="W65" t="n">
        <v>2.98</v>
      </c>
      <c r="X65" t="n">
        <v>0.45</v>
      </c>
      <c r="Y65" t="n">
        <v>0.5</v>
      </c>
      <c r="Z65" t="n">
        <v>10</v>
      </c>
    </row>
    <row r="66">
      <c r="A66" t="n">
        <v>4</v>
      </c>
      <c r="B66" t="n">
        <v>30</v>
      </c>
      <c r="C66" t="inlineStr">
        <is>
          <t xml:space="preserve">CONCLUIDO	</t>
        </is>
      </c>
      <c r="D66" t="n">
        <v>5.2053</v>
      </c>
      <c r="E66" t="n">
        <v>19.21</v>
      </c>
      <c r="F66" t="n">
        <v>17.09</v>
      </c>
      <c r="G66" t="n">
        <v>56.96</v>
      </c>
      <c r="H66" t="n">
        <v>1.15</v>
      </c>
      <c r="I66" t="n">
        <v>18</v>
      </c>
      <c r="J66" t="n">
        <v>76.26000000000001</v>
      </c>
      <c r="K66" t="n">
        <v>32.27</v>
      </c>
      <c r="L66" t="n">
        <v>5</v>
      </c>
      <c r="M66" t="n">
        <v>16</v>
      </c>
      <c r="N66" t="n">
        <v>8.99</v>
      </c>
      <c r="O66" t="n">
        <v>9639.200000000001</v>
      </c>
      <c r="P66" t="n">
        <v>117.32</v>
      </c>
      <c r="Q66" t="n">
        <v>183.27</v>
      </c>
      <c r="R66" t="n">
        <v>38.55</v>
      </c>
      <c r="S66" t="n">
        <v>26.24</v>
      </c>
      <c r="T66" t="n">
        <v>5241.66</v>
      </c>
      <c r="U66" t="n">
        <v>0.68</v>
      </c>
      <c r="V66" t="n">
        <v>0.89</v>
      </c>
      <c r="W66" t="n">
        <v>2.97</v>
      </c>
      <c r="X66" t="n">
        <v>0.33</v>
      </c>
      <c r="Y66" t="n">
        <v>0.5</v>
      </c>
      <c r="Z66" t="n">
        <v>10</v>
      </c>
    </row>
    <row r="67">
      <c r="A67" t="n">
        <v>5</v>
      </c>
      <c r="B67" t="n">
        <v>30</v>
      </c>
      <c r="C67" t="inlineStr">
        <is>
          <t xml:space="preserve">CONCLUIDO	</t>
        </is>
      </c>
      <c r="D67" t="n">
        <v>5.2325</v>
      </c>
      <c r="E67" t="n">
        <v>19.11</v>
      </c>
      <c r="F67" t="n">
        <v>17.03</v>
      </c>
      <c r="G67" t="n">
        <v>68.14</v>
      </c>
      <c r="H67" t="n">
        <v>1.36</v>
      </c>
      <c r="I67" t="n">
        <v>15</v>
      </c>
      <c r="J67" t="n">
        <v>77.45</v>
      </c>
      <c r="K67" t="n">
        <v>32.27</v>
      </c>
      <c r="L67" t="n">
        <v>6</v>
      </c>
      <c r="M67" t="n">
        <v>13</v>
      </c>
      <c r="N67" t="n">
        <v>9.18</v>
      </c>
      <c r="O67" t="n">
        <v>9786.190000000001</v>
      </c>
      <c r="P67" t="n">
        <v>115.64</v>
      </c>
      <c r="Q67" t="n">
        <v>183.27</v>
      </c>
      <c r="R67" t="n">
        <v>37.04</v>
      </c>
      <c r="S67" t="n">
        <v>26.24</v>
      </c>
      <c r="T67" t="n">
        <v>4499.85</v>
      </c>
      <c r="U67" t="n">
        <v>0.71</v>
      </c>
      <c r="V67" t="n">
        <v>0.89</v>
      </c>
      <c r="W67" t="n">
        <v>2.96</v>
      </c>
      <c r="X67" t="n">
        <v>0.28</v>
      </c>
      <c r="Y67" t="n">
        <v>0.5</v>
      </c>
      <c r="Z67" t="n">
        <v>10</v>
      </c>
    </row>
    <row r="68">
      <c r="A68" t="n">
        <v>6</v>
      </c>
      <c r="B68" t="n">
        <v>30</v>
      </c>
      <c r="C68" t="inlineStr">
        <is>
          <t xml:space="preserve">CONCLUIDO	</t>
        </is>
      </c>
      <c r="D68" t="n">
        <v>5.2481</v>
      </c>
      <c r="E68" t="n">
        <v>19.05</v>
      </c>
      <c r="F68" t="n">
        <v>17.01</v>
      </c>
      <c r="G68" t="n">
        <v>78.5</v>
      </c>
      <c r="H68" t="n">
        <v>1.56</v>
      </c>
      <c r="I68" t="n">
        <v>13</v>
      </c>
      <c r="J68" t="n">
        <v>78.65000000000001</v>
      </c>
      <c r="K68" t="n">
        <v>32.27</v>
      </c>
      <c r="L68" t="n">
        <v>7</v>
      </c>
      <c r="M68" t="n">
        <v>11</v>
      </c>
      <c r="N68" t="n">
        <v>9.380000000000001</v>
      </c>
      <c r="O68" t="n">
        <v>9933.52</v>
      </c>
      <c r="P68" t="n">
        <v>114.19</v>
      </c>
      <c r="Q68" t="n">
        <v>183.27</v>
      </c>
      <c r="R68" t="n">
        <v>36.2</v>
      </c>
      <c r="S68" t="n">
        <v>26.24</v>
      </c>
      <c r="T68" t="n">
        <v>4092.63</v>
      </c>
      <c r="U68" t="n">
        <v>0.72</v>
      </c>
      <c r="V68" t="n">
        <v>0.89</v>
      </c>
      <c r="W68" t="n">
        <v>2.96</v>
      </c>
      <c r="X68" t="n">
        <v>0.25</v>
      </c>
      <c r="Y68" t="n">
        <v>0.5</v>
      </c>
      <c r="Z68" t="n">
        <v>10</v>
      </c>
    </row>
    <row r="69">
      <c r="A69" t="n">
        <v>7</v>
      </c>
      <c r="B69" t="n">
        <v>30</v>
      </c>
      <c r="C69" t="inlineStr">
        <is>
          <t xml:space="preserve">CONCLUIDO	</t>
        </is>
      </c>
      <c r="D69" t="n">
        <v>5.2706</v>
      </c>
      <c r="E69" t="n">
        <v>18.97</v>
      </c>
      <c r="F69" t="n">
        <v>16.96</v>
      </c>
      <c r="G69" t="n">
        <v>92.5</v>
      </c>
      <c r="H69" t="n">
        <v>1.75</v>
      </c>
      <c r="I69" t="n">
        <v>11</v>
      </c>
      <c r="J69" t="n">
        <v>79.84</v>
      </c>
      <c r="K69" t="n">
        <v>32.27</v>
      </c>
      <c r="L69" t="n">
        <v>8</v>
      </c>
      <c r="M69" t="n">
        <v>9</v>
      </c>
      <c r="N69" t="n">
        <v>9.57</v>
      </c>
      <c r="O69" t="n">
        <v>10081.19</v>
      </c>
      <c r="P69" t="n">
        <v>111.26</v>
      </c>
      <c r="Q69" t="n">
        <v>183.28</v>
      </c>
      <c r="R69" t="n">
        <v>34.54</v>
      </c>
      <c r="S69" t="n">
        <v>26.24</v>
      </c>
      <c r="T69" t="n">
        <v>3271.15</v>
      </c>
      <c r="U69" t="n">
        <v>0.76</v>
      </c>
      <c r="V69" t="n">
        <v>0.9</v>
      </c>
      <c r="W69" t="n">
        <v>2.96</v>
      </c>
      <c r="X69" t="n">
        <v>0.2</v>
      </c>
      <c r="Y69" t="n">
        <v>0.5</v>
      </c>
      <c r="Z69" t="n">
        <v>10</v>
      </c>
    </row>
    <row r="70">
      <c r="A70" t="n">
        <v>8</v>
      </c>
      <c r="B70" t="n">
        <v>30</v>
      </c>
      <c r="C70" t="inlineStr">
        <is>
          <t xml:space="preserve">CONCLUIDO	</t>
        </is>
      </c>
      <c r="D70" t="n">
        <v>5.2821</v>
      </c>
      <c r="E70" t="n">
        <v>18.93</v>
      </c>
      <c r="F70" t="n">
        <v>16.93</v>
      </c>
      <c r="G70" t="n">
        <v>101.59</v>
      </c>
      <c r="H70" t="n">
        <v>1.94</v>
      </c>
      <c r="I70" t="n">
        <v>10</v>
      </c>
      <c r="J70" t="n">
        <v>81.04000000000001</v>
      </c>
      <c r="K70" t="n">
        <v>32.27</v>
      </c>
      <c r="L70" t="n">
        <v>9</v>
      </c>
      <c r="M70" t="n">
        <v>8</v>
      </c>
      <c r="N70" t="n">
        <v>9.77</v>
      </c>
      <c r="O70" t="n">
        <v>10229.34</v>
      </c>
      <c r="P70" t="n">
        <v>110.29</v>
      </c>
      <c r="Q70" t="n">
        <v>183.26</v>
      </c>
      <c r="R70" t="n">
        <v>33.58</v>
      </c>
      <c r="S70" t="n">
        <v>26.24</v>
      </c>
      <c r="T70" t="n">
        <v>2796.55</v>
      </c>
      <c r="U70" t="n">
        <v>0.78</v>
      </c>
      <c r="V70" t="n">
        <v>0.9</v>
      </c>
      <c r="W70" t="n">
        <v>2.96</v>
      </c>
      <c r="X70" t="n">
        <v>0.18</v>
      </c>
      <c r="Y70" t="n">
        <v>0.5</v>
      </c>
      <c r="Z70" t="n">
        <v>10</v>
      </c>
    </row>
    <row r="71">
      <c r="A71" t="n">
        <v>9</v>
      </c>
      <c r="B71" t="n">
        <v>30</v>
      </c>
      <c r="C71" t="inlineStr">
        <is>
          <t xml:space="preserve">CONCLUIDO	</t>
        </is>
      </c>
      <c r="D71" t="n">
        <v>5.2905</v>
      </c>
      <c r="E71" t="n">
        <v>18.9</v>
      </c>
      <c r="F71" t="n">
        <v>16.92</v>
      </c>
      <c r="G71" t="n">
        <v>112.79</v>
      </c>
      <c r="H71" t="n">
        <v>2.13</v>
      </c>
      <c r="I71" t="n">
        <v>9</v>
      </c>
      <c r="J71" t="n">
        <v>82.25</v>
      </c>
      <c r="K71" t="n">
        <v>32.27</v>
      </c>
      <c r="L71" t="n">
        <v>10</v>
      </c>
      <c r="M71" t="n">
        <v>7</v>
      </c>
      <c r="N71" t="n">
        <v>9.98</v>
      </c>
      <c r="O71" t="n">
        <v>10377.72</v>
      </c>
      <c r="P71" t="n">
        <v>107.85</v>
      </c>
      <c r="Q71" t="n">
        <v>183.26</v>
      </c>
      <c r="R71" t="n">
        <v>33.33</v>
      </c>
      <c r="S71" t="n">
        <v>26.24</v>
      </c>
      <c r="T71" t="n">
        <v>2676.71</v>
      </c>
      <c r="U71" t="n">
        <v>0.79</v>
      </c>
      <c r="V71" t="n">
        <v>0.9</v>
      </c>
      <c r="W71" t="n">
        <v>2.95</v>
      </c>
      <c r="X71" t="n">
        <v>0.16</v>
      </c>
      <c r="Y71" t="n">
        <v>0.5</v>
      </c>
      <c r="Z71" t="n">
        <v>10</v>
      </c>
    </row>
    <row r="72">
      <c r="A72" t="n">
        <v>10</v>
      </c>
      <c r="B72" t="n">
        <v>30</v>
      </c>
      <c r="C72" t="inlineStr">
        <is>
          <t xml:space="preserve">CONCLUIDO	</t>
        </is>
      </c>
      <c r="D72" t="n">
        <v>5.304</v>
      </c>
      <c r="E72" t="n">
        <v>18.85</v>
      </c>
      <c r="F72" t="n">
        <v>16.89</v>
      </c>
      <c r="G72" t="n">
        <v>126.64</v>
      </c>
      <c r="H72" t="n">
        <v>2.31</v>
      </c>
      <c r="I72" t="n">
        <v>8</v>
      </c>
      <c r="J72" t="n">
        <v>83.45</v>
      </c>
      <c r="K72" t="n">
        <v>32.27</v>
      </c>
      <c r="L72" t="n">
        <v>11</v>
      </c>
      <c r="M72" t="n">
        <v>6</v>
      </c>
      <c r="N72" t="n">
        <v>10.18</v>
      </c>
      <c r="O72" t="n">
        <v>10526.45</v>
      </c>
      <c r="P72" t="n">
        <v>105.85</v>
      </c>
      <c r="Q72" t="n">
        <v>183.26</v>
      </c>
      <c r="R72" t="n">
        <v>32.29</v>
      </c>
      <c r="S72" t="n">
        <v>26.24</v>
      </c>
      <c r="T72" t="n">
        <v>2159.81</v>
      </c>
      <c r="U72" t="n">
        <v>0.8100000000000001</v>
      </c>
      <c r="V72" t="n">
        <v>0.9</v>
      </c>
      <c r="W72" t="n">
        <v>2.95</v>
      </c>
      <c r="X72" t="n">
        <v>0.13</v>
      </c>
      <c r="Y72" t="n">
        <v>0.5</v>
      </c>
      <c r="Z72" t="n">
        <v>10</v>
      </c>
    </row>
    <row r="73">
      <c r="A73" t="n">
        <v>11</v>
      </c>
      <c r="B73" t="n">
        <v>30</v>
      </c>
      <c r="C73" t="inlineStr">
        <is>
          <t xml:space="preserve">CONCLUIDO	</t>
        </is>
      </c>
      <c r="D73" t="n">
        <v>5.3017</v>
      </c>
      <c r="E73" t="n">
        <v>18.86</v>
      </c>
      <c r="F73" t="n">
        <v>16.89</v>
      </c>
      <c r="G73" t="n">
        <v>126.7</v>
      </c>
      <c r="H73" t="n">
        <v>2.48</v>
      </c>
      <c r="I73" t="n">
        <v>8</v>
      </c>
      <c r="J73" t="n">
        <v>84.66</v>
      </c>
      <c r="K73" t="n">
        <v>32.27</v>
      </c>
      <c r="L73" t="n">
        <v>12</v>
      </c>
      <c r="M73" t="n">
        <v>2</v>
      </c>
      <c r="N73" t="n">
        <v>10.39</v>
      </c>
      <c r="O73" t="n">
        <v>10675.53</v>
      </c>
      <c r="P73" t="n">
        <v>105.18</v>
      </c>
      <c r="Q73" t="n">
        <v>183.27</v>
      </c>
      <c r="R73" t="n">
        <v>32.37</v>
      </c>
      <c r="S73" t="n">
        <v>26.24</v>
      </c>
      <c r="T73" t="n">
        <v>2200.63</v>
      </c>
      <c r="U73" t="n">
        <v>0.8100000000000001</v>
      </c>
      <c r="V73" t="n">
        <v>0.9</v>
      </c>
      <c r="W73" t="n">
        <v>2.96</v>
      </c>
      <c r="X73" t="n">
        <v>0.14</v>
      </c>
      <c r="Y73" t="n">
        <v>0.5</v>
      </c>
      <c r="Z73" t="n">
        <v>10</v>
      </c>
    </row>
    <row r="74">
      <c r="A74" t="n">
        <v>12</v>
      </c>
      <c r="B74" t="n">
        <v>30</v>
      </c>
      <c r="C74" t="inlineStr">
        <is>
          <t xml:space="preserve">CONCLUIDO	</t>
        </is>
      </c>
      <c r="D74" t="n">
        <v>5.2999</v>
      </c>
      <c r="E74" t="n">
        <v>18.87</v>
      </c>
      <c r="F74" t="n">
        <v>16.9</v>
      </c>
      <c r="G74" t="n">
        <v>126.75</v>
      </c>
      <c r="H74" t="n">
        <v>2.65</v>
      </c>
      <c r="I74" t="n">
        <v>8</v>
      </c>
      <c r="J74" t="n">
        <v>85.87</v>
      </c>
      <c r="K74" t="n">
        <v>32.27</v>
      </c>
      <c r="L74" t="n">
        <v>13</v>
      </c>
      <c r="M74" t="n">
        <v>1</v>
      </c>
      <c r="N74" t="n">
        <v>10.6</v>
      </c>
      <c r="O74" t="n">
        <v>10824.97</v>
      </c>
      <c r="P74" t="n">
        <v>105.89</v>
      </c>
      <c r="Q74" t="n">
        <v>183.26</v>
      </c>
      <c r="R74" t="n">
        <v>32.5</v>
      </c>
      <c r="S74" t="n">
        <v>26.24</v>
      </c>
      <c r="T74" t="n">
        <v>2265.78</v>
      </c>
      <c r="U74" t="n">
        <v>0.8100000000000001</v>
      </c>
      <c r="V74" t="n">
        <v>0.9</v>
      </c>
      <c r="W74" t="n">
        <v>2.96</v>
      </c>
      <c r="X74" t="n">
        <v>0.14</v>
      </c>
      <c r="Y74" t="n">
        <v>0.5</v>
      </c>
      <c r="Z74" t="n">
        <v>10</v>
      </c>
    </row>
    <row r="75">
      <c r="A75" t="n">
        <v>13</v>
      </c>
      <c r="B75" t="n">
        <v>30</v>
      </c>
      <c r="C75" t="inlineStr">
        <is>
          <t xml:space="preserve">CONCLUIDO	</t>
        </is>
      </c>
      <c r="D75" t="n">
        <v>5.3002</v>
      </c>
      <c r="E75" t="n">
        <v>18.87</v>
      </c>
      <c r="F75" t="n">
        <v>16.9</v>
      </c>
      <c r="G75" t="n">
        <v>126.74</v>
      </c>
      <c r="H75" t="n">
        <v>2.82</v>
      </c>
      <c r="I75" t="n">
        <v>8</v>
      </c>
      <c r="J75" t="n">
        <v>87.09</v>
      </c>
      <c r="K75" t="n">
        <v>32.27</v>
      </c>
      <c r="L75" t="n">
        <v>14</v>
      </c>
      <c r="M75" t="n">
        <v>0</v>
      </c>
      <c r="N75" t="n">
        <v>10.82</v>
      </c>
      <c r="O75" t="n">
        <v>10974.76</v>
      </c>
      <c r="P75" t="n">
        <v>106.68</v>
      </c>
      <c r="Q75" t="n">
        <v>183.26</v>
      </c>
      <c r="R75" t="n">
        <v>32.41</v>
      </c>
      <c r="S75" t="n">
        <v>26.24</v>
      </c>
      <c r="T75" t="n">
        <v>2221.59</v>
      </c>
      <c r="U75" t="n">
        <v>0.8100000000000001</v>
      </c>
      <c r="V75" t="n">
        <v>0.9</v>
      </c>
      <c r="W75" t="n">
        <v>2.96</v>
      </c>
      <c r="X75" t="n">
        <v>0.14</v>
      </c>
      <c r="Y75" t="n">
        <v>0.5</v>
      </c>
      <c r="Z75" t="n">
        <v>10</v>
      </c>
    </row>
    <row r="76">
      <c r="A76" t="n">
        <v>0</v>
      </c>
      <c r="B76" t="n">
        <v>15</v>
      </c>
      <c r="C76" t="inlineStr">
        <is>
          <t xml:space="preserve">CONCLUIDO	</t>
        </is>
      </c>
      <c r="D76" t="n">
        <v>4.919</v>
      </c>
      <c r="E76" t="n">
        <v>20.33</v>
      </c>
      <c r="F76" t="n">
        <v>17.95</v>
      </c>
      <c r="G76" t="n">
        <v>17.66</v>
      </c>
      <c r="H76" t="n">
        <v>0.43</v>
      </c>
      <c r="I76" t="n">
        <v>61</v>
      </c>
      <c r="J76" t="n">
        <v>39.78</v>
      </c>
      <c r="K76" t="n">
        <v>19.54</v>
      </c>
      <c r="L76" t="n">
        <v>1</v>
      </c>
      <c r="M76" t="n">
        <v>59</v>
      </c>
      <c r="N76" t="n">
        <v>4.24</v>
      </c>
      <c r="O76" t="n">
        <v>5140</v>
      </c>
      <c r="P76" t="n">
        <v>83.41</v>
      </c>
      <c r="Q76" t="n">
        <v>183.28</v>
      </c>
      <c r="R76" t="n">
        <v>65.41</v>
      </c>
      <c r="S76" t="n">
        <v>26.24</v>
      </c>
      <c r="T76" t="n">
        <v>18456.22</v>
      </c>
      <c r="U76" t="n">
        <v>0.4</v>
      </c>
      <c r="V76" t="n">
        <v>0.85</v>
      </c>
      <c r="W76" t="n">
        <v>3.04</v>
      </c>
      <c r="X76" t="n">
        <v>1.2</v>
      </c>
      <c r="Y76" t="n">
        <v>0.5</v>
      </c>
      <c r="Z76" t="n">
        <v>10</v>
      </c>
    </row>
    <row r="77">
      <c r="A77" t="n">
        <v>1</v>
      </c>
      <c r="B77" t="n">
        <v>15</v>
      </c>
      <c r="C77" t="inlineStr">
        <is>
          <t xml:space="preserve">CONCLUIDO	</t>
        </is>
      </c>
      <c r="D77" t="n">
        <v>5.1703</v>
      </c>
      <c r="E77" t="n">
        <v>19.34</v>
      </c>
      <c r="F77" t="n">
        <v>17.32</v>
      </c>
      <c r="G77" t="n">
        <v>35.84</v>
      </c>
      <c r="H77" t="n">
        <v>0.84</v>
      </c>
      <c r="I77" t="n">
        <v>29</v>
      </c>
      <c r="J77" t="n">
        <v>40.89</v>
      </c>
      <c r="K77" t="n">
        <v>19.54</v>
      </c>
      <c r="L77" t="n">
        <v>2</v>
      </c>
      <c r="M77" t="n">
        <v>27</v>
      </c>
      <c r="N77" t="n">
        <v>4.35</v>
      </c>
      <c r="O77" t="n">
        <v>5277.26</v>
      </c>
      <c r="P77" t="n">
        <v>77.55</v>
      </c>
      <c r="Q77" t="n">
        <v>183.27</v>
      </c>
      <c r="R77" t="n">
        <v>45.84</v>
      </c>
      <c r="S77" t="n">
        <v>26.24</v>
      </c>
      <c r="T77" t="n">
        <v>8829.120000000001</v>
      </c>
      <c r="U77" t="n">
        <v>0.57</v>
      </c>
      <c r="V77" t="n">
        <v>0.88</v>
      </c>
      <c r="W77" t="n">
        <v>2.99</v>
      </c>
      <c r="X77" t="n">
        <v>0.5600000000000001</v>
      </c>
      <c r="Y77" t="n">
        <v>0.5</v>
      </c>
      <c r="Z77" t="n">
        <v>10</v>
      </c>
    </row>
    <row r="78">
      <c r="A78" t="n">
        <v>2</v>
      </c>
      <c r="B78" t="n">
        <v>15</v>
      </c>
      <c r="C78" t="inlineStr">
        <is>
          <t xml:space="preserve">CONCLUIDO	</t>
        </is>
      </c>
      <c r="D78" t="n">
        <v>5.2562</v>
      </c>
      <c r="E78" t="n">
        <v>19.02</v>
      </c>
      <c r="F78" t="n">
        <v>17.12</v>
      </c>
      <c r="G78" t="n">
        <v>54.05</v>
      </c>
      <c r="H78" t="n">
        <v>1.22</v>
      </c>
      <c r="I78" t="n">
        <v>19</v>
      </c>
      <c r="J78" t="n">
        <v>42.01</v>
      </c>
      <c r="K78" t="n">
        <v>19.54</v>
      </c>
      <c r="L78" t="n">
        <v>3</v>
      </c>
      <c r="M78" t="n">
        <v>17</v>
      </c>
      <c r="N78" t="n">
        <v>4.46</v>
      </c>
      <c r="O78" t="n">
        <v>5414.79</v>
      </c>
      <c r="P78" t="n">
        <v>73.42</v>
      </c>
      <c r="Q78" t="n">
        <v>183.28</v>
      </c>
      <c r="R78" t="n">
        <v>39.49</v>
      </c>
      <c r="S78" t="n">
        <v>26.24</v>
      </c>
      <c r="T78" t="n">
        <v>5705.33</v>
      </c>
      <c r="U78" t="n">
        <v>0.66</v>
      </c>
      <c r="V78" t="n">
        <v>0.89</v>
      </c>
      <c r="W78" t="n">
        <v>2.97</v>
      </c>
      <c r="X78" t="n">
        <v>0.36</v>
      </c>
      <c r="Y78" t="n">
        <v>0.5</v>
      </c>
      <c r="Z78" t="n">
        <v>10</v>
      </c>
    </row>
    <row r="79">
      <c r="A79" t="n">
        <v>3</v>
      </c>
      <c r="B79" t="n">
        <v>15</v>
      </c>
      <c r="C79" t="inlineStr">
        <is>
          <t xml:space="preserve">CONCLUIDO	</t>
        </is>
      </c>
      <c r="D79" t="n">
        <v>5.3013</v>
      </c>
      <c r="E79" t="n">
        <v>18.86</v>
      </c>
      <c r="F79" t="n">
        <v>17.01</v>
      </c>
      <c r="G79" t="n">
        <v>72.90000000000001</v>
      </c>
      <c r="H79" t="n">
        <v>1.59</v>
      </c>
      <c r="I79" t="n">
        <v>14</v>
      </c>
      <c r="J79" t="n">
        <v>43.13</v>
      </c>
      <c r="K79" t="n">
        <v>19.54</v>
      </c>
      <c r="L79" t="n">
        <v>4</v>
      </c>
      <c r="M79" t="n">
        <v>7</v>
      </c>
      <c r="N79" t="n">
        <v>4.58</v>
      </c>
      <c r="O79" t="n">
        <v>5552.61</v>
      </c>
      <c r="P79" t="n">
        <v>69.79000000000001</v>
      </c>
      <c r="Q79" t="n">
        <v>183.29</v>
      </c>
      <c r="R79" t="n">
        <v>35.95</v>
      </c>
      <c r="S79" t="n">
        <v>26.24</v>
      </c>
      <c r="T79" t="n">
        <v>3960.53</v>
      </c>
      <c r="U79" t="n">
        <v>0.73</v>
      </c>
      <c r="V79" t="n">
        <v>0.89</v>
      </c>
      <c r="W79" t="n">
        <v>2.97</v>
      </c>
      <c r="X79" t="n">
        <v>0.25</v>
      </c>
      <c r="Y79" t="n">
        <v>0.5</v>
      </c>
      <c r="Z79" t="n">
        <v>10</v>
      </c>
    </row>
    <row r="80">
      <c r="A80" t="n">
        <v>4</v>
      </c>
      <c r="B80" t="n">
        <v>15</v>
      </c>
      <c r="C80" t="inlineStr">
        <is>
          <t xml:space="preserve">CONCLUIDO	</t>
        </is>
      </c>
      <c r="D80" t="n">
        <v>5.2958</v>
      </c>
      <c r="E80" t="n">
        <v>18.88</v>
      </c>
      <c r="F80" t="n">
        <v>17.03</v>
      </c>
      <c r="G80" t="n">
        <v>72.98</v>
      </c>
      <c r="H80" t="n">
        <v>1.94</v>
      </c>
      <c r="I80" t="n">
        <v>14</v>
      </c>
      <c r="J80" t="n">
        <v>44.24</v>
      </c>
      <c r="K80" t="n">
        <v>19.54</v>
      </c>
      <c r="L80" t="n">
        <v>5</v>
      </c>
      <c r="M80" t="n">
        <v>0</v>
      </c>
      <c r="N80" t="n">
        <v>4.7</v>
      </c>
      <c r="O80" t="n">
        <v>5690.71</v>
      </c>
      <c r="P80" t="n">
        <v>70.90000000000001</v>
      </c>
      <c r="Q80" t="n">
        <v>183.29</v>
      </c>
      <c r="R80" t="n">
        <v>36.23</v>
      </c>
      <c r="S80" t="n">
        <v>26.24</v>
      </c>
      <c r="T80" t="n">
        <v>4103.84</v>
      </c>
      <c r="U80" t="n">
        <v>0.72</v>
      </c>
      <c r="V80" t="n">
        <v>0.89</v>
      </c>
      <c r="W80" t="n">
        <v>2.98</v>
      </c>
      <c r="X80" t="n">
        <v>0.27</v>
      </c>
      <c r="Y80" t="n">
        <v>0.5</v>
      </c>
      <c r="Z80" t="n">
        <v>10</v>
      </c>
    </row>
    <row r="81">
      <c r="A81" t="n">
        <v>0</v>
      </c>
      <c r="B81" t="n">
        <v>70</v>
      </c>
      <c r="C81" t="inlineStr">
        <is>
          <t xml:space="preserve">CONCLUIDO	</t>
        </is>
      </c>
      <c r="D81" t="n">
        <v>3.6746</v>
      </c>
      <c r="E81" t="n">
        <v>27.21</v>
      </c>
      <c r="F81" t="n">
        <v>20.16</v>
      </c>
      <c r="G81" t="n">
        <v>7.24</v>
      </c>
      <c r="H81" t="n">
        <v>0.12</v>
      </c>
      <c r="I81" t="n">
        <v>167</v>
      </c>
      <c r="J81" t="n">
        <v>141.81</v>
      </c>
      <c r="K81" t="n">
        <v>47.83</v>
      </c>
      <c r="L81" t="n">
        <v>1</v>
      </c>
      <c r="M81" t="n">
        <v>165</v>
      </c>
      <c r="N81" t="n">
        <v>22.98</v>
      </c>
      <c r="O81" t="n">
        <v>17723.39</v>
      </c>
      <c r="P81" t="n">
        <v>230.96</v>
      </c>
      <c r="Q81" t="n">
        <v>183.38</v>
      </c>
      <c r="R81" t="n">
        <v>133.95</v>
      </c>
      <c r="S81" t="n">
        <v>26.24</v>
      </c>
      <c r="T81" t="n">
        <v>52194.99</v>
      </c>
      <c r="U81" t="n">
        <v>0.2</v>
      </c>
      <c r="V81" t="n">
        <v>0.75</v>
      </c>
      <c r="W81" t="n">
        <v>3.21</v>
      </c>
      <c r="X81" t="n">
        <v>3.4</v>
      </c>
      <c r="Y81" t="n">
        <v>0.5</v>
      </c>
      <c r="Z81" t="n">
        <v>10</v>
      </c>
    </row>
    <row r="82">
      <c r="A82" t="n">
        <v>1</v>
      </c>
      <c r="B82" t="n">
        <v>70</v>
      </c>
      <c r="C82" t="inlineStr">
        <is>
          <t xml:space="preserve">CONCLUIDO	</t>
        </is>
      </c>
      <c r="D82" t="n">
        <v>4.4066</v>
      </c>
      <c r="E82" t="n">
        <v>22.69</v>
      </c>
      <c r="F82" t="n">
        <v>18.27</v>
      </c>
      <c r="G82" t="n">
        <v>14.42</v>
      </c>
      <c r="H82" t="n">
        <v>0.25</v>
      </c>
      <c r="I82" t="n">
        <v>76</v>
      </c>
      <c r="J82" t="n">
        <v>143.17</v>
      </c>
      <c r="K82" t="n">
        <v>47.83</v>
      </c>
      <c r="L82" t="n">
        <v>2</v>
      </c>
      <c r="M82" t="n">
        <v>74</v>
      </c>
      <c r="N82" t="n">
        <v>23.34</v>
      </c>
      <c r="O82" t="n">
        <v>17891.86</v>
      </c>
      <c r="P82" t="n">
        <v>208.8</v>
      </c>
      <c r="Q82" t="n">
        <v>183.28</v>
      </c>
      <c r="R82" t="n">
        <v>75.42</v>
      </c>
      <c r="S82" t="n">
        <v>26.24</v>
      </c>
      <c r="T82" t="n">
        <v>23387.47</v>
      </c>
      <c r="U82" t="n">
        <v>0.35</v>
      </c>
      <c r="V82" t="n">
        <v>0.83</v>
      </c>
      <c r="W82" t="n">
        <v>3.06</v>
      </c>
      <c r="X82" t="n">
        <v>1.51</v>
      </c>
      <c r="Y82" t="n">
        <v>0.5</v>
      </c>
      <c r="Z82" t="n">
        <v>10</v>
      </c>
    </row>
    <row r="83">
      <c r="A83" t="n">
        <v>2</v>
      </c>
      <c r="B83" t="n">
        <v>70</v>
      </c>
      <c r="C83" t="inlineStr">
        <is>
          <t xml:space="preserve">CONCLUIDO	</t>
        </is>
      </c>
      <c r="D83" t="n">
        <v>4.6733</v>
      </c>
      <c r="E83" t="n">
        <v>21.4</v>
      </c>
      <c r="F83" t="n">
        <v>17.73</v>
      </c>
      <c r="G83" t="n">
        <v>21.27</v>
      </c>
      <c r="H83" t="n">
        <v>0.37</v>
      </c>
      <c r="I83" t="n">
        <v>50</v>
      </c>
      <c r="J83" t="n">
        <v>144.54</v>
      </c>
      <c r="K83" t="n">
        <v>47.83</v>
      </c>
      <c r="L83" t="n">
        <v>3</v>
      </c>
      <c r="M83" t="n">
        <v>48</v>
      </c>
      <c r="N83" t="n">
        <v>23.71</v>
      </c>
      <c r="O83" t="n">
        <v>18060.85</v>
      </c>
      <c r="P83" t="n">
        <v>202.03</v>
      </c>
      <c r="Q83" t="n">
        <v>183.28</v>
      </c>
      <c r="R83" t="n">
        <v>58.61</v>
      </c>
      <c r="S83" t="n">
        <v>26.24</v>
      </c>
      <c r="T83" t="n">
        <v>15112.08</v>
      </c>
      <c r="U83" t="n">
        <v>0.45</v>
      </c>
      <c r="V83" t="n">
        <v>0.86</v>
      </c>
      <c r="W83" t="n">
        <v>3.01</v>
      </c>
      <c r="X83" t="n">
        <v>0.97</v>
      </c>
      <c r="Y83" t="n">
        <v>0.5</v>
      </c>
      <c r="Z83" t="n">
        <v>10</v>
      </c>
    </row>
    <row r="84">
      <c r="A84" t="n">
        <v>3</v>
      </c>
      <c r="B84" t="n">
        <v>70</v>
      </c>
      <c r="C84" t="inlineStr">
        <is>
          <t xml:space="preserve">CONCLUIDO	</t>
        </is>
      </c>
      <c r="D84" t="n">
        <v>4.8153</v>
      </c>
      <c r="E84" t="n">
        <v>20.77</v>
      </c>
      <c r="F84" t="n">
        <v>17.47</v>
      </c>
      <c r="G84" t="n">
        <v>28.33</v>
      </c>
      <c r="H84" t="n">
        <v>0.49</v>
      </c>
      <c r="I84" t="n">
        <v>37</v>
      </c>
      <c r="J84" t="n">
        <v>145.92</v>
      </c>
      <c r="K84" t="n">
        <v>47.83</v>
      </c>
      <c r="L84" t="n">
        <v>4</v>
      </c>
      <c r="M84" t="n">
        <v>35</v>
      </c>
      <c r="N84" t="n">
        <v>24.09</v>
      </c>
      <c r="O84" t="n">
        <v>18230.35</v>
      </c>
      <c r="P84" t="n">
        <v>198.77</v>
      </c>
      <c r="Q84" t="n">
        <v>183.27</v>
      </c>
      <c r="R84" t="n">
        <v>50.56</v>
      </c>
      <c r="S84" t="n">
        <v>26.24</v>
      </c>
      <c r="T84" t="n">
        <v>11150.99</v>
      </c>
      <c r="U84" t="n">
        <v>0.52</v>
      </c>
      <c r="V84" t="n">
        <v>0.87</v>
      </c>
      <c r="W84" t="n">
        <v>2.99</v>
      </c>
      <c r="X84" t="n">
        <v>0.71</v>
      </c>
      <c r="Y84" t="n">
        <v>0.5</v>
      </c>
      <c r="Z84" t="n">
        <v>10</v>
      </c>
    </row>
    <row r="85">
      <c r="A85" t="n">
        <v>4</v>
      </c>
      <c r="B85" t="n">
        <v>70</v>
      </c>
      <c r="C85" t="inlineStr">
        <is>
          <t xml:space="preserve">CONCLUIDO	</t>
        </is>
      </c>
      <c r="D85" t="n">
        <v>4.8943</v>
      </c>
      <c r="E85" t="n">
        <v>20.43</v>
      </c>
      <c r="F85" t="n">
        <v>17.34</v>
      </c>
      <c r="G85" t="n">
        <v>34.67</v>
      </c>
      <c r="H85" t="n">
        <v>0.6</v>
      </c>
      <c r="I85" t="n">
        <v>30</v>
      </c>
      <c r="J85" t="n">
        <v>147.3</v>
      </c>
      <c r="K85" t="n">
        <v>47.83</v>
      </c>
      <c r="L85" t="n">
        <v>5</v>
      </c>
      <c r="M85" t="n">
        <v>28</v>
      </c>
      <c r="N85" t="n">
        <v>24.47</v>
      </c>
      <c r="O85" t="n">
        <v>18400.38</v>
      </c>
      <c r="P85" t="n">
        <v>196.64</v>
      </c>
      <c r="Q85" t="n">
        <v>183.27</v>
      </c>
      <c r="R85" t="n">
        <v>46.12</v>
      </c>
      <c r="S85" t="n">
        <v>26.24</v>
      </c>
      <c r="T85" t="n">
        <v>8965.5</v>
      </c>
      <c r="U85" t="n">
        <v>0.57</v>
      </c>
      <c r="V85" t="n">
        <v>0.88</v>
      </c>
      <c r="W85" t="n">
        <v>2.99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70</v>
      </c>
      <c r="C86" t="inlineStr">
        <is>
          <t xml:space="preserve">CONCLUIDO	</t>
        </is>
      </c>
      <c r="D86" t="n">
        <v>4.9538</v>
      </c>
      <c r="E86" t="n">
        <v>20.19</v>
      </c>
      <c r="F86" t="n">
        <v>17.24</v>
      </c>
      <c r="G86" t="n">
        <v>41.37</v>
      </c>
      <c r="H86" t="n">
        <v>0.71</v>
      </c>
      <c r="I86" t="n">
        <v>25</v>
      </c>
      <c r="J86" t="n">
        <v>148.68</v>
      </c>
      <c r="K86" t="n">
        <v>47.83</v>
      </c>
      <c r="L86" t="n">
        <v>6</v>
      </c>
      <c r="M86" t="n">
        <v>23</v>
      </c>
      <c r="N86" t="n">
        <v>24.85</v>
      </c>
      <c r="O86" t="n">
        <v>18570.94</v>
      </c>
      <c r="P86" t="n">
        <v>195.11</v>
      </c>
      <c r="Q86" t="n">
        <v>183.28</v>
      </c>
      <c r="R86" t="n">
        <v>43.39</v>
      </c>
      <c r="S86" t="n">
        <v>26.24</v>
      </c>
      <c r="T86" t="n">
        <v>7626.57</v>
      </c>
      <c r="U86" t="n">
        <v>0.6</v>
      </c>
      <c r="V86" t="n">
        <v>0.88</v>
      </c>
      <c r="W86" t="n">
        <v>2.97</v>
      </c>
      <c r="X86" t="n">
        <v>0.48</v>
      </c>
      <c r="Y86" t="n">
        <v>0.5</v>
      </c>
      <c r="Z86" t="n">
        <v>10</v>
      </c>
    </row>
    <row r="87">
      <c r="A87" t="n">
        <v>6</v>
      </c>
      <c r="B87" t="n">
        <v>70</v>
      </c>
      <c r="C87" t="inlineStr">
        <is>
          <t xml:space="preserve">CONCLUIDO	</t>
        </is>
      </c>
      <c r="D87" t="n">
        <v>4.9988</v>
      </c>
      <c r="E87" t="n">
        <v>20</v>
      </c>
      <c r="F87" t="n">
        <v>17.17</v>
      </c>
      <c r="G87" t="n">
        <v>49.06</v>
      </c>
      <c r="H87" t="n">
        <v>0.83</v>
      </c>
      <c r="I87" t="n">
        <v>21</v>
      </c>
      <c r="J87" t="n">
        <v>150.07</v>
      </c>
      <c r="K87" t="n">
        <v>47.83</v>
      </c>
      <c r="L87" t="n">
        <v>7</v>
      </c>
      <c r="M87" t="n">
        <v>19</v>
      </c>
      <c r="N87" t="n">
        <v>25.24</v>
      </c>
      <c r="O87" t="n">
        <v>18742.03</v>
      </c>
      <c r="P87" t="n">
        <v>193.93</v>
      </c>
      <c r="Q87" t="n">
        <v>183.27</v>
      </c>
      <c r="R87" t="n">
        <v>41.01</v>
      </c>
      <c r="S87" t="n">
        <v>26.24</v>
      </c>
      <c r="T87" t="n">
        <v>6457.67</v>
      </c>
      <c r="U87" t="n">
        <v>0.64</v>
      </c>
      <c r="V87" t="n">
        <v>0.89</v>
      </c>
      <c r="W87" t="n">
        <v>2.98</v>
      </c>
      <c r="X87" t="n">
        <v>0.41</v>
      </c>
      <c r="Y87" t="n">
        <v>0.5</v>
      </c>
      <c r="Z87" t="n">
        <v>10</v>
      </c>
    </row>
    <row r="88">
      <c r="A88" t="n">
        <v>7</v>
      </c>
      <c r="B88" t="n">
        <v>70</v>
      </c>
      <c r="C88" t="inlineStr">
        <is>
          <t xml:space="preserve">CONCLUIDO	</t>
        </is>
      </c>
      <c r="D88" t="n">
        <v>5.0277</v>
      </c>
      <c r="E88" t="n">
        <v>19.89</v>
      </c>
      <c r="F88" t="n">
        <v>17.11</v>
      </c>
      <c r="G88" t="n">
        <v>54.04</v>
      </c>
      <c r="H88" t="n">
        <v>0.9399999999999999</v>
      </c>
      <c r="I88" t="n">
        <v>19</v>
      </c>
      <c r="J88" t="n">
        <v>151.46</v>
      </c>
      <c r="K88" t="n">
        <v>47.83</v>
      </c>
      <c r="L88" t="n">
        <v>8</v>
      </c>
      <c r="M88" t="n">
        <v>17</v>
      </c>
      <c r="N88" t="n">
        <v>25.63</v>
      </c>
      <c r="O88" t="n">
        <v>18913.66</v>
      </c>
      <c r="P88" t="n">
        <v>192.89</v>
      </c>
      <c r="Q88" t="n">
        <v>183.29</v>
      </c>
      <c r="R88" t="n">
        <v>39.34</v>
      </c>
      <c r="S88" t="n">
        <v>26.24</v>
      </c>
      <c r="T88" t="n">
        <v>5633.32</v>
      </c>
      <c r="U88" t="n">
        <v>0.67</v>
      </c>
      <c r="V88" t="n">
        <v>0.89</v>
      </c>
      <c r="W88" t="n">
        <v>2.97</v>
      </c>
      <c r="X88" t="n">
        <v>0.36</v>
      </c>
      <c r="Y88" t="n">
        <v>0.5</v>
      </c>
      <c r="Z88" t="n">
        <v>10</v>
      </c>
    </row>
    <row r="89">
      <c r="A89" t="n">
        <v>8</v>
      </c>
      <c r="B89" t="n">
        <v>70</v>
      </c>
      <c r="C89" t="inlineStr">
        <is>
          <t xml:space="preserve">CONCLUIDO	</t>
        </is>
      </c>
      <c r="D89" t="n">
        <v>5.0479</v>
      </c>
      <c r="E89" t="n">
        <v>19.81</v>
      </c>
      <c r="F89" t="n">
        <v>17.09</v>
      </c>
      <c r="G89" t="n">
        <v>60.32</v>
      </c>
      <c r="H89" t="n">
        <v>1.04</v>
      </c>
      <c r="I89" t="n">
        <v>17</v>
      </c>
      <c r="J89" t="n">
        <v>152.85</v>
      </c>
      <c r="K89" t="n">
        <v>47.83</v>
      </c>
      <c r="L89" t="n">
        <v>9</v>
      </c>
      <c r="M89" t="n">
        <v>15</v>
      </c>
      <c r="N89" t="n">
        <v>26.03</v>
      </c>
      <c r="O89" t="n">
        <v>19085.83</v>
      </c>
      <c r="P89" t="n">
        <v>192.09</v>
      </c>
      <c r="Q89" t="n">
        <v>183.26</v>
      </c>
      <c r="R89" t="n">
        <v>38.68</v>
      </c>
      <c r="S89" t="n">
        <v>26.24</v>
      </c>
      <c r="T89" t="n">
        <v>5309.55</v>
      </c>
      <c r="U89" t="n">
        <v>0.68</v>
      </c>
      <c r="V89" t="n">
        <v>0.89</v>
      </c>
      <c r="W89" t="n">
        <v>2.97</v>
      </c>
      <c r="X89" t="n">
        <v>0.34</v>
      </c>
      <c r="Y89" t="n">
        <v>0.5</v>
      </c>
      <c r="Z89" t="n">
        <v>10</v>
      </c>
    </row>
    <row r="90">
      <c r="A90" t="n">
        <v>9</v>
      </c>
      <c r="B90" t="n">
        <v>70</v>
      </c>
      <c r="C90" t="inlineStr">
        <is>
          <t xml:space="preserve">CONCLUIDO	</t>
        </is>
      </c>
      <c r="D90" t="n">
        <v>5.0772</v>
      </c>
      <c r="E90" t="n">
        <v>19.7</v>
      </c>
      <c r="F90" t="n">
        <v>17.03</v>
      </c>
      <c r="G90" t="n">
        <v>68.14</v>
      </c>
      <c r="H90" t="n">
        <v>1.15</v>
      </c>
      <c r="I90" t="n">
        <v>15</v>
      </c>
      <c r="J90" t="n">
        <v>154.25</v>
      </c>
      <c r="K90" t="n">
        <v>47.83</v>
      </c>
      <c r="L90" t="n">
        <v>10</v>
      </c>
      <c r="M90" t="n">
        <v>13</v>
      </c>
      <c r="N90" t="n">
        <v>26.43</v>
      </c>
      <c r="O90" t="n">
        <v>19258.55</v>
      </c>
      <c r="P90" t="n">
        <v>191.12</v>
      </c>
      <c r="Q90" t="n">
        <v>183.26</v>
      </c>
      <c r="R90" t="n">
        <v>37.03</v>
      </c>
      <c r="S90" t="n">
        <v>26.24</v>
      </c>
      <c r="T90" t="n">
        <v>4498.76</v>
      </c>
      <c r="U90" t="n">
        <v>0.71</v>
      </c>
      <c r="V90" t="n">
        <v>0.89</v>
      </c>
      <c r="W90" t="n">
        <v>2.96</v>
      </c>
      <c r="X90" t="n">
        <v>0.28</v>
      </c>
      <c r="Y90" t="n">
        <v>0.5</v>
      </c>
      <c r="Z90" t="n">
        <v>10</v>
      </c>
    </row>
    <row r="91">
      <c r="A91" t="n">
        <v>10</v>
      </c>
      <c r="B91" t="n">
        <v>70</v>
      </c>
      <c r="C91" t="inlineStr">
        <is>
          <t xml:space="preserve">CONCLUIDO	</t>
        </is>
      </c>
      <c r="D91" t="n">
        <v>5.089</v>
      </c>
      <c r="E91" t="n">
        <v>19.65</v>
      </c>
      <c r="F91" t="n">
        <v>17.02</v>
      </c>
      <c r="G91" t="n">
        <v>72.93000000000001</v>
      </c>
      <c r="H91" t="n">
        <v>1.25</v>
      </c>
      <c r="I91" t="n">
        <v>14</v>
      </c>
      <c r="J91" t="n">
        <v>155.66</v>
      </c>
      <c r="K91" t="n">
        <v>47.83</v>
      </c>
      <c r="L91" t="n">
        <v>11</v>
      </c>
      <c r="M91" t="n">
        <v>12</v>
      </c>
      <c r="N91" t="n">
        <v>26.83</v>
      </c>
      <c r="O91" t="n">
        <v>19431.82</v>
      </c>
      <c r="P91" t="n">
        <v>190.41</v>
      </c>
      <c r="Q91" t="n">
        <v>183.27</v>
      </c>
      <c r="R91" t="n">
        <v>36.54</v>
      </c>
      <c r="S91" t="n">
        <v>26.24</v>
      </c>
      <c r="T91" t="n">
        <v>4257.52</v>
      </c>
      <c r="U91" t="n">
        <v>0.72</v>
      </c>
      <c r="V91" t="n">
        <v>0.89</v>
      </c>
      <c r="W91" t="n">
        <v>2.96</v>
      </c>
      <c r="X91" t="n">
        <v>0.26</v>
      </c>
      <c r="Y91" t="n">
        <v>0.5</v>
      </c>
      <c r="Z91" t="n">
        <v>10</v>
      </c>
    </row>
    <row r="92">
      <c r="A92" t="n">
        <v>11</v>
      </c>
      <c r="B92" t="n">
        <v>70</v>
      </c>
      <c r="C92" t="inlineStr">
        <is>
          <t xml:space="preserve">CONCLUIDO	</t>
        </is>
      </c>
      <c r="D92" t="n">
        <v>5.1046</v>
      </c>
      <c r="E92" t="n">
        <v>19.59</v>
      </c>
      <c r="F92" t="n">
        <v>16.99</v>
      </c>
      <c r="G92" t="n">
        <v>78.40000000000001</v>
      </c>
      <c r="H92" t="n">
        <v>1.35</v>
      </c>
      <c r="I92" t="n">
        <v>13</v>
      </c>
      <c r="J92" t="n">
        <v>157.07</v>
      </c>
      <c r="K92" t="n">
        <v>47.83</v>
      </c>
      <c r="L92" t="n">
        <v>12</v>
      </c>
      <c r="M92" t="n">
        <v>11</v>
      </c>
      <c r="N92" t="n">
        <v>27.24</v>
      </c>
      <c r="O92" t="n">
        <v>19605.66</v>
      </c>
      <c r="P92" t="n">
        <v>189.81</v>
      </c>
      <c r="Q92" t="n">
        <v>183.28</v>
      </c>
      <c r="R92" t="n">
        <v>35.48</v>
      </c>
      <c r="S92" t="n">
        <v>26.24</v>
      </c>
      <c r="T92" t="n">
        <v>3732.33</v>
      </c>
      <c r="U92" t="n">
        <v>0.74</v>
      </c>
      <c r="V92" t="n">
        <v>0.9</v>
      </c>
      <c r="W92" t="n">
        <v>2.96</v>
      </c>
      <c r="X92" t="n">
        <v>0.23</v>
      </c>
      <c r="Y92" t="n">
        <v>0.5</v>
      </c>
      <c r="Z92" t="n">
        <v>10</v>
      </c>
    </row>
    <row r="93">
      <c r="A93" t="n">
        <v>12</v>
      </c>
      <c r="B93" t="n">
        <v>70</v>
      </c>
      <c r="C93" t="inlineStr">
        <is>
          <t xml:space="preserve">CONCLUIDO	</t>
        </is>
      </c>
      <c r="D93" t="n">
        <v>5.1139</v>
      </c>
      <c r="E93" t="n">
        <v>19.55</v>
      </c>
      <c r="F93" t="n">
        <v>16.98</v>
      </c>
      <c r="G93" t="n">
        <v>84.90000000000001</v>
      </c>
      <c r="H93" t="n">
        <v>1.45</v>
      </c>
      <c r="I93" t="n">
        <v>12</v>
      </c>
      <c r="J93" t="n">
        <v>158.48</v>
      </c>
      <c r="K93" t="n">
        <v>47.83</v>
      </c>
      <c r="L93" t="n">
        <v>13</v>
      </c>
      <c r="M93" t="n">
        <v>10</v>
      </c>
      <c r="N93" t="n">
        <v>27.65</v>
      </c>
      <c r="O93" t="n">
        <v>19780.06</v>
      </c>
      <c r="P93" t="n">
        <v>189.3</v>
      </c>
      <c r="Q93" t="n">
        <v>183.27</v>
      </c>
      <c r="R93" t="n">
        <v>35.04</v>
      </c>
      <c r="S93" t="n">
        <v>26.24</v>
      </c>
      <c r="T93" t="n">
        <v>3515.88</v>
      </c>
      <c r="U93" t="n">
        <v>0.75</v>
      </c>
      <c r="V93" t="n">
        <v>0.9</v>
      </c>
      <c r="W93" t="n">
        <v>2.96</v>
      </c>
      <c r="X93" t="n">
        <v>0.22</v>
      </c>
      <c r="Y93" t="n">
        <v>0.5</v>
      </c>
      <c r="Z93" t="n">
        <v>10</v>
      </c>
    </row>
    <row r="94">
      <c r="A94" t="n">
        <v>13</v>
      </c>
      <c r="B94" t="n">
        <v>70</v>
      </c>
      <c r="C94" t="inlineStr">
        <is>
          <t xml:space="preserve">CONCLUIDO	</t>
        </is>
      </c>
      <c r="D94" t="n">
        <v>5.13</v>
      </c>
      <c r="E94" t="n">
        <v>19.49</v>
      </c>
      <c r="F94" t="n">
        <v>16.95</v>
      </c>
      <c r="G94" t="n">
        <v>92.44</v>
      </c>
      <c r="H94" t="n">
        <v>1.55</v>
      </c>
      <c r="I94" t="n">
        <v>11</v>
      </c>
      <c r="J94" t="n">
        <v>159.9</v>
      </c>
      <c r="K94" t="n">
        <v>47.83</v>
      </c>
      <c r="L94" t="n">
        <v>14</v>
      </c>
      <c r="M94" t="n">
        <v>9</v>
      </c>
      <c r="N94" t="n">
        <v>28.07</v>
      </c>
      <c r="O94" t="n">
        <v>19955.16</v>
      </c>
      <c r="P94" t="n">
        <v>188.12</v>
      </c>
      <c r="Q94" t="n">
        <v>183.26</v>
      </c>
      <c r="R94" t="n">
        <v>34.3</v>
      </c>
      <c r="S94" t="n">
        <v>26.24</v>
      </c>
      <c r="T94" t="n">
        <v>3152.77</v>
      </c>
      <c r="U94" t="n">
        <v>0.77</v>
      </c>
      <c r="V94" t="n">
        <v>0.9</v>
      </c>
      <c r="W94" t="n">
        <v>2.95</v>
      </c>
      <c r="X94" t="n">
        <v>0.19</v>
      </c>
      <c r="Y94" t="n">
        <v>0.5</v>
      </c>
      <c r="Z94" t="n">
        <v>10</v>
      </c>
    </row>
    <row r="95">
      <c r="A95" t="n">
        <v>14</v>
      </c>
      <c r="B95" t="n">
        <v>70</v>
      </c>
      <c r="C95" t="inlineStr">
        <is>
          <t xml:space="preserve">CONCLUIDO	</t>
        </is>
      </c>
      <c r="D95" t="n">
        <v>5.142</v>
      </c>
      <c r="E95" t="n">
        <v>19.45</v>
      </c>
      <c r="F95" t="n">
        <v>16.93</v>
      </c>
      <c r="G95" t="n">
        <v>101.58</v>
      </c>
      <c r="H95" t="n">
        <v>1.65</v>
      </c>
      <c r="I95" t="n">
        <v>10</v>
      </c>
      <c r="J95" t="n">
        <v>161.32</v>
      </c>
      <c r="K95" t="n">
        <v>47.83</v>
      </c>
      <c r="L95" t="n">
        <v>15</v>
      </c>
      <c r="M95" t="n">
        <v>8</v>
      </c>
      <c r="N95" t="n">
        <v>28.5</v>
      </c>
      <c r="O95" t="n">
        <v>20130.71</v>
      </c>
      <c r="P95" t="n">
        <v>187.68</v>
      </c>
      <c r="Q95" t="n">
        <v>183.28</v>
      </c>
      <c r="R95" t="n">
        <v>33.61</v>
      </c>
      <c r="S95" t="n">
        <v>26.24</v>
      </c>
      <c r="T95" t="n">
        <v>2810.11</v>
      </c>
      <c r="U95" t="n">
        <v>0.78</v>
      </c>
      <c r="V95" t="n">
        <v>0.9</v>
      </c>
      <c r="W95" t="n">
        <v>2.96</v>
      </c>
      <c r="X95" t="n">
        <v>0.17</v>
      </c>
      <c r="Y95" t="n">
        <v>0.5</v>
      </c>
      <c r="Z95" t="n">
        <v>10</v>
      </c>
    </row>
    <row r="96">
      <c r="A96" t="n">
        <v>15</v>
      </c>
      <c r="B96" t="n">
        <v>70</v>
      </c>
      <c r="C96" t="inlineStr">
        <is>
          <t xml:space="preserve">CONCLUIDO	</t>
        </is>
      </c>
      <c r="D96" t="n">
        <v>5.1418</v>
      </c>
      <c r="E96" t="n">
        <v>19.45</v>
      </c>
      <c r="F96" t="n">
        <v>16.93</v>
      </c>
      <c r="G96" t="n">
        <v>101.59</v>
      </c>
      <c r="H96" t="n">
        <v>1.74</v>
      </c>
      <c r="I96" t="n">
        <v>10</v>
      </c>
      <c r="J96" t="n">
        <v>162.75</v>
      </c>
      <c r="K96" t="n">
        <v>47.83</v>
      </c>
      <c r="L96" t="n">
        <v>16</v>
      </c>
      <c r="M96" t="n">
        <v>8</v>
      </c>
      <c r="N96" t="n">
        <v>28.92</v>
      </c>
      <c r="O96" t="n">
        <v>20306.85</v>
      </c>
      <c r="P96" t="n">
        <v>187.52</v>
      </c>
      <c r="Q96" t="n">
        <v>183.29</v>
      </c>
      <c r="R96" t="n">
        <v>33.7</v>
      </c>
      <c r="S96" t="n">
        <v>26.24</v>
      </c>
      <c r="T96" t="n">
        <v>2854.27</v>
      </c>
      <c r="U96" t="n">
        <v>0.78</v>
      </c>
      <c r="V96" t="n">
        <v>0.9</v>
      </c>
      <c r="W96" t="n">
        <v>2.96</v>
      </c>
      <c r="X96" t="n">
        <v>0.18</v>
      </c>
      <c r="Y96" t="n">
        <v>0.5</v>
      </c>
      <c r="Z96" t="n">
        <v>10</v>
      </c>
    </row>
    <row r="97">
      <c r="A97" t="n">
        <v>16</v>
      </c>
      <c r="B97" t="n">
        <v>70</v>
      </c>
      <c r="C97" t="inlineStr">
        <is>
          <t xml:space="preserve">CONCLUIDO	</t>
        </is>
      </c>
      <c r="D97" t="n">
        <v>5.1516</v>
      </c>
      <c r="E97" t="n">
        <v>19.41</v>
      </c>
      <c r="F97" t="n">
        <v>16.92</v>
      </c>
      <c r="G97" t="n">
        <v>112.82</v>
      </c>
      <c r="H97" t="n">
        <v>1.83</v>
      </c>
      <c r="I97" t="n">
        <v>9</v>
      </c>
      <c r="J97" t="n">
        <v>164.19</v>
      </c>
      <c r="K97" t="n">
        <v>47.83</v>
      </c>
      <c r="L97" t="n">
        <v>17</v>
      </c>
      <c r="M97" t="n">
        <v>7</v>
      </c>
      <c r="N97" t="n">
        <v>29.36</v>
      </c>
      <c r="O97" t="n">
        <v>20483.57</v>
      </c>
      <c r="P97" t="n">
        <v>186.52</v>
      </c>
      <c r="Q97" t="n">
        <v>183.28</v>
      </c>
      <c r="R97" t="n">
        <v>33.51</v>
      </c>
      <c r="S97" t="n">
        <v>26.24</v>
      </c>
      <c r="T97" t="n">
        <v>2765.87</v>
      </c>
      <c r="U97" t="n">
        <v>0.78</v>
      </c>
      <c r="V97" t="n">
        <v>0.9</v>
      </c>
      <c r="W97" t="n">
        <v>2.95</v>
      </c>
      <c r="X97" t="n">
        <v>0.17</v>
      </c>
      <c r="Y97" t="n">
        <v>0.5</v>
      </c>
      <c r="Z97" t="n">
        <v>10</v>
      </c>
    </row>
    <row r="98">
      <c r="A98" t="n">
        <v>17</v>
      </c>
      <c r="B98" t="n">
        <v>70</v>
      </c>
      <c r="C98" t="inlineStr">
        <is>
          <t xml:space="preserve">CONCLUIDO	</t>
        </is>
      </c>
      <c r="D98" t="n">
        <v>5.1557</v>
      </c>
      <c r="E98" t="n">
        <v>19.4</v>
      </c>
      <c r="F98" t="n">
        <v>16.91</v>
      </c>
      <c r="G98" t="n">
        <v>112.72</v>
      </c>
      <c r="H98" t="n">
        <v>1.93</v>
      </c>
      <c r="I98" t="n">
        <v>9</v>
      </c>
      <c r="J98" t="n">
        <v>165.62</v>
      </c>
      <c r="K98" t="n">
        <v>47.83</v>
      </c>
      <c r="L98" t="n">
        <v>18</v>
      </c>
      <c r="M98" t="n">
        <v>7</v>
      </c>
      <c r="N98" t="n">
        <v>29.8</v>
      </c>
      <c r="O98" t="n">
        <v>20660.89</v>
      </c>
      <c r="P98" t="n">
        <v>186.16</v>
      </c>
      <c r="Q98" t="n">
        <v>183.26</v>
      </c>
      <c r="R98" t="n">
        <v>33</v>
      </c>
      <c r="S98" t="n">
        <v>26.24</v>
      </c>
      <c r="T98" t="n">
        <v>2513.26</v>
      </c>
      <c r="U98" t="n">
        <v>0.8</v>
      </c>
      <c r="V98" t="n">
        <v>0.9</v>
      </c>
      <c r="W98" t="n">
        <v>2.95</v>
      </c>
      <c r="X98" t="n">
        <v>0.15</v>
      </c>
      <c r="Y98" t="n">
        <v>0.5</v>
      </c>
      <c r="Z98" t="n">
        <v>10</v>
      </c>
    </row>
    <row r="99">
      <c r="A99" t="n">
        <v>18</v>
      </c>
      <c r="B99" t="n">
        <v>70</v>
      </c>
      <c r="C99" t="inlineStr">
        <is>
          <t xml:space="preserve">CONCLUIDO	</t>
        </is>
      </c>
      <c r="D99" t="n">
        <v>5.1682</v>
      </c>
      <c r="E99" t="n">
        <v>19.35</v>
      </c>
      <c r="F99" t="n">
        <v>16.89</v>
      </c>
      <c r="G99" t="n">
        <v>126.67</v>
      </c>
      <c r="H99" t="n">
        <v>2.02</v>
      </c>
      <c r="I99" t="n">
        <v>8</v>
      </c>
      <c r="J99" t="n">
        <v>167.07</v>
      </c>
      <c r="K99" t="n">
        <v>47.83</v>
      </c>
      <c r="L99" t="n">
        <v>19</v>
      </c>
      <c r="M99" t="n">
        <v>6</v>
      </c>
      <c r="N99" t="n">
        <v>30.24</v>
      </c>
      <c r="O99" t="n">
        <v>20838.81</v>
      </c>
      <c r="P99" t="n">
        <v>185.3</v>
      </c>
      <c r="Q99" t="n">
        <v>183.26</v>
      </c>
      <c r="R99" t="n">
        <v>32.54</v>
      </c>
      <c r="S99" t="n">
        <v>26.24</v>
      </c>
      <c r="T99" t="n">
        <v>2285.69</v>
      </c>
      <c r="U99" t="n">
        <v>0.8100000000000001</v>
      </c>
      <c r="V99" t="n">
        <v>0.9</v>
      </c>
      <c r="W99" t="n">
        <v>2.95</v>
      </c>
      <c r="X99" t="n">
        <v>0.13</v>
      </c>
      <c r="Y99" t="n">
        <v>0.5</v>
      </c>
      <c r="Z99" t="n">
        <v>10</v>
      </c>
    </row>
    <row r="100">
      <c r="A100" t="n">
        <v>19</v>
      </c>
      <c r="B100" t="n">
        <v>70</v>
      </c>
      <c r="C100" t="inlineStr">
        <is>
          <t xml:space="preserve">CONCLUIDO	</t>
        </is>
      </c>
      <c r="D100" t="n">
        <v>5.1683</v>
      </c>
      <c r="E100" t="n">
        <v>19.35</v>
      </c>
      <c r="F100" t="n">
        <v>16.89</v>
      </c>
      <c r="G100" t="n">
        <v>126.67</v>
      </c>
      <c r="H100" t="n">
        <v>2.1</v>
      </c>
      <c r="I100" t="n">
        <v>8</v>
      </c>
      <c r="J100" t="n">
        <v>168.51</v>
      </c>
      <c r="K100" t="n">
        <v>47.83</v>
      </c>
      <c r="L100" t="n">
        <v>20</v>
      </c>
      <c r="M100" t="n">
        <v>6</v>
      </c>
      <c r="N100" t="n">
        <v>30.69</v>
      </c>
      <c r="O100" t="n">
        <v>21017.33</v>
      </c>
      <c r="P100" t="n">
        <v>185.67</v>
      </c>
      <c r="Q100" t="n">
        <v>183.26</v>
      </c>
      <c r="R100" t="n">
        <v>32.46</v>
      </c>
      <c r="S100" t="n">
        <v>26.24</v>
      </c>
      <c r="T100" t="n">
        <v>2245.2</v>
      </c>
      <c r="U100" t="n">
        <v>0.8100000000000001</v>
      </c>
      <c r="V100" t="n">
        <v>0.9</v>
      </c>
      <c r="W100" t="n">
        <v>2.95</v>
      </c>
      <c r="X100" t="n">
        <v>0.13</v>
      </c>
      <c r="Y100" t="n">
        <v>0.5</v>
      </c>
      <c r="Z100" t="n">
        <v>10</v>
      </c>
    </row>
    <row r="101">
      <c r="A101" t="n">
        <v>20</v>
      </c>
      <c r="B101" t="n">
        <v>70</v>
      </c>
      <c r="C101" t="inlineStr">
        <is>
          <t xml:space="preserve">CONCLUIDO	</t>
        </is>
      </c>
      <c r="D101" t="n">
        <v>5.1671</v>
      </c>
      <c r="E101" t="n">
        <v>19.35</v>
      </c>
      <c r="F101" t="n">
        <v>16.89</v>
      </c>
      <c r="G101" t="n">
        <v>126.7</v>
      </c>
      <c r="H101" t="n">
        <v>2.19</v>
      </c>
      <c r="I101" t="n">
        <v>8</v>
      </c>
      <c r="J101" t="n">
        <v>169.97</v>
      </c>
      <c r="K101" t="n">
        <v>47.83</v>
      </c>
      <c r="L101" t="n">
        <v>21</v>
      </c>
      <c r="M101" t="n">
        <v>6</v>
      </c>
      <c r="N101" t="n">
        <v>31.14</v>
      </c>
      <c r="O101" t="n">
        <v>21196.47</v>
      </c>
      <c r="P101" t="n">
        <v>185.31</v>
      </c>
      <c r="Q101" t="n">
        <v>183.27</v>
      </c>
      <c r="R101" t="n">
        <v>32.6</v>
      </c>
      <c r="S101" t="n">
        <v>26.24</v>
      </c>
      <c r="T101" t="n">
        <v>2318.01</v>
      </c>
      <c r="U101" t="n">
        <v>0.8</v>
      </c>
      <c r="V101" t="n">
        <v>0.9</v>
      </c>
      <c r="W101" t="n">
        <v>2.95</v>
      </c>
      <c r="X101" t="n">
        <v>0.14</v>
      </c>
      <c r="Y101" t="n">
        <v>0.5</v>
      </c>
      <c r="Z101" t="n">
        <v>10</v>
      </c>
    </row>
    <row r="102">
      <c r="A102" t="n">
        <v>21</v>
      </c>
      <c r="B102" t="n">
        <v>70</v>
      </c>
      <c r="C102" t="inlineStr">
        <is>
          <t xml:space="preserve">CONCLUIDO	</t>
        </is>
      </c>
      <c r="D102" t="n">
        <v>5.1787</v>
      </c>
      <c r="E102" t="n">
        <v>19.31</v>
      </c>
      <c r="F102" t="n">
        <v>16.88</v>
      </c>
      <c r="G102" t="n">
        <v>144.68</v>
      </c>
      <c r="H102" t="n">
        <v>2.28</v>
      </c>
      <c r="I102" t="n">
        <v>7</v>
      </c>
      <c r="J102" t="n">
        <v>171.42</v>
      </c>
      <c r="K102" t="n">
        <v>47.83</v>
      </c>
      <c r="L102" t="n">
        <v>22</v>
      </c>
      <c r="M102" t="n">
        <v>5</v>
      </c>
      <c r="N102" t="n">
        <v>31.6</v>
      </c>
      <c r="O102" t="n">
        <v>21376.23</v>
      </c>
      <c r="P102" t="n">
        <v>183.73</v>
      </c>
      <c r="Q102" t="n">
        <v>183.26</v>
      </c>
      <c r="R102" t="n">
        <v>32.01</v>
      </c>
      <c r="S102" t="n">
        <v>26.24</v>
      </c>
      <c r="T102" t="n">
        <v>2028.32</v>
      </c>
      <c r="U102" t="n">
        <v>0.82</v>
      </c>
      <c r="V102" t="n">
        <v>0.9</v>
      </c>
      <c r="W102" t="n">
        <v>2.95</v>
      </c>
      <c r="X102" t="n">
        <v>0.12</v>
      </c>
      <c r="Y102" t="n">
        <v>0.5</v>
      </c>
      <c r="Z102" t="n">
        <v>10</v>
      </c>
    </row>
    <row r="103">
      <c r="A103" t="n">
        <v>22</v>
      </c>
      <c r="B103" t="n">
        <v>70</v>
      </c>
      <c r="C103" t="inlineStr">
        <is>
          <t xml:space="preserve">CONCLUIDO	</t>
        </is>
      </c>
      <c r="D103" t="n">
        <v>5.1818</v>
      </c>
      <c r="E103" t="n">
        <v>19.3</v>
      </c>
      <c r="F103" t="n">
        <v>16.87</v>
      </c>
      <c r="G103" t="n">
        <v>144.58</v>
      </c>
      <c r="H103" t="n">
        <v>2.36</v>
      </c>
      <c r="I103" t="n">
        <v>7</v>
      </c>
      <c r="J103" t="n">
        <v>172.89</v>
      </c>
      <c r="K103" t="n">
        <v>47.83</v>
      </c>
      <c r="L103" t="n">
        <v>23</v>
      </c>
      <c r="M103" t="n">
        <v>5</v>
      </c>
      <c r="N103" t="n">
        <v>32.06</v>
      </c>
      <c r="O103" t="n">
        <v>21556.61</v>
      </c>
      <c r="P103" t="n">
        <v>184.6</v>
      </c>
      <c r="Q103" t="n">
        <v>183.26</v>
      </c>
      <c r="R103" t="n">
        <v>31.77</v>
      </c>
      <c r="S103" t="n">
        <v>26.24</v>
      </c>
      <c r="T103" t="n">
        <v>1906.32</v>
      </c>
      <c r="U103" t="n">
        <v>0.83</v>
      </c>
      <c r="V103" t="n">
        <v>0.9</v>
      </c>
      <c r="W103" t="n">
        <v>2.95</v>
      </c>
      <c r="X103" t="n">
        <v>0.11</v>
      </c>
      <c r="Y103" t="n">
        <v>0.5</v>
      </c>
      <c r="Z103" t="n">
        <v>10</v>
      </c>
    </row>
    <row r="104">
      <c r="A104" t="n">
        <v>23</v>
      </c>
      <c r="B104" t="n">
        <v>70</v>
      </c>
      <c r="C104" t="inlineStr">
        <is>
          <t xml:space="preserve">CONCLUIDO	</t>
        </is>
      </c>
      <c r="D104" t="n">
        <v>5.1811</v>
      </c>
      <c r="E104" t="n">
        <v>19.3</v>
      </c>
      <c r="F104" t="n">
        <v>16.87</v>
      </c>
      <c r="G104" t="n">
        <v>144.6</v>
      </c>
      <c r="H104" t="n">
        <v>2.44</v>
      </c>
      <c r="I104" t="n">
        <v>7</v>
      </c>
      <c r="J104" t="n">
        <v>174.35</v>
      </c>
      <c r="K104" t="n">
        <v>47.83</v>
      </c>
      <c r="L104" t="n">
        <v>24</v>
      </c>
      <c r="M104" t="n">
        <v>5</v>
      </c>
      <c r="N104" t="n">
        <v>32.53</v>
      </c>
      <c r="O104" t="n">
        <v>21737.62</v>
      </c>
      <c r="P104" t="n">
        <v>184.3</v>
      </c>
      <c r="Q104" t="n">
        <v>183.26</v>
      </c>
      <c r="R104" t="n">
        <v>31.87</v>
      </c>
      <c r="S104" t="n">
        <v>26.24</v>
      </c>
      <c r="T104" t="n">
        <v>1957.83</v>
      </c>
      <c r="U104" t="n">
        <v>0.82</v>
      </c>
      <c r="V104" t="n">
        <v>0.9</v>
      </c>
      <c r="W104" t="n">
        <v>2.95</v>
      </c>
      <c r="X104" t="n">
        <v>0.11</v>
      </c>
      <c r="Y104" t="n">
        <v>0.5</v>
      </c>
      <c r="Z104" t="n">
        <v>10</v>
      </c>
    </row>
    <row r="105">
      <c r="A105" t="n">
        <v>24</v>
      </c>
      <c r="B105" t="n">
        <v>70</v>
      </c>
      <c r="C105" t="inlineStr">
        <is>
          <t xml:space="preserve">CONCLUIDO	</t>
        </is>
      </c>
      <c r="D105" t="n">
        <v>5.1789</v>
      </c>
      <c r="E105" t="n">
        <v>19.31</v>
      </c>
      <c r="F105" t="n">
        <v>16.88</v>
      </c>
      <c r="G105" t="n">
        <v>144.67</v>
      </c>
      <c r="H105" t="n">
        <v>2.52</v>
      </c>
      <c r="I105" t="n">
        <v>7</v>
      </c>
      <c r="J105" t="n">
        <v>175.83</v>
      </c>
      <c r="K105" t="n">
        <v>47.83</v>
      </c>
      <c r="L105" t="n">
        <v>25</v>
      </c>
      <c r="M105" t="n">
        <v>5</v>
      </c>
      <c r="N105" t="n">
        <v>33</v>
      </c>
      <c r="O105" t="n">
        <v>21919.27</v>
      </c>
      <c r="P105" t="n">
        <v>183.27</v>
      </c>
      <c r="Q105" t="n">
        <v>183.27</v>
      </c>
      <c r="R105" t="n">
        <v>32.2</v>
      </c>
      <c r="S105" t="n">
        <v>26.24</v>
      </c>
      <c r="T105" t="n">
        <v>2122.01</v>
      </c>
      <c r="U105" t="n">
        <v>0.82</v>
      </c>
      <c r="V105" t="n">
        <v>0.9</v>
      </c>
      <c r="W105" t="n">
        <v>2.95</v>
      </c>
      <c r="X105" t="n">
        <v>0.12</v>
      </c>
      <c r="Y105" t="n">
        <v>0.5</v>
      </c>
      <c r="Z105" t="n">
        <v>10</v>
      </c>
    </row>
    <row r="106">
      <c r="A106" t="n">
        <v>25</v>
      </c>
      <c r="B106" t="n">
        <v>70</v>
      </c>
      <c r="C106" t="inlineStr">
        <is>
          <t xml:space="preserve">CONCLUIDO	</t>
        </is>
      </c>
      <c r="D106" t="n">
        <v>5.193</v>
      </c>
      <c r="E106" t="n">
        <v>19.26</v>
      </c>
      <c r="F106" t="n">
        <v>16.86</v>
      </c>
      <c r="G106" t="n">
        <v>168.55</v>
      </c>
      <c r="H106" t="n">
        <v>2.6</v>
      </c>
      <c r="I106" t="n">
        <v>6</v>
      </c>
      <c r="J106" t="n">
        <v>177.3</v>
      </c>
      <c r="K106" t="n">
        <v>47.83</v>
      </c>
      <c r="L106" t="n">
        <v>26</v>
      </c>
      <c r="M106" t="n">
        <v>4</v>
      </c>
      <c r="N106" t="n">
        <v>33.48</v>
      </c>
      <c r="O106" t="n">
        <v>22101.56</v>
      </c>
      <c r="P106" t="n">
        <v>181.63</v>
      </c>
      <c r="Q106" t="n">
        <v>183.26</v>
      </c>
      <c r="R106" t="n">
        <v>31.35</v>
      </c>
      <c r="S106" t="n">
        <v>26.24</v>
      </c>
      <c r="T106" t="n">
        <v>1702.89</v>
      </c>
      <c r="U106" t="n">
        <v>0.84</v>
      </c>
      <c r="V106" t="n">
        <v>0.9</v>
      </c>
      <c r="W106" t="n">
        <v>2.95</v>
      </c>
      <c r="X106" t="n">
        <v>0.1</v>
      </c>
      <c r="Y106" t="n">
        <v>0.5</v>
      </c>
      <c r="Z106" t="n">
        <v>10</v>
      </c>
    </row>
    <row r="107">
      <c r="A107" t="n">
        <v>26</v>
      </c>
      <c r="B107" t="n">
        <v>70</v>
      </c>
      <c r="C107" t="inlineStr">
        <is>
          <t xml:space="preserve">CONCLUIDO	</t>
        </is>
      </c>
      <c r="D107" t="n">
        <v>5.1946</v>
      </c>
      <c r="E107" t="n">
        <v>19.25</v>
      </c>
      <c r="F107" t="n">
        <v>16.85</v>
      </c>
      <c r="G107" t="n">
        <v>168.49</v>
      </c>
      <c r="H107" t="n">
        <v>2.68</v>
      </c>
      <c r="I107" t="n">
        <v>6</v>
      </c>
      <c r="J107" t="n">
        <v>178.79</v>
      </c>
      <c r="K107" t="n">
        <v>47.83</v>
      </c>
      <c r="L107" t="n">
        <v>27</v>
      </c>
      <c r="M107" t="n">
        <v>4</v>
      </c>
      <c r="N107" t="n">
        <v>33.96</v>
      </c>
      <c r="O107" t="n">
        <v>22284.51</v>
      </c>
      <c r="P107" t="n">
        <v>182.12</v>
      </c>
      <c r="Q107" t="n">
        <v>183.26</v>
      </c>
      <c r="R107" t="n">
        <v>31.2</v>
      </c>
      <c r="S107" t="n">
        <v>26.24</v>
      </c>
      <c r="T107" t="n">
        <v>1627.64</v>
      </c>
      <c r="U107" t="n">
        <v>0.84</v>
      </c>
      <c r="V107" t="n">
        <v>0.9</v>
      </c>
      <c r="W107" t="n">
        <v>2.95</v>
      </c>
      <c r="X107" t="n">
        <v>0.09</v>
      </c>
      <c r="Y107" t="n">
        <v>0.5</v>
      </c>
      <c r="Z107" t="n">
        <v>10</v>
      </c>
    </row>
    <row r="108">
      <c r="A108" t="n">
        <v>27</v>
      </c>
      <c r="B108" t="n">
        <v>70</v>
      </c>
      <c r="C108" t="inlineStr">
        <is>
          <t xml:space="preserve">CONCLUIDO	</t>
        </is>
      </c>
      <c r="D108" t="n">
        <v>5.1938</v>
      </c>
      <c r="E108" t="n">
        <v>19.25</v>
      </c>
      <c r="F108" t="n">
        <v>16.85</v>
      </c>
      <c r="G108" t="n">
        <v>168.52</v>
      </c>
      <c r="H108" t="n">
        <v>2.75</v>
      </c>
      <c r="I108" t="n">
        <v>6</v>
      </c>
      <c r="J108" t="n">
        <v>180.28</v>
      </c>
      <c r="K108" t="n">
        <v>47.83</v>
      </c>
      <c r="L108" t="n">
        <v>28</v>
      </c>
      <c r="M108" t="n">
        <v>4</v>
      </c>
      <c r="N108" t="n">
        <v>34.45</v>
      </c>
      <c r="O108" t="n">
        <v>22468.11</v>
      </c>
      <c r="P108" t="n">
        <v>183</v>
      </c>
      <c r="Q108" t="n">
        <v>183.26</v>
      </c>
      <c r="R108" t="n">
        <v>31.19</v>
      </c>
      <c r="S108" t="n">
        <v>26.24</v>
      </c>
      <c r="T108" t="n">
        <v>1620.43</v>
      </c>
      <c r="U108" t="n">
        <v>0.84</v>
      </c>
      <c r="V108" t="n">
        <v>0.9</v>
      </c>
      <c r="W108" t="n">
        <v>2.95</v>
      </c>
      <c r="X108" t="n">
        <v>0.1</v>
      </c>
      <c r="Y108" t="n">
        <v>0.5</v>
      </c>
      <c r="Z108" t="n">
        <v>10</v>
      </c>
    </row>
    <row r="109">
      <c r="A109" t="n">
        <v>28</v>
      </c>
      <c r="B109" t="n">
        <v>70</v>
      </c>
      <c r="C109" t="inlineStr">
        <is>
          <t xml:space="preserve">CONCLUIDO	</t>
        </is>
      </c>
      <c r="D109" t="n">
        <v>5.1944</v>
      </c>
      <c r="E109" t="n">
        <v>19.25</v>
      </c>
      <c r="F109" t="n">
        <v>16.85</v>
      </c>
      <c r="G109" t="n">
        <v>168.5</v>
      </c>
      <c r="H109" t="n">
        <v>2.83</v>
      </c>
      <c r="I109" t="n">
        <v>6</v>
      </c>
      <c r="J109" t="n">
        <v>181.77</v>
      </c>
      <c r="K109" t="n">
        <v>47.83</v>
      </c>
      <c r="L109" t="n">
        <v>29</v>
      </c>
      <c r="M109" t="n">
        <v>4</v>
      </c>
      <c r="N109" t="n">
        <v>34.94</v>
      </c>
      <c r="O109" t="n">
        <v>22652.51</v>
      </c>
      <c r="P109" t="n">
        <v>182.93</v>
      </c>
      <c r="Q109" t="n">
        <v>183.26</v>
      </c>
      <c r="R109" t="n">
        <v>31.23</v>
      </c>
      <c r="S109" t="n">
        <v>26.24</v>
      </c>
      <c r="T109" t="n">
        <v>1642.07</v>
      </c>
      <c r="U109" t="n">
        <v>0.84</v>
      </c>
      <c r="V109" t="n">
        <v>0.9</v>
      </c>
      <c r="W109" t="n">
        <v>2.95</v>
      </c>
      <c r="X109" t="n">
        <v>0.09</v>
      </c>
      <c r="Y109" t="n">
        <v>0.5</v>
      </c>
      <c r="Z109" t="n">
        <v>10</v>
      </c>
    </row>
    <row r="110">
      <c r="A110" t="n">
        <v>29</v>
      </c>
      <c r="B110" t="n">
        <v>70</v>
      </c>
      <c r="C110" t="inlineStr">
        <is>
          <t xml:space="preserve">CONCLUIDO	</t>
        </is>
      </c>
      <c r="D110" t="n">
        <v>5.1926</v>
      </c>
      <c r="E110" t="n">
        <v>19.26</v>
      </c>
      <c r="F110" t="n">
        <v>16.86</v>
      </c>
      <c r="G110" t="n">
        <v>168.57</v>
      </c>
      <c r="H110" t="n">
        <v>2.9</v>
      </c>
      <c r="I110" t="n">
        <v>6</v>
      </c>
      <c r="J110" t="n">
        <v>183.27</v>
      </c>
      <c r="K110" t="n">
        <v>47.83</v>
      </c>
      <c r="L110" t="n">
        <v>30</v>
      </c>
      <c r="M110" t="n">
        <v>4</v>
      </c>
      <c r="N110" t="n">
        <v>35.44</v>
      </c>
      <c r="O110" t="n">
        <v>22837.46</v>
      </c>
      <c r="P110" t="n">
        <v>182.37</v>
      </c>
      <c r="Q110" t="n">
        <v>183.26</v>
      </c>
      <c r="R110" t="n">
        <v>31.33</v>
      </c>
      <c r="S110" t="n">
        <v>26.24</v>
      </c>
      <c r="T110" t="n">
        <v>1691.62</v>
      </c>
      <c r="U110" t="n">
        <v>0.84</v>
      </c>
      <c r="V110" t="n">
        <v>0.9</v>
      </c>
      <c r="W110" t="n">
        <v>2.95</v>
      </c>
      <c r="X110" t="n">
        <v>0.1</v>
      </c>
      <c r="Y110" t="n">
        <v>0.5</v>
      </c>
      <c r="Z110" t="n">
        <v>10</v>
      </c>
    </row>
    <row r="111">
      <c r="A111" t="n">
        <v>30</v>
      </c>
      <c r="B111" t="n">
        <v>70</v>
      </c>
      <c r="C111" t="inlineStr">
        <is>
          <t xml:space="preserve">CONCLUIDO	</t>
        </is>
      </c>
      <c r="D111" t="n">
        <v>5.1942</v>
      </c>
      <c r="E111" t="n">
        <v>19.25</v>
      </c>
      <c r="F111" t="n">
        <v>16.85</v>
      </c>
      <c r="G111" t="n">
        <v>168.51</v>
      </c>
      <c r="H111" t="n">
        <v>2.98</v>
      </c>
      <c r="I111" t="n">
        <v>6</v>
      </c>
      <c r="J111" t="n">
        <v>184.78</v>
      </c>
      <c r="K111" t="n">
        <v>47.83</v>
      </c>
      <c r="L111" t="n">
        <v>31</v>
      </c>
      <c r="M111" t="n">
        <v>4</v>
      </c>
      <c r="N111" t="n">
        <v>35.95</v>
      </c>
      <c r="O111" t="n">
        <v>23023.09</v>
      </c>
      <c r="P111" t="n">
        <v>181.09</v>
      </c>
      <c r="Q111" t="n">
        <v>183.26</v>
      </c>
      <c r="R111" t="n">
        <v>31.2</v>
      </c>
      <c r="S111" t="n">
        <v>26.24</v>
      </c>
      <c r="T111" t="n">
        <v>1626.77</v>
      </c>
      <c r="U111" t="n">
        <v>0.84</v>
      </c>
      <c r="V111" t="n">
        <v>0.9</v>
      </c>
      <c r="W111" t="n">
        <v>2.95</v>
      </c>
      <c r="X111" t="n">
        <v>0.1</v>
      </c>
      <c r="Y111" t="n">
        <v>0.5</v>
      </c>
      <c r="Z111" t="n">
        <v>10</v>
      </c>
    </row>
    <row r="112">
      <c r="A112" t="n">
        <v>31</v>
      </c>
      <c r="B112" t="n">
        <v>70</v>
      </c>
      <c r="C112" t="inlineStr">
        <is>
          <t xml:space="preserve">CONCLUIDO	</t>
        </is>
      </c>
      <c r="D112" t="n">
        <v>5.2046</v>
      </c>
      <c r="E112" t="n">
        <v>19.21</v>
      </c>
      <c r="F112" t="n">
        <v>16.84</v>
      </c>
      <c r="G112" t="n">
        <v>202.09</v>
      </c>
      <c r="H112" t="n">
        <v>3.05</v>
      </c>
      <c r="I112" t="n">
        <v>5</v>
      </c>
      <c r="J112" t="n">
        <v>186.29</v>
      </c>
      <c r="K112" t="n">
        <v>47.83</v>
      </c>
      <c r="L112" t="n">
        <v>32</v>
      </c>
      <c r="M112" t="n">
        <v>3</v>
      </c>
      <c r="N112" t="n">
        <v>36.46</v>
      </c>
      <c r="O112" t="n">
        <v>23209.42</v>
      </c>
      <c r="P112" t="n">
        <v>178.76</v>
      </c>
      <c r="Q112" t="n">
        <v>183.26</v>
      </c>
      <c r="R112" t="n">
        <v>30.89</v>
      </c>
      <c r="S112" t="n">
        <v>26.24</v>
      </c>
      <c r="T112" t="n">
        <v>1476.95</v>
      </c>
      <c r="U112" t="n">
        <v>0.85</v>
      </c>
      <c r="V112" t="n">
        <v>0.9</v>
      </c>
      <c r="W112" t="n">
        <v>2.95</v>
      </c>
      <c r="X112" t="n">
        <v>0.09</v>
      </c>
      <c r="Y112" t="n">
        <v>0.5</v>
      </c>
      <c r="Z112" t="n">
        <v>10</v>
      </c>
    </row>
    <row r="113">
      <c r="A113" t="n">
        <v>32</v>
      </c>
      <c r="B113" t="n">
        <v>70</v>
      </c>
      <c r="C113" t="inlineStr">
        <is>
          <t xml:space="preserve">CONCLUIDO	</t>
        </is>
      </c>
      <c r="D113" t="n">
        <v>5.2041</v>
      </c>
      <c r="E113" t="n">
        <v>19.22</v>
      </c>
      <c r="F113" t="n">
        <v>16.84</v>
      </c>
      <c r="G113" t="n">
        <v>202.11</v>
      </c>
      <c r="H113" t="n">
        <v>3.12</v>
      </c>
      <c r="I113" t="n">
        <v>5</v>
      </c>
      <c r="J113" t="n">
        <v>187.8</v>
      </c>
      <c r="K113" t="n">
        <v>47.83</v>
      </c>
      <c r="L113" t="n">
        <v>33</v>
      </c>
      <c r="M113" t="n">
        <v>3</v>
      </c>
      <c r="N113" t="n">
        <v>36.98</v>
      </c>
      <c r="O113" t="n">
        <v>23396.44</v>
      </c>
      <c r="P113" t="n">
        <v>180.11</v>
      </c>
      <c r="Q113" t="n">
        <v>183.26</v>
      </c>
      <c r="R113" t="n">
        <v>31.04</v>
      </c>
      <c r="S113" t="n">
        <v>26.24</v>
      </c>
      <c r="T113" t="n">
        <v>1553.32</v>
      </c>
      <c r="U113" t="n">
        <v>0.85</v>
      </c>
      <c r="V113" t="n">
        <v>0.9</v>
      </c>
      <c r="W113" t="n">
        <v>2.95</v>
      </c>
      <c r="X113" t="n">
        <v>0.09</v>
      </c>
      <c r="Y113" t="n">
        <v>0.5</v>
      </c>
      <c r="Z113" t="n">
        <v>10</v>
      </c>
    </row>
    <row r="114">
      <c r="A114" t="n">
        <v>33</v>
      </c>
      <c r="B114" t="n">
        <v>70</v>
      </c>
      <c r="C114" t="inlineStr">
        <is>
          <t xml:space="preserve">CONCLUIDO	</t>
        </is>
      </c>
      <c r="D114" t="n">
        <v>5.2052</v>
      </c>
      <c r="E114" t="n">
        <v>19.21</v>
      </c>
      <c r="F114" t="n">
        <v>16.84</v>
      </c>
      <c r="G114" t="n">
        <v>202.07</v>
      </c>
      <c r="H114" t="n">
        <v>3.19</v>
      </c>
      <c r="I114" t="n">
        <v>5</v>
      </c>
      <c r="J114" t="n">
        <v>189.33</v>
      </c>
      <c r="K114" t="n">
        <v>47.83</v>
      </c>
      <c r="L114" t="n">
        <v>34</v>
      </c>
      <c r="M114" t="n">
        <v>3</v>
      </c>
      <c r="N114" t="n">
        <v>37.5</v>
      </c>
      <c r="O114" t="n">
        <v>23584.16</v>
      </c>
      <c r="P114" t="n">
        <v>180.73</v>
      </c>
      <c r="Q114" t="n">
        <v>183.26</v>
      </c>
      <c r="R114" t="n">
        <v>30.86</v>
      </c>
      <c r="S114" t="n">
        <v>26.24</v>
      </c>
      <c r="T114" t="n">
        <v>1462.41</v>
      </c>
      <c r="U114" t="n">
        <v>0.85</v>
      </c>
      <c r="V114" t="n">
        <v>0.9</v>
      </c>
      <c r="W114" t="n">
        <v>2.95</v>
      </c>
      <c r="X114" t="n">
        <v>0.08</v>
      </c>
      <c r="Y114" t="n">
        <v>0.5</v>
      </c>
      <c r="Z114" t="n">
        <v>10</v>
      </c>
    </row>
    <row r="115">
      <c r="A115" t="n">
        <v>34</v>
      </c>
      <c r="B115" t="n">
        <v>70</v>
      </c>
      <c r="C115" t="inlineStr">
        <is>
          <t xml:space="preserve">CONCLUIDO	</t>
        </is>
      </c>
      <c r="D115" t="n">
        <v>5.2058</v>
      </c>
      <c r="E115" t="n">
        <v>19.21</v>
      </c>
      <c r="F115" t="n">
        <v>16.84</v>
      </c>
      <c r="G115" t="n">
        <v>202.04</v>
      </c>
      <c r="H115" t="n">
        <v>3.25</v>
      </c>
      <c r="I115" t="n">
        <v>5</v>
      </c>
      <c r="J115" t="n">
        <v>190.85</v>
      </c>
      <c r="K115" t="n">
        <v>47.83</v>
      </c>
      <c r="L115" t="n">
        <v>35</v>
      </c>
      <c r="M115" t="n">
        <v>3</v>
      </c>
      <c r="N115" t="n">
        <v>38.03</v>
      </c>
      <c r="O115" t="n">
        <v>23772.6</v>
      </c>
      <c r="P115" t="n">
        <v>181.02</v>
      </c>
      <c r="Q115" t="n">
        <v>183.26</v>
      </c>
      <c r="R115" t="n">
        <v>30.75</v>
      </c>
      <c r="S115" t="n">
        <v>26.24</v>
      </c>
      <c r="T115" t="n">
        <v>1404.81</v>
      </c>
      <c r="U115" t="n">
        <v>0.85</v>
      </c>
      <c r="V115" t="n">
        <v>0.9</v>
      </c>
      <c r="W115" t="n">
        <v>2.95</v>
      </c>
      <c r="X115" t="n">
        <v>0.08</v>
      </c>
      <c r="Y115" t="n">
        <v>0.5</v>
      </c>
      <c r="Z115" t="n">
        <v>10</v>
      </c>
    </row>
    <row r="116">
      <c r="A116" t="n">
        <v>35</v>
      </c>
      <c r="B116" t="n">
        <v>70</v>
      </c>
      <c r="C116" t="inlineStr">
        <is>
          <t xml:space="preserve">CONCLUIDO	</t>
        </is>
      </c>
      <c r="D116" t="n">
        <v>5.2053</v>
      </c>
      <c r="E116" t="n">
        <v>19.21</v>
      </c>
      <c r="F116" t="n">
        <v>16.84</v>
      </c>
      <c r="G116" t="n">
        <v>202.06</v>
      </c>
      <c r="H116" t="n">
        <v>3.32</v>
      </c>
      <c r="I116" t="n">
        <v>5</v>
      </c>
      <c r="J116" t="n">
        <v>192.39</v>
      </c>
      <c r="K116" t="n">
        <v>47.83</v>
      </c>
      <c r="L116" t="n">
        <v>36</v>
      </c>
      <c r="M116" t="n">
        <v>3</v>
      </c>
      <c r="N116" t="n">
        <v>38.56</v>
      </c>
      <c r="O116" t="n">
        <v>23961.75</v>
      </c>
      <c r="P116" t="n">
        <v>180.93</v>
      </c>
      <c r="Q116" t="n">
        <v>183.27</v>
      </c>
      <c r="R116" t="n">
        <v>30.76</v>
      </c>
      <c r="S116" t="n">
        <v>26.24</v>
      </c>
      <c r="T116" t="n">
        <v>1409.03</v>
      </c>
      <c r="U116" t="n">
        <v>0.85</v>
      </c>
      <c r="V116" t="n">
        <v>0.9</v>
      </c>
      <c r="W116" t="n">
        <v>2.95</v>
      </c>
      <c r="X116" t="n">
        <v>0.08</v>
      </c>
      <c r="Y116" t="n">
        <v>0.5</v>
      </c>
      <c r="Z116" t="n">
        <v>10</v>
      </c>
    </row>
    <row r="117">
      <c r="A117" t="n">
        <v>36</v>
      </c>
      <c r="B117" t="n">
        <v>70</v>
      </c>
      <c r="C117" t="inlineStr">
        <is>
          <t xml:space="preserve">CONCLUIDO	</t>
        </is>
      </c>
      <c r="D117" t="n">
        <v>5.2074</v>
      </c>
      <c r="E117" t="n">
        <v>19.2</v>
      </c>
      <c r="F117" t="n">
        <v>16.83</v>
      </c>
      <c r="G117" t="n">
        <v>201.97</v>
      </c>
      <c r="H117" t="n">
        <v>3.39</v>
      </c>
      <c r="I117" t="n">
        <v>5</v>
      </c>
      <c r="J117" t="n">
        <v>193.93</v>
      </c>
      <c r="K117" t="n">
        <v>47.83</v>
      </c>
      <c r="L117" t="n">
        <v>37</v>
      </c>
      <c r="M117" t="n">
        <v>3</v>
      </c>
      <c r="N117" t="n">
        <v>39.1</v>
      </c>
      <c r="O117" t="n">
        <v>24151.64</v>
      </c>
      <c r="P117" t="n">
        <v>180.71</v>
      </c>
      <c r="Q117" t="n">
        <v>183.26</v>
      </c>
      <c r="R117" t="n">
        <v>30.59</v>
      </c>
      <c r="S117" t="n">
        <v>26.24</v>
      </c>
      <c r="T117" t="n">
        <v>1326.81</v>
      </c>
      <c r="U117" t="n">
        <v>0.86</v>
      </c>
      <c r="V117" t="n">
        <v>0.9</v>
      </c>
      <c r="W117" t="n">
        <v>2.95</v>
      </c>
      <c r="X117" t="n">
        <v>0.08</v>
      </c>
      <c r="Y117" t="n">
        <v>0.5</v>
      </c>
      <c r="Z117" t="n">
        <v>10</v>
      </c>
    </row>
    <row r="118">
      <c r="A118" t="n">
        <v>37</v>
      </c>
      <c r="B118" t="n">
        <v>70</v>
      </c>
      <c r="C118" t="inlineStr">
        <is>
          <t xml:space="preserve">CONCLUIDO	</t>
        </is>
      </c>
      <c r="D118" t="n">
        <v>5.2069</v>
      </c>
      <c r="E118" t="n">
        <v>19.21</v>
      </c>
      <c r="F118" t="n">
        <v>16.83</v>
      </c>
      <c r="G118" t="n">
        <v>201.99</v>
      </c>
      <c r="H118" t="n">
        <v>3.45</v>
      </c>
      <c r="I118" t="n">
        <v>5</v>
      </c>
      <c r="J118" t="n">
        <v>195.47</v>
      </c>
      <c r="K118" t="n">
        <v>47.83</v>
      </c>
      <c r="L118" t="n">
        <v>38</v>
      </c>
      <c r="M118" t="n">
        <v>3</v>
      </c>
      <c r="N118" t="n">
        <v>39.64</v>
      </c>
      <c r="O118" t="n">
        <v>24342.26</v>
      </c>
      <c r="P118" t="n">
        <v>179.97</v>
      </c>
      <c r="Q118" t="n">
        <v>183.26</v>
      </c>
      <c r="R118" t="n">
        <v>30.59</v>
      </c>
      <c r="S118" t="n">
        <v>26.24</v>
      </c>
      <c r="T118" t="n">
        <v>1328.87</v>
      </c>
      <c r="U118" t="n">
        <v>0.86</v>
      </c>
      <c r="V118" t="n">
        <v>0.9</v>
      </c>
      <c r="W118" t="n">
        <v>2.95</v>
      </c>
      <c r="X118" t="n">
        <v>0.08</v>
      </c>
      <c r="Y118" t="n">
        <v>0.5</v>
      </c>
      <c r="Z118" t="n">
        <v>10</v>
      </c>
    </row>
    <row r="119">
      <c r="A119" t="n">
        <v>38</v>
      </c>
      <c r="B119" t="n">
        <v>70</v>
      </c>
      <c r="C119" t="inlineStr">
        <is>
          <t xml:space="preserve">CONCLUIDO	</t>
        </is>
      </c>
      <c r="D119" t="n">
        <v>5.2086</v>
      </c>
      <c r="E119" t="n">
        <v>19.2</v>
      </c>
      <c r="F119" t="n">
        <v>16.83</v>
      </c>
      <c r="G119" t="n">
        <v>201.92</v>
      </c>
      <c r="H119" t="n">
        <v>3.51</v>
      </c>
      <c r="I119" t="n">
        <v>5</v>
      </c>
      <c r="J119" t="n">
        <v>197.02</v>
      </c>
      <c r="K119" t="n">
        <v>47.83</v>
      </c>
      <c r="L119" t="n">
        <v>39</v>
      </c>
      <c r="M119" t="n">
        <v>3</v>
      </c>
      <c r="N119" t="n">
        <v>40.2</v>
      </c>
      <c r="O119" t="n">
        <v>24533.63</v>
      </c>
      <c r="P119" t="n">
        <v>178.52</v>
      </c>
      <c r="Q119" t="n">
        <v>183.27</v>
      </c>
      <c r="R119" t="n">
        <v>30.48</v>
      </c>
      <c r="S119" t="n">
        <v>26.24</v>
      </c>
      <c r="T119" t="n">
        <v>1269.9</v>
      </c>
      <c r="U119" t="n">
        <v>0.86</v>
      </c>
      <c r="V119" t="n">
        <v>0.9</v>
      </c>
      <c r="W119" t="n">
        <v>2.95</v>
      </c>
      <c r="X119" t="n">
        <v>0.07000000000000001</v>
      </c>
      <c r="Y119" t="n">
        <v>0.5</v>
      </c>
      <c r="Z119" t="n">
        <v>10</v>
      </c>
    </row>
    <row r="120">
      <c r="A120" t="n">
        <v>39</v>
      </c>
      <c r="B120" t="n">
        <v>70</v>
      </c>
      <c r="C120" t="inlineStr">
        <is>
          <t xml:space="preserve">CONCLUIDO	</t>
        </is>
      </c>
      <c r="D120" t="n">
        <v>5.2057</v>
      </c>
      <c r="E120" t="n">
        <v>19.21</v>
      </c>
      <c r="F120" t="n">
        <v>16.84</v>
      </c>
      <c r="G120" t="n">
        <v>202.04</v>
      </c>
      <c r="H120" t="n">
        <v>3.58</v>
      </c>
      <c r="I120" t="n">
        <v>5</v>
      </c>
      <c r="J120" t="n">
        <v>198.58</v>
      </c>
      <c r="K120" t="n">
        <v>47.83</v>
      </c>
      <c r="L120" t="n">
        <v>40</v>
      </c>
      <c r="M120" t="n">
        <v>3</v>
      </c>
      <c r="N120" t="n">
        <v>40.75</v>
      </c>
      <c r="O120" t="n">
        <v>24725.75</v>
      </c>
      <c r="P120" t="n">
        <v>177.71</v>
      </c>
      <c r="Q120" t="n">
        <v>183.26</v>
      </c>
      <c r="R120" t="n">
        <v>30.78</v>
      </c>
      <c r="S120" t="n">
        <v>26.24</v>
      </c>
      <c r="T120" t="n">
        <v>1423.48</v>
      </c>
      <c r="U120" t="n">
        <v>0.85</v>
      </c>
      <c r="V120" t="n">
        <v>0.9</v>
      </c>
      <c r="W120" t="n">
        <v>2.95</v>
      </c>
      <c r="X120" t="n">
        <v>0.08</v>
      </c>
      <c r="Y120" t="n">
        <v>0.5</v>
      </c>
      <c r="Z120" t="n">
        <v>10</v>
      </c>
    </row>
    <row r="121">
      <c r="A121" t="n">
        <v>0</v>
      </c>
      <c r="B121" t="n">
        <v>90</v>
      </c>
      <c r="C121" t="inlineStr">
        <is>
          <t xml:space="preserve">CONCLUIDO	</t>
        </is>
      </c>
      <c r="D121" t="n">
        <v>3.3027</v>
      </c>
      <c r="E121" t="n">
        <v>30.28</v>
      </c>
      <c r="F121" t="n">
        <v>20.82</v>
      </c>
      <c r="G121" t="n">
        <v>6.31</v>
      </c>
      <c r="H121" t="n">
        <v>0.1</v>
      </c>
      <c r="I121" t="n">
        <v>198</v>
      </c>
      <c r="J121" t="n">
        <v>176.73</v>
      </c>
      <c r="K121" t="n">
        <v>52.44</v>
      </c>
      <c r="L121" t="n">
        <v>1</v>
      </c>
      <c r="M121" t="n">
        <v>196</v>
      </c>
      <c r="N121" t="n">
        <v>33.29</v>
      </c>
      <c r="O121" t="n">
        <v>22031.19</v>
      </c>
      <c r="P121" t="n">
        <v>274.84</v>
      </c>
      <c r="Q121" t="n">
        <v>183.39</v>
      </c>
      <c r="R121" t="n">
        <v>154.12</v>
      </c>
      <c r="S121" t="n">
        <v>26.24</v>
      </c>
      <c r="T121" t="n">
        <v>62127.5</v>
      </c>
      <c r="U121" t="n">
        <v>0.17</v>
      </c>
      <c r="V121" t="n">
        <v>0.73</v>
      </c>
      <c r="W121" t="n">
        <v>3.28</v>
      </c>
      <c r="X121" t="n">
        <v>4.06</v>
      </c>
      <c r="Y121" t="n">
        <v>0.5</v>
      </c>
      <c r="Z121" t="n">
        <v>10</v>
      </c>
    </row>
    <row r="122">
      <c r="A122" t="n">
        <v>1</v>
      </c>
      <c r="B122" t="n">
        <v>90</v>
      </c>
      <c r="C122" t="inlineStr">
        <is>
          <t xml:space="preserve">CONCLUIDO	</t>
        </is>
      </c>
      <c r="D122" t="n">
        <v>4.1417</v>
      </c>
      <c r="E122" t="n">
        <v>24.14</v>
      </c>
      <c r="F122" t="n">
        <v>18.56</v>
      </c>
      <c r="G122" t="n">
        <v>12.51</v>
      </c>
      <c r="H122" t="n">
        <v>0.2</v>
      </c>
      <c r="I122" t="n">
        <v>89</v>
      </c>
      <c r="J122" t="n">
        <v>178.21</v>
      </c>
      <c r="K122" t="n">
        <v>52.44</v>
      </c>
      <c r="L122" t="n">
        <v>2</v>
      </c>
      <c r="M122" t="n">
        <v>87</v>
      </c>
      <c r="N122" t="n">
        <v>33.77</v>
      </c>
      <c r="O122" t="n">
        <v>22213.89</v>
      </c>
      <c r="P122" t="n">
        <v>244.77</v>
      </c>
      <c r="Q122" t="n">
        <v>183.32</v>
      </c>
      <c r="R122" t="n">
        <v>83.77</v>
      </c>
      <c r="S122" t="n">
        <v>26.24</v>
      </c>
      <c r="T122" t="n">
        <v>27496.17</v>
      </c>
      <c r="U122" t="n">
        <v>0.31</v>
      </c>
      <c r="V122" t="n">
        <v>0.82</v>
      </c>
      <c r="W122" t="n">
        <v>3.1</v>
      </c>
      <c r="X122" t="n">
        <v>1.8</v>
      </c>
      <c r="Y122" t="n">
        <v>0.5</v>
      </c>
      <c r="Z122" t="n">
        <v>10</v>
      </c>
    </row>
    <row r="123">
      <c r="A123" t="n">
        <v>2</v>
      </c>
      <c r="B123" t="n">
        <v>90</v>
      </c>
      <c r="C123" t="inlineStr">
        <is>
          <t xml:space="preserve">CONCLUIDO	</t>
        </is>
      </c>
      <c r="D123" t="n">
        <v>4.467</v>
      </c>
      <c r="E123" t="n">
        <v>22.39</v>
      </c>
      <c r="F123" t="n">
        <v>17.9</v>
      </c>
      <c r="G123" t="n">
        <v>18.52</v>
      </c>
      <c r="H123" t="n">
        <v>0.3</v>
      </c>
      <c r="I123" t="n">
        <v>58</v>
      </c>
      <c r="J123" t="n">
        <v>179.7</v>
      </c>
      <c r="K123" t="n">
        <v>52.44</v>
      </c>
      <c r="L123" t="n">
        <v>3</v>
      </c>
      <c r="M123" t="n">
        <v>56</v>
      </c>
      <c r="N123" t="n">
        <v>34.26</v>
      </c>
      <c r="O123" t="n">
        <v>22397.24</v>
      </c>
      <c r="P123" t="n">
        <v>235.85</v>
      </c>
      <c r="Q123" t="n">
        <v>183.3</v>
      </c>
      <c r="R123" t="n">
        <v>63.83</v>
      </c>
      <c r="S123" t="n">
        <v>26.24</v>
      </c>
      <c r="T123" t="n">
        <v>17680.09</v>
      </c>
      <c r="U123" t="n">
        <v>0.41</v>
      </c>
      <c r="V123" t="n">
        <v>0.85</v>
      </c>
      <c r="W123" t="n">
        <v>3.03</v>
      </c>
      <c r="X123" t="n">
        <v>1.15</v>
      </c>
      <c r="Y123" t="n">
        <v>0.5</v>
      </c>
      <c r="Z123" t="n">
        <v>10</v>
      </c>
    </row>
    <row r="124">
      <c r="A124" t="n">
        <v>3</v>
      </c>
      <c r="B124" t="n">
        <v>90</v>
      </c>
      <c r="C124" t="inlineStr">
        <is>
          <t xml:space="preserve">CONCLUIDO	</t>
        </is>
      </c>
      <c r="D124" t="n">
        <v>4.64</v>
      </c>
      <c r="E124" t="n">
        <v>21.55</v>
      </c>
      <c r="F124" t="n">
        <v>17.6</v>
      </c>
      <c r="G124" t="n">
        <v>24.56</v>
      </c>
      <c r="H124" t="n">
        <v>0.39</v>
      </c>
      <c r="I124" t="n">
        <v>43</v>
      </c>
      <c r="J124" t="n">
        <v>181.19</v>
      </c>
      <c r="K124" t="n">
        <v>52.44</v>
      </c>
      <c r="L124" t="n">
        <v>4</v>
      </c>
      <c r="M124" t="n">
        <v>41</v>
      </c>
      <c r="N124" t="n">
        <v>34.75</v>
      </c>
      <c r="O124" t="n">
        <v>22581.25</v>
      </c>
      <c r="P124" t="n">
        <v>231.61</v>
      </c>
      <c r="Q124" t="n">
        <v>183.32</v>
      </c>
      <c r="R124" t="n">
        <v>54.65</v>
      </c>
      <c r="S124" t="n">
        <v>26.24</v>
      </c>
      <c r="T124" t="n">
        <v>13164.11</v>
      </c>
      <c r="U124" t="n">
        <v>0.48</v>
      </c>
      <c r="V124" t="n">
        <v>0.86</v>
      </c>
      <c r="W124" t="n">
        <v>3.01</v>
      </c>
      <c r="X124" t="n">
        <v>0.84</v>
      </c>
      <c r="Y124" t="n">
        <v>0.5</v>
      </c>
      <c r="Z124" t="n">
        <v>10</v>
      </c>
    </row>
    <row r="125">
      <c r="A125" t="n">
        <v>4</v>
      </c>
      <c r="B125" t="n">
        <v>90</v>
      </c>
      <c r="C125" t="inlineStr">
        <is>
          <t xml:space="preserve">CONCLUIDO	</t>
        </is>
      </c>
      <c r="D125" t="n">
        <v>4.7533</v>
      </c>
      <c r="E125" t="n">
        <v>21.04</v>
      </c>
      <c r="F125" t="n">
        <v>17.41</v>
      </c>
      <c r="G125" t="n">
        <v>30.72</v>
      </c>
      <c r="H125" t="n">
        <v>0.49</v>
      </c>
      <c r="I125" t="n">
        <v>34</v>
      </c>
      <c r="J125" t="n">
        <v>182.69</v>
      </c>
      <c r="K125" t="n">
        <v>52.44</v>
      </c>
      <c r="L125" t="n">
        <v>5</v>
      </c>
      <c r="M125" t="n">
        <v>32</v>
      </c>
      <c r="N125" t="n">
        <v>35.25</v>
      </c>
      <c r="O125" t="n">
        <v>22766.06</v>
      </c>
      <c r="P125" t="n">
        <v>228.86</v>
      </c>
      <c r="Q125" t="n">
        <v>183.28</v>
      </c>
      <c r="R125" t="n">
        <v>48.55</v>
      </c>
      <c r="S125" t="n">
        <v>26.24</v>
      </c>
      <c r="T125" t="n">
        <v>10160.24</v>
      </c>
      <c r="U125" t="n">
        <v>0.54</v>
      </c>
      <c r="V125" t="n">
        <v>0.87</v>
      </c>
      <c r="W125" t="n">
        <v>2.99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90</v>
      </c>
      <c r="C126" t="inlineStr">
        <is>
          <t xml:space="preserve">CONCLUIDO	</t>
        </is>
      </c>
      <c r="D126" t="n">
        <v>4.8148</v>
      </c>
      <c r="E126" t="n">
        <v>20.77</v>
      </c>
      <c r="F126" t="n">
        <v>17.32</v>
      </c>
      <c r="G126" t="n">
        <v>35.83</v>
      </c>
      <c r="H126" t="n">
        <v>0.58</v>
      </c>
      <c r="I126" t="n">
        <v>29</v>
      </c>
      <c r="J126" t="n">
        <v>184.19</v>
      </c>
      <c r="K126" t="n">
        <v>52.44</v>
      </c>
      <c r="L126" t="n">
        <v>6</v>
      </c>
      <c r="M126" t="n">
        <v>27</v>
      </c>
      <c r="N126" t="n">
        <v>35.75</v>
      </c>
      <c r="O126" t="n">
        <v>22951.43</v>
      </c>
      <c r="P126" t="n">
        <v>227.44</v>
      </c>
      <c r="Q126" t="n">
        <v>183.28</v>
      </c>
      <c r="R126" t="n">
        <v>45.63</v>
      </c>
      <c r="S126" t="n">
        <v>26.24</v>
      </c>
      <c r="T126" t="n">
        <v>8726.030000000001</v>
      </c>
      <c r="U126" t="n">
        <v>0.58</v>
      </c>
      <c r="V126" t="n">
        <v>0.88</v>
      </c>
      <c r="W126" t="n">
        <v>2.99</v>
      </c>
      <c r="X126" t="n">
        <v>0.5600000000000001</v>
      </c>
      <c r="Y126" t="n">
        <v>0.5</v>
      </c>
      <c r="Z126" t="n">
        <v>10</v>
      </c>
    </row>
    <row r="127">
      <c r="A127" t="n">
        <v>6</v>
      </c>
      <c r="B127" t="n">
        <v>90</v>
      </c>
      <c r="C127" t="inlineStr">
        <is>
          <t xml:space="preserve">CONCLUIDO	</t>
        </is>
      </c>
      <c r="D127" t="n">
        <v>4.8691</v>
      </c>
      <c r="E127" t="n">
        <v>20.54</v>
      </c>
      <c r="F127" t="n">
        <v>17.23</v>
      </c>
      <c r="G127" t="n">
        <v>41.35</v>
      </c>
      <c r="H127" t="n">
        <v>0.67</v>
      </c>
      <c r="I127" t="n">
        <v>25</v>
      </c>
      <c r="J127" t="n">
        <v>185.7</v>
      </c>
      <c r="K127" t="n">
        <v>52.44</v>
      </c>
      <c r="L127" t="n">
        <v>7</v>
      </c>
      <c r="M127" t="n">
        <v>23</v>
      </c>
      <c r="N127" t="n">
        <v>36.26</v>
      </c>
      <c r="O127" t="n">
        <v>23137.49</v>
      </c>
      <c r="P127" t="n">
        <v>225.95</v>
      </c>
      <c r="Q127" t="n">
        <v>183.27</v>
      </c>
      <c r="R127" t="n">
        <v>42.81</v>
      </c>
      <c r="S127" t="n">
        <v>26.24</v>
      </c>
      <c r="T127" t="n">
        <v>7336.19</v>
      </c>
      <c r="U127" t="n">
        <v>0.61</v>
      </c>
      <c r="V127" t="n">
        <v>0.88</v>
      </c>
      <c r="W127" t="n">
        <v>2.98</v>
      </c>
      <c r="X127" t="n">
        <v>0.47</v>
      </c>
      <c r="Y127" t="n">
        <v>0.5</v>
      </c>
      <c r="Z127" t="n">
        <v>10</v>
      </c>
    </row>
    <row r="128">
      <c r="A128" t="n">
        <v>7</v>
      </c>
      <c r="B128" t="n">
        <v>90</v>
      </c>
      <c r="C128" t="inlineStr">
        <is>
          <t xml:space="preserve">CONCLUIDO	</t>
        </is>
      </c>
      <c r="D128" t="n">
        <v>4.909</v>
      </c>
      <c r="E128" t="n">
        <v>20.37</v>
      </c>
      <c r="F128" t="n">
        <v>17.17</v>
      </c>
      <c r="G128" t="n">
        <v>46.82</v>
      </c>
      <c r="H128" t="n">
        <v>0.76</v>
      </c>
      <c r="I128" t="n">
        <v>22</v>
      </c>
      <c r="J128" t="n">
        <v>187.22</v>
      </c>
      <c r="K128" t="n">
        <v>52.44</v>
      </c>
      <c r="L128" t="n">
        <v>8</v>
      </c>
      <c r="M128" t="n">
        <v>20</v>
      </c>
      <c r="N128" t="n">
        <v>36.78</v>
      </c>
      <c r="O128" t="n">
        <v>23324.24</v>
      </c>
      <c r="P128" t="n">
        <v>224.98</v>
      </c>
      <c r="Q128" t="n">
        <v>183.27</v>
      </c>
      <c r="R128" t="n">
        <v>41.18</v>
      </c>
      <c r="S128" t="n">
        <v>26.24</v>
      </c>
      <c r="T128" t="n">
        <v>6536.93</v>
      </c>
      <c r="U128" t="n">
        <v>0.64</v>
      </c>
      <c r="V128" t="n">
        <v>0.89</v>
      </c>
      <c r="W128" t="n">
        <v>2.97</v>
      </c>
      <c r="X128" t="n">
        <v>0.41</v>
      </c>
      <c r="Y128" t="n">
        <v>0.5</v>
      </c>
      <c r="Z128" t="n">
        <v>10</v>
      </c>
    </row>
    <row r="129">
      <c r="A129" t="n">
        <v>8</v>
      </c>
      <c r="B129" t="n">
        <v>90</v>
      </c>
      <c r="C129" t="inlineStr">
        <is>
          <t xml:space="preserve">CONCLUIDO	</t>
        </is>
      </c>
      <c r="D129" t="n">
        <v>4.9484</v>
      </c>
      <c r="E129" t="n">
        <v>20.21</v>
      </c>
      <c r="F129" t="n">
        <v>17.11</v>
      </c>
      <c r="G129" t="n">
        <v>54.04</v>
      </c>
      <c r="H129" t="n">
        <v>0.85</v>
      </c>
      <c r="I129" t="n">
        <v>19</v>
      </c>
      <c r="J129" t="n">
        <v>188.74</v>
      </c>
      <c r="K129" t="n">
        <v>52.44</v>
      </c>
      <c r="L129" t="n">
        <v>9</v>
      </c>
      <c r="M129" t="n">
        <v>17</v>
      </c>
      <c r="N129" t="n">
        <v>37.3</v>
      </c>
      <c r="O129" t="n">
        <v>23511.69</v>
      </c>
      <c r="P129" t="n">
        <v>224.11</v>
      </c>
      <c r="Q129" t="n">
        <v>183.27</v>
      </c>
      <c r="R129" t="n">
        <v>39.36</v>
      </c>
      <c r="S129" t="n">
        <v>26.24</v>
      </c>
      <c r="T129" t="n">
        <v>5643.28</v>
      </c>
      <c r="U129" t="n">
        <v>0.67</v>
      </c>
      <c r="V129" t="n">
        <v>0.89</v>
      </c>
      <c r="W129" t="n">
        <v>2.97</v>
      </c>
      <c r="X129" t="n">
        <v>0.36</v>
      </c>
      <c r="Y129" t="n">
        <v>0.5</v>
      </c>
      <c r="Z129" t="n">
        <v>10</v>
      </c>
    </row>
    <row r="130">
      <c r="A130" t="n">
        <v>9</v>
      </c>
      <c r="B130" t="n">
        <v>90</v>
      </c>
      <c r="C130" t="inlineStr">
        <is>
          <t xml:space="preserve">CONCLUIDO	</t>
        </is>
      </c>
      <c r="D130" t="n">
        <v>4.9771</v>
      </c>
      <c r="E130" t="n">
        <v>20.09</v>
      </c>
      <c r="F130" t="n">
        <v>17.07</v>
      </c>
      <c r="G130" t="n">
        <v>60.24</v>
      </c>
      <c r="H130" t="n">
        <v>0.93</v>
      </c>
      <c r="I130" t="n">
        <v>17</v>
      </c>
      <c r="J130" t="n">
        <v>190.26</v>
      </c>
      <c r="K130" t="n">
        <v>52.44</v>
      </c>
      <c r="L130" t="n">
        <v>10</v>
      </c>
      <c r="M130" t="n">
        <v>15</v>
      </c>
      <c r="N130" t="n">
        <v>37.82</v>
      </c>
      <c r="O130" t="n">
        <v>23699.85</v>
      </c>
      <c r="P130" t="n">
        <v>222.83</v>
      </c>
      <c r="Q130" t="n">
        <v>183.28</v>
      </c>
      <c r="R130" t="n">
        <v>37.84</v>
      </c>
      <c r="S130" t="n">
        <v>26.24</v>
      </c>
      <c r="T130" t="n">
        <v>4890.93</v>
      </c>
      <c r="U130" t="n">
        <v>0.6899999999999999</v>
      </c>
      <c r="V130" t="n">
        <v>0.89</v>
      </c>
      <c r="W130" t="n">
        <v>2.97</v>
      </c>
      <c r="X130" t="n">
        <v>0.31</v>
      </c>
      <c r="Y130" t="n">
        <v>0.5</v>
      </c>
      <c r="Z130" t="n">
        <v>10</v>
      </c>
    </row>
    <row r="131">
      <c r="A131" t="n">
        <v>10</v>
      </c>
      <c r="B131" t="n">
        <v>90</v>
      </c>
      <c r="C131" t="inlineStr">
        <is>
          <t xml:space="preserve">CONCLUIDO	</t>
        </is>
      </c>
      <c r="D131" t="n">
        <v>4.9889</v>
      </c>
      <c r="E131" t="n">
        <v>20.04</v>
      </c>
      <c r="F131" t="n">
        <v>17.05</v>
      </c>
      <c r="G131" t="n">
        <v>63.96</v>
      </c>
      <c r="H131" t="n">
        <v>1.02</v>
      </c>
      <c r="I131" t="n">
        <v>16</v>
      </c>
      <c r="J131" t="n">
        <v>191.79</v>
      </c>
      <c r="K131" t="n">
        <v>52.44</v>
      </c>
      <c r="L131" t="n">
        <v>11</v>
      </c>
      <c r="M131" t="n">
        <v>14</v>
      </c>
      <c r="N131" t="n">
        <v>38.35</v>
      </c>
      <c r="O131" t="n">
        <v>23888.73</v>
      </c>
      <c r="P131" t="n">
        <v>223.06</v>
      </c>
      <c r="Q131" t="n">
        <v>183.29</v>
      </c>
      <c r="R131" t="n">
        <v>37.48</v>
      </c>
      <c r="S131" t="n">
        <v>26.24</v>
      </c>
      <c r="T131" t="n">
        <v>4716.81</v>
      </c>
      <c r="U131" t="n">
        <v>0.7</v>
      </c>
      <c r="V131" t="n">
        <v>0.89</v>
      </c>
      <c r="W131" t="n">
        <v>2.97</v>
      </c>
      <c r="X131" t="n">
        <v>0.3</v>
      </c>
      <c r="Y131" t="n">
        <v>0.5</v>
      </c>
      <c r="Z131" t="n">
        <v>10</v>
      </c>
    </row>
    <row r="132">
      <c r="A132" t="n">
        <v>11</v>
      </c>
      <c r="B132" t="n">
        <v>90</v>
      </c>
      <c r="C132" t="inlineStr">
        <is>
          <t xml:space="preserve">CONCLUIDO	</t>
        </is>
      </c>
      <c r="D132" t="n">
        <v>5.0013</v>
      </c>
      <c r="E132" t="n">
        <v>20</v>
      </c>
      <c r="F132" t="n">
        <v>17.04</v>
      </c>
      <c r="G132" t="n">
        <v>68.16</v>
      </c>
      <c r="H132" t="n">
        <v>1.1</v>
      </c>
      <c r="I132" t="n">
        <v>15</v>
      </c>
      <c r="J132" t="n">
        <v>193.33</v>
      </c>
      <c r="K132" t="n">
        <v>52.44</v>
      </c>
      <c r="L132" t="n">
        <v>12</v>
      </c>
      <c r="M132" t="n">
        <v>13</v>
      </c>
      <c r="N132" t="n">
        <v>38.89</v>
      </c>
      <c r="O132" t="n">
        <v>24078.33</v>
      </c>
      <c r="P132" t="n">
        <v>222.52</v>
      </c>
      <c r="Q132" t="n">
        <v>183.26</v>
      </c>
      <c r="R132" t="n">
        <v>36.9</v>
      </c>
      <c r="S132" t="n">
        <v>26.24</v>
      </c>
      <c r="T132" t="n">
        <v>4430.14</v>
      </c>
      <c r="U132" t="n">
        <v>0.71</v>
      </c>
      <c r="V132" t="n">
        <v>0.89</v>
      </c>
      <c r="W132" t="n">
        <v>2.97</v>
      </c>
      <c r="X132" t="n">
        <v>0.29</v>
      </c>
      <c r="Y132" t="n">
        <v>0.5</v>
      </c>
      <c r="Z132" t="n">
        <v>10</v>
      </c>
    </row>
    <row r="133">
      <c r="A133" t="n">
        <v>12</v>
      </c>
      <c r="B133" t="n">
        <v>90</v>
      </c>
      <c r="C133" t="inlineStr">
        <is>
          <t xml:space="preserve">CONCLUIDO	</t>
        </is>
      </c>
      <c r="D133" t="n">
        <v>5.0167</v>
      </c>
      <c r="E133" t="n">
        <v>19.93</v>
      </c>
      <c r="F133" t="n">
        <v>17.02</v>
      </c>
      <c r="G133" t="n">
        <v>72.92</v>
      </c>
      <c r="H133" t="n">
        <v>1.18</v>
      </c>
      <c r="I133" t="n">
        <v>14</v>
      </c>
      <c r="J133" t="n">
        <v>194.88</v>
      </c>
      <c r="K133" t="n">
        <v>52.44</v>
      </c>
      <c r="L133" t="n">
        <v>13</v>
      </c>
      <c r="M133" t="n">
        <v>12</v>
      </c>
      <c r="N133" t="n">
        <v>39.43</v>
      </c>
      <c r="O133" t="n">
        <v>24268.67</v>
      </c>
      <c r="P133" t="n">
        <v>221.95</v>
      </c>
      <c r="Q133" t="n">
        <v>183.28</v>
      </c>
      <c r="R133" t="n">
        <v>36.23</v>
      </c>
      <c r="S133" t="n">
        <v>26.24</v>
      </c>
      <c r="T133" t="n">
        <v>4101.93</v>
      </c>
      <c r="U133" t="n">
        <v>0.72</v>
      </c>
      <c r="V133" t="n">
        <v>0.89</v>
      </c>
      <c r="W133" t="n">
        <v>2.96</v>
      </c>
      <c r="X133" t="n">
        <v>0.26</v>
      </c>
      <c r="Y133" t="n">
        <v>0.5</v>
      </c>
      <c r="Z133" t="n">
        <v>10</v>
      </c>
    </row>
    <row r="134">
      <c r="A134" t="n">
        <v>13</v>
      </c>
      <c r="B134" t="n">
        <v>90</v>
      </c>
      <c r="C134" t="inlineStr">
        <is>
          <t xml:space="preserve">CONCLUIDO	</t>
        </is>
      </c>
      <c r="D134" t="n">
        <v>5.0325</v>
      </c>
      <c r="E134" t="n">
        <v>19.87</v>
      </c>
      <c r="F134" t="n">
        <v>16.99</v>
      </c>
      <c r="G134" t="n">
        <v>78.41</v>
      </c>
      <c r="H134" t="n">
        <v>1.27</v>
      </c>
      <c r="I134" t="n">
        <v>13</v>
      </c>
      <c r="J134" t="n">
        <v>196.42</v>
      </c>
      <c r="K134" t="n">
        <v>52.44</v>
      </c>
      <c r="L134" t="n">
        <v>14</v>
      </c>
      <c r="M134" t="n">
        <v>11</v>
      </c>
      <c r="N134" t="n">
        <v>39.98</v>
      </c>
      <c r="O134" t="n">
        <v>24459.75</v>
      </c>
      <c r="P134" t="n">
        <v>221.71</v>
      </c>
      <c r="Q134" t="n">
        <v>183.27</v>
      </c>
      <c r="R134" t="n">
        <v>35.43</v>
      </c>
      <c r="S134" t="n">
        <v>26.24</v>
      </c>
      <c r="T134" t="n">
        <v>3707.69</v>
      </c>
      <c r="U134" t="n">
        <v>0.74</v>
      </c>
      <c r="V134" t="n">
        <v>0.9</v>
      </c>
      <c r="W134" t="n">
        <v>2.96</v>
      </c>
      <c r="X134" t="n">
        <v>0.23</v>
      </c>
      <c r="Y134" t="n">
        <v>0.5</v>
      </c>
      <c r="Z134" t="n">
        <v>10</v>
      </c>
    </row>
    <row r="135">
      <c r="A135" t="n">
        <v>14</v>
      </c>
      <c r="B135" t="n">
        <v>90</v>
      </c>
      <c r="C135" t="inlineStr">
        <is>
          <t xml:space="preserve">CONCLUIDO	</t>
        </is>
      </c>
      <c r="D135" t="n">
        <v>5.0434</v>
      </c>
      <c r="E135" t="n">
        <v>19.83</v>
      </c>
      <c r="F135" t="n">
        <v>16.98</v>
      </c>
      <c r="G135" t="n">
        <v>84.90000000000001</v>
      </c>
      <c r="H135" t="n">
        <v>1.35</v>
      </c>
      <c r="I135" t="n">
        <v>12</v>
      </c>
      <c r="J135" t="n">
        <v>197.98</v>
      </c>
      <c r="K135" t="n">
        <v>52.44</v>
      </c>
      <c r="L135" t="n">
        <v>15</v>
      </c>
      <c r="M135" t="n">
        <v>10</v>
      </c>
      <c r="N135" t="n">
        <v>40.54</v>
      </c>
      <c r="O135" t="n">
        <v>24651.58</v>
      </c>
      <c r="P135" t="n">
        <v>221.44</v>
      </c>
      <c r="Q135" t="n">
        <v>183.27</v>
      </c>
      <c r="R135" t="n">
        <v>35.09</v>
      </c>
      <c r="S135" t="n">
        <v>26.24</v>
      </c>
      <c r="T135" t="n">
        <v>3539.03</v>
      </c>
      <c r="U135" t="n">
        <v>0.75</v>
      </c>
      <c r="V135" t="n">
        <v>0.9</v>
      </c>
      <c r="W135" t="n">
        <v>2.96</v>
      </c>
      <c r="X135" t="n">
        <v>0.22</v>
      </c>
      <c r="Y135" t="n">
        <v>0.5</v>
      </c>
      <c r="Z135" t="n">
        <v>10</v>
      </c>
    </row>
    <row r="136">
      <c r="A136" t="n">
        <v>15</v>
      </c>
      <c r="B136" t="n">
        <v>90</v>
      </c>
      <c r="C136" t="inlineStr">
        <is>
          <t xml:space="preserve">CONCLUIDO	</t>
        </is>
      </c>
      <c r="D136" t="n">
        <v>5.0617</v>
      </c>
      <c r="E136" t="n">
        <v>19.76</v>
      </c>
      <c r="F136" t="n">
        <v>16.94</v>
      </c>
      <c r="G136" t="n">
        <v>92.43000000000001</v>
      </c>
      <c r="H136" t="n">
        <v>1.42</v>
      </c>
      <c r="I136" t="n">
        <v>11</v>
      </c>
      <c r="J136" t="n">
        <v>199.54</v>
      </c>
      <c r="K136" t="n">
        <v>52.44</v>
      </c>
      <c r="L136" t="n">
        <v>16</v>
      </c>
      <c r="M136" t="n">
        <v>9</v>
      </c>
      <c r="N136" t="n">
        <v>41.1</v>
      </c>
      <c r="O136" t="n">
        <v>24844.17</v>
      </c>
      <c r="P136" t="n">
        <v>220.35</v>
      </c>
      <c r="Q136" t="n">
        <v>183.26</v>
      </c>
      <c r="R136" t="n">
        <v>34.04</v>
      </c>
      <c r="S136" t="n">
        <v>26.24</v>
      </c>
      <c r="T136" t="n">
        <v>3018.91</v>
      </c>
      <c r="U136" t="n">
        <v>0.77</v>
      </c>
      <c r="V136" t="n">
        <v>0.9</v>
      </c>
      <c r="W136" t="n">
        <v>2.96</v>
      </c>
      <c r="X136" t="n">
        <v>0.19</v>
      </c>
      <c r="Y136" t="n">
        <v>0.5</v>
      </c>
      <c r="Z136" t="n">
        <v>10</v>
      </c>
    </row>
    <row r="137">
      <c r="A137" t="n">
        <v>16</v>
      </c>
      <c r="B137" t="n">
        <v>90</v>
      </c>
      <c r="C137" t="inlineStr">
        <is>
          <t xml:space="preserve">CONCLUIDO	</t>
        </is>
      </c>
      <c r="D137" t="n">
        <v>5.058</v>
      </c>
      <c r="E137" t="n">
        <v>19.77</v>
      </c>
      <c r="F137" t="n">
        <v>16.96</v>
      </c>
      <c r="G137" t="n">
        <v>92.5</v>
      </c>
      <c r="H137" t="n">
        <v>1.5</v>
      </c>
      <c r="I137" t="n">
        <v>11</v>
      </c>
      <c r="J137" t="n">
        <v>201.11</v>
      </c>
      <c r="K137" t="n">
        <v>52.44</v>
      </c>
      <c r="L137" t="n">
        <v>17</v>
      </c>
      <c r="M137" t="n">
        <v>9</v>
      </c>
      <c r="N137" t="n">
        <v>41.67</v>
      </c>
      <c r="O137" t="n">
        <v>25037.53</v>
      </c>
      <c r="P137" t="n">
        <v>220.92</v>
      </c>
      <c r="Q137" t="n">
        <v>183.26</v>
      </c>
      <c r="R137" t="n">
        <v>34.46</v>
      </c>
      <c r="S137" t="n">
        <v>26.24</v>
      </c>
      <c r="T137" t="n">
        <v>3229.38</v>
      </c>
      <c r="U137" t="n">
        <v>0.76</v>
      </c>
      <c r="V137" t="n">
        <v>0.9</v>
      </c>
      <c r="W137" t="n">
        <v>2.96</v>
      </c>
      <c r="X137" t="n">
        <v>0.2</v>
      </c>
      <c r="Y137" t="n">
        <v>0.5</v>
      </c>
      <c r="Z137" t="n">
        <v>10</v>
      </c>
    </row>
    <row r="138">
      <c r="A138" t="n">
        <v>17</v>
      </c>
      <c r="B138" t="n">
        <v>90</v>
      </c>
      <c r="C138" t="inlineStr">
        <is>
          <t xml:space="preserve">CONCLUIDO	</t>
        </is>
      </c>
      <c r="D138" t="n">
        <v>5.0751</v>
      </c>
      <c r="E138" t="n">
        <v>19.7</v>
      </c>
      <c r="F138" t="n">
        <v>16.93</v>
      </c>
      <c r="G138" t="n">
        <v>101.57</v>
      </c>
      <c r="H138" t="n">
        <v>1.58</v>
      </c>
      <c r="I138" t="n">
        <v>10</v>
      </c>
      <c r="J138" t="n">
        <v>202.68</v>
      </c>
      <c r="K138" t="n">
        <v>52.44</v>
      </c>
      <c r="L138" t="n">
        <v>18</v>
      </c>
      <c r="M138" t="n">
        <v>8</v>
      </c>
      <c r="N138" t="n">
        <v>42.24</v>
      </c>
      <c r="O138" t="n">
        <v>25231.66</v>
      </c>
      <c r="P138" t="n">
        <v>220.51</v>
      </c>
      <c r="Q138" t="n">
        <v>183.27</v>
      </c>
      <c r="R138" t="n">
        <v>33.65</v>
      </c>
      <c r="S138" t="n">
        <v>26.24</v>
      </c>
      <c r="T138" t="n">
        <v>2831.22</v>
      </c>
      <c r="U138" t="n">
        <v>0.78</v>
      </c>
      <c r="V138" t="n">
        <v>0.9</v>
      </c>
      <c r="W138" t="n">
        <v>2.95</v>
      </c>
      <c r="X138" t="n">
        <v>0.17</v>
      </c>
      <c r="Y138" t="n">
        <v>0.5</v>
      </c>
      <c r="Z138" t="n">
        <v>10</v>
      </c>
    </row>
    <row r="139">
      <c r="A139" t="n">
        <v>18</v>
      </c>
      <c r="B139" t="n">
        <v>90</v>
      </c>
      <c r="C139" t="inlineStr">
        <is>
          <t xml:space="preserve">CONCLUIDO	</t>
        </is>
      </c>
      <c r="D139" t="n">
        <v>5.0726</v>
      </c>
      <c r="E139" t="n">
        <v>19.71</v>
      </c>
      <c r="F139" t="n">
        <v>16.94</v>
      </c>
      <c r="G139" t="n">
        <v>101.63</v>
      </c>
      <c r="H139" t="n">
        <v>1.65</v>
      </c>
      <c r="I139" t="n">
        <v>10</v>
      </c>
      <c r="J139" t="n">
        <v>204.26</v>
      </c>
      <c r="K139" t="n">
        <v>52.44</v>
      </c>
      <c r="L139" t="n">
        <v>19</v>
      </c>
      <c r="M139" t="n">
        <v>8</v>
      </c>
      <c r="N139" t="n">
        <v>42.82</v>
      </c>
      <c r="O139" t="n">
        <v>25426.72</v>
      </c>
      <c r="P139" t="n">
        <v>220.4</v>
      </c>
      <c r="Q139" t="n">
        <v>183.27</v>
      </c>
      <c r="R139" t="n">
        <v>33.84</v>
      </c>
      <c r="S139" t="n">
        <v>26.24</v>
      </c>
      <c r="T139" t="n">
        <v>2928.24</v>
      </c>
      <c r="U139" t="n">
        <v>0.78</v>
      </c>
      <c r="V139" t="n">
        <v>0.9</v>
      </c>
      <c r="W139" t="n">
        <v>2.96</v>
      </c>
      <c r="X139" t="n">
        <v>0.18</v>
      </c>
      <c r="Y139" t="n">
        <v>0.5</v>
      </c>
      <c r="Z139" t="n">
        <v>10</v>
      </c>
    </row>
    <row r="140">
      <c r="A140" t="n">
        <v>19</v>
      </c>
      <c r="B140" t="n">
        <v>90</v>
      </c>
      <c r="C140" t="inlineStr">
        <is>
          <t xml:space="preserve">CONCLUIDO	</t>
        </is>
      </c>
      <c r="D140" t="n">
        <v>5.0855</v>
      </c>
      <c r="E140" t="n">
        <v>19.66</v>
      </c>
      <c r="F140" t="n">
        <v>16.92</v>
      </c>
      <c r="G140" t="n">
        <v>112.82</v>
      </c>
      <c r="H140" t="n">
        <v>1.73</v>
      </c>
      <c r="I140" t="n">
        <v>9</v>
      </c>
      <c r="J140" t="n">
        <v>205.85</v>
      </c>
      <c r="K140" t="n">
        <v>52.44</v>
      </c>
      <c r="L140" t="n">
        <v>20</v>
      </c>
      <c r="M140" t="n">
        <v>7</v>
      </c>
      <c r="N140" t="n">
        <v>43.41</v>
      </c>
      <c r="O140" t="n">
        <v>25622.45</v>
      </c>
      <c r="P140" t="n">
        <v>219.53</v>
      </c>
      <c r="Q140" t="n">
        <v>183.26</v>
      </c>
      <c r="R140" t="n">
        <v>33.55</v>
      </c>
      <c r="S140" t="n">
        <v>26.24</v>
      </c>
      <c r="T140" t="n">
        <v>2785.96</v>
      </c>
      <c r="U140" t="n">
        <v>0.78</v>
      </c>
      <c r="V140" t="n">
        <v>0.9</v>
      </c>
      <c r="W140" t="n">
        <v>2.95</v>
      </c>
      <c r="X140" t="n">
        <v>0.17</v>
      </c>
      <c r="Y140" t="n">
        <v>0.5</v>
      </c>
      <c r="Z140" t="n">
        <v>10</v>
      </c>
    </row>
    <row r="141">
      <c r="A141" t="n">
        <v>20</v>
      </c>
      <c r="B141" t="n">
        <v>90</v>
      </c>
      <c r="C141" t="inlineStr">
        <is>
          <t xml:space="preserve">CONCLUIDO	</t>
        </is>
      </c>
      <c r="D141" t="n">
        <v>5.087</v>
      </c>
      <c r="E141" t="n">
        <v>19.66</v>
      </c>
      <c r="F141" t="n">
        <v>16.92</v>
      </c>
      <c r="G141" t="n">
        <v>112.78</v>
      </c>
      <c r="H141" t="n">
        <v>1.8</v>
      </c>
      <c r="I141" t="n">
        <v>9</v>
      </c>
      <c r="J141" t="n">
        <v>207.45</v>
      </c>
      <c r="K141" t="n">
        <v>52.44</v>
      </c>
      <c r="L141" t="n">
        <v>21</v>
      </c>
      <c r="M141" t="n">
        <v>7</v>
      </c>
      <c r="N141" t="n">
        <v>44</v>
      </c>
      <c r="O141" t="n">
        <v>25818.99</v>
      </c>
      <c r="P141" t="n">
        <v>219.89</v>
      </c>
      <c r="Q141" t="n">
        <v>183.27</v>
      </c>
      <c r="R141" t="n">
        <v>33.31</v>
      </c>
      <c r="S141" t="n">
        <v>26.24</v>
      </c>
      <c r="T141" t="n">
        <v>2666.09</v>
      </c>
      <c r="U141" t="n">
        <v>0.79</v>
      </c>
      <c r="V141" t="n">
        <v>0.9</v>
      </c>
      <c r="W141" t="n">
        <v>2.95</v>
      </c>
      <c r="X141" t="n">
        <v>0.16</v>
      </c>
      <c r="Y141" t="n">
        <v>0.5</v>
      </c>
      <c r="Z141" t="n">
        <v>10</v>
      </c>
    </row>
    <row r="142">
      <c r="A142" t="n">
        <v>21</v>
      </c>
      <c r="B142" t="n">
        <v>90</v>
      </c>
      <c r="C142" t="inlineStr">
        <is>
          <t xml:space="preserve">CONCLUIDO	</t>
        </is>
      </c>
      <c r="D142" t="n">
        <v>5.0868</v>
      </c>
      <c r="E142" t="n">
        <v>19.66</v>
      </c>
      <c r="F142" t="n">
        <v>16.92</v>
      </c>
      <c r="G142" t="n">
        <v>112.79</v>
      </c>
      <c r="H142" t="n">
        <v>1.87</v>
      </c>
      <c r="I142" t="n">
        <v>9</v>
      </c>
      <c r="J142" t="n">
        <v>209.05</v>
      </c>
      <c r="K142" t="n">
        <v>52.44</v>
      </c>
      <c r="L142" t="n">
        <v>22</v>
      </c>
      <c r="M142" t="n">
        <v>7</v>
      </c>
      <c r="N142" t="n">
        <v>44.6</v>
      </c>
      <c r="O142" t="n">
        <v>26016.35</v>
      </c>
      <c r="P142" t="n">
        <v>219.47</v>
      </c>
      <c r="Q142" t="n">
        <v>183.28</v>
      </c>
      <c r="R142" t="n">
        <v>33.27</v>
      </c>
      <c r="S142" t="n">
        <v>26.24</v>
      </c>
      <c r="T142" t="n">
        <v>2646.95</v>
      </c>
      <c r="U142" t="n">
        <v>0.79</v>
      </c>
      <c r="V142" t="n">
        <v>0.9</v>
      </c>
      <c r="W142" t="n">
        <v>2.95</v>
      </c>
      <c r="X142" t="n">
        <v>0.16</v>
      </c>
      <c r="Y142" t="n">
        <v>0.5</v>
      </c>
      <c r="Z142" t="n">
        <v>10</v>
      </c>
    </row>
    <row r="143">
      <c r="A143" t="n">
        <v>22</v>
      </c>
      <c r="B143" t="n">
        <v>90</v>
      </c>
      <c r="C143" t="inlineStr">
        <is>
          <t xml:space="preserve">CONCLUIDO	</t>
        </is>
      </c>
      <c r="D143" t="n">
        <v>5.1045</v>
      </c>
      <c r="E143" t="n">
        <v>19.59</v>
      </c>
      <c r="F143" t="n">
        <v>16.89</v>
      </c>
      <c r="G143" t="n">
        <v>126.64</v>
      </c>
      <c r="H143" t="n">
        <v>1.94</v>
      </c>
      <c r="I143" t="n">
        <v>8</v>
      </c>
      <c r="J143" t="n">
        <v>210.65</v>
      </c>
      <c r="K143" t="n">
        <v>52.44</v>
      </c>
      <c r="L143" t="n">
        <v>23</v>
      </c>
      <c r="M143" t="n">
        <v>6</v>
      </c>
      <c r="N143" t="n">
        <v>45.21</v>
      </c>
      <c r="O143" t="n">
        <v>26214.54</v>
      </c>
      <c r="P143" t="n">
        <v>219.01</v>
      </c>
      <c r="Q143" t="n">
        <v>183.26</v>
      </c>
      <c r="R143" t="n">
        <v>32.37</v>
      </c>
      <c r="S143" t="n">
        <v>26.24</v>
      </c>
      <c r="T143" t="n">
        <v>2199.18</v>
      </c>
      <c r="U143" t="n">
        <v>0.8100000000000001</v>
      </c>
      <c r="V143" t="n">
        <v>0.9</v>
      </c>
      <c r="W143" t="n">
        <v>2.95</v>
      </c>
      <c r="X143" t="n">
        <v>0.13</v>
      </c>
      <c r="Y143" t="n">
        <v>0.5</v>
      </c>
      <c r="Z143" t="n">
        <v>10</v>
      </c>
    </row>
    <row r="144">
      <c r="A144" t="n">
        <v>23</v>
      </c>
      <c r="B144" t="n">
        <v>90</v>
      </c>
      <c r="C144" t="inlineStr">
        <is>
          <t xml:space="preserve">CONCLUIDO	</t>
        </is>
      </c>
      <c r="D144" t="n">
        <v>5.1036</v>
      </c>
      <c r="E144" t="n">
        <v>19.59</v>
      </c>
      <c r="F144" t="n">
        <v>16.89</v>
      </c>
      <c r="G144" t="n">
        <v>126.67</v>
      </c>
      <c r="H144" t="n">
        <v>2.01</v>
      </c>
      <c r="I144" t="n">
        <v>8</v>
      </c>
      <c r="J144" t="n">
        <v>212.27</v>
      </c>
      <c r="K144" t="n">
        <v>52.44</v>
      </c>
      <c r="L144" t="n">
        <v>24</v>
      </c>
      <c r="M144" t="n">
        <v>6</v>
      </c>
      <c r="N144" t="n">
        <v>45.82</v>
      </c>
      <c r="O144" t="n">
        <v>26413.56</v>
      </c>
      <c r="P144" t="n">
        <v>219.48</v>
      </c>
      <c r="Q144" t="n">
        <v>183.26</v>
      </c>
      <c r="R144" t="n">
        <v>32.48</v>
      </c>
      <c r="S144" t="n">
        <v>26.24</v>
      </c>
      <c r="T144" t="n">
        <v>2258.42</v>
      </c>
      <c r="U144" t="n">
        <v>0.8100000000000001</v>
      </c>
      <c r="V144" t="n">
        <v>0.9</v>
      </c>
      <c r="W144" t="n">
        <v>2.95</v>
      </c>
      <c r="X144" t="n">
        <v>0.13</v>
      </c>
      <c r="Y144" t="n">
        <v>0.5</v>
      </c>
      <c r="Z144" t="n">
        <v>10</v>
      </c>
    </row>
    <row r="145">
      <c r="A145" t="n">
        <v>24</v>
      </c>
      <c r="B145" t="n">
        <v>90</v>
      </c>
      <c r="C145" t="inlineStr">
        <is>
          <t xml:space="preserve">CONCLUIDO	</t>
        </is>
      </c>
      <c r="D145" t="n">
        <v>5.1027</v>
      </c>
      <c r="E145" t="n">
        <v>19.6</v>
      </c>
      <c r="F145" t="n">
        <v>16.89</v>
      </c>
      <c r="G145" t="n">
        <v>126.69</v>
      </c>
      <c r="H145" t="n">
        <v>2.08</v>
      </c>
      <c r="I145" t="n">
        <v>8</v>
      </c>
      <c r="J145" t="n">
        <v>213.89</v>
      </c>
      <c r="K145" t="n">
        <v>52.44</v>
      </c>
      <c r="L145" t="n">
        <v>25</v>
      </c>
      <c r="M145" t="n">
        <v>6</v>
      </c>
      <c r="N145" t="n">
        <v>46.44</v>
      </c>
      <c r="O145" t="n">
        <v>26613.43</v>
      </c>
      <c r="P145" t="n">
        <v>219.29</v>
      </c>
      <c r="Q145" t="n">
        <v>183.26</v>
      </c>
      <c r="R145" t="n">
        <v>32.55</v>
      </c>
      <c r="S145" t="n">
        <v>26.24</v>
      </c>
      <c r="T145" t="n">
        <v>2289.99</v>
      </c>
      <c r="U145" t="n">
        <v>0.8100000000000001</v>
      </c>
      <c r="V145" t="n">
        <v>0.9</v>
      </c>
      <c r="W145" t="n">
        <v>2.95</v>
      </c>
      <c r="X145" t="n">
        <v>0.14</v>
      </c>
      <c r="Y145" t="n">
        <v>0.5</v>
      </c>
      <c r="Z145" t="n">
        <v>10</v>
      </c>
    </row>
    <row r="146">
      <c r="A146" t="n">
        <v>25</v>
      </c>
      <c r="B146" t="n">
        <v>90</v>
      </c>
      <c r="C146" t="inlineStr">
        <is>
          <t xml:space="preserve">CONCLUIDO	</t>
        </is>
      </c>
      <c r="D146" t="n">
        <v>5.116</v>
      </c>
      <c r="E146" t="n">
        <v>19.55</v>
      </c>
      <c r="F146" t="n">
        <v>16.88</v>
      </c>
      <c r="G146" t="n">
        <v>144.66</v>
      </c>
      <c r="H146" t="n">
        <v>2.14</v>
      </c>
      <c r="I146" t="n">
        <v>7</v>
      </c>
      <c r="J146" t="n">
        <v>215.51</v>
      </c>
      <c r="K146" t="n">
        <v>52.44</v>
      </c>
      <c r="L146" t="n">
        <v>26</v>
      </c>
      <c r="M146" t="n">
        <v>5</v>
      </c>
      <c r="N146" t="n">
        <v>47.07</v>
      </c>
      <c r="O146" t="n">
        <v>26814.17</v>
      </c>
      <c r="P146" t="n">
        <v>217.78</v>
      </c>
      <c r="Q146" t="n">
        <v>183.26</v>
      </c>
      <c r="R146" t="n">
        <v>32.03</v>
      </c>
      <c r="S146" t="n">
        <v>26.24</v>
      </c>
      <c r="T146" t="n">
        <v>2038.41</v>
      </c>
      <c r="U146" t="n">
        <v>0.82</v>
      </c>
      <c r="V146" t="n">
        <v>0.9</v>
      </c>
      <c r="W146" t="n">
        <v>2.95</v>
      </c>
      <c r="X146" t="n">
        <v>0.12</v>
      </c>
      <c r="Y146" t="n">
        <v>0.5</v>
      </c>
      <c r="Z146" t="n">
        <v>10</v>
      </c>
    </row>
    <row r="147">
      <c r="A147" t="n">
        <v>26</v>
      </c>
      <c r="B147" t="n">
        <v>90</v>
      </c>
      <c r="C147" t="inlineStr">
        <is>
          <t xml:space="preserve">CONCLUIDO	</t>
        </is>
      </c>
      <c r="D147" t="n">
        <v>5.1166</v>
      </c>
      <c r="E147" t="n">
        <v>19.54</v>
      </c>
      <c r="F147" t="n">
        <v>16.87</v>
      </c>
      <c r="G147" t="n">
        <v>144.64</v>
      </c>
      <c r="H147" t="n">
        <v>2.21</v>
      </c>
      <c r="I147" t="n">
        <v>7</v>
      </c>
      <c r="J147" t="n">
        <v>217.15</v>
      </c>
      <c r="K147" t="n">
        <v>52.44</v>
      </c>
      <c r="L147" t="n">
        <v>27</v>
      </c>
      <c r="M147" t="n">
        <v>5</v>
      </c>
      <c r="N147" t="n">
        <v>47.71</v>
      </c>
      <c r="O147" t="n">
        <v>27015.77</v>
      </c>
      <c r="P147" t="n">
        <v>219.11</v>
      </c>
      <c r="Q147" t="n">
        <v>183.27</v>
      </c>
      <c r="R147" t="n">
        <v>31.93</v>
      </c>
      <c r="S147" t="n">
        <v>26.24</v>
      </c>
      <c r="T147" t="n">
        <v>1984.55</v>
      </c>
      <c r="U147" t="n">
        <v>0.82</v>
      </c>
      <c r="V147" t="n">
        <v>0.9</v>
      </c>
      <c r="W147" t="n">
        <v>2.95</v>
      </c>
      <c r="X147" t="n">
        <v>0.12</v>
      </c>
      <c r="Y147" t="n">
        <v>0.5</v>
      </c>
      <c r="Z147" t="n">
        <v>10</v>
      </c>
    </row>
    <row r="148">
      <c r="A148" t="n">
        <v>27</v>
      </c>
      <c r="B148" t="n">
        <v>90</v>
      </c>
      <c r="C148" t="inlineStr">
        <is>
          <t xml:space="preserve">CONCLUIDO	</t>
        </is>
      </c>
      <c r="D148" t="n">
        <v>5.1163</v>
      </c>
      <c r="E148" t="n">
        <v>19.55</v>
      </c>
      <c r="F148" t="n">
        <v>16.88</v>
      </c>
      <c r="G148" t="n">
        <v>144.65</v>
      </c>
      <c r="H148" t="n">
        <v>2.27</v>
      </c>
      <c r="I148" t="n">
        <v>7</v>
      </c>
      <c r="J148" t="n">
        <v>218.79</v>
      </c>
      <c r="K148" t="n">
        <v>52.44</v>
      </c>
      <c r="L148" t="n">
        <v>28</v>
      </c>
      <c r="M148" t="n">
        <v>5</v>
      </c>
      <c r="N148" t="n">
        <v>48.35</v>
      </c>
      <c r="O148" t="n">
        <v>27218.26</v>
      </c>
      <c r="P148" t="n">
        <v>219.35</v>
      </c>
      <c r="Q148" t="n">
        <v>183.27</v>
      </c>
      <c r="R148" t="n">
        <v>32.12</v>
      </c>
      <c r="S148" t="n">
        <v>26.24</v>
      </c>
      <c r="T148" t="n">
        <v>2078.91</v>
      </c>
      <c r="U148" t="n">
        <v>0.82</v>
      </c>
      <c r="V148" t="n">
        <v>0.9</v>
      </c>
      <c r="W148" t="n">
        <v>2.95</v>
      </c>
      <c r="X148" t="n">
        <v>0.12</v>
      </c>
      <c r="Y148" t="n">
        <v>0.5</v>
      </c>
      <c r="Z148" t="n">
        <v>10</v>
      </c>
    </row>
    <row r="149">
      <c r="A149" t="n">
        <v>28</v>
      </c>
      <c r="B149" t="n">
        <v>90</v>
      </c>
      <c r="C149" t="inlineStr">
        <is>
          <t xml:space="preserve">CONCLUIDO	</t>
        </is>
      </c>
      <c r="D149" t="n">
        <v>5.1171</v>
      </c>
      <c r="E149" t="n">
        <v>19.54</v>
      </c>
      <c r="F149" t="n">
        <v>16.87</v>
      </c>
      <c r="G149" t="n">
        <v>144.63</v>
      </c>
      <c r="H149" t="n">
        <v>2.34</v>
      </c>
      <c r="I149" t="n">
        <v>7</v>
      </c>
      <c r="J149" t="n">
        <v>220.44</v>
      </c>
      <c r="K149" t="n">
        <v>52.44</v>
      </c>
      <c r="L149" t="n">
        <v>29</v>
      </c>
      <c r="M149" t="n">
        <v>5</v>
      </c>
      <c r="N149" t="n">
        <v>49</v>
      </c>
      <c r="O149" t="n">
        <v>27421.64</v>
      </c>
      <c r="P149" t="n">
        <v>219.04</v>
      </c>
      <c r="Q149" t="n">
        <v>183.26</v>
      </c>
      <c r="R149" t="n">
        <v>31.85</v>
      </c>
      <c r="S149" t="n">
        <v>26.24</v>
      </c>
      <c r="T149" t="n">
        <v>1948.31</v>
      </c>
      <c r="U149" t="n">
        <v>0.82</v>
      </c>
      <c r="V149" t="n">
        <v>0.9</v>
      </c>
      <c r="W149" t="n">
        <v>2.95</v>
      </c>
      <c r="X149" t="n">
        <v>0.12</v>
      </c>
      <c r="Y149" t="n">
        <v>0.5</v>
      </c>
      <c r="Z149" t="n">
        <v>10</v>
      </c>
    </row>
    <row r="150">
      <c r="A150" t="n">
        <v>29</v>
      </c>
      <c r="B150" t="n">
        <v>90</v>
      </c>
      <c r="C150" t="inlineStr">
        <is>
          <t xml:space="preserve">CONCLUIDO	</t>
        </is>
      </c>
      <c r="D150" t="n">
        <v>5.1154</v>
      </c>
      <c r="E150" t="n">
        <v>19.55</v>
      </c>
      <c r="F150" t="n">
        <v>16.88</v>
      </c>
      <c r="G150" t="n">
        <v>144.68</v>
      </c>
      <c r="H150" t="n">
        <v>2.4</v>
      </c>
      <c r="I150" t="n">
        <v>7</v>
      </c>
      <c r="J150" t="n">
        <v>222.1</v>
      </c>
      <c r="K150" t="n">
        <v>52.44</v>
      </c>
      <c r="L150" t="n">
        <v>30</v>
      </c>
      <c r="M150" t="n">
        <v>5</v>
      </c>
      <c r="N150" t="n">
        <v>49.65</v>
      </c>
      <c r="O150" t="n">
        <v>27625.93</v>
      </c>
      <c r="P150" t="n">
        <v>218.45</v>
      </c>
      <c r="Q150" t="n">
        <v>183.26</v>
      </c>
      <c r="R150" t="n">
        <v>32.19</v>
      </c>
      <c r="S150" t="n">
        <v>26.24</v>
      </c>
      <c r="T150" t="n">
        <v>2114.64</v>
      </c>
      <c r="U150" t="n">
        <v>0.82</v>
      </c>
      <c r="V150" t="n">
        <v>0.9</v>
      </c>
      <c r="W150" t="n">
        <v>2.95</v>
      </c>
      <c r="X150" t="n">
        <v>0.12</v>
      </c>
      <c r="Y150" t="n">
        <v>0.5</v>
      </c>
      <c r="Z150" t="n">
        <v>10</v>
      </c>
    </row>
    <row r="151">
      <c r="A151" t="n">
        <v>30</v>
      </c>
      <c r="B151" t="n">
        <v>90</v>
      </c>
      <c r="C151" t="inlineStr">
        <is>
          <t xml:space="preserve">CONCLUIDO	</t>
        </is>
      </c>
      <c r="D151" t="n">
        <v>5.1157</v>
      </c>
      <c r="E151" t="n">
        <v>19.55</v>
      </c>
      <c r="F151" t="n">
        <v>16.88</v>
      </c>
      <c r="G151" t="n">
        <v>144.67</v>
      </c>
      <c r="H151" t="n">
        <v>2.46</v>
      </c>
      <c r="I151" t="n">
        <v>7</v>
      </c>
      <c r="J151" t="n">
        <v>223.76</v>
      </c>
      <c r="K151" t="n">
        <v>52.44</v>
      </c>
      <c r="L151" t="n">
        <v>31</v>
      </c>
      <c r="M151" t="n">
        <v>5</v>
      </c>
      <c r="N151" t="n">
        <v>50.32</v>
      </c>
      <c r="O151" t="n">
        <v>27831.27</v>
      </c>
      <c r="P151" t="n">
        <v>217.46</v>
      </c>
      <c r="Q151" t="n">
        <v>183.26</v>
      </c>
      <c r="R151" t="n">
        <v>32.04</v>
      </c>
      <c r="S151" t="n">
        <v>26.24</v>
      </c>
      <c r="T151" t="n">
        <v>2041.99</v>
      </c>
      <c r="U151" t="n">
        <v>0.82</v>
      </c>
      <c r="V151" t="n">
        <v>0.9</v>
      </c>
      <c r="W151" t="n">
        <v>2.95</v>
      </c>
      <c r="X151" t="n">
        <v>0.12</v>
      </c>
      <c r="Y151" t="n">
        <v>0.5</v>
      </c>
      <c r="Z151" t="n">
        <v>10</v>
      </c>
    </row>
    <row r="152">
      <c r="A152" t="n">
        <v>31</v>
      </c>
      <c r="B152" t="n">
        <v>90</v>
      </c>
      <c r="C152" t="inlineStr">
        <is>
          <t xml:space="preserve">CONCLUIDO	</t>
        </is>
      </c>
      <c r="D152" t="n">
        <v>5.1337</v>
      </c>
      <c r="E152" t="n">
        <v>19.48</v>
      </c>
      <c r="F152" t="n">
        <v>16.85</v>
      </c>
      <c r="G152" t="n">
        <v>168.45</v>
      </c>
      <c r="H152" t="n">
        <v>2.52</v>
      </c>
      <c r="I152" t="n">
        <v>6</v>
      </c>
      <c r="J152" t="n">
        <v>225.43</v>
      </c>
      <c r="K152" t="n">
        <v>52.44</v>
      </c>
      <c r="L152" t="n">
        <v>32</v>
      </c>
      <c r="M152" t="n">
        <v>4</v>
      </c>
      <c r="N152" t="n">
        <v>50.99</v>
      </c>
      <c r="O152" t="n">
        <v>28037.42</v>
      </c>
      <c r="P152" t="n">
        <v>217.63</v>
      </c>
      <c r="Q152" t="n">
        <v>183.27</v>
      </c>
      <c r="R152" t="n">
        <v>31.05</v>
      </c>
      <c r="S152" t="n">
        <v>26.24</v>
      </c>
      <c r="T152" t="n">
        <v>1551.29</v>
      </c>
      <c r="U152" t="n">
        <v>0.85</v>
      </c>
      <c r="V152" t="n">
        <v>0.9</v>
      </c>
      <c r="W152" t="n">
        <v>2.95</v>
      </c>
      <c r="X152" t="n">
        <v>0.09</v>
      </c>
      <c r="Y152" t="n">
        <v>0.5</v>
      </c>
      <c r="Z152" t="n">
        <v>10</v>
      </c>
    </row>
    <row r="153">
      <c r="A153" t="n">
        <v>32</v>
      </c>
      <c r="B153" t="n">
        <v>90</v>
      </c>
      <c r="C153" t="inlineStr">
        <is>
          <t xml:space="preserve">CONCLUIDO	</t>
        </is>
      </c>
      <c r="D153" t="n">
        <v>5.1312</v>
      </c>
      <c r="E153" t="n">
        <v>19.49</v>
      </c>
      <c r="F153" t="n">
        <v>16.85</v>
      </c>
      <c r="G153" t="n">
        <v>168.55</v>
      </c>
      <c r="H153" t="n">
        <v>2.58</v>
      </c>
      <c r="I153" t="n">
        <v>6</v>
      </c>
      <c r="J153" t="n">
        <v>227.11</v>
      </c>
      <c r="K153" t="n">
        <v>52.44</v>
      </c>
      <c r="L153" t="n">
        <v>33</v>
      </c>
      <c r="M153" t="n">
        <v>4</v>
      </c>
      <c r="N153" t="n">
        <v>51.67</v>
      </c>
      <c r="O153" t="n">
        <v>28244.51</v>
      </c>
      <c r="P153" t="n">
        <v>218.76</v>
      </c>
      <c r="Q153" t="n">
        <v>183.26</v>
      </c>
      <c r="R153" t="n">
        <v>31.35</v>
      </c>
      <c r="S153" t="n">
        <v>26.24</v>
      </c>
      <c r="T153" t="n">
        <v>1703.14</v>
      </c>
      <c r="U153" t="n">
        <v>0.84</v>
      </c>
      <c r="V153" t="n">
        <v>0.9</v>
      </c>
      <c r="W153" t="n">
        <v>2.95</v>
      </c>
      <c r="X153" t="n">
        <v>0.1</v>
      </c>
      <c r="Y153" t="n">
        <v>0.5</v>
      </c>
      <c r="Z153" t="n">
        <v>10</v>
      </c>
    </row>
    <row r="154">
      <c r="A154" t="n">
        <v>33</v>
      </c>
      <c r="B154" t="n">
        <v>90</v>
      </c>
      <c r="C154" t="inlineStr">
        <is>
          <t xml:space="preserve">CONCLUIDO	</t>
        </is>
      </c>
      <c r="D154" t="n">
        <v>5.1335</v>
      </c>
      <c r="E154" t="n">
        <v>19.48</v>
      </c>
      <c r="F154" t="n">
        <v>16.85</v>
      </c>
      <c r="G154" t="n">
        <v>168.46</v>
      </c>
      <c r="H154" t="n">
        <v>2.64</v>
      </c>
      <c r="I154" t="n">
        <v>6</v>
      </c>
      <c r="J154" t="n">
        <v>228.8</v>
      </c>
      <c r="K154" t="n">
        <v>52.44</v>
      </c>
      <c r="L154" t="n">
        <v>34</v>
      </c>
      <c r="M154" t="n">
        <v>4</v>
      </c>
      <c r="N154" t="n">
        <v>52.36</v>
      </c>
      <c r="O154" t="n">
        <v>28452.56</v>
      </c>
      <c r="P154" t="n">
        <v>218.89</v>
      </c>
      <c r="Q154" t="n">
        <v>183.26</v>
      </c>
      <c r="R154" t="n">
        <v>30.99</v>
      </c>
      <c r="S154" t="n">
        <v>26.24</v>
      </c>
      <c r="T154" t="n">
        <v>1521.29</v>
      </c>
      <c r="U154" t="n">
        <v>0.85</v>
      </c>
      <c r="V154" t="n">
        <v>0.9</v>
      </c>
      <c r="W154" t="n">
        <v>2.95</v>
      </c>
      <c r="X154" t="n">
        <v>0.09</v>
      </c>
      <c r="Y154" t="n">
        <v>0.5</v>
      </c>
      <c r="Z154" t="n">
        <v>10</v>
      </c>
    </row>
    <row r="155">
      <c r="A155" t="n">
        <v>34</v>
      </c>
      <c r="B155" t="n">
        <v>90</v>
      </c>
      <c r="C155" t="inlineStr">
        <is>
          <t xml:space="preserve">CONCLUIDO	</t>
        </is>
      </c>
      <c r="D155" t="n">
        <v>5.1331</v>
      </c>
      <c r="E155" t="n">
        <v>19.48</v>
      </c>
      <c r="F155" t="n">
        <v>16.85</v>
      </c>
      <c r="G155" t="n">
        <v>168.47</v>
      </c>
      <c r="H155" t="n">
        <v>2.7</v>
      </c>
      <c r="I155" t="n">
        <v>6</v>
      </c>
      <c r="J155" t="n">
        <v>230.49</v>
      </c>
      <c r="K155" t="n">
        <v>52.44</v>
      </c>
      <c r="L155" t="n">
        <v>35</v>
      </c>
      <c r="M155" t="n">
        <v>4</v>
      </c>
      <c r="N155" t="n">
        <v>53.05</v>
      </c>
      <c r="O155" t="n">
        <v>28661.58</v>
      </c>
      <c r="P155" t="n">
        <v>219.27</v>
      </c>
      <c r="Q155" t="n">
        <v>183.26</v>
      </c>
      <c r="R155" t="n">
        <v>31.13</v>
      </c>
      <c r="S155" t="n">
        <v>26.24</v>
      </c>
      <c r="T155" t="n">
        <v>1592.61</v>
      </c>
      <c r="U155" t="n">
        <v>0.84</v>
      </c>
      <c r="V155" t="n">
        <v>0.9</v>
      </c>
      <c r="W155" t="n">
        <v>2.95</v>
      </c>
      <c r="X155" t="n">
        <v>0.09</v>
      </c>
      <c r="Y155" t="n">
        <v>0.5</v>
      </c>
      <c r="Z155" t="n">
        <v>10</v>
      </c>
    </row>
    <row r="156">
      <c r="A156" t="n">
        <v>35</v>
      </c>
      <c r="B156" t="n">
        <v>90</v>
      </c>
      <c r="C156" t="inlineStr">
        <is>
          <t xml:space="preserve">CONCLUIDO	</t>
        </is>
      </c>
      <c r="D156" t="n">
        <v>5.1324</v>
      </c>
      <c r="E156" t="n">
        <v>19.48</v>
      </c>
      <c r="F156" t="n">
        <v>16.85</v>
      </c>
      <c r="G156" t="n">
        <v>168.5</v>
      </c>
      <c r="H156" t="n">
        <v>2.76</v>
      </c>
      <c r="I156" t="n">
        <v>6</v>
      </c>
      <c r="J156" t="n">
        <v>232.2</v>
      </c>
      <c r="K156" t="n">
        <v>52.44</v>
      </c>
      <c r="L156" t="n">
        <v>36</v>
      </c>
      <c r="M156" t="n">
        <v>4</v>
      </c>
      <c r="N156" t="n">
        <v>53.75</v>
      </c>
      <c r="O156" t="n">
        <v>28871.58</v>
      </c>
      <c r="P156" t="n">
        <v>219.05</v>
      </c>
      <c r="Q156" t="n">
        <v>183.26</v>
      </c>
      <c r="R156" t="n">
        <v>31.24</v>
      </c>
      <c r="S156" t="n">
        <v>26.24</v>
      </c>
      <c r="T156" t="n">
        <v>1644.82</v>
      </c>
      <c r="U156" t="n">
        <v>0.84</v>
      </c>
      <c r="V156" t="n">
        <v>0.9</v>
      </c>
      <c r="W156" t="n">
        <v>2.95</v>
      </c>
      <c r="X156" t="n">
        <v>0.09</v>
      </c>
      <c r="Y156" t="n">
        <v>0.5</v>
      </c>
      <c r="Z156" t="n">
        <v>10</v>
      </c>
    </row>
    <row r="157">
      <c r="A157" t="n">
        <v>36</v>
      </c>
      <c r="B157" t="n">
        <v>90</v>
      </c>
      <c r="C157" t="inlineStr">
        <is>
          <t xml:space="preserve">CONCLUIDO	</t>
        </is>
      </c>
      <c r="D157" t="n">
        <v>5.1327</v>
      </c>
      <c r="E157" t="n">
        <v>19.48</v>
      </c>
      <c r="F157" t="n">
        <v>16.85</v>
      </c>
      <c r="G157" t="n">
        <v>168.49</v>
      </c>
      <c r="H157" t="n">
        <v>2.81</v>
      </c>
      <c r="I157" t="n">
        <v>6</v>
      </c>
      <c r="J157" t="n">
        <v>233.91</v>
      </c>
      <c r="K157" t="n">
        <v>52.44</v>
      </c>
      <c r="L157" t="n">
        <v>37</v>
      </c>
      <c r="M157" t="n">
        <v>4</v>
      </c>
      <c r="N157" t="n">
        <v>54.46</v>
      </c>
      <c r="O157" t="n">
        <v>29082.59</v>
      </c>
      <c r="P157" t="n">
        <v>218.43</v>
      </c>
      <c r="Q157" t="n">
        <v>183.29</v>
      </c>
      <c r="R157" t="n">
        <v>31.22</v>
      </c>
      <c r="S157" t="n">
        <v>26.24</v>
      </c>
      <c r="T157" t="n">
        <v>1638.11</v>
      </c>
      <c r="U157" t="n">
        <v>0.84</v>
      </c>
      <c r="V157" t="n">
        <v>0.9</v>
      </c>
      <c r="W157" t="n">
        <v>2.95</v>
      </c>
      <c r="X157" t="n">
        <v>0.09</v>
      </c>
      <c r="Y157" t="n">
        <v>0.5</v>
      </c>
      <c r="Z157" t="n">
        <v>10</v>
      </c>
    </row>
    <row r="158">
      <c r="A158" t="n">
        <v>37</v>
      </c>
      <c r="B158" t="n">
        <v>90</v>
      </c>
      <c r="C158" t="inlineStr">
        <is>
          <t xml:space="preserve">CONCLUIDO	</t>
        </is>
      </c>
      <c r="D158" t="n">
        <v>5.1326</v>
      </c>
      <c r="E158" t="n">
        <v>19.48</v>
      </c>
      <c r="F158" t="n">
        <v>16.85</v>
      </c>
      <c r="G158" t="n">
        <v>168.49</v>
      </c>
      <c r="H158" t="n">
        <v>2.87</v>
      </c>
      <c r="I158" t="n">
        <v>6</v>
      </c>
      <c r="J158" t="n">
        <v>235.63</v>
      </c>
      <c r="K158" t="n">
        <v>52.44</v>
      </c>
      <c r="L158" t="n">
        <v>38</v>
      </c>
      <c r="M158" t="n">
        <v>4</v>
      </c>
      <c r="N158" t="n">
        <v>55.18</v>
      </c>
      <c r="O158" t="n">
        <v>29294.6</v>
      </c>
      <c r="P158" t="n">
        <v>217.72</v>
      </c>
      <c r="Q158" t="n">
        <v>183.26</v>
      </c>
      <c r="R158" t="n">
        <v>31.2</v>
      </c>
      <c r="S158" t="n">
        <v>26.24</v>
      </c>
      <c r="T158" t="n">
        <v>1625.5</v>
      </c>
      <c r="U158" t="n">
        <v>0.84</v>
      </c>
      <c r="V158" t="n">
        <v>0.9</v>
      </c>
      <c r="W158" t="n">
        <v>2.95</v>
      </c>
      <c r="X158" t="n">
        <v>0.09</v>
      </c>
      <c r="Y158" t="n">
        <v>0.5</v>
      </c>
      <c r="Z158" t="n">
        <v>10</v>
      </c>
    </row>
    <row r="159">
      <c r="A159" t="n">
        <v>38</v>
      </c>
      <c r="B159" t="n">
        <v>90</v>
      </c>
      <c r="C159" t="inlineStr">
        <is>
          <t xml:space="preserve">CONCLUIDO	</t>
        </is>
      </c>
      <c r="D159" t="n">
        <v>5.1447</v>
      </c>
      <c r="E159" t="n">
        <v>19.44</v>
      </c>
      <c r="F159" t="n">
        <v>16.84</v>
      </c>
      <c r="G159" t="n">
        <v>202.07</v>
      </c>
      <c r="H159" t="n">
        <v>2.92</v>
      </c>
      <c r="I159" t="n">
        <v>5</v>
      </c>
      <c r="J159" t="n">
        <v>237.35</v>
      </c>
      <c r="K159" t="n">
        <v>52.44</v>
      </c>
      <c r="L159" t="n">
        <v>39</v>
      </c>
      <c r="M159" t="n">
        <v>3</v>
      </c>
      <c r="N159" t="n">
        <v>55.91</v>
      </c>
      <c r="O159" t="n">
        <v>29507.65</v>
      </c>
      <c r="P159" t="n">
        <v>216.68</v>
      </c>
      <c r="Q159" t="n">
        <v>183.26</v>
      </c>
      <c r="R159" t="n">
        <v>30.92</v>
      </c>
      <c r="S159" t="n">
        <v>26.24</v>
      </c>
      <c r="T159" t="n">
        <v>1493.25</v>
      </c>
      <c r="U159" t="n">
        <v>0.85</v>
      </c>
      <c r="V159" t="n">
        <v>0.9</v>
      </c>
      <c r="W159" t="n">
        <v>2.95</v>
      </c>
      <c r="X159" t="n">
        <v>0.08</v>
      </c>
      <c r="Y159" t="n">
        <v>0.5</v>
      </c>
      <c r="Z159" t="n">
        <v>10</v>
      </c>
    </row>
    <row r="160">
      <c r="A160" t="n">
        <v>39</v>
      </c>
      <c r="B160" t="n">
        <v>90</v>
      </c>
      <c r="C160" t="inlineStr">
        <is>
          <t xml:space="preserve">CONCLUIDO	</t>
        </is>
      </c>
      <c r="D160" t="n">
        <v>5.1445</v>
      </c>
      <c r="E160" t="n">
        <v>19.44</v>
      </c>
      <c r="F160" t="n">
        <v>16.84</v>
      </c>
      <c r="G160" t="n">
        <v>202.08</v>
      </c>
      <c r="H160" t="n">
        <v>2.98</v>
      </c>
      <c r="I160" t="n">
        <v>5</v>
      </c>
      <c r="J160" t="n">
        <v>239.09</v>
      </c>
      <c r="K160" t="n">
        <v>52.44</v>
      </c>
      <c r="L160" t="n">
        <v>40</v>
      </c>
      <c r="M160" t="n">
        <v>3</v>
      </c>
      <c r="N160" t="n">
        <v>56.65</v>
      </c>
      <c r="O160" t="n">
        <v>29721.73</v>
      </c>
      <c r="P160" t="n">
        <v>218</v>
      </c>
      <c r="Q160" t="n">
        <v>183.26</v>
      </c>
      <c r="R160" t="n">
        <v>31.01</v>
      </c>
      <c r="S160" t="n">
        <v>26.24</v>
      </c>
      <c r="T160" t="n">
        <v>1536.83</v>
      </c>
      <c r="U160" t="n">
        <v>0.85</v>
      </c>
      <c r="V160" t="n">
        <v>0.9</v>
      </c>
      <c r="W160" t="n">
        <v>2.94</v>
      </c>
      <c r="X160" t="n">
        <v>0.08</v>
      </c>
      <c r="Y160" t="n">
        <v>0.5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5.079</v>
      </c>
      <c r="E161" t="n">
        <v>19.69</v>
      </c>
      <c r="F161" t="n">
        <v>17.57</v>
      </c>
      <c r="G161" t="n">
        <v>25.11</v>
      </c>
      <c r="H161" t="n">
        <v>0.64</v>
      </c>
      <c r="I161" t="n">
        <v>42</v>
      </c>
      <c r="J161" t="n">
        <v>26.11</v>
      </c>
      <c r="K161" t="n">
        <v>12.1</v>
      </c>
      <c r="L161" t="n">
        <v>1</v>
      </c>
      <c r="M161" t="n">
        <v>40</v>
      </c>
      <c r="N161" t="n">
        <v>3.01</v>
      </c>
      <c r="O161" t="n">
        <v>3454.41</v>
      </c>
      <c r="P161" t="n">
        <v>56.95</v>
      </c>
      <c r="Q161" t="n">
        <v>183.28</v>
      </c>
      <c r="R161" t="n">
        <v>53.92</v>
      </c>
      <c r="S161" t="n">
        <v>26.24</v>
      </c>
      <c r="T161" t="n">
        <v>12805.87</v>
      </c>
      <c r="U161" t="n">
        <v>0.49</v>
      </c>
      <c r="V161" t="n">
        <v>0.87</v>
      </c>
      <c r="W161" t="n">
        <v>3</v>
      </c>
      <c r="X161" t="n">
        <v>0.82</v>
      </c>
      <c r="Y161" t="n">
        <v>0.5</v>
      </c>
      <c r="Z161" t="n">
        <v>10</v>
      </c>
    </row>
    <row r="162">
      <c r="A162" t="n">
        <v>1</v>
      </c>
      <c r="B162" t="n">
        <v>10</v>
      </c>
      <c r="C162" t="inlineStr">
        <is>
          <t xml:space="preserve">CONCLUIDO	</t>
        </is>
      </c>
      <c r="D162" t="n">
        <v>5.2549</v>
      </c>
      <c r="E162" t="n">
        <v>19.03</v>
      </c>
      <c r="F162" t="n">
        <v>17.16</v>
      </c>
      <c r="G162" t="n">
        <v>51.48</v>
      </c>
      <c r="H162" t="n">
        <v>1.23</v>
      </c>
      <c r="I162" t="n">
        <v>20</v>
      </c>
      <c r="J162" t="n">
        <v>27.2</v>
      </c>
      <c r="K162" t="n">
        <v>12.1</v>
      </c>
      <c r="L162" t="n">
        <v>2</v>
      </c>
      <c r="M162" t="n">
        <v>5</v>
      </c>
      <c r="N162" t="n">
        <v>3.1</v>
      </c>
      <c r="O162" t="n">
        <v>3588.35</v>
      </c>
      <c r="P162" t="n">
        <v>50.49</v>
      </c>
      <c r="Q162" t="n">
        <v>183.31</v>
      </c>
      <c r="R162" t="n">
        <v>40.23</v>
      </c>
      <c r="S162" t="n">
        <v>26.24</v>
      </c>
      <c r="T162" t="n">
        <v>6070.8</v>
      </c>
      <c r="U162" t="n">
        <v>0.65</v>
      </c>
      <c r="V162" t="n">
        <v>0.89</v>
      </c>
      <c r="W162" t="n">
        <v>2.99</v>
      </c>
      <c r="X162" t="n">
        <v>0.4</v>
      </c>
      <c r="Y162" t="n">
        <v>0.5</v>
      </c>
      <c r="Z162" t="n">
        <v>10</v>
      </c>
    </row>
    <row r="163">
      <c r="A163" t="n">
        <v>2</v>
      </c>
      <c r="B163" t="n">
        <v>10</v>
      </c>
      <c r="C163" t="inlineStr">
        <is>
          <t xml:space="preserve">CONCLUIDO	</t>
        </is>
      </c>
      <c r="D163" t="n">
        <v>5.2531</v>
      </c>
      <c r="E163" t="n">
        <v>19.04</v>
      </c>
      <c r="F163" t="n">
        <v>17.17</v>
      </c>
      <c r="G163" t="n">
        <v>51.5</v>
      </c>
      <c r="H163" t="n">
        <v>1.78</v>
      </c>
      <c r="I163" t="n">
        <v>20</v>
      </c>
      <c r="J163" t="n">
        <v>28.29</v>
      </c>
      <c r="K163" t="n">
        <v>12.1</v>
      </c>
      <c r="L163" t="n">
        <v>3</v>
      </c>
      <c r="M163" t="n">
        <v>0</v>
      </c>
      <c r="N163" t="n">
        <v>3.19</v>
      </c>
      <c r="O163" t="n">
        <v>3722.55</v>
      </c>
      <c r="P163" t="n">
        <v>52.45</v>
      </c>
      <c r="Q163" t="n">
        <v>183.32</v>
      </c>
      <c r="R163" t="n">
        <v>40.17</v>
      </c>
      <c r="S163" t="n">
        <v>26.24</v>
      </c>
      <c r="T163" t="n">
        <v>6041.75</v>
      </c>
      <c r="U163" t="n">
        <v>0.65</v>
      </c>
      <c r="V163" t="n">
        <v>0.89</v>
      </c>
      <c r="W163" t="n">
        <v>3</v>
      </c>
      <c r="X163" t="n">
        <v>0.41</v>
      </c>
      <c r="Y163" t="n">
        <v>0.5</v>
      </c>
      <c r="Z163" t="n">
        <v>10</v>
      </c>
    </row>
    <row r="164">
      <c r="A164" t="n">
        <v>0</v>
      </c>
      <c r="B164" t="n">
        <v>45</v>
      </c>
      <c r="C164" t="inlineStr">
        <is>
          <t xml:space="preserve">CONCLUIDO	</t>
        </is>
      </c>
      <c r="D164" t="n">
        <v>4.1914</v>
      </c>
      <c r="E164" t="n">
        <v>23.86</v>
      </c>
      <c r="F164" t="n">
        <v>19.28</v>
      </c>
      <c r="G164" t="n">
        <v>9.18</v>
      </c>
      <c r="H164" t="n">
        <v>0.18</v>
      </c>
      <c r="I164" t="n">
        <v>126</v>
      </c>
      <c r="J164" t="n">
        <v>98.70999999999999</v>
      </c>
      <c r="K164" t="n">
        <v>39.72</v>
      </c>
      <c r="L164" t="n">
        <v>1</v>
      </c>
      <c r="M164" t="n">
        <v>124</v>
      </c>
      <c r="N164" t="n">
        <v>12.99</v>
      </c>
      <c r="O164" t="n">
        <v>12407.75</v>
      </c>
      <c r="P164" t="n">
        <v>173.73</v>
      </c>
      <c r="Q164" t="n">
        <v>183.33</v>
      </c>
      <c r="R164" t="n">
        <v>107.15</v>
      </c>
      <c r="S164" t="n">
        <v>26.24</v>
      </c>
      <c r="T164" t="n">
        <v>39001.28</v>
      </c>
      <c r="U164" t="n">
        <v>0.24</v>
      </c>
      <c r="V164" t="n">
        <v>0.79</v>
      </c>
      <c r="W164" t="n">
        <v>3.13</v>
      </c>
      <c r="X164" t="n">
        <v>2.52</v>
      </c>
      <c r="Y164" t="n">
        <v>0.5</v>
      </c>
      <c r="Z164" t="n">
        <v>10</v>
      </c>
    </row>
    <row r="165">
      <c r="A165" t="n">
        <v>1</v>
      </c>
      <c r="B165" t="n">
        <v>45</v>
      </c>
      <c r="C165" t="inlineStr">
        <is>
          <t xml:space="preserve">CONCLUIDO	</t>
        </is>
      </c>
      <c r="D165" t="n">
        <v>4.7342</v>
      </c>
      <c r="E165" t="n">
        <v>21.12</v>
      </c>
      <c r="F165" t="n">
        <v>17.92</v>
      </c>
      <c r="G165" t="n">
        <v>18.23</v>
      </c>
      <c r="H165" t="n">
        <v>0.35</v>
      </c>
      <c r="I165" t="n">
        <v>59</v>
      </c>
      <c r="J165" t="n">
        <v>99.95</v>
      </c>
      <c r="K165" t="n">
        <v>39.72</v>
      </c>
      <c r="L165" t="n">
        <v>2</v>
      </c>
      <c r="M165" t="n">
        <v>57</v>
      </c>
      <c r="N165" t="n">
        <v>13.24</v>
      </c>
      <c r="O165" t="n">
        <v>12561.45</v>
      </c>
      <c r="P165" t="n">
        <v>160.54</v>
      </c>
      <c r="Q165" t="n">
        <v>183.33</v>
      </c>
      <c r="R165" t="n">
        <v>64.67</v>
      </c>
      <c r="S165" t="n">
        <v>26.24</v>
      </c>
      <c r="T165" t="n">
        <v>18098.81</v>
      </c>
      <c r="U165" t="n">
        <v>0.41</v>
      </c>
      <c r="V165" t="n">
        <v>0.85</v>
      </c>
      <c r="W165" t="n">
        <v>3.03</v>
      </c>
      <c r="X165" t="n">
        <v>1.16</v>
      </c>
      <c r="Y165" t="n">
        <v>0.5</v>
      </c>
      <c r="Z165" t="n">
        <v>10</v>
      </c>
    </row>
    <row r="166">
      <c r="A166" t="n">
        <v>2</v>
      </c>
      <c r="B166" t="n">
        <v>45</v>
      </c>
      <c r="C166" t="inlineStr">
        <is>
          <t xml:space="preserve">CONCLUIDO	</t>
        </is>
      </c>
      <c r="D166" t="n">
        <v>4.9223</v>
      </c>
      <c r="E166" t="n">
        <v>20.32</v>
      </c>
      <c r="F166" t="n">
        <v>17.53</v>
      </c>
      <c r="G166" t="n">
        <v>26.96</v>
      </c>
      <c r="H166" t="n">
        <v>0.52</v>
      </c>
      <c r="I166" t="n">
        <v>39</v>
      </c>
      <c r="J166" t="n">
        <v>101.2</v>
      </c>
      <c r="K166" t="n">
        <v>39.72</v>
      </c>
      <c r="L166" t="n">
        <v>3</v>
      </c>
      <c r="M166" t="n">
        <v>37</v>
      </c>
      <c r="N166" t="n">
        <v>13.49</v>
      </c>
      <c r="O166" t="n">
        <v>12715.54</v>
      </c>
      <c r="P166" t="n">
        <v>156.19</v>
      </c>
      <c r="Q166" t="n">
        <v>183.29</v>
      </c>
      <c r="R166" t="n">
        <v>52.24</v>
      </c>
      <c r="S166" t="n">
        <v>26.24</v>
      </c>
      <c r="T166" t="n">
        <v>11983.67</v>
      </c>
      <c r="U166" t="n">
        <v>0.5</v>
      </c>
      <c r="V166" t="n">
        <v>0.87</v>
      </c>
      <c r="W166" t="n">
        <v>3</v>
      </c>
      <c r="X166" t="n">
        <v>0.77</v>
      </c>
      <c r="Y166" t="n">
        <v>0.5</v>
      </c>
      <c r="Z166" t="n">
        <v>10</v>
      </c>
    </row>
    <row r="167">
      <c r="A167" t="n">
        <v>3</v>
      </c>
      <c r="B167" t="n">
        <v>45</v>
      </c>
      <c r="C167" t="inlineStr">
        <is>
          <t xml:space="preserve">CONCLUIDO	</t>
        </is>
      </c>
      <c r="D167" t="n">
        <v>5.0234</v>
      </c>
      <c r="E167" t="n">
        <v>19.91</v>
      </c>
      <c r="F167" t="n">
        <v>17.32</v>
      </c>
      <c r="G167" t="n">
        <v>35.84</v>
      </c>
      <c r="H167" t="n">
        <v>0.6899999999999999</v>
      </c>
      <c r="I167" t="n">
        <v>29</v>
      </c>
      <c r="J167" t="n">
        <v>102.45</v>
      </c>
      <c r="K167" t="n">
        <v>39.72</v>
      </c>
      <c r="L167" t="n">
        <v>4</v>
      </c>
      <c r="M167" t="n">
        <v>27</v>
      </c>
      <c r="N167" t="n">
        <v>13.74</v>
      </c>
      <c r="O167" t="n">
        <v>12870.03</v>
      </c>
      <c r="P167" t="n">
        <v>153.35</v>
      </c>
      <c r="Q167" t="n">
        <v>183.27</v>
      </c>
      <c r="R167" t="n">
        <v>45.86</v>
      </c>
      <c r="S167" t="n">
        <v>26.24</v>
      </c>
      <c r="T167" t="n">
        <v>8841.690000000001</v>
      </c>
      <c r="U167" t="n">
        <v>0.57</v>
      </c>
      <c r="V167" t="n">
        <v>0.88</v>
      </c>
      <c r="W167" t="n">
        <v>2.99</v>
      </c>
      <c r="X167" t="n">
        <v>0.57</v>
      </c>
      <c r="Y167" t="n">
        <v>0.5</v>
      </c>
      <c r="Z167" t="n">
        <v>10</v>
      </c>
    </row>
    <row r="168">
      <c r="A168" t="n">
        <v>4</v>
      </c>
      <c r="B168" t="n">
        <v>45</v>
      </c>
      <c r="C168" t="inlineStr">
        <is>
          <t xml:space="preserve">CONCLUIDO	</t>
        </is>
      </c>
      <c r="D168" t="n">
        <v>5.0871</v>
      </c>
      <c r="E168" t="n">
        <v>19.66</v>
      </c>
      <c r="F168" t="n">
        <v>17.2</v>
      </c>
      <c r="G168" t="n">
        <v>44.86</v>
      </c>
      <c r="H168" t="n">
        <v>0.85</v>
      </c>
      <c r="I168" t="n">
        <v>23</v>
      </c>
      <c r="J168" t="n">
        <v>103.71</v>
      </c>
      <c r="K168" t="n">
        <v>39.72</v>
      </c>
      <c r="L168" t="n">
        <v>5</v>
      </c>
      <c r="M168" t="n">
        <v>21</v>
      </c>
      <c r="N168" t="n">
        <v>14</v>
      </c>
      <c r="O168" t="n">
        <v>13024.91</v>
      </c>
      <c r="P168" t="n">
        <v>151.37</v>
      </c>
      <c r="Q168" t="n">
        <v>183.27</v>
      </c>
      <c r="R168" t="n">
        <v>41.96</v>
      </c>
      <c r="S168" t="n">
        <v>26.24</v>
      </c>
      <c r="T168" t="n">
        <v>6923.39</v>
      </c>
      <c r="U168" t="n">
        <v>0.63</v>
      </c>
      <c r="V168" t="n">
        <v>0.88</v>
      </c>
      <c r="W168" t="n">
        <v>2.98</v>
      </c>
      <c r="X168" t="n">
        <v>0.44</v>
      </c>
      <c r="Y168" t="n">
        <v>0.5</v>
      </c>
      <c r="Z168" t="n">
        <v>10</v>
      </c>
    </row>
    <row r="169">
      <c r="A169" t="n">
        <v>5</v>
      </c>
      <c r="B169" t="n">
        <v>45</v>
      </c>
      <c r="C169" t="inlineStr">
        <is>
          <t xml:space="preserve">CONCLUIDO	</t>
        </is>
      </c>
      <c r="D169" t="n">
        <v>5.131</v>
      </c>
      <c r="E169" t="n">
        <v>19.49</v>
      </c>
      <c r="F169" t="n">
        <v>17.11</v>
      </c>
      <c r="G169" t="n">
        <v>54.03</v>
      </c>
      <c r="H169" t="n">
        <v>1.01</v>
      </c>
      <c r="I169" t="n">
        <v>19</v>
      </c>
      <c r="J169" t="n">
        <v>104.97</v>
      </c>
      <c r="K169" t="n">
        <v>39.72</v>
      </c>
      <c r="L169" t="n">
        <v>6</v>
      </c>
      <c r="M169" t="n">
        <v>17</v>
      </c>
      <c r="N169" t="n">
        <v>14.25</v>
      </c>
      <c r="O169" t="n">
        <v>13180.19</v>
      </c>
      <c r="P169" t="n">
        <v>149.61</v>
      </c>
      <c r="Q169" t="n">
        <v>183.26</v>
      </c>
      <c r="R169" t="n">
        <v>39.34</v>
      </c>
      <c r="S169" t="n">
        <v>26.24</v>
      </c>
      <c r="T169" t="n">
        <v>5631.22</v>
      </c>
      <c r="U169" t="n">
        <v>0.67</v>
      </c>
      <c r="V169" t="n">
        <v>0.89</v>
      </c>
      <c r="W169" t="n">
        <v>2.97</v>
      </c>
      <c r="X169" t="n">
        <v>0.35</v>
      </c>
      <c r="Y169" t="n">
        <v>0.5</v>
      </c>
      <c r="Z169" t="n">
        <v>10</v>
      </c>
    </row>
    <row r="170">
      <c r="A170" t="n">
        <v>6</v>
      </c>
      <c r="B170" t="n">
        <v>45</v>
      </c>
      <c r="C170" t="inlineStr">
        <is>
          <t xml:space="preserve">CONCLUIDO	</t>
        </is>
      </c>
      <c r="D170" t="n">
        <v>5.1475</v>
      </c>
      <c r="E170" t="n">
        <v>19.43</v>
      </c>
      <c r="F170" t="n">
        <v>17.09</v>
      </c>
      <c r="G170" t="n">
        <v>60.32</v>
      </c>
      <c r="H170" t="n">
        <v>1.16</v>
      </c>
      <c r="I170" t="n">
        <v>17</v>
      </c>
      <c r="J170" t="n">
        <v>106.23</v>
      </c>
      <c r="K170" t="n">
        <v>39.72</v>
      </c>
      <c r="L170" t="n">
        <v>7</v>
      </c>
      <c r="M170" t="n">
        <v>15</v>
      </c>
      <c r="N170" t="n">
        <v>14.52</v>
      </c>
      <c r="O170" t="n">
        <v>13335.87</v>
      </c>
      <c r="P170" t="n">
        <v>148.48</v>
      </c>
      <c r="Q170" t="n">
        <v>183.31</v>
      </c>
      <c r="R170" t="n">
        <v>38.67</v>
      </c>
      <c r="S170" t="n">
        <v>26.24</v>
      </c>
      <c r="T170" t="n">
        <v>5304.58</v>
      </c>
      <c r="U170" t="n">
        <v>0.68</v>
      </c>
      <c r="V170" t="n">
        <v>0.89</v>
      </c>
      <c r="W170" t="n">
        <v>2.97</v>
      </c>
      <c r="X170" t="n">
        <v>0.33</v>
      </c>
      <c r="Y170" t="n">
        <v>0.5</v>
      </c>
      <c r="Z170" t="n">
        <v>10</v>
      </c>
    </row>
    <row r="171">
      <c r="A171" t="n">
        <v>7</v>
      </c>
      <c r="B171" t="n">
        <v>45</v>
      </c>
      <c r="C171" t="inlineStr">
        <is>
          <t xml:space="preserve">CONCLUIDO	</t>
        </is>
      </c>
      <c r="D171" t="n">
        <v>5.1745</v>
      </c>
      <c r="E171" t="n">
        <v>19.33</v>
      </c>
      <c r="F171" t="n">
        <v>17.03</v>
      </c>
      <c r="G171" t="n">
        <v>68.12</v>
      </c>
      <c r="H171" t="n">
        <v>1.31</v>
      </c>
      <c r="I171" t="n">
        <v>15</v>
      </c>
      <c r="J171" t="n">
        <v>107.5</v>
      </c>
      <c r="K171" t="n">
        <v>39.72</v>
      </c>
      <c r="L171" t="n">
        <v>8</v>
      </c>
      <c r="M171" t="n">
        <v>13</v>
      </c>
      <c r="N171" t="n">
        <v>14.78</v>
      </c>
      <c r="O171" t="n">
        <v>13491.96</v>
      </c>
      <c r="P171" t="n">
        <v>146.94</v>
      </c>
      <c r="Q171" t="n">
        <v>183.27</v>
      </c>
      <c r="R171" t="n">
        <v>36.67</v>
      </c>
      <c r="S171" t="n">
        <v>26.24</v>
      </c>
      <c r="T171" t="n">
        <v>4318.47</v>
      </c>
      <c r="U171" t="n">
        <v>0.72</v>
      </c>
      <c r="V171" t="n">
        <v>0.89</v>
      </c>
      <c r="W171" t="n">
        <v>2.97</v>
      </c>
      <c r="X171" t="n">
        <v>0.27</v>
      </c>
      <c r="Y171" t="n">
        <v>0.5</v>
      </c>
      <c r="Z171" t="n">
        <v>10</v>
      </c>
    </row>
    <row r="172">
      <c r="A172" t="n">
        <v>8</v>
      </c>
      <c r="B172" t="n">
        <v>45</v>
      </c>
      <c r="C172" t="inlineStr">
        <is>
          <t xml:space="preserve">CONCLUIDO	</t>
        </is>
      </c>
      <c r="D172" t="n">
        <v>5.1906</v>
      </c>
      <c r="E172" t="n">
        <v>19.27</v>
      </c>
      <c r="F172" t="n">
        <v>17.01</v>
      </c>
      <c r="G172" t="n">
        <v>78.51000000000001</v>
      </c>
      <c r="H172" t="n">
        <v>1.46</v>
      </c>
      <c r="I172" t="n">
        <v>13</v>
      </c>
      <c r="J172" t="n">
        <v>108.77</v>
      </c>
      <c r="K172" t="n">
        <v>39.72</v>
      </c>
      <c r="L172" t="n">
        <v>9</v>
      </c>
      <c r="M172" t="n">
        <v>11</v>
      </c>
      <c r="N172" t="n">
        <v>15.05</v>
      </c>
      <c r="O172" t="n">
        <v>13648.58</v>
      </c>
      <c r="P172" t="n">
        <v>146.33</v>
      </c>
      <c r="Q172" t="n">
        <v>183.27</v>
      </c>
      <c r="R172" t="n">
        <v>36.18</v>
      </c>
      <c r="S172" t="n">
        <v>26.24</v>
      </c>
      <c r="T172" t="n">
        <v>4082.87</v>
      </c>
      <c r="U172" t="n">
        <v>0.73</v>
      </c>
      <c r="V172" t="n">
        <v>0.89</v>
      </c>
      <c r="W172" t="n">
        <v>2.96</v>
      </c>
      <c r="X172" t="n">
        <v>0.25</v>
      </c>
      <c r="Y172" t="n">
        <v>0.5</v>
      </c>
      <c r="Z172" t="n">
        <v>10</v>
      </c>
    </row>
    <row r="173">
      <c r="A173" t="n">
        <v>9</v>
      </c>
      <c r="B173" t="n">
        <v>45</v>
      </c>
      <c r="C173" t="inlineStr">
        <is>
          <t xml:space="preserve">CONCLUIDO	</t>
        </is>
      </c>
      <c r="D173" t="n">
        <v>5.2061</v>
      </c>
      <c r="E173" t="n">
        <v>19.21</v>
      </c>
      <c r="F173" t="n">
        <v>16.97</v>
      </c>
      <c r="G173" t="n">
        <v>84.87</v>
      </c>
      <c r="H173" t="n">
        <v>1.6</v>
      </c>
      <c r="I173" t="n">
        <v>12</v>
      </c>
      <c r="J173" t="n">
        <v>110.04</v>
      </c>
      <c r="K173" t="n">
        <v>39.72</v>
      </c>
      <c r="L173" t="n">
        <v>10</v>
      </c>
      <c r="M173" t="n">
        <v>10</v>
      </c>
      <c r="N173" t="n">
        <v>15.32</v>
      </c>
      <c r="O173" t="n">
        <v>13805.5</v>
      </c>
      <c r="P173" t="n">
        <v>144.51</v>
      </c>
      <c r="Q173" t="n">
        <v>183.26</v>
      </c>
      <c r="R173" t="n">
        <v>34.98</v>
      </c>
      <c r="S173" t="n">
        <v>26.24</v>
      </c>
      <c r="T173" t="n">
        <v>3483.92</v>
      </c>
      <c r="U173" t="n">
        <v>0.75</v>
      </c>
      <c r="V173" t="n">
        <v>0.9</v>
      </c>
      <c r="W173" t="n">
        <v>2.96</v>
      </c>
      <c r="X173" t="n">
        <v>0.22</v>
      </c>
      <c r="Y173" t="n">
        <v>0.5</v>
      </c>
      <c r="Z173" t="n">
        <v>10</v>
      </c>
    </row>
    <row r="174">
      <c r="A174" t="n">
        <v>10</v>
      </c>
      <c r="B174" t="n">
        <v>45</v>
      </c>
      <c r="C174" t="inlineStr">
        <is>
          <t xml:space="preserve">CONCLUIDO	</t>
        </is>
      </c>
      <c r="D174" t="n">
        <v>5.2152</v>
      </c>
      <c r="E174" t="n">
        <v>19.17</v>
      </c>
      <c r="F174" t="n">
        <v>16.96</v>
      </c>
      <c r="G174" t="n">
        <v>92.51000000000001</v>
      </c>
      <c r="H174" t="n">
        <v>1.74</v>
      </c>
      <c r="I174" t="n">
        <v>11</v>
      </c>
      <c r="J174" t="n">
        <v>111.32</v>
      </c>
      <c r="K174" t="n">
        <v>39.72</v>
      </c>
      <c r="L174" t="n">
        <v>11</v>
      </c>
      <c r="M174" t="n">
        <v>9</v>
      </c>
      <c r="N174" t="n">
        <v>15.6</v>
      </c>
      <c r="O174" t="n">
        <v>13962.83</v>
      </c>
      <c r="P174" t="n">
        <v>143.92</v>
      </c>
      <c r="Q174" t="n">
        <v>183.3</v>
      </c>
      <c r="R174" t="n">
        <v>34.63</v>
      </c>
      <c r="S174" t="n">
        <v>26.24</v>
      </c>
      <c r="T174" t="n">
        <v>3318.38</v>
      </c>
      <c r="U174" t="n">
        <v>0.76</v>
      </c>
      <c r="V174" t="n">
        <v>0.9</v>
      </c>
      <c r="W174" t="n">
        <v>2.96</v>
      </c>
      <c r="X174" t="n">
        <v>0.2</v>
      </c>
      <c r="Y174" t="n">
        <v>0.5</v>
      </c>
      <c r="Z174" t="n">
        <v>10</v>
      </c>
    </row>
    <row r="175">
      <c r="A175" t="n">
        <v>11</v>
      </c>
      <c r="B175" t="n">
        <v>45</v>
      </c>
      <c r="C175" t="inlineStr">
        <is>
          <t xml:space="preserve">CONCLUIDO	</t>
        </is>
      </c>
      <c r="D175" t="n">
        <v>5.2299</v>
      </c>
      <c r="E175" t="n">
        <v>19.12</v>
      </c>
      <c r="F175" t="n">
        <v>16.93</v>
      </c>
      <c r="G175" t="n">
        <v>101.56</v>
      </c>
      <c r="H175" t="n">
        <v>1.88</v>
      </c>
      <c r="I175" t="n">
        <v>10</v>
      </c>
      <c r="J175" t="n">
        <v>112.59</v>
      </c>
      <c r="K175" t="n">
        <v>39.72</v>
      </c>
      <c r="L175" t="n">
        <v>12</v>
      </c>
      <c r="M175" t="n">
        <v>8</v>
      </c>
      <c r="N175" t="n">
        <v>15.88</v>
      </c>
      <c r="O175" t="n">
        <v>14120.58</v>
      </c>
      <c r="P175" t="n">
        <v>142.55</v>
      </c>
      <c r="Q175" t="n">
        <v>183.27</v>
      </c>
      <c r="R175" t="n">
        <v>33.56</v>
      </c>
      <c r="S175" t="n">
        <v>26.24</v>
      </c>
      <c r="T175" t="n">
        <v>2784.97</v>
      </c>
      <c r="U175" t="n">
        <v>0.78</v>
      </c>
      <c r="V175" t="n">
        <v>0.9</v>
      </c>
      <c r="W175" t="n">
        <v>2.96</v>
      </c>
      <c r="X175" t="n">
        <v>0.17</v>
      </c>
      <c r="Y175" t="n">
        <v>0.5</v>
      </c>
      <c r="Z175" t="n">
        <v>10</v>
      </c>
    </row>
    <row r="176">
      <c r="A176" t="n">
        <v>12</v>
      </c>
      <c r="B176" t="n">
        <v>45</v>
      </c>
      <c r="C176" t="inlineStr">
        <is>
          <t xml:space="preserve">CONCLUIDO	</t>
        </is>
      </c>
      <c r="D176" t="n">
        <v>5.2374</v>
      </c>
      <c r="E176" t="n">
        <v>19.09</v>
      </c>
      <c r="F176" t="n">
        <v>16.92</v>
      </c>
      <c r="G176" t="n">
        <v>112.8</v>
      </c>
      <c r="H176" t="n">
        <v>2.01</v>
      </c>
      <c r="I176" t="n">
        <v>9</v>
      </c>
      <c r="J176" t="n">
        <v>113.88</v>
      </c>
      <c r="K176" t="n">
        <v>39.72</v>
      </c>
      <c r="L176" t="n">
        <v>13</v>
      </c>
      <c r="M176" t="n">
        <v>7</v>
      </c>
      <c r="N176" t="n">
        <v>16.16</v>
      </c>
      <c r="O176" t="n">
        <v>14278.75</v>
      </c>
      <c r="P176" t="n">
        <v>141.1</v>
      </c>
      <c r="Q176" t="n">
        <v>183.26</v>
      </c>
      <c r="R176" t="n">
        <v>33.45</v>
      </c>
      <c r="S176" t="n">
        <v>26.24</v>
      </c>
      <c r="T176" t="n">
        <v>2738.04</v>
      </c>
      <c r="U176" t="n">
        <v>0.78</v>
      </c>
      <c r="V176" t="n">
        <v>0.9</v>
      </c>
      <c r="W176" t="n">
        <v>2.95</v>
      </c>
      <c r="X176" t="n">
        <v>0.16</v>
      </c>
      <c r="Y176" t="n">
        <v>0.5</v>
      </c>
      <c r="Z176" t="n">
        <v>10</v>
      </c>
    </row>
    <row r="177">
      <c r="A177" t="n">
        <v>13</v>
      </c>
      <c r="B177" t="n">
        <v>45</v>
      </c>
      <c r="C177" t="inlineStr">
        <is>
          <t xml:space="preserve">CONCLUIDO	</t>
        </is>
      </c>
      <c r="D177" t="n">
        <v>5.2385</v>
      </c>
      <c r="E177" t="n">
        <v>19.09</v>
      </c>
      <c r="F177" t="n">
        <v>16.92</v>
      </c>
      <c r="G177" t="n">
        <v>112.78</v>
      </c>
      <c r="H177" t="n">
        <v>2.14</v>
      </c>
      <c r="I177" t="n">
        <v>9</v>
      </c>
      <c r="J177" t="n">
        <v>115.16</v>
      </c>
      <c r="K177" t="n">
        <v>39.72</v>
      </c>
      <c r="L177" t="n">
        <v>14</v>
      </c>
      <c r="M177" t="n">
        <v>7</v>
      </c>
      <c r="N177" t="n">
        <v>16.45</v>
      </c>
      <c r="O177" t="n">
        <v>14437.35</v>
      </c>
      <c r="P177" t="n">
        <v>140.27</v>
      </c>
      <c r="Q177" t="n">
        <v>183.26</v>
      </c>
      <c r="R177" t="n">
        <v>33.27</v>
      </c>
      <c r="S177" t="n">
        <v>26.24</v>
      </c>
      <c r="T177" t="n">
        <v>2648.64</v>
      </c>
      <c r="U177" t="n">
        <v>0.79</v>
      </c>
      <c r="V177" t="n">
        <v>0.9</v>
      </c>
      <c r="W177" t="n">
        <v>2.95</v>
      </c>
      <c r="X177" t="n">
        <v>0.16</v>
      </c>
      <c r="Y177" t="n">
        <v>0.5</v>
      </c>
      <c r="Z177" t="n">
        <v>10</v>
      </c>
    </row>
    <row r="178">
      <c r="A178" t="n">
        <v>14</v>
      </c>
      <c r="B178" t="n">
        <v>45</v>
      </c>
      <c r="C178" t="inlineStr">
        <is>
          <t xml:space="preserve">CONCLUIDO	</t>
        </is>
      </c>
      <c r="D178" t="n">
        <v>5.2504</v>
      </c>
      <c r="E178" t="n">
        <v>19.05</v>
      </c>
      <c r="F178" t="n">
        <v>16.89</v>
      </c>
      <c r="G178" t="n">
        <v>126.7</v>
      </c>
      <c r="H178" t="n">
        <v>2.27</v>
      </c>
      <c r="I178" t="n">
        <v>8</v>
      </c>
      <c r="J178" t="n">
        <v>116.45</v>
      </c>
      <c r="K178" t="n">
        <v>39.72</v>
      </c>
      <c r="L178" t="n">
        <v>15</v>
      </c>
      <c r="M178" t="n">
        <v>6</v>
      </c>
      <c r="N178" t="n">
        <v>16.74</v>
      </c>
      <c r="O178" t="n">
        <v>14596.38</v>
      </c>
      <c r="P178" t="n">
        <v>139.48</v>
      </c>
      <c r="Q178" t="n">
        <v>183.27</v>
      </c>
      <c r="R178" t="n">
        <v>32.41</v>
      </c>
      <c r="S178" t="n">
        <v>26.24</v>
      </c>
      <c r="T178" t="n">
        <v>2223.24</v>
      </c>
      <c r="U178" t="n">
        <v>0.8100000000000001</v>
      </c>
      <c r="V178" t="n">
        <v>0.9</v>
      </c>
      <c r="W178" t="n">
        <v>2.95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45</v>
      </c>
      <c r="C179" t="inlineStr">
        <is>
          <t xml:space="preserve">CONCLUIDO	</t>
        </is>
      </c>
      <c r="D179" t="n">
        <v>5.2516</v>
      </c>
      <c r="E179" t="n">
        <v>19.04</v>
      </c>
      <c r="F179" t="n">
        <v>16.89</v>
      </c>
      <c r="G179" t="n">
        <v>126.67</v>
      </c>
      <c r="H179" t="n">
        <v>2.4</v>
      </c>
      <c r="I179" t="n">
        <v>8</v>
      </c>
      <c r="J179" t="n">
        <v>117.75</v>
      </c>
      <c r="K179" t="n">
        <v>39.72</v>
      </c>
      <c r="L179" t="n">
        <v>16</v>
      </c>
      <c r="M179" t="n">
        <v>6</v>
      </c>
      <c r="N179" t="n">
        <v>17.03</v>
      </c>
      <c r="O179" t="n">
        <v>14755.84</v>
      </c>
      <c r="P179" t="n">
        <v>137.81</v>
      </c>
      <c r="Q179" t="n">
        <v>183.26</v>
      </c>
      <c r="R179" t="n">
        <v>32.29</v>
      </c>
      <c r="S179" t="n">
        <v>26.24</v>
      </c>
      <c r="T179" t="n">
        <v>2162.68</v>
      </c>
      <c r="U179" t="n">
        <v>0.8100000000000001</v>
      </c>
      <c r="V179" t="n">
        <v>0.9</v>
      </c>
      <c r="W179" t="n">
        <v>2.95</v>
      </c>
      <c r="X179" t="n">
        <v>0.13</v>
      </c>
      <c r="Y179" t="n">
        <v>0.5</v>
      </c>
      <c r="Z179" t="n">
        <v>10</v>
      </c>
    </row>
    <row r="180">
      <c r="A180" t="n">
        <v>16</v>
      </c>
      <c r="B180" t="n">
        <v>45</v>
      </c>
      <c r="C180" t="inlineStr">
        <is>
          <t xml:space="preserve">CONCLUIDO	</t>
        </is>
      </c>
      <c r="D180" t="n">
        <v>5.2625</v>
      </c>
      <c r="E180" t="n">
        <v>19</v>
      </c>
      <c r="F180" t="n">
        <v>16.87</v>
      </c>
      <c r="G180" t="n">
        <v>144.6</v>
      </c>
      <c r="H180" t="n">
        <v>2.52</v>
      </c>
      <c r="I180" t="n">
        <v>7</v>
      </c>
      <c r="J180" t="n">
        <v>119.04</v>
      </c>
      <c r="K180" t="n">
        <v>39.72</v>
      </c>
      <c r="L180" t="n">
        <v>17</v>
      </c>
      <c r="M180" t="n">
        <v>5</v>
      </c>
      <c r="N180" t="n">
        <v>17.33</v>
      </c>
      <c r="O180" t="n">
        <v>14915.73</v>
      </c>
      <c r="P180" t="n">
        <v>137.66</v>
      </c>
      <c r="Q180" t="n">
        <v>183.28</v>
      </c>
      <c r="R180" t="n">
        <v>31.9</v>
      </c>
      <c r="S180" t="n">
        <v>26.24</v>
      </c>
      <c r="T180" t="n">
        <v>1971.34</v>
      </c>
      <c r="U180" t="n">
        <v>0.82</v>
      </c>
      <c r="V180" t="n">
        <v>0.9</v>
      </c>
      <c r="W180" t="n">
        <v>2.95</v>
      </c>
      <c r="X180" t="n">
        <v>0.11</v>
      </c>
      <c r="Y180" t="n">
        <v>0.5</v>
      </c>
      <c r="Z180" t="n">
        <v>10</v>
      </c>
    </row>
    <row r="181">
      <c r="A181" t="n">
        <v>17</v>
      </c>
      <c r="B181" t="n">
        <v>45</v>
      </c>
      <c r="C181" t="inlineStr">
        <is>
          <t xml:space="preserve">CONCLUIDO	</t>
        </is>
      </c>
      <c r="D181" t="n">
        <v>5.2624</v>
      </c>
      <c r="E181" t="n">
        <v>19</v>
      </c>
      <c r="F181" t="n">
        <v>16.87</v>
      </c>
      <c r="G181" t="n">
        <v>144.61</v>
      </c>
      <c r="H181" t="n">
        <v>2.64</v>
      </c>
      <c r="I181" t="n">
        <v>7</v>
      </c>
      <c r="J181" t="n">
        <v>120.34</v>
      </c>
      <c r="K181" t="n">
        <v>39.72</v>
      </c>
      <c r="L181" t="n">
        <v>18</v>
      </c>
      <c r="M181" t="n">
        <v>5</v>
      </c>
      <c r="N181" t="n">
        <v>17.63</v>
      </c>
      <c r="O181" t="n">
        <v>15076.07</v>
      </c>
      <c r="P181" t="n">
        <v>136.28</v>
      </c>
      <c r="Q181" t="n">
        <v>183.26</v>
      </c>
      <c r="R181" t="n">
        <v>31.95</v>
      </c>
      <c r="S181" t="n">
        <v>26.24</v>
      </c>
      <c r="T181" t="n">
        <v>1997.49</v>
      </c>
      <c r="U181" t="n">
        <v>0.82</v>
      </c>
      <c r="V181" t="n">
        <v>0.9</v>
      </c>
      <c r="W181" t="n">
        <v>2.95</v>
      </c>
      <c r="X181" t="n">
        <v>0.12</v>
      </c>
      <c r="Y181" t="n">
        <v>0.5</v>
      </c>
      <c r="Z181" t="n">
        <v>10</v>
      </c>
    </row>
    <row r="182">
      <c r="A182" t="n">
        <v>18</v>
      </c>
      <c r="B182" t="n">
        <v>45</v>
      </c>
      <c r="C182" t="inlineStr">
        <is>
          <t xml:space="preserve">CONCLUIDO	</t>
        </is>
      </c>
      <c r="D182" t="n">
        <v>5.2612</v>
      </c>
      <c r="E182" t="n">
        <v>19.01</v>
      </c>
      <c r="F182" t="n">
        <v>16.88</v>
      </c>
      <c r="G182" t="n">
        <v>144.65</v>
      </c>
      <c r="H182" t="n">
        <v>2.76</v>
      </c>
      <c r="I182" t="n">
        <v>7</v>
      </c>
      <c r="J182" t="n">
        <v>121.65</v>
      </c>
      <c r="K182" t="n">
        <v>39.72</v>
      </c>
      <c r="L182" t="n">
        <v>19</v>
      </c>
      <c r="M182" t="n">
        <v>5</v>
      </c>
      <c r="N182" t="n">
        <v>17.93</v>
      </c>
      <c r="O182" t="n">
        <v>15236.84</v>
      </c>
      <c r="P182" t="n">
        <v>134.21</v>
      </c>
      <c r="Q182" t="n">
        <v>183.27</v>
      </c>
      <c r="R182" t="n">
        <v>31.97</v>
      </c>
      <c r="S182" t="n">
        <v>26.24</v>
      </c>
      <c r="T182" t="n">
        <v>2005.8</v>
      </c>
      <c r="U182" t="n">
        <v>0.82</v>
      </c>
      <c r="V182" t="n">
        <v>0.9</v>
      </c>
      <c r="W182" t="n">
        <v>2.95</v>
      </c>
      <c r="X182" t="n">
        <v>0.12</v>
      </c>
      <c r="Y182" t="n">
        <v>0.5</v>
      </c>
      <c r="Z182" t="n">
        <v>10</v>
      </c>
    </row>
    <row r="183">
      <c r="A183" t="n">
        <v>19</v>
      </c>
      <c r="B183" t="n">
        <v>45</v>
      </c>
      <c r="C183" t="inlineStr">
        <is>
          <t xml:space="preserve">CONCLUIDO	</t>
        </is>
      </c>
      <c r="D183" t="n">
        <v>5.2743</v>
      </c>
      <c r="E183" t="n">
        <v>18.96</v>
      </c>
      <c r="F183" t="n">
        <v>16.85</v>
      </c>
      <c r="G183" t="n">
        <v>168.49</v>
      </c>
      <c r="H183" t="n">
        <v>2.87</v>
      </c>
      <c r="I183" t="n">
        <v>6</v>
      </c>
      <c r="J183" t="n">
        <v>122.95</v>
      </c>
      <c r="K183" t="n">
        <v>39.72</v>
      </c>
      <c r="L183" t="n">
        <v>20</v>
      </c>
      <c r="M183" t="n">
        <v>4</v>
      </c>
      <c r="N183" t="n">
        <v>18.24</v>
      </c>
      <c r="O183" t="n">
        <v>15398.07</v>
      </c>
      <c r="P183" t="n">
        <v>134.07</v>
      </c>
      <c r="Q183" t="n">
        <v>183.27</v>
      </c>
      <c r="R183" t="n">
        <v>31.18</v>
      </c>
      <c r="S183" t="n">
        <v>26.24</v>
      </c>
      <c r="T183" t="n">
        <v>1617.43</v>
      </c>
      <c r="U183" t="n">
        <v>0.84</v>
      </c>
      <c r="V183" t="n">
        <v>0.9</v>
      </c>
      <c r="W183" t="n">
        <v>2.95</v>
      </c>
      <c r="X183" t="n">
        <v>0.09</v>
      </c>
      <c r="Y183" t="n">
        <v>0.5</v>
      </c>
      <c r="Z183" t="n">
        <v>10</v>
      </c>
    </row>
    <row r="184">
      <c r="A184" t="n">
        <v>20</v>
      </c>
      <c r="B184" t="n">
        <v>45</v>
      </c>
      <c r="C184" t="inlineStr">
        <is>
          <t xml:space="preserve">CONCLUIDO	</t>
        </is>
      </c>
      <c r="D184" t="n">
        <v>5.2736</v>
      </c>
      <c r="E184" t="n">
        <v>18.96</v>
      </c>
      <c r="F184" t="n">
        <v>16.85</v>
      </c>
      <c r="G184" t="n">
        <v>168.51</v>
      </c>
      <c r="H184" t="n">
        <v>2.98</v>
      </c>
      <c r="I184" t="n">
        <v>6</v>
      </c>
      <c r="J184" t="n">
        <v>124.26</v>
      </c>
      <c r="K184" t="n">
        <v>39.72</v>
      </c>
      <c r="L184" t="n">
        <v>21</v>
      </c>
      <c r="M184" t="n">
        <v>3</v>
      </c>
      <c r="N184" t="n">
        <v>18.55</v>
      </c>
      <c r="O184" t="n">
        <v>15559.74</v>
      </c>
      <c r="P184" t="n">
        <v>133.94</v>
      </c>
      <c r="Q184" t="n">
        <v>183.26</v>
      </c>
      <c r="R184" t="n">
        <v>31.23</v>
      </c>
      <c r="S184" t="n">
        <v>26.24</v>
      </c>
      <c r="T184" t="n">
        <v>1643.51</v>
      </c>
      <c r="U184" t="n">
        <v>0.84</v>
      </c>
      <c r="V184" t="n">
        <v>0.9</v>
      </c>
      <c r="W184" t="n">
        <v>2.95</v>
      </c>
      <c r="X184" t="n">
        <v>0.1</v>
      </c>
      <c r="Y184" t="n">
        <v>0.5</v>
      </c>
      <c r="Z184" t="n">
        <v>10</v>
      </c>
    </row>
    <row r="185">
      <c r="A185" t="n">
        <v>21</v>
      </c>
      <c r="B185" t="n">
        <v>45</v>
      </c>
      <c r="C185" t="inlineStr">
        <is>
          <t xml:space="preserve">CONCLUIDO	</t>
        </is>
      </c>
      <c r="D185" t="n">
        <v>5.2732</v>
      </c>
      <c r="E185" t="n">
        <v>18.96</v>
      </c>
      <c r="F185" t="n">
        <v>16.85</v>
      </c>
      <c r="G185" t="n">
        <v>168.53</v>
      </c>
      <c r="H185" t="n">
        <v>3.09</v>
      </c>
      <c r="I185" t="n">
        <v>6</v>
      </c>
      <c r="J185" t="n">
        <v>125.58</v>
      </c>
      <c r="K185" t="n">
        <v>39.72</v>
      </c>
      <c r="L185" t="n">
        <v>22</v>
      </c>
      <c r="M185" t="n">
        <v>3</v>
      </c>
      <c r="N185" t="n">
        <v>18.86</v>
      </c>
      <c r="O185" t="n">
        <v>15721.87</v>
      </c>
      <c r="P185" t="n">
        <v>133.25</v>
      </c>
      <c r="Q185" t="n">
        <v>183.28</v>
      </c>
      <c r="R185" t="n">
        <v>31.21</v>
      </c>
      <c r="S185" t="n">
        <v>26.24</v>
      </c>
      <c r="T185" t="n">
        <v>1631.84</v>
      </c>
      <c r="U185" t="n">
        <v>0.84</v>
      </c>
      <c r="V185" t="n">
        <v>0.9</v>
      </c>
      <c r="W185" t="n">
        <v>2.95</v>
      </c>
      <c r="X185" t="n">
        <v>0.1</v>
      </c>
      <c r="Y185" t="n">
        <v>0.5</v>
      </c>
      <c r="Z185" t="n">
        <v>10</v>
      </c>
    </row>
    <row r="186">
      <c r="A186" t="n">
        <v>22</v>
      </c>
      <c r="B186" t="n">
        <v>45</v>
      </c>
      <c r="C186" t="inlineStr">
        <is>
          <t xml:space="preserve">CONCLUIDO	</t>
        </is>
      </c>
      <c r="D186" t="n">
        <v>5.2724</v>
      </c>
      <c r="E186" t="n">
        <v>18.97</v>
      </c>
      <c r="F186" t="n">
        <v>16.86</v>
      </c>
      <c r="G186" t="n">
        <v>168.55</v>
      </c>
      <c r="H186" t="n">
        <v>3.2</v>
      </c>
      <c r="I186" t="n">
        <v>6</v>
      </c>
      <c r="J186" t="n">
        <v>126.9</v>
      </c>
      <c r="K186" t="n">
        <v>39.72</v>
      </c>
      <c r="L186" t="n">
        <v>23</v>
      </c>
      <c r="M186" t="n">
        <v>2</v>
      </c>
      <c r="N186" t="n">
        <v>19.18</v>
      </c>
      <c r="O186" t="n">
        <v>15884.46</v>
      </c>
      <c r="P186" t="n">
        <v>132.95</v>
      </c>
      <c r="Q186" t="n">
        <v>183.26</v>
      </c>
      <c r="R186" t="n">
        <v>31.33</v>
      </c>
      <c r="S186" t="n">
        <v>26.24</v>
      </c>
      <c r="T186" t="n">
        <v>1689.27</v>
      </c>
      <c r="U186" t="n">
        <v>0.84</v>
      </c>
      <c r="V186" t="n">
        <v>0.9</v>
      </c>
      <c r="W186" t="n">
        <v>2.95</v>
      </c>
      <c r="X186" t="n">
        <v>0.1</v>
      </c>
      <c r="Y186" t="n">
        <v>0.5</v>
      </c>
      <c r="Z186" t="n">
        <v>10</v>
      </c>
    </row>
    <row r="187">
      <c r="A187" t="n">
        <v>23</v>
      </c>
      <c r="B187" t="n">
        <v>45</v>
      </c>
      <c r="C187" t="inlineStr">
        <is>
          <t xml:space="preserve">CONCLUIDO	</t>
        </is>
      </c>
      <c r="D187" t="n">
        <v>5.2724</v>
      </c>
      <c r="E187" t="n">
        <v>18.97</v>
      </c>
      <c r="F187" t="n">
        <v>16.86</v>
      </c>
      <c r="G187" t="n">
        <v>168.55</v>
      </c>
      <c r="H187" t="n">
        <v>3.31</v>
      </c>
      <c r="I187" t="n">
        <v>6</v>
      </c>
      <c r="J187" t="n">
        <v>128.22</v>
      </c>
      <c r="K187" t="n">
        <v>39.72</v>
      </c>
      <c r="L187" t="n">
        <v>24</v>
      </c>
      <c r="M187" t="n">
        <v>1</v>
      </c>
      <c r="N187" t="n">
        <v>19.5</v>
      </c>
      <c r="O187" t="n">
        <v>16047.51</v>
      </c>
      <c r="P187" t="n">
        <v>132.61</v>
      </c>
      <c r="Q187" t="n">
        <v>183.27</v>
      </c>
      <c r="R187" t="n">
        <v>31.24</v>
      </c>
      <c r="S187" t="n">
        <v>26.24</v>
      </c>
      <c r="T187" t="n">
        <v>1648.58</v>
      </c>
      <c r="U187" t="n">
        <v>0.84</v>
      </c>
      <c r="V187" t="n">
        <v>0.9</v>
      </c>
      <c r="W187" t="n">
        <v>2.95</v>
      </c>
      <c r="X187" t="n">
        <v>0.1</v>
      </c>
      <c r="Y187" t="n">
        <v>0.5</v>
      </c>
      <c r="Z187" t="n">
        <v>10</v>
      </c>
    </row>
    <row r="188">
      <c r="A188" t="n">
        <v>24</v>
      </c>
      <c r="B188" t="n">
        <v>45</v>
      </c>
      <c r="C188" t="inlineStr">
        <is>
          <t xml:space="preserve">CONCLUIDO	</t>
        </is>
      </c>
      <c r="D188" t="n">
        <v>5.2719</v>
      </c>
      <c r="E188" t="n">
        <v>18.97</v>
      </c>
      <c r="F188" t="n">
        <v>16.86</v>
      </c>
      <c r="G188" t="n">
        <v>168.57</v>
      </c>
      <c r="H188" t="n">
        <v>3.41</v>
      </c>
      <c r="I188" t="n">
        <v>6</v>
      </c>
      <c r="J188" t="n">
        <v>129.54</v>
      </c>
      <c r="K188" t="n">
        <v>39.72</v>
      </c>
      <c r="L188" t="n">
        <v>25</v>
      </c>
      <c r="M188" t="n">
        <v>0</v>
      </c>
      <c r="N188" t="n">
        <v>19.83</v>
      </c>
      <c r="O188" t="n">
        <v>16211.02</v>
      </c>
      <c r="P188" t="n">
        <v>133.52</v>
      </c>
      <c r="Q188" t="n">
        <v>183.27</v>
      </c>
      <c r="R188" t="n">
        <v>31.22</v>
      </c>
      <c r="S188" t="n">
        <v>26.24</v>
      </c>
      <c r="T188" t="n">
        <v>1636.62</v>
      </c>
      <c r="U188" t="n">
        <v>0.84</v>
      </c>
      <c r="V188" t="n">
        <v>0.9</v>
      </c>
      <c r="W188" t="n">
        <v>2.95</v>
      </c>
      <c r="X188" t="n">
        <v>0.1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3.8738</v>
      </c>
      <c r="E189" t="n">
        <v>25.81</v>
      </c>
      <c r="F189" t="n">
        <v>19.82</v>
      </c>
      <c r="G189" t="n">
        <v>7.88</v>
      </c>
      <c r="H189" t="n">
        <v>0.14</v>
      </c>
      <c r="I189" t="n">
        <v>151</v>
      </c>
      <c r="J189" t="n">
        <v>124.63</v>
      </c>
      <c r="K189" t="n">
        <v>45</v>
      </c>
      <c r="L189" t="n">
        <v>1</v>
      </c>
      <c r="M189" t="n">
        <v>149</v>
      </c>
      <c r="N189" t="n">
        <v>18.64</v>
      </c>
      <c r="O189" t="n">
        <v>15605.44</v>
      </c>
      <c r="P189" t="n">
        <v>208.7</v>
      </c>
      <c r="Q189" t="n">
        <v>183.38</v>
      </c>
      <c r="R189" t="n">
        <v>123.72</v>
      </c>
      <c r="S189" t="n">
        <v>26.24</v>
      </c>
      <c r="T189" t="n">
        <v>47159.04</v>
      </c>
      <c r="U189" t="n">
        <v>0.21</v>
      </c>
      <c r="V189" t="n">
        <v>0.77</v>
      </c>
      <c r="W189" t="n">
        <v>3.18</v>
      </c>
      <c r="X189" t="n">
        <v>3.06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4.5281</v>
      </c>
      <c r="E190" t="n">
        <v>22.08</v>
      </c>
      <c r="F190" t="n">
        <v>18.16</v>
      </c>
      <c r="G190" t="n">
        <v>15.57</v>
      </c>
      <c r="H190" t="n">
        <v>0.28</v>
      </c>
      <c r="I190" t="n">
        <v>70</v>
      </c>
      <c r="J190" t="n">
        <v>125.95</v>
      </c>
      <c r="K190" t="n">
        <v>45</v>
      </c>
      <c r="L190" t="n">
        <v>2</v>
      </c>
      <c r="M190" t="n">
        <v>68</v>
      </c>
      <c r="N190" t="n">
        <v>18.95</v>
      </c>
      <c r="O190" t="n">
        <v>15767.7</v>
      </c>
      <c r="P190" t="n">
        <v>190.55</v>
      </c>
      <c r="Q190" t="n">
        <v>183.32</v>
      </c>
      <c r="R190" t="n">
        <v>72.06</v>
      </c>
      <c r="S190" t="n">
        <v>26.24</v>
      </c>
      <c r="T190" t="n">
        <v>21738.75</v>
      </c>
      <c r="U190" t="n">
        <v>0.36</v>
      </c>
      <c r="V190" t="n">
        <v>0.84</v>
      </c>
      <c r="W190" t="n">
        <v>3.05</v>
      </c>
      <c r="X190" t="n">
        <v>1.41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4.7837</v>
      </c>
      <c r="E191" t="n">
        <v>20.9</v>
      </c>
      <c r="F191" t="n">
        <v>17.62</v>
      </c>
      <c r="G191" t="n">
        <v>23.5</v>
      </c>
      <c r="H191" t="n">
        <v>0.42</v>
      </c>
      <c r="I191" t="n">
        <v>45</v>
      </c>
      <c r="J191" t="n">
        <v>127.27</v>
      </c>
      <c r="K191" t="n">
        <v>45</v>
      </c>
      <c r="L191" t="n">
        <v>3</v>
      </c>
      <c r="M191" t="n">
        <v>43</v>
      </c>
      <c r="N191" t="n">
        <v>19.27</v>
      </c>
      <c r="O191" t="n">
        <v>15930.42</v>
      </c>
      <c r="P191" t="n">
        <v>184.28</v>
      </c>
      <c r="Q191" t="n">
        <v>183.29</v>
      </c>
      <c r="R191" t="n">
        <v>55.16</v>
      </c>
      <c r="S191" t="n">
        <v>26.24</v>
      </c>
      <c r="T191" t="n">
        <v>13412.89</v>
      </c>
      <c r="U191" t="n">
        <v>0.48</v>
      </c>
      <c r="V191" t="n">
        <v>0.86</v>
      </c>
      <c r="W191" t="n">
        <v>3.01</v>
      </c>
      <c r="X191" t="n">
        <v>0.87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4.8947</v>
      </c>
      <c r="E192" t="n">
        <v>20.43</v>
      </c>
      <c r="F192" t="n">
        <v>17.43</v>
      </c>
      <c r="G192" t="n">
        <v>30.76</v>
      </c>
      <c r="H192" t="n">
        <v>0.55</v>
      </c>
      <c r="I192" t="n">
        <v>34</v>
      </c>
      <c r="J192" t="n">
        <v>128.59</v>
      </c>
      <c r="K192" t="n">
        <v>45</v>
      </c>
      <c r="L192" t="n">
        <v>4</v>
      </c>
      <c r="M192" t="n">
        <v>32</v>
      </c>
      <c r="N192" t="n">
        <v>19.59</v>
      </c>
      <c r="O192" t="n">
        <v>16093.6</v>
      </c>
      <c r="P192" t="n">
        <v>181.61</v>
      </c>
      <c r="Q192" t="n">
        <v>183.32</v>
      </c>
      <c r="R192" t="n">
        <v>48.95</v>
      </c>
      <c r="S192" t="n">
        <v>26.24</v>
      </c>
      <c r="T192" t="n">
        <v>10361.48</v>
      </c>
      <c r="U192" t="n">
        <v>0.54</v>
      </c>
      <c r="V192" t="n">
        <v>0.87</v>
      </c>
      <c r="W192" t="n">
        <v>3</v>
      </c>
      <c r="X192" t="n">
        <v>0.67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4.9749</v>
      </c>
      <c r="E193" t="n">
        <v>20.1</v>
      </c>
      <c r="F193" t="n">
        <v>17.28</v>
      </c>
      <c r="G193" t="n">
        <v>38.4</v>
      </c>
      <c r="H193" t="n">
        <v>0.68</v>
      </c>
      <c r="I193" t="n">
        <v>27</v>
      </c>
      <c r="J193" t="n">
        <v>129.92</v>
      </c>
      <c r="K193" t="n">
        <v>45</v>
      </c>
      <c r="L193" t="n">
        <v>5</v>
      </c>
      <c r="M193" t="n">
        <v>25</v>
      </c>
      <c r="N193" t="n">
        <v>19.92</v>
      </c>
      <c r="O193" t="n">
        <v>16257.24</v>
      </c>
      <c r="P193" t="n">
        <v>179.55</v>
      </c>
      <c r="Q193" t="n">
        <v>183.28</v>
      </c>
      <c r="R193" t="n">
        <v>44.58</v>
      </c>
      <c r="S193" t="n">
        <v>26.24</v>
      </c>
      <c r="T193" t="n">
        <v>8211.129999999999</v>
      </c>
      <c r="U193" t="n">
        <v>0.59</v>
      </c>
      <c r="V193" t="n">
        <v>0.88</v>
      </c>
      <c r="W193" t="n">
        <v>2.98</v>
      </c>
      <c r="X193" t="n">
        <v>0.52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5.0186</v>
      </c>
      <c r="E194" t="n">
        <v>19.93</v>
      </c>
      <c r="F194" t="n">
        <v>17.21</v>
      </c>
      <c r="G194" t="n">
        <v>44.88</v>
      </c>
      <c r="H194" t="n">
        <v>0.8100000000000001</v>
      </c>
      <c r="I194" t="n">
        <v>23</v>
      </c>
      <c r="J194" t="n">
        <v>131.25</v>
      </c>
      <c r="K194" t="n">
        <v>45</v>
      </c>
      <c r="L194" t="n">
        <v>6</v>
      </c>
      <c r="M194" t="n">
        <v>21</v>
      </c>
      <c r="N194" t="n">
        <v>20.25</v>
      </c>
      <c r="O194" t="n">
        <v>16421.36</v>
      </c>
      <c r="P194" t="n">
        <v>178.08</v>
      </c>
      <c r="Q194" t="n">
        <v>183.27</v>
      </c>
      <c r="R194" t="n">
        <v>42.09</v>
      </c>
      <c r="S194" t="n">
        <v>26.24</v>
      </c>
      <c r="T194" t="n">
        <v>6985.18</v>
      </c>
      <c r="U194" t="n">
        <v>0.62</v>
      </c>
      <c r="V194" t="n">
        <v>0.88</v>
      </c>
      <c r="W194" t="n">
        <v>2.98</v>
      </c>
      <c r="X194" t="n">
        <v>0.45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5.0566</v>
      </c>
      <c r="E195" t="n">
        <v>19.78</v>
      </c>
      <c r="F195" t="n">
        <v>17.13</v>
      </c>
      <c r="G195" t="n">
        <v>51.4</v>
      </c>
      <c r="H195" t="n">
        <v>0.93</v>
      </c>
      <c r="I195" t="n">
        <v>20</v>
      </c>
      <c r="J195" t="n">
        <v>132.58</v>
      </c>
      <c r="K195" t="n">
        <v>45</v>
      </c>
      <c r="L195" t="n">
        <v>7</v>
      </c>
      <c r="M195" t="n">
        <v>18</v>
      </c>
      <c r="N195" t="n">
        <v>20.59</v>
      </c>
      <c r="O195" t="n">
        <v>16585.95</v>
      </c>
      <c r="P195" t="n">
        <v>176.54</v>
      </c>
      <c r="Q195" t="n">
        <v>183.26</v>
      </c>
      <c r="R195" t="n">
        <v>40.04</v>
      </c>
      <c r="S195" t="n">
        <v>26.24</v>
      </c>
      <c r="T195" t="n">
        <v>5975.07</v>
      </c>
      <c r="U195" t="n">
        <v>0.66</v>
      </c>
      <c r="V195" t="n">
        <v>0.89</v>
      </c>
      <c r="W195" t="n">
        <v>2.97</v>
      </c>
      <c r="X195" t="n">
        <v>0.38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5.0893</v>
      </c>
      <c r="E196" t="n">
        <v>19.65</v>
      </c>
      <c r="F196" t="n">
        <v>17.08</v>
      </c>
      <c r="G196" t="n">
        <v>60.29</v>
      </c>
      <c r="H196" t="n">
        <v>1.06</v>
      </c>
      <c r="I196" t="n">
        <v>17</v>
      </c>
      <c r="J196" t="n">
        <v>133.92</v>
      </c>
      <c r="K196" t="n">
        <v>45</v>
      </c>
      <c r="L196" t="n">
        <v>8</v>
      </c>
      <c r="M196" t="n">
        <v>15</v>
      </c>
      <c r="N196" t="n">
        <v>20.93</v>
      </c>
      <c r="O196" t="n">
        <v>16751.02</v>
      </c>
      <c r="P196" t="n">
        <v>175.36</v>
      </c>
      <c r="Q196" t="n">
        <v>183.26</v>
      </c>
      <c r="R196" t="n">
        <v>38.67</v>
      </c>
      <c r="S196" t="n">
        <v>26.24</v>
      </c>
      <c r="T196" t="n">
        <v>5307.45</v>
      </c>
      <c r="U196" t="n">
        <v>0.68</v>
      </c>
      <c r="V196" t="n">
        <v>0.89</v>
      </c>
      <c r="W196" t="n">
        <v>2.96</v>
      </c>
      <c r="X196" t="n">
        <v>0.33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5.1157</v>
      </c>
      <c r="E197" t="n">
        <v>19.55</v>
      </c>
      <c r="F197" t="n">
        <v>17.03</v>
      </c>
      <c r="G197" t="n">
        <v>68.13</v>
      </c>
      <c r="H197" t="n">
        <v>1.18</v>
      </c>
      <c r="I197" t="n">
        <v>15</v>
      </c>
      <c r="J197" t="n">
        <v>135.27</v>
      </c>
      <c r="K197" t="n">
        <v>45</v>
      </c>
      <c r="L197" t="n">
        <v>9</v>
      </c>
      <c r="M197" t="n">
        <v>13</v>
      </c>
      <c r="N197" t="n">
        <v>21.27</v>
      </c>
      <c r="O197" t="n">
        <v>16916.71</v>
      </c>
      <c r="P197" t="n">
        <v>174.68</v>
      </c>
      <c r="Q197" t="n">
        <v>183.28</v>
      </c>
      <c r="R197" t="n">
        <v>36.93</v>
      </c>
      <c r="S197" t="n">
        <v>26.24</v>
      </c>
      <c r="T197" t="n">
        <v>4444.93</v>
      </c>
      <c r="U197" t="n">
        <v>0.71</v>
      </c>
      <c r="V197" t="n">
        <v>0.89</v>
      </c>
      <c r="W197" t="n">
        <v>2.96</v>
      </c>
      <c r="X197" t="n">
        <v>0.28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5.1242</v>
      </c>
      <c r="E198" t="n">
        <v>19.52</v>
      </c>
      <c r="F198" t="n">
        <v>17.03</v>
      </c>
      <c r="G198" t="n">
        <v>72.97</v>
      </c>
      <c r="H198" t="n">
        <v>1.29</v>
      </c>
      <c r="I198" t="n">
        <v>14</v>
      </c>
      <c r="J198" t="n">
        <v>136.61</v>
      </c>
      <c r="K198" t="n">
        <v>45</v>
      </c>
      <c r="L198" t="n">
        <v>10</v>
      </c>
      <c r="M198" t="n">
        <v>12</v>
      </c>
      <c r="N198" t="n">
        <v>21.61</v>
      </c>
      <c r="O198" t="n">
        <v>17082.76</v>
      </c>
      <c r="P198" t="n">
        <v>173.91</v>
      </c>
      <c r="Q198" t="n">
        <v>183.28</v>
      </c>
      <c r="R198" t="n">
        <v>36.53</v>
      </c>
      <c r="S198" t="n">
        <v>26.24</v>
      </c>
      <c r="T198" t="n">
        <v>4249.9</v>
      </c>
      <c r="U198" t="n">
        <v>0.72</v>
      </c>
      <c r="V198" t="n">
        <v>0.89</v>
      </c>
      <c r="W198" t="n">
        <v>2.97</v>
      </c>
      <c r="X198" t="n">
        <v>0.27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5.1379</v>
      </c>
      <c r="E199" t="n">
        <v>19.46</v>
      </c>
      <c r="F199" t="n">
        <v>17</v>
      </c>
      <c r="G199" t="n">
        <v>78.45999999999999</v>
      </c>
      <c r="H199" t="n">
        <v>1.41</v>
      </c>
      <c r="I199" t="n">
        <v>13</v>
      </c>
      <c r="J199" t="n">
        <v>137.96</v>
      </c>
      <c r="K199" t="n">
        <v>45</v>
      </c>
      <c r="L199" t="n">
        <v>11</v>
      </c>
      <c r="M199" t="n">
        <v>11</v>
      </c>
      <c r="N199" t="n">
        <v>21.96</v>
      </c>
      <c r="O199" t="n">
        <v>17249.3</v>
      </c>
      <c r="P199" t="n">
        <v>173.02</v>
      </c>
      <c r="Q199" t="n">
        <v>183.27</v>
      </c>
      <c r="R199" t="n">
        <v>35.77</v>
      </c>
      <c r="S199" t="n">
        <v>26.24</v>
      </c>
      <c r="T199" t="n">
        <v>3878.2</v>
      </c>
      <c r="U199" t="n">
        <v>0.73</v>
      </c>
      <c r="V199" t="n">
        <v>0.89</v>
      </c>
      <c r="W199" t="n">
        <v>2.96</v>
      </c>
      <c r="X199" t="n">
        <v>0.24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5.1516</v>
      </c>
      <c r="E200" t="n">
        <v>19.41</v>
      </c>
      <c r="F200" t="n">
        <v>16.97</v>
      </c>
      <c r="G200" t="n">
        <v>84.86</v>
      </c>
      <c r="H200" t="n">
        <v>1.52</v>
      </c>
      <c r="I200" t="n">
        <v>12</v>
      </c>
      <c r="J200" t="n">
        <v>139.32</v>
      </c>
      <c r="K200" t="n">
        <v>45</v>
      </c>
      <c r="L200" t="n">
        <v>12</v>
      </c>
      <c r="M200" t="n">
        <v>10</v>
      </c>
      <c r="N200" t="n">
        <v>22.32</v>
      </c>
      <c r="O200" t="n">
        <v>17416.34</v>
      </c>
      <c r="P200" t="n">
        <v>171.89</v>
      </c>
      <c r="Q200" t="n">
        <v>183.26</v>
      </c>
      <c r="R200" t="n">
        <v>35.09</v>
      </c>
      <c r="S200" t="n">
        <v>26.24</v>
      </c>
      <c r="T200" t="n">
        <v>3541</v>
      </c>
      <c r="U200" t="n">
        <v>0.75</v>
      </c>
      <c r="V200" t="n">
        <v>0.9</v>
      </c>
      <c r="W200" t="n">
        <v>2.96</v>
      </c>
      <c r="X200" t="n">
        <v>0.22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5.1625</v>
      </c>
      <c r="E201" t="n">
        <v>19.37</v>
      </c>
      <c r="F201" t="n">
        <v>16.96</v>
      </c>
      <c r="G201" t="n">
        <v>92.48999999999999</v>
      </c>
      <c r="H201" t="n">
        <v>1.63</v>
      </c>
      <c r="I201" t="n">
        <v>11</v>
      </c>
      <c r="J201" t="n">
        <v>140.67</v>
      </c>
      <c r="K201" t="n">
        <v>45</v>
      </c>
      <c r="L201" t="n">
        <v>13</v>
      </c>
      <c r="M201" t="n">
        <v>9</v>
      </c>
      <c r="N201" t="n">
        <v>22.68</v>
      </c>
      <c r="O201" t="n">
        <v>17583.88</v>
      </c>
      <c r="P201" t="n">
        <v>171.33</v>
      </c>
      <c r="Q201" t="n">
        <v>183.26</v>
      </c>
      <c r="R201" t="n">
        <v>34.5</v>
      </c>
      <c r="S201" t="n">
        <v>26.24</v>
      </c>
      <c r="T201" t="n">
        <v>3248.96</v>
      </c>
      <c r="U201" t="n">
        <v>0.76</v>
      </c>
      <c r="V201" t="n">
        <v>0.9</v>
      </c>
      <c r="W201" t="n">
        <v>2.96</v>
      </c>
      <c r="X201" t="n">
        <v>0.2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5.1774</v>
      </c>
      <c r="E202" t="n">
        <v>19.31</v>
      </c>
      <c r="F202" t="n">
        <v>16.93</v>
      </c>
      <c r="G202" t="n">
        <v>101.56</v>
      </c>
      <c r="H202" t="n">
        <v>1.74</v>
      </c>
      <c r="I202" t="n">
        <v>10</v>
      </c>
      <c r="J202" t="n">
        <v>142.04</v>
      </c>
      <c r="K202" t="n">
        <v>45</v>
      </c>
      <c r="L202" t="n">
        <v>14</v>
      </c>
      <c r="M202" t="n">
        <v>8</v>
      </c>
      <c r="N202" t="n">
        <v>23.04</v>
      </c>
      <c r="O202" t="n">
        <v>17751.93</v>
      </c>
      <c r="P202" t="n">
        <v>170.79</v>
      </c>
      <c r="Q202" t="n">
        <v>183.26</v>
      </c>
      <c r="R202" t="n">
        <v>33.6</v>
      </c>
      <c r="S202" t="n">
        <v>26.24</v>
      </c>
      <c r="T202" t="n">
        <v>2807.4</v>
      </c>
      <c r="U202" t="n">
        <v>0.78</v>
      </c>
      <c r="V202" t="n">
        <v>0.9</v>
      </c>
      <c r="W202" t="n">
        <v>2.95</v>
      </c>
      <c r="X202" t="n">
        <v>0.17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5.1764</v>
      </c>
      <c r="E203" t="n">
        <v>19.32</v>
      </c>
      <c r="F203" t="n">
        <v>16.93</v>
      </c>
      <c r="G203" t="n">
        <v>101.58</v>
      </c>
      <c r="H203" t="n">
        <v>1.85</v>
      </c>
      <c r="I203" t="n">
        <v>10</v>
      </c>
      <c r="J203" t="n">
        <v>143.4</v>
      </c>
      <c r="K203" t="n">
        <v>45</v>
      </c>
      <c r="L203" t="n">
        <v>15</v>
      </c>
      <c r="M203" t="n">
        <v>8</v>
      </c>
      <c r="N203" t="n">
        <v>23.41</v>
      </c>
      <c r="O203" t="n">
        <v>17920.49</v>
      </c>
      <c r="P203" t="n">
        <v>169.12</v>
      </c>
      <c r="Q203" t="n">
        <v>183.27</v>
      </c>
      <c r="R203" t="n">
        <v>33.8</v>
      </c>
      <c r="S203" t="n">
        <v>26.24</v>
      </c>
      <c r="T203" t="n">
        <v>2906.65</v>
      </c>
      <c r="U203" t="n">
        <v>0.78</v>
      </c>
      <c r="V203" t="n">
        <v>0.9</v>
      </c>
      <c r="W203" t="n">
        <v>2.95</v>
      </c>
      <c r="X203" t="n">
        <v>0.17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5.1859</v>
      </c>
      <c r="E204" t="n">
        <v>19.28</v>
      </c>
      <c r="F204" t="n">
        <v>16.92</v>
      </c>
      <c r="G204" t="n">
        <v>112.81</v>
      </c>
      <c r="H204" t="n">
        <v>1.96</v>
      </c>
      <c r="I204" t="n">
        <v>9</v>
      </c>
      <c r="J204" t="n">
        <v>144.77</v>
      </c>
      <c r="K204" t="n">
        <v>45</v>
      </c>
      <c r="L204" t="n">
        <v>16</v>
      </c>
      <c r="M204" t="n">
        <v>7</v>
      </c>
      <c r="N204" t="n">
        <v>23.78</v>
      </c>
      <c r="O204" t="n">
        <v>18089.56</v>
      </c>
      <c r="P204" t="n">
        <v>169.46</v>
      </c>
      <c r="Q204" t="n">
        <v>183.27</v>
      </c>
      <c r="R204" t="n">
        <v>33.39</v>
      </c>
      <c r="S204" t="n">
        <v>26.24</v>
      </c>
      <c r="T204" t="n">
        <v>2706.25</v>
      </c>
      <c r="U204" t="n">
        <v>0.79</v>
      </c>
      <c r="V204" t="n">
        <v>0.9</v>
      </c>
      <c r="W204" t="n">
        <v>2.95</v>
      </c>
      <c r="X204" t="n">
        <v>0.16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5.1878</v>
      </c>
      <c r="E205" t="n">
        <v>19.28</v>
      </c>
      <c r="F205" t="n">
        <v>16.91</v>
      </c>
      <c r="G205" t="n">
        <v>112.76</v>
      </c>
      <c r="H205" t="n">
        <v>2.06</v>
      </c>
      <c r="I205" t="n">
        <v>9</v>
      </c>
      <c r="J205" t="n">
        <v>146.15</v>
      </c>
      <c r="K205" t="n">
        <v>45</v>
      </c>
      <c r="L205" t="n">
        <v>17</v>
      </c>
      <c r="M205" t="n">
        <v>7</v>
      </c>
      <c r="N205" t="n">
        <v>24.15</v>
      </c>
      <c r="O205" t="n">
        <v>18259.16</v>
      </c>
      <c r="P205" t="n">
        <v>168.35</v>
      </c>
      <c r="Q205" t="n">
        <v>183.26</v>
      </c>
      <c r="R205" t="n">
        <v>33.2</v>
      </c>
      <c r="S205" t="n">
        <v>26.24</v>
      </c>
      <c r="T205" t="n">
        <v>2611.37</v>
      </c>
      <c r="U205" t="n">
        <v>0.79</v>
      </c>
      <c r="V205" t="n">
        <v>0.9</v>
      </c>
      <c r="W205" t="n">
        <v>2.95</v>
      </c>
      <c r="X205" t="n">
        <v>0.16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5.1999</v>
      </c>
      <c r="E206" t="n">
        <v>19.23</v>
      </c>
      <c r="F206" t="n">
        <v>16.89</v>
      </c>
      <c r="G206" t="n">
        <v>126.71</v>
      </c>
      <c r="H206" t="n">
        <v>2.16</v>
      </c>
      <c r="I206" t="n">
        <v>8</v>
      </c>
      <c r="J206" t="n">
        <v>147.53</v>
      </c>
      <c r="K206" t="n">
        <v>45</v>
      </c>
      <c r="L206" t="n">
        <v>18</v>
      </c>
      <c r="M206" t="n">
        <v>6</v>
      </c>
      <c r="N206" t="n">
        <v>24.53</v>
      </c>
      <c r="O206" t="n">
        <v>18429.27</v>
      </c>
      <c r="P206" t="n">
        <v>168.03</v>
      </c>
      <c r="Q206" t="n">
        <v>183.26</v>
      </c>
      <c r="R206" t="n">
        <v>32.61</v>
      </c>
      <c r="S206" t="n">
        <v>26.24</v>
      </c>
      <c r="T206" t="n">
        <v>2322.69</v>
      </c>
      <c r="U206" t="n">
        <v>0.8</v>
      </c>
      <c r="V206" t="n">
        <v>0.9</v>
      </c>
      <c r="W206" t="n">
        <v>2.95</v>
      </c>
      <c r="X206" t="n">
        <v>0.14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5.2003</v>
      </c>
      <c r="E207" t="n">
        <v>19.23</v>
      </c>
      <c r="F207" t="n">
        <v>16.89</v>
      </c>
      <c r="G207" t="n">
        <v>126.7</v>
      </c>
      <c r="H207" t="n">
        <v>2.26</v>
      </c>
      <c r="I207" t="n">
        <v>8</v>
      </c>
      <c r="J207" t="n">
        <v>148.91</v>
      </c>
      <c r="K207" t="n">
        <v>45</v>
      </c>
      <c r="L207" t="n">
        <v>19</v>
      </c>
      <c r="M207" t="n">
        <v>6</v>
      </c>
      <c r="N207" t="n">
        <v>24.92</v>
      </c>
      <c r="O207" t="n">
        <v>18599.92</v>
      </c>
      <c r="P207" t="n">
        <v>167.5</v>
      </c>
      <c r="Q207" t="n">
        <v>183.29</v>
      </c>
      <c r="R207" t="n">
        <v>32.6</v>
      </c>
      <c r="S207" t="n">
        <v>26.24</v>
      </c>
      <c r="T207" t="n">
        <v>2316.22</v>
      </c>
      <c r="U207" t="n">
        <v>0.8100000000000001</v>
      </c>
      <c r="V207" t="n">
        <v>0.9</v>
      </c>
      <c r="W207" t="n">
        <v>2.95</v>
      </c>
      <c r="X207" t="n">
        <v>0.14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5.2132</v>
      </c>
      <c r="E208" t="n">
        <v>19.18</v>
      </c>
      <c r="F208" t="n">
        <v>16.87</v>
      </c>
      <c r="G208" t="n">
        <v>144.61</v>
      </c>
      <c r="H208" t="n">
        <v>2.36</v>
      </c>
      <c r="I208" t="n">
        <v>7</v>
      </c>
      <c r="J208" t="n">
        <v>150.3</v>
      </c>
      <c r="K208" t="n">
        <v>45</v>
      </c>
      <c r="L208" t="n">
        <v>20</v>
      </c>
      <c r="M208" t="n">
        <v>5</v>
      </c>
      <c r="N208" t="n">
        <v>25.3</v>
      </c>
      <c r="O208" t="n">
        <v>18771.1</v>
      </c>
      <c r="P208" t="n">
        <v>166.15</v>
      </c>
      <c r="Q208" t="n">
        <v>183.26</v>
      </c>
      <c r="R208" t="n">
        <v>31.83</v>
      </c>
      <c r="S208" t="n">
        <v>26.24</v>
      </c>
      <c r="T208" t="n">
        <v>1935.13</v>
      </c>
      <c r="U208" t="n">
        <v>0.82</v>
      </c>
      <c r="V208" t="n">
        <v>0.9</v>
      </c>
      <c r="W208" t="n">
        <v>2.95</v>
      </c>
      <c r="X208" t="n">
        <v>0.12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5.2138</v>
      </c>
      <c r="E209" t="n">
        <v>19.18</v>
      </c>
      <c r="F209" t="n">
        <v>16.87</v>
      </c>
      <c r="G209" t="n">
        <v>144.59</v>
      </c>
      <c r="H209" t="n">
        <v>2.45</v>
      </c>
      <c r="I209" t="n">
        <v>7</v>
      </c>
      <c r="J209" t="n">
        <v>151.69</v>
      </c>
      <c r="K209" t="n">
        <v>45</v>
      </c>
      <c r="L209" t="n">
        <v>21</v>
      </c>
      <c r="M209" t="n">
        <v>5</v>
      </c>
      <c r="N209" t="n">
        <v>25.7</v>
      </c>
      <c r="O209" t="n">
        <v>18942.82</v>
      </c>
      <c r="P209" t="n">
        <v>166.41</v>
      </c>
      <c r="Q209" t="n">
        <v>183.26</v>
      </c>
      <c r="R209" t="n">
        <v>31.9</v>
      </c>
      <c r="S209" t="n">
        <v>26.24</v>
      </c>
      <c r="T209" t="n">
        <v>1972.67</v>
      </c>
      <c r="U209" t="n">
        <v>0.82</v>
      </c>
      <c r="V209" t="n">
        <v>0.9</v>
      </c>
      <c r="W209" t="n">
        <v>2.95</v>
      </c>
      <c r="X209" t="n">
        <v>0.11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5.2115</v>
      </c>
      <c r="E210" t="n">
        <v>19.19</v>
      </c>
      <c r="F210" t="n">
        <v>16.88</v>
      </c>
      <c r="G210" t="n">
        <v>144.66</v>
      </c>
      <c r="H210" t="n">
        <v>2.54</v>
      </c>
      <c r="I210" t="n">
        <v>7</v>
      </c>
      <c r="J210" t="n">
        <v>153.09</v>
      </c>
      <c r="K210" t="n">
        <v>45</v>
      </c>
      <c r="L210" t="n">
        <v>22</v>
      </c>
      <c r="M210" t="n">
        <v>5</v>
      </c>
      <c r="N210" t="n">
        <v>26.09</v>
      </c>
      <c r="O210" t="n">
        <v>19115.09</v>
      </c>
      <c r="P210" t="n">
        <v>165.65</v>
      </c>
      <c r="Q210" t="n">
        <v>183.28</v>
      </c>
      <c r="R210" t="n">
        <v>32.06</v>
      </c>
      <c r="S210" t="n">
        <v>26.24</v>
      </c>
      <c r="T210" t="n">
        <v>2051.65</v>
      </c>
      <c r="U210" t="n">
        <v>0.82</v>
      </c>
      <c r="V210" t="n">
        <v>0.9</v>
      </c>
      <c r="W210" t="n">
        <v>2.95</v>
      </c>
      <c r="X210" t="n">
        <v>0.12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5.212</v>
      </c>
      <c r="E211" t="n">
        <v>19.19</v>
      </c>
      <c r="F211" t="n">
        <v>16.88</v>
      </c>
      <c r="G211" t="n">
        <v>144.65</v>
      </c>
      <c r="H211" t="n">
        <v>2.64</v>
      </c>
      <c r="I211" t="n">
        <v>7</v>
      </c>
      <c r="J211" t="n">
        <v>154.49</v>
      </c>
      <c r="K211" t="n">
        <v>45</v>
      </c>
      <c r="L211" t="n">
        <v>23</v>
      </c>
      <c r="M211" t="n">
        <v>5</v>
      </c>
      <c r="N211" t="n">
        <v>26.49</v>
      </c>
      <c r="O211" t="n">
        <v>19287.9</v>
      </c>
      <c r="P211" t="n">
        <v>164.17</v>
      </c>
      <c r="Q211" t="n">
        <v>183.26</v>
      </c>
      <c r="R211" t="n">
        <v>32.1</v>
      </c>
      <c r="S211" t="n">
        <v>26.24</v>
      </c>
      <c r="T211" t="n">
        <v>2071.92</v>
      </c>
      <c r="U211" t="n">
        <v>0.82</v>
      </c>
      <c r="V211" t="n">
        <v>0.9</v>
      </c>
      <c r="W211" t="n">
        <v>2.95</v>
      </c>
      <c r="X211" t="n">
        <v>0.12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5.2259</v>
      </c>
      <c r="E212" t="n">
        <v>19.14</v>
      </c>
      <c r="F212" t="n">
        <v>16.85</v>
      </c>
      <c r="G212" t="n">
        <v>168.5</v>
      </c>
      <c r="H212" t="n">
        <v>2.73</v>
      </c>
      <c r="I212" t="n">
        <v>6</v>
      </c>
      <c r="J212" t="n">
        <v>155.9</v>
      </c>
      <c r="K212" t="n">
        <v>45</v>
      </c>
      <c r="L212" t="n">
        <v>24</v>
      </c>
      <c r="M212" t="n">
        <v>4</v>
      </c>
      <c r="N212" t="n">
        <v>26.9</v>
      </c>
      <c r="O212" t="n">
        <v>19461.27</v>
      </c>
      <c r="P212" t="n">
        <v>163.45</v>
      </c>
      <c r="Q212" t="n">
        <v>183.26</v>
      </c>
      <c r="R212" t="n">
        <v>31.11</v>
      </c>
      <c r="S212" t="n">
        <v>26.24</v>
      </c>
      <c r="T212" t="n">
        <v>1582.58</v>
      </c>
      <c r="U212" t="n">
        <v>0.84</v>
      </c>
      <c r="V212" t="n">
        <v>0.9</v>
      </c>
      <c r="W212" t="n">
        <v>2.95</v>
      </c>
      <c r="X212" t="n">
        <v>0.09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5.225</v>
      </c>
      <c r="E213" t="n">
        <v>19.14</v>
      </c>
      <c r="F213" t="n">
        <v>16.85</v>
      </c>
      <c r="G213" t="n">
        <v>168.53</v>
      </c>
      <c r="H213" t="n">
        <v>2.81</v>
      </c>
      <c r="I213" t="n">
        <v>6</v>
      </c>
      <c r="J213" t="n">
        <v>157.31</v>
      </c>
      <c r="K213" t="n">
        <v>45</v>
      </c>
      <c r="L213" t="n">
        <v>25</v>
      </c>
      <c r="M213" t="n">
        <v>4</v>
      </c>
      <c r="N213" t="n">
        <v>27.31</v>
      </c>
      <c r="O213" t="n">
        <v>19635.2</v>
      </c>
      <c r="P213" t="n">
        <v>164.51</v>
      </c>
      <c r="Q213" t="n">
        <v>183.26</v>
      </c>
      <c r="R213" t="n">
        <v>31.28</v>
      </c>
      <c r="S213" t="n">
        <v>26.24</v>
      </c>
      <c r="T213" t="n">
        <v>1666.89</v>
      </c>
      <c r="U213" t="n">
        <v>0.84</v>
      </c>
      <c r="V213" t="n">
        <v>0.9</v>
      </c>
      <c r="W213" t="n">
        <v>2.95</v>
      </c>
      <c r="X213" t="n">
        <v>0.1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5.2258</v>
      </c>
      <c r="E214" t="n">
        <v>19.14</v>
      </c>
      <c r="F214" t="n">
        <v>16.85</v>
      </c>
      <c r="G214" t="n">
        <v>168.5</v>
      </c>
      <c r="H214" t="n">
        <v>2.9</v>
      </c>
      <c r="I214" t="n">
        <v>6</v>
      </c>
      <c r="J214" t="n">
        <v>158.72</v>
      </c>
      <c r="K214" t="n">
        <v>45</v>
      </c>
      <c r="L214" t="n">
        <v>26</v>
      </c>
      <c r="M214" t="n">
        <v>4</v>
      </c>
      <c r="N214" t="n">
        <v>27.72</v>
      </c>
      <c r="O214" t="n">
        <v>19809.69</v>
      </c>
      <c r="P214" t="n">
        <v>164.08</v>
      </c>
      <c r="Q214" t="n">
        <v>183.26</v>
      </c>
      <c r="R214" t="n">
        <v>31.19</v>
      </c>
      <c r="S214" t="n">
        <v>26.24</v>
      </c>
      <c r="T214" t="n">
        <v>1620.14</v>
      </c>
      <c r="U214" t="n">
        <v>0.84</v>
      </c>
      <c r="V214" t="n">
        <v>0.9</v>
      </c>
      <c r="W214" t="n">
        <v>2.95</v>
      </c>
      <c r="X214" t="n">
        <v>0.09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5.2244</v>
      </c>
      <c r="E215" t="n">
        <v>19.14</v>
      </c>
      <c r="F215" t="n">
        <v>16.86</v>
      </c>
      <c r="G215" t="n">
        <v>168.55</v>
      </c>
      <c r="H215" t="n">
        <v>2.99</v>
      </c>
      <c r="I215" t="n">
        <v>6</v>
      </c>
      <c r="J215" t="n">
        <v>160.14</v>
      </c>
      <c r="K215" t="n">
        <v>45</v>
      </c>
      <c r="L215" t="n">
        <v>27</v>
      </c>
      <c r="M215" t="n">
        <v>4</v>
      </c>
      <c r="N215" t="n">
        <v>28.14</v>
      </c>
      <c r="O215" t="n">
        <v>19984.89</v>
      </c>
      <c r="P215" t="n">
        <v>163.17</v>
      </c>
      <c r="Q215" t="n">
        <v>183.26</v>
      </c>
      <c r="R215" t="n">
        <v>31.35</v>
      </c>
      <c r="S215" t="n">
        <v>26.24</v>
      </c>
      <c r="T215" t="n">
        <v>1703.78</v>
      </c>
      <c r="U215" t="n">
        <v>0.84</v>
      </c>
      <c r="V215" t="n">
        <v>0.9</v>
      </c>
      <c r="W215" t="n">
        <v>2.95</v>
      </c>
      <c r="X215" t="n">
        <v>0.1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5.2252</v>
      </c>
      <c r="E216" t="n">
        <v>19.14</v>
      </c>
      <c r="F216" t="n">
        <v>16.85</v>
      </c>
      <c r="G216" t="n">
        <v>168.53</v>
      </c>
      <c r="H216" t="n">
        <v>3.07</v>
      </c>
      <c r="I216" t="n">
        <v>6</v>
      </c>
      <c r="J216" t="n">
        <v>161.57</v>
      </c>
      <c r="K216" t="n">
        <v>45</v>
      </c>
      <c r="L216" t="n">
        <v>28</v>
      </c>
      <c r="M216" t="n">
        <v>4</v>
      </c>
      <c r="N216" t="n">
        <v>28.57</v>
      </c>
      <c r="O216" t="n">
        <v>20160.55</v>
      </c>
      <c r="P216" t="n">
        <v>161.49</v>
      </c>
      <c r="Q216" t="n">
        <v>183.26</v>
      </c>
      <c r="R216" t="n">
        <v>31.21</v>
      </c>
      <c r="S216" t="n">
        <v>26.24</v>
      </c>
      <c r="T216" t="n">
        <v>1629.66</v>
      </c>
      <c r="U216" t="n">
        <v>0.84</v>
      </c>
      <c r="V216" t="n">
        <v>0.9</v>
      </c>
      <c r="W216" t="n">
        <v>2.95</v>
      </c>
      <c r="X216" t="n">
        <v>0.1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5.2348</v>
      </c>
      <c r="E217" t="n">
        <v>19.1</v>
      </c>
      <c r="F217" t="n">
        <v>16.84</v>
      </c>
      <c r="G217" t="n">
        <v>202.12</v>
      </c>
      <c r="H217" t="n">
        <v>3.15</v>
      </c>
      <c r="I217" t="n">
        <v>5</v>
      </c>
      <c r="J217" t="n">
        <v>163</v>
      </c>
      <c r="K217" t="n">
        <v>45</v>
      </c>
      <c r="L217" t="n">
        <v>29</v>
      </c>
      <c r="M217" t="n">
        <v>3</v>
      </c>
      <c r="N217" t="n">
        <v>29</v>
      </c>
      <c r="O217" t="n">
        <v>20336.78</v>
      </c>
      <c r="P217" t="n">
        <v>160.36</v>
      </c>
      <c r="Q217" t="n">
        <v>183.26</v>
      </c>
      <c r="R217" t="n">
        <v>30.99</v>
      </c>
      <c r="S217" t="n">
        <v>26.24</v>
      </c>
      <c r="T217" t="n">
        <v>1528.54</v>
      </c>
      <c r="U217" t="n">
        <v>0.85</v>
      </c>
      <c r="V217" t="n">
        <v>0.9</v>
      </c>
      <c r="W217" t="n">
        <v>2.95</v>
      </c>
      <c r="X217" t="n">
        <v>0.09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5.2365</v>
      </c>
      <c r="E218" t="n">
        <v>19.1</v>
      </c>
      <c r="F218" t="n">
        <v>16.84</v>
      </c>
      <c r="G218" t="n">
        <v>202.04</v>
      </c>
      <c r="H218" t="n">
        <v>3.23</v>
      </c>
      <c r="I218" t="n">
        <v>5</v>
      </c>
      <c r="J218" t="n">
        <v>164.43</v>
      </c>
      <c r="K218" t="n">
        <v>45</v>
      </c>
      <c r="L218" t="n">
        <v>30</v>
      </c>
      <c r="M218" t="n">
        <v>3</v>
      </c>
      <c r="N218" t="n">
        <v>29.43</v>
      </c>
      <c r="O218" t="n">
        <v>20513.61</v>
      </c>
      <c r="P218" t="n">
        <v>160.88</v>
      </c>
      <c r="Q218" t="n">
        <v>183.27</v>
      </c>
      <c r="R218" t="n">
        <v>30.8</v>
      </c>
      <c r="S218" t="n">
        <v>26.24</v>
      </c>
      <c r="T218" t="n">
        <v>1432.04</v>
      </c>
      <c r="U218" t="n">
        <v>0.85</v>
      </c>
      <c r="V218" t="n">
        <v>0.9</v>
      </c>
      <c r="W218" t="n">
        <v>2.95</v>
      </c>
      <c r="X218" t="n">
        <v>0.08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5.237</v>
      </c>
      <c r="E219" t="n">
        <v>19.1</v>
      </c>
      <c r="F219" t="n">
        <v>16.84</v>
      </c>
      <c r="G219" t="n">
        <v>202.02</v>
      </c>
      <c r="H219" t="n">
        <v>3.31</v>
      </c>
      <c r="I219" t="n">
        <v>5</v>
      </c>
      <c r="J219" t="n">
        <v>165.87</v>
      </c>
      <c r="K219" t="n">
        <v>45</v>
      </c>
      <c r="L219" t="n">
        <v>31</v>
      </c>
      <c r="M219" t="n">
        <v>3</v>
      </c>
      <c r="N219" t="n">
        <v>29.87</v>
      </c>
      <c r="O219" t="n">
        <v>20691.03</v>
      </c>
      <c r="P219" t="n">
        <v>161.17</v>
      </c>
      <c r="Q219" t="n">
        <v>183.26</v>
      </c>
      <c r="R219" t="n">
        <v>30.73</v>
      </c>
      <c r="S219" t="n">
        <v>26.24</v>
      </c>
      <c r="T219" t="n">
        <v>1398.4</v>
      </c>
      <c r="U219" t="n">
        <v>0.85</v>
      </c>
      <c r="V219" t="n">
        <v>0.9</v>
      </c>
      <c r="W219" t="n">
        <v>2.95</v>
      </c>
      <c r="X219" t="n">
        <v>0.08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5.2364</v>
      </c>
      <c r="E220" t="n">
        <v>19.1</v>
      </c>
      <c r="F220" t="n">
        <v>16.84</v>
      </c>
      <c r="G220" t="n">
        <v>202.04</v>
      </c>
      <c r="H220" t="n">
        <v>3.39</v>
      </c>
      <c r="I220" t="n">
        <v>5</v>
      </c>
      <c r="J220" t="n">
        <v>167.31</v>
      </c>
      <c r="K220" t="n">
        <v>45</v>
      </c>
      <c r="L220" t="n">
        <v>32</v>
      </c>
      <c r="M220" t="n">
        <v>3</v>
      </c>
      <c r="N220" t="n">
        <v>30.31</v>
      </c>
      <c r="O220" t="n">
        <v>20869.05</v>
      </c>
      <c r="P220" t="n">
        <v>161.08</v>
      </c>
      <c r="Q220" t="n">
        <v>183.26</v>
      </c>
      <c r="R220" t="n">
        <v>30.75</v>
      </c>
      <c r="S220" t="n">
        <v>26.24</v>
      </c>
      <c r="T220" t="n">
        <v>1408.01</v>
      </c>
      <c r="U220" t="n">
        <v>0.85</v>
      </c>
      <c r="V220" t="n">
        <v>0.9</v>
      </c>
      <c r="W220" t="n">
        <v>2.95</v>
      </c>
      <c r="X220" t="n">
        <v>0.08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5.2383</v>
      </c>
      <c r="E221" t="n">
        <v>19.09</v>
      </c>
      <c r="F221" t="n">
        <v>16.83</v>
      </c>
      <c r="G221" t="n">
        <v>201.96</v>
      </c>
      <c r="H221" t="n">
        <v>3.47</v>
      </c>
      <c r="I221" t="n">
        <v>5</v>
      </c>
      <c r="J221" t="n">
        <v>168.76</v>
      </c>
      <c r="K221" t="n">
        <v>45</v>
      </c>
      <c r="L221" t="n">
        <v>33</v>
      </c>
      <c r="M221" t="n">
        <v>3</v>
      </c>
      <c r="N221" t="n">
        <v>30.76</v>
      </c>
      <c r="O221" t="n">
        <v>21047.68</v>
      </c>
      <c r="P221" t="n">
        <v>160.26</v>
      </c>
      <c r="Q221" t="n">
        <v>183.26</v>
      </c>
      <c r="R221" t="n">
        <v>30.56</v>
      </c>
      <c r="S221" t="n">
        <v>26.24</v>
      </c>
      <c r="T221" t="n">
        <v>1312.8</v>
      </c>
      <c r="U221" t="n">
        <v>0.86</v>
      </c>
      <c r="V221" t="n">
        <v>0.9</v>
      </c>
      <c r="W221" t="n">
        <v>2.95</v>
      </c>
      <c r="X221" t="n">
        <v>0.07000000000000001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5.239</v>
      </c>
      <c r="E222" t="n">
        <v>19.09</v>
      </c>
      <c r="F222" t="n">
        <v>16.83</v>
      </c>
      <c r="G222" t="n">
        <v>201.93</v>
      </c>
      <c r="H222" t="n">
        <v>3.54</v>
      </c>
      <c r="I222" t="n">
        <v>5</v>
      </c>
      <c r="J222" t="n">
        <v>170.21</v>
      </c>
      <c r="K222" t="n">
        <v>45</v>
      </c>
      <c r="L222" t="n">
        <v>34</v>
      </c>
      <c r="M222" t="n">
        <v>3</v>
      </c>
      <c r="N222" t="n">
        <v>31.22</v>
      </c>
      <c r="O222" t="n">
        <v>21226.92</v>
      </c>
      <c r="P222" t="n">
        <v>159.04</v>
      </c>
      <c r="Q222" t="n">
        <v>183.27</v>
      </c>
      <c r="R222" t="n">
        <v>30.41</v>
      </c>
      <c r="S222" t="n">
        <v>26.24</v>
      </c>
      <c r="T222" t="n">
        <v>1238.32</v>
      </c>
      <c r="U222" t="n">
        <v>0.86</v>
      </c>
      <c r="V222" t="n">
        <v>0.9</v>
      </c>
      <c r="W222" t="n">
        <v>2.95</v>
      </c>
      <c r="X222" t="n">
        <v>0.07000000000000001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5.2393</v>
      </c>
      <c r="E223" t="n">
        <v>19.09</v>
      </c>
      <c r="F223" t="n">
        <v>16.83</v>
      </c>
      <c r="G223" t="n">
        <v>201.92</v>
      </c>
      <c r="H223" t="n">
        <v>3.61</v>
      </c>
      <c r="I223" t="n">
        <v>5</v>
      </c>
      <c r="J223" t="n">
        <v>171.67</v>
      </c>
      <c r="K223" t="n">
        <v>45</v>
      </c>
      <c r="L223" t="n">
        <v>35</v>
      </c>
      <c r="M223" t="n">
        <v>2</v>
      </c>
      <c r="N223" t="n">
        <v>31.67</v>
      </c>
      <c r="O223" t="n">
        <v>21406.78</v>
      </c>
      <c r="P223" t="n">
        <v>157.87</v>
      </c>
      <c r="Q223" t="n">
        <v>183.26</v>
      </c>
      <c r="R223" t="n">
        <v>30.4</v>
      </c>
      <c r="S223" t="n">
        <v>26.24</v>
      </c>
      <c r="T223" t="n">
        <v>1232.96</v>
      </c>
      <c r="U223" t="n">
        <v>0.86</v>
      </c>
      <c r="V223" t="n">
        <v>0.9</v>
      </c>
      <c r="W223" t="n">
        <v>2.95</v>
      </c>
      <c r="X223" t="n">
        <v>0.07000000000000001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5.2374</v>
      </c>
      <c r="E224" t="n">
        <v>19.09</v>
      </c>
      <c r="F224" t="n">
        <v>16.83</v>
      </c>
      <c r="G224" t="n">
        <v>202</v>
      </c>
      <c r="H224" t="n">
        <v>3.69</v>
      </c>
      <c r="I224" t="n">
        <v>5</v>
      </c>
      <c r="J224" t="n">
        <v>173.13</v>
      </c>
      <c r="K224" t="n">
        <v>45</v>
      </c>
      <c r="L224" t="n">
        <v>36</v>
      </c>
      <c r="M224" t="n">
        <v>2</v>
      </c>
      <c r="N224" t="n">
        <v>32.14</v>
      </c>
      <c r="O224" t="n">
        <v>21587.26</v>
      </c>
      <c r="P224" t="n">
        <v>157.25</v>
      </c>
      <c r="Q224" t="n">
        <v>183.26</v>
      </c>
      <c r="R224" t="n">
        <v>30.6</v>
      </c>
      <c r="S224" t="n">
        <v>26.24</v>
      </c>
      <c r="T224" t="n">
        <v>1332.29</v>
      </c>
      <c r="U224" t="n">
        <v>0.86</v>
      </c>
      <c r="V224" t="n">
        <v>0.9</v>
      </c>
      <c r="W224" t="n">
        <v>2.95</v>
      </c>
      <c r="X224" t="n">
        <v>0.08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5.2369</v>
      </c>
      <c r="E225" t="n">
        <v>19.1</v>
      </c>
      <c r="F225" t="n">
        <v>16.84</v>
      </c>
      <c r="G225" t="n">
        <v>202.02</v>
      </c>
      <c r="H225" t="n">
        <v>3.76</v>
      </c>
      <c r="I225" t="n">
        <v>5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157.2</v>
      </c>
      <c r="Q225" t="n">
        <v>183.26</v>
      </c>
      <c r="R225" t="n">
        <v>30.6</v>
      </c>
      <c r="S225" t="n">
        <v>26.24</v>
      </c>
      <c r="T225" t="n">
        <v>1332.07</v>
      </c>
      <c r="U225" t="n">
        <v>0.86</v>
      </c>
      <c r="V225" t="n">
        <v>0.9</v>
      </c>
      <c r="W225" t="n">
        <v>2.95</v>
      </c>
      <c r="X225" t="n">
        <v>0.08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5.2365</v>
      </c>
      <c r="E226" t="n">
        <v>19.1</v>
      </c>
      <c r="F226" t="n">
        <v>16.84</v>
      </c>
      <c r="G226" t="n">
        <v>202.04</v>
      </c>
      <c r="H226" t="n">
        <v>3.83</v>
      </c>
      <c r="I226" t="n">
        <v>5</v>
      </c>
      <c r="J226" t="n">
        <v>176.08</v>
      </c>
      <c r="K226" t="n">
        <v>45</v>
      </c>
      <c r="L226" t="n">
        <v>38</v>
      </c>
      <c r="M226" t="n">
        <v>0</v>
      </c>
      <c r="N226" t="n">
        <v>33.08</v>
      </c>
      <c r="O226" t="n">
        <v>21950.14</v>
      </c>
      <c r="P226" t="n">
        <v>157.83</v>
      </c>
      <c r="Q226" t="n">
        <v>183.26</v>
      </c>
      <c r="R226" t="n">
        <v>30.57</v>
      </c>
      <c r="S226" t="n">
        <v>26.24</v>
      </c>
      <c r="T226" t="n">
        <v>1316.32</v>
      </c>
      <c r="U226" t="n">
        <v>0.86</v>
      </c>
      <c r="V226" t="n">
        <v>0.9</v>
      </c>
      <c r="W226" t="n">
        <v>2.95</v>
      </c>
      <c r="X226" t="n">
        <v>0.08</v>
      </c>
      <c r="Y226" t="n">
        <v>0.5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3.49</v>
      </c>
      <c r="E227" t="n">
        <v>28.65</v>
      </c>
      <c r="F227" t="n">
        <v>20.46</v>
      </c>
      <c r="G227" t="n">
        <v>6.75</v>
      </c>
      <c r="H227" t="n">
        <v>0.11</v>
      </c>
      <c r="I227" t="n">
        <v>182</v>
      </c>
      <c r="J227" t="n">
        <v>159.12</v>
      </c>
      <c r="K227" t="n">
        <v>50.28</v>
      </c>
      <c r="L227" t="n">
        <v>1</v>
      </c>
      <c r="M227" t="n">
        <v>180</v>
      </c>
      <c r="N227" t="n">
        <v>27.84</v>
      </c>
      <c r="O227" t="n">
        <v>19859.16</v>
      </c>
      <c r="P227" t="n">
        <v>252.57</v>
      </c>
      <c r="Q227" t="n">
        <v>183.42</v>
      </c>
      <c r="R227" t="n">
        <v>143.68</v>
      </c>
      <c r="S227" t="n">
        <v>26.24</v>
      </c>
      <c r="T227" t="n">
        <v>56985.43</v>
      </c>
      <c r="U227" t="n">
        <v>0.18</v>
      </c>
      <c r="V227" t="n">
        <v>0.74</v>
      </c>
      <c r="W227" t="n">
        <v>3.24</v>
      </c>
      <c r="X227" t="n">
        <v>3.7</v>
      </c>
      <c r="Y227" t="n">
        <v>0.5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4.2726</v>
      </c>
      <c r="E228" t="n">
        <v>23.4</v>
      </c>
      <c r="F228" t="n">
        <v>18.41</v>
      </c>
      <c r="G228" t="n">
        <v>13.31</v>
      </c>
      <c r="H228" t="n">
        <v>0.22</v>
      </c>
      <c r="I228" t="n">
        <v>83</v>
      </c>
      <c r="J228" t="n">
        <v>160.54</v>
      </c>
      <c r="K228" t="n">
        <v>50.28</v>
      </c>
      <c r="L228" t="n">
        <v>2</v>
      </c>
      <c r="M228" t="n">
        <v>81</v>
      </c>
      <c r="N228" t="n">
        <v>28.26</v>
      </c>
      <c r="O228" t="n">
        <v>20034.4</v>
      </c>
      <c r="P228" t="n">
        <v>226.79</v>
      </c>
      <c r="Q228" t="n">
        <v>183.32</v>
      </c>
      <c r="R228" t="n">
        <v>79.37</v>
      </c>
      <c r="S228" t="n">
        <v>26.24</v>
      </c>
      <c r="T228" t="n">
        <v>25327.3</v>
      </c>
      <c r="U228" t="n">
        <v>0.33</v>
      </c>
      <c r="V228" t="n">
        <v>0.83</v>
      </c>
      <c r="W228" t="n">
        <v>3.08</v>
      </c>
      <c r="X228" t="n">
        <v>1.65</v>
      </c>
      <c r="Y228" t="n">
        <v>0.5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4.5689</v>
      </c>
      <c r="E229" t="n">
        <v>21.89</v>
      </c>
      <c r="F229" t="n">
        <v>17.82</v>
      </c>
      <c r="G229" t="n">
        <v>19.8</v>
      </c>
      <c r="H229" t="n">
        <v>0.33</v>
      </c>
      <c r="I229" t="n">
        <v>54</v>
      </c>
      <c r="J229" t="n">
        <v>161.97</v>
      </c>
      <c r="K229" t="n">
        <v>50.28</v>
      </c>
      <c r="L229" t="n">
        <v>3</v>
      </c>
      <c r="M229" t="n">
        <v>52</v>
      </c>
      <c r="N229" t="n">
        <v>28.69</v>
      </c>
      <c r="O229" t="n">
        <v>20210.21</v>
      </c>
      <c r="P229" t="n">
        <v>219.31</v>
      </c>
      <c r="Q229" t="n">
        <v>183.27</v>
      </c>
      <c r="R229" t="n">
        <v>61.45</v>
      </c>
      <c r="S229" t="n">
        <v>26.24</v>
      </c>
      <c r="T229" t="n">
        <v>16512.23</v>
      </c>
      <c r="U229" t="n">
        <v>0.43</v>
      </c>
      <c r="V229" t="n">
        <v>0.85</v>
      </c>
      <c r="W229" t="n">
        <v>3.03</v>
      </c>
      <c r="X229" t="n">
        <v>1.07</v>
      </c>
      <c r="Y229" t="n">
        <v>0.5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4.7255</v>
      </c>
      <c r="E230" t="n">
        <v>21.16</v>
      </c>
      <c r="F230" t="n">
        <v>17.55</v>
      </c>
      <c r="G230" t="n">
        <v>26.32</v>
      </c>
      <c r="H230" t="n">
        <v>0.43</v>
      </c>
      <c r="I230" t="n">
        <v>40</v>
      </c>
      <c r="J230" t="n">
        <v>163.4</v>
      </c>
      <c r="K230" t="n">
        <v>50.28</v>
      </c>
      <c r="L230" t="n">
        <v>4</v>
      </c>
      <c r="M230" t="n">
        <v>38</v>
      </c>
      <c r="N230" t="n">
        <v>29.12</v>
      </c>
      <c r="O230" t="n">
        <v>20386.62</v>
      </c>
      <c r="P230" t="n">
        <v>215.45</v>
      </c>
      <c r="Q230" t="n">
        <v>183.29</v>
      </c>
      <c r="R230" t="n">
        <v>53.09</v>
      </c>
      <c r="S230" t="n">
        <v>26.24</v>
      </c>
      <c r="T230" t="n">
        <v>12399.11</v>
      </c>
      <c r="U230" t="n">
        <v>0.49</v>
      </c>
      <c r="V230" t="n">
        <v>0.87</v>
      </c>
      <c r="W230" t="n">
        <v>3</v>
      </c>
      <c r="X230" t="n">
        <v>0.79</v>
      </c>
      <c r="Y230" t="n">
        <v>0.5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4.8188</v>
      </c>
      <c r="E231" t="n">
        <v>20.75</v>
      </c>
      <c r="F231" t="n">
        <v>17.4</v>
      </c>
      <c r="G231" t="n">
        <v>32.62</v>
      </c>
      <c r="H231" t="n">
        <v>0.54</v>
      </c>
      <c r="I231" t="n">
        <v>32</v>
      </c>
      <c r="J231" t="n">
        <v>164.83</v>
      </c>
      <c r="K231" t="n">
        <v>50.28</v>
      </c>
      <c r="L231" t="n">
        <v>5</v>
      </c>
      <c r="M231" t="n">
        <v>30</v>
      </c>
      <c r="N231" t="n">
        <v>29.55</v>
      </c>
      <c r="O231" t="n">
        <v>20563.61</v>
      </c>
      <c r="P231" t="n">
        <v>213.34</v>
      </c>
      <c r="Q231" t="n">
        <v>183.29</v>
      </c>
      <c r="R231" t="n">
        <v>48.07</v>
      </c>
      <c r="S231" t="n">
        <v>26.24</v>
      </c>
      <c r="T231" t="n">
        <v>9929.85</v>
      </c>
      <c r="U231" t="n">
        <v>0.55</v>
      </c>
      <c r="V231" t="n">
        <v>0.87</v>
      </c>
      <c r="W231" t="n">
        <v>3</v>
      </c>
      <c r="X231" t="n">
        <v>0.64</v>
      </c>
      <c r="Y231" t="n">
        <v>0.5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4.8831</v>
      </c>
      <c r="E232" t="n">
        <v>20.48</v>
      </c>
      <c r="F232" t="n">
        <v>17.28</v>
      </c>
      <c r="G232" t="n">
        <v>38.41</v>
      </c>
      <c r="H232" t="n">
        <v>0.64</v>
      </c>
      <c r="I232" t="n">
        <v>27</v>
      </c>
      <c r="J232" t="n">
        <v>166.27</v>
      </c>
      <c r="K232" t="n">
        <v>50.28</v>
      </c>
      <c r="L232" t="n">
        <v>6</v>
      </c>
      <c r="M232" t="n">
        <v>25</v>
      </c>
      <c r="N232" t="n">
        <v>29.99</v>
      </c>
      <c r="O232" t="n">
        <v>20741.2</v>
      </c>
      <c r="P232" t="n">
        <v>211.55</v>
      </c>
      <c r="Q232" t="n">
        <v>183.28</v>
      </c>
      <c r="R232" t="n">
        <v>44.47</v>
      </c>
      <c r="S232" t="n">
        <v>26.24</v>
      </c>
      <c r="T232" t="n">
        <v>8154.67</v>
      </c>
      <c r="U232" t="n">
        <v>0.59</v>
      </c>
      <c r="V232" t="n">
        <v>0.88</v>
      </c>
      <c r="W232" t="n">
        <v>2.99</v>
      </c>
      <c r="X232" t="n">
        <v>0.53</v>
      </c>
      <c r="Y232" t="n">
        <v>0.5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4.9337</v>
      </c>
      <c r="E233" t="n">
        <v>20.27</v>
      </c>
      <c r="F233" t="n">
        <v>17.2</v>
      </c>
      <c r="G233" t="n">
        <v>44.88</v>
      </c>
      <c r="H233" t="n">
        <v>0.74</v>
      </c>
      <c r="I233" t="n">
        <v>23</v>
      </c>
      <c r="J233" t="n">
        <v>167.72</v>
      </c>
      <c r="K233" t="n">
        <v>50.28</v>
      </c>
      <c r="L233" t="n">
        <v>7</v>
      </c>
      <c r="M233" t="n">
        <v>21</v>
      </c>
      <c r="N233" t="n">
        <v>30.44</v>
      </c>
      <c r="O233" t="n">
        <v>20919.39</v>
      </c>
      <c r="P233" t="n">
        <v>210.32</v>
      </c>
      <c r="Q233" t="n">
        <v>183.29</v>
      </c>
      <c r="R233" t="n">
        <v>42.06</v>
      </c>
      <c r="S233" t="n">
        <v>26.24</v>
      </c>
      <c r="T233" t="n">
        <v>6971.92</v>
      </c>
      <c r="U233" t="n">
        <v>0.62</v>
      </c>
      <c r="V233" t="n">
        <v>0.88</v>
      </c>
      <c r="W233" t="n">
        <v>2.98</v>
      </c>
      <c r="X233" t="n">
        <v>0.45</v>
      </c>
      <c r="Y233" t="n">
        <v>0.5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4.9734</v>
      </c>
      <c r="E234" t="n">
        <v>20.11</v>
      </c>
      <c r="F234" t="n">
        <v>17.14</v>
      </c>
      <c r="G234" t="n">
        <v>51.41</v>
      </c>
      <c r="H234" t="n">
        <v>0.84</v>
      </c>
      <c r="I234" t="n">
        <v>20</v>
      </c>
      <c r="J234" t="n">
        <v>169.17</v>
      </c>
      <c r="K234" t="n">
        <v>50.28</v>
      </c>
      <c r="L234" t="n">
        <v>8</v>
      </c>
      <c r="M234" t="n">
        <v>18</v>
      </c>
      <c r="N234" t="n">
        <v>30.89</v>
      </c>
      <c r="O234" t="n">
        <v>21098.19</v>
      </c>
      <c r="P234" t="n">
        <v>209.26</v>
      </c>
      <c r="Q234" t="n">
        <v>183.29</v>
      </c>
      <c r="R234" t="n">
        <v>40.1</v>
      </c>
      <c r="S234" t="n">
        <v>26.24</v>
      </c>
      <c r="T234" t="n">
        <v>6005.89</v>
      </c>
      <c r="U234" t="n">
        <v>0.65</v>
      </c>
      <c r="V234" t="n">
        <v>0.89</v>
      </c>
      <c r="W234" t="n">
        <v>2.97</v>
      </c>
      <c r="X234" t="n">
        <v>0.38</v>
      </c>
      <c r="Y234" t="n">
        <v>0.5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5.0007</v>
      </c>
      <c r="E235" t="n">
        <v>20</v>
      </c>
      <c r="F235" t="n">
        <v>17.09</v>
      </c>
      <c r="G235" t="n">
        <v>56.98</v>
      </c>
      <c r="H235" t="n">
        <v>0.9399999999999999</v>
      </c>
      <c r="I235" t="n">
        <v>18</v>
      </c>
      <c r="J235" t="n">
        <v>170.62</v>
      </c>
      <c r="K235" t="n">
        <v>50.28</v>
      </c>
      <c r="L235" t="n">
        <v>9</v>
      </c>
      <c r="M235" t="n">
        <v>16</v>
      </c>
      <c r="N235" t="n">
        <v>31.34</v>
      </c>
      <c r="O235" t="n">
        <v>21277.6</v>
      </c>
      <c r="P235" t="n">
        <v>208.42</v>
      </c>
      <c r="Q235" t="n">
        <v>183.27</v>
      </c>
      <c r="R235" t="n">
        <v>38.81</v>
      </c>
      <c r="S235" t="n">
        <v>26.24</v>
      </c>
      <c r="T235" t="n">
        <v>5372.67</v>
      </c>
      <c r="U235" t="n">
        <v>0.68</v>
      </c>
      <c r="V235" t="n">
        <v>0.89</v>
      </c>
      <c r="W235" t="n">
        <v>2.97</v>
      </c>
      <c r="X235" t="n">
        <v>0.34</v>
      </c>
      <c r="Y235" t="n">
        <v>0.5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5.0288</v>
      </c>
      <c r="E236" t="n">
        <v>19.89</v>
      </c>
      <c r="F236" t="n">
        <v>17.05</v>
      </c>
      <c r="G236" t="n">
        <v>63.92</v>
      </c>
      <c r="H236" t="n">
        <v>1.03</v>
      </c>
      <c r="I236" t="n">
        <v>16</v>
      </c>
      <c r="J236" t="n">
        <v>172.08</v>
      </c>
      <c r="K236" t="n">
        <v>50.28</v>
      </c>
      <c r="L236" t="n">
        <v>10</v>
      </c>
      <c r="M236" t="n">
        <v>14</v>
      </c>
      <c r="N236" t="n">
        <v>31.8</v>
      </c>
      <c r="O236" t="n">
        <v>21457.64</v>
      </c>
      <c r="P236" t="n">
        <v>207.34</v>
      </c>
      <c r="Q236" t="n">
        <v>183.27</v>
      </c>
      <c r="R236" t="n">
        <v>37.29</v>
      </c>
      <c r="S236" t="n">
        <v>26.24</v>
      </c>
      <c r="T236" t="n">
        <v>4623.29</v>
      </c>
      <c r="U236" t="n">
        <v>0.7</v>
      </c>
      <c r="V236" t="n">
        <v>0.89</v>
      </c>
      <c r="W236" t="n">
        <v>2.96</v>
      </c>
      <c r="X236" t="n">
        <v>0.29</v>
      </c>
      <c r="Y236" t="n">
        <v>0.5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5.0397</v>
      </c>
      <c r="E237" t="n">
        <v>19.84</v>
      </c>
      <c r="F237" t="n">
        <v>17.03</v>
      </c>
      <c r="G237" t="n">
        <v>68.14</v>
      </c>
      <c r="H237" t="n">
        <v>1.12</v>
      </c>
      <c r="I237" t="n">
        <v>15</v>
      </c>
      <c r="J237" t="n">
        <v>173.55</v>
      </c>
      <c r="K237" t="n">
        <v>50.28</v>
      </c>
      <c r="L237" t="n">
        <v>11</v>
      </c>
      <c r="M237" t="n">
        <v>13</v>
      </c>
      <c r="N237" t="n">
        <v>32.27</v>
      </c>
      <c r="O237" t="n">
        <v>21638.31</v>
      </c>
      <c r="P237" t="n">
        <v>207.06</v>
      </c>
      <c r="Q237" t="n">
        <v>183.28</v>
      </c>
      <c r="R237" t="n">
        <v>36.81</v>
      </c>
      <c r="S237" t="n">
        <v>26.24</v>
      </c>
      <c r="T237" t="n">
        <v>4387.35</v>
      </c>
      <c r="U237" t="n">
        <v>0.71</v>
      </c>
      <c r="V237" t="n">
        <v>0.89</v>
      </c>
      <c r="W237" t="n">
        <v>2.97</v>
      </c>
      <c r="X237" t="n">
        <v>0.28</v>
      </c>
      <c r="Y237" t="n">
        <v>0.5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5.053</v>
      </c>
      <c r="E238" t="n">
        <v>19.79</v>
      </c>
      <c r="F238" t="n">
        <v>17.01</v>
      </c>
      <c r="G238" t="n">
        <v>72.92</v>
      </c>
      <c r="H238" t="n">
        <v>1.22</v>
      </c>
      <c r="I238" t="n">
        <v>14</v>
      </c>
      <c r="J238" t="n">
        <v>175.02</v>
      </c>
      <c r="K238" t="n">
        <v>50.28</v>
      </c>
      <c r="L238" t="n">
        <v>12</v>
      </c>
      <c r="M238" t="n">
        <v>12</v>
      </c>
      <c r="N238" t="n">
        <v>32.74</v>
      </c>
      <c r="O238" t="n">
        <v>21819.6</v>
      </c>
      <c r="P238" t="n">
        <v>206.39</v>
      </c>
      <c r="Q238" t="n">
        <v>183.26</v>
      </c>
      <c r="R238" t="n">
        <v>36.29</v>
      </c>
      <c r="S238" t="n">
        <v>26.24</v>
      </c>
      <c r="T238" t="n">
        <v>4130.95</v>
      </c>
      <c r="U238" t="n">
        <v>0.72</v>
      </c>
      <c r="V238" t="n">
        <v>0.89</v>
      </c>
      <c r="W238" t="n">
        <v>2.96</v>
      </c>
      <c r="X238" t="n">
        <v>0.26</v>
      </c>
      <c r="Y238" t="n">
        <v>0.5</v>
      </c>
      <c r="Z238" t="n">
        <v>10</v>
      </c>
    </row>
    <row r="239">
      <c r="A239" t="n">
        <v>12</v>
      </c>
      <c r="B239" t="n">
        <v>80</v>
      </c>
      <c r="C239" t="inlineStr">
        <is>
          <t xml:space="preserve">CONCLUIDO	</t>
        </is>
      </c>
      <c r="D239" t="n">
        <v>5.0686</v>
      </c>
      <c r="E239" t="n">
        <v>19.73</v>
      </c>
      <c r="F239" t="n">
        <v>16.99</v>
      </c>
      <c r="G239" t="n">
        <v>78.40000000000001</v>
      </c>
      <c r="H239" t="n">
        <v>1.31</v>
      </c>
      <c r="I239" t="n">
        <v>13</v>
      </c>
      <c r="J239" t="n">
        <v>176.49</v>
      </c>
      <c r="K239" t="n">
        <v>50.28</v>
      </c>
      <c r="L239" t="n">
        <v>13</v>
      </c>
      <c r="M239" t="n">
        <v>11</v>
      </c>
      <c r="N239" t="n">
        <v>33.21</v>
      </c>
      <c r="O239" t="n">
        <v>22001.54</v>
      </c>
      <c r="P239" t="n">
        <v>205.93</v>
      </c>
      <c r="Q239" t="n">
        <v>183.27</v>
      </c>
      <c r="R239" t="n">
        <v>35.41</v>
      </c>
      <c r="S239" t="n">
        <v>26.24</v>
      </c>
      <c r="T239" t="n">
        <v>3698.7</v>
      </c>
      <c r="U239" t="n">
        <v>0.74</v>
      </c>
      <c r="V239" t="n">
        <v>0.9</v>
      </c>
      <c r="W239" t="n">
        <v>2.96</v>
      </c>
      <c r="X239" t="n">
        <v>0.23</v>
      </c>
      <c r="Y239" t="n">
        <v>0.5</v>
      </c>
      <c r="Z239" t="n">
        <v>10</v>
      </c>
    </row>
    <row r="240">
      <c r="A240" t="n">
        <v>13</v>
      </c>
      <c r="B240" t="n">
        <v>80</v>
      </c>
      <c r="C240" t="inlineStr">
        <is>
          <t xml:space="preserve">CONCLUIDO	</t>
        </is>
      </c>
      <c r="D240" t="n">
        <v>5.079</v>
      </c>
      <c r="E240" t="n">
        <v>19.69</v>
      </c>
      <c r="F240" t="n">
        <v>16.98</v>
      </c>
      <c r="G240" t="n">
        <v>84.89</v>
      </c>
      <c r="H240" t="n">
        <v>1.4</v>
      </c>
      <c r="I240" t="n">
        <v>12</v>
      </c>
      <c r="J240" t="n">
        <v>177.97</v>
      </c>
      <c r="K240" t="n">
        <v>50.28</v>
      </c>
      <c r="L240" t="n">
        <v>14</v>
      </c>
      <c r="M240" t="n">
        <v>10</v>
      </c>
      <c r="N240" t="n">
        <v>33.69</v>
      </c>
      <c r="O240" t="n">
        <v>22184.13</v>
      </c>
      <c r="P240" t="n">
        <v>205.45</v>
      </c>
      <c r="Q240" t="n">
        <v>183.26</v>
      </c>
      <c r="R240" t="n">
        <v>35.21</v>
      </c>
      <c r="S240" t="n">
        <v>26.24</v>
      </c>
      <c r="T240" t="n">
        <v>3600.47</v>
      </c>
      <c r="U240" t="n">
        <v>0.75</v>
      </c>
      <c r="V240" t="n">
        <v>0.9</v>
      </c>
      <c r="W240" t="n">
        <v>2.96</v>
      </c>
      <c r="X240" t="n">
        <v>0.22</v>
      </c>
      <c r="Y240" t="n">
        <v>0.5</v>
      </c>
      <c r="Z240" t="n">
        <v>10</v>
      </c>
    </row>
    <row r="241">
      <c r="A241" t="n">
        <v>14</v>
      </c>
      <c r="B241" t="n">
        <v>80</v>
      </c>
      <c r="C241" t="inlineStr">
        <is>
          <t xml:space="preserve">CONCLUIDO	</t>
        </is>
      </c>
      <c r="D241" t="n">
        <v>5.0945</v>
      </c>
      <c r="E241" t="n">
        <v>19.63</v>
      </c>
      <c r="F241" t="n">
        <v>16.95</v>
      </c>
      <c r="G241" t="n">
        <v>92.45999999999999</v>
      </c>
      <c r="H241" t="n">
        <v>1.48</v>
      </c>
      <c r="I241" t="n">
        <v>11</v>
      </c>
      <c r="J241" t="n">
        <v>179.46</v>
      </c>
      <c r="K241" t="n">
        <v>50.28</v>
      </c>
      <c r="L241" t="n">
        <v>15</v>
      </c>
      <c r="M241" t="n">
        <v>9</v>
      </c>
      <c r="N241" t="n">
        <v>34.18</v>
      </c>
      <c r="O241" t="n">
        <v>22367.38</v>
      </c>
      <c r="P241" t="n">
        <v>204.68</v>
      </c>
      <c r="Q241" t="n">
        <v>183.28</v>
      </c>
      <c r="R241" t="n">
        <v>34.33</v>
      </c>
      <c r="S241" t="n">
        <v>26.24</v>
      </c>
      <c r="T241" t="n">
        <v>3166.5</v>
      </c>
      <c r="U241" t="n">
        <v>0.76</v>
      </c>
      <c r="V241" t="n">
        <v>0.9</v>
      </c>
      <c r="W241" t="n">
        <v>2.96</v>
      </c>
      <c r="X241" t="n">
        <v>0.19</v>
      </c>
      <c r="Y241" t="n">
        <v>0.5</v>
      </c>
      <c r="Z241" t="n">
        <v>10</v>
      </c>
    </row>
    <row r="242">
      <c r="A242" t="n">
        <v>15</v>
      </c>
      <c r="B242" t="n">
        <v>80</v>
      </c>
      <c r="C242" t="inlineStr">
        <is>
          <t xml:space="preserve">CONCLUIDO	</t>
        </is>
      </c>
      <c r="D242" t="n">
        <v>5.0956</v>
      </c>
      <c r="E242" t="n">
        <v>19.62</v>
      </c>
      <c r="F242" t="n">
        <v>16.95</v>
      </c>
      <c r="G242" t="n">
        <v>92.43000000000001</v>
      </c>
      <c r="H242" t="n">
        <v>1.57</v>
      </c>
      <c r="I242" t="n">
        <v>11</v>
      </c>
      <c r="J242" t="n">
        <v>180.95</v>
      </c>
      <c r="K242" t="n">
        <v>50.28</v>
      </c>
      <c r="L242" t="n">
        <v>16</v>
      </c>
      <c r="M242" t="n">
        <v>9</v>
      </c>
      <c r="N242" t="n">
        <v>34.67</v>
      </c>
      <c r="O242" t="n">
        <v>22551.28</v>
      </c>
      <c r="P242" t="n">
        <v>204.21</v>
      </c>
      <c r="Q242" t="n">
        <v>183.28</v>
      </c>
      <c r="R242" t="n">
        <v>34.17</v>
      </c>
      <c r="S242" t="n">
        <v>26.24</v>
      </c>
      <c r="T242" t="n">
        <v>3087.56</v>
      </c>
      <c r="U242" t="n">
        <v>0.77</v>
      </c>
      <c r="V242" t="n">
        <v>0.9</v>
      </c>
      <c r="W242" t="n">
        <v>2.96</v>
      </c>
      <c r="X242" t="n">
        <v>0.19</v>
      </c>
      <c r="Y242" t="n">
        <v>0.5</v>
      </c>
      <c r="Z242" t="n">
        <v>10</v>
      </c>
    </row>
    <row r="243">
      <c r="A243" t="n">
        <v>16</v>
      </c>
      <c r="B243" t="n">
        <v>80</v>
      </c>
      <c r="C243" t="inlineStr">
        <is>
          <t xml:space="preserve">CONCLUIDO	</t>
        </is>
      </c>
      <c r="D243" t="n">
        <v>5.1092</v>
      </c>
      <c r="E243" t="n">
        <v>19.57</v>
      </c>
      <c r="F243" t="n">
        <v>16.93</v>
      </c>
      <c r="G243" t="n">
        <v>101.56</v>
      </c>
      <c r="H243" t="n">
        <v>1.65</v>
      </c>
      <c r="I243" t="n">
        <v>10</v>
      </c>
      <c r="J243" t="n">
        <v>182.45</v>
      </c>
      <c r="K243" t="n">
        <v>50.28</v>
      </c>
      <c r="L243" t="n">
        <v>17</v>
      </c>
      <c r="M243" t="n">
        <v>8</v>
      </c>
      <c r="N243" t="n">
        <v>35.17</v>
      </c>
      <c r="O243" t="n">
        <v>22735.98</v>
      </c>
      <c r="P243" t="n">
        <v>204.28</v>
      </c>
      <c r="Q243" t="n">
        <v>183.27</v>
      </c>
      <c r="R243" t="n">
        <v>33.52</v>
      </c>
      <c r="S243" t="n">
        <v>26.24</v>
      </c>
      <c r="T243" t="n">
        <v>2764.65</v>
      </c>
      <c r="U243" t="n">
        <v>0.78</v>
      </c>
      <c r="V243" t="n">
        <v>0.9</v>
      </c>
      <c r="W243" t="n">
        <v>2.95</v>
      </c>
      <c r="X243" t="n">
        <v>0.17</v>
      </c>
      <c r="Y243" t="n">
        <v>0.5</v>
      </c>
      <c r="Z243" t="n">
        <v>10</v>
      </c>
    </row>
    <row r="244">
      <c r="A244" t="n">
        <v>17</v>
      </c>
      <c r="B244" t="n">
        <v>80</v>
      </c>
      <c r="C244" t="inlineStr">
        <is>
          <t xml:space="preserve">CONCLUIDO	</t>
        </is>
      </c>
      <c r="D244" t="n">
        <v>5.1073</v>
      </c>
      <c r="E244" t="n">
        <v>19.58</v>
      </c>
      <c r="F244" t="n">
        <v>16.93</v>
      </c>
      <c r="G244" t="n">
        <v>101.6</v>
      </c>
      <c r="H244" t="n">
        <v>1.74</v>
      </c>
      <c r="I244" t="n">
        <v>10</v>
      </c>
      <c r="J244" t="n">
        <v>183.95</v>
      </c>
      <c r="K244" t="n">
        <v>50.28</v>
      </c>
      <c r="L244" t="n">
        <v>18</v>
      </c>
      <c r="M244" t="n">
        <v>8</v>
      </c>
      <c r="N244" t="n">
        <v>35.67</v>
      </c>
      <c r="O244" t="n">
        <v>22921.24</v>
      </c>
      <c r="P244" t="n">
        <v>203.18</v>
      </c>
      <c r="Q244" t="n">
        <v>183.26</v>
      </c>
      <c r="R244" t="n">
        <v>33.82</v>
      </c>
      <c r="S244" t="n">
        <v>26.24</v>
      </c>
      <c r="T244" t="n">
        <v>2915.94</v>
      </c>
      <c r="U244" t="n">
        <v>0.78</v>
      </c>
      <c r="V244" t="n">
        <v>0.9</v>
      </c>
      <c r="W244" t="n">
        <v>2.95</v>
      </c>
      <c r="X244" t="n">
        <v>0.18</v>
      </c>
      <c r="Y244" t="n">
        <v>0.5</v>
      </c>
      <c r="Z244" t="n">
        <v>10</v>
      </c>
    </row>
    <row r="245">
      <c r="A245" t="n">
        <v>18</v>
      </c>
      <c r="B245" t="n">
        <v>80</v>
      </c>
      <c r="C245" t="inlineStr">
        <is>
          <t xml:space="preserve">CONCLUIDO	</t>
        </is>
      </c>
      <c r="D245" t="n">
        <v>5.119</v>
      </c>
      <c r="E245" t="n">
        <v>19.54</v>
      </c>
      <c r="F245" t="n">
        <v>16.92</v>
      </c>
      <c r="G245" t="n">
        <v>112.8</v>
      </c>
      <c r="H245" t="n">
        <v>1.82</v>
      </c>
      <c r="I245" t="n">
        <v>9</v>
      </c>
      <c r="J245" t="n">
        <v>185.46</v>
      </c>
      <c r="K245" t="n">
        <v>50.28</v>
      </c>
      <c r="L245" t="n">
        <v>19</v>
      </c>
      <c r="M245" t="n">
        <v>7</v>
      </c>
      <c r="N245" t="n">
        <v>36.18</v>
      </c>
      <c r="O245" t="n">
        <v>23107.19</v>
      </c>
      <c r="P245" t="n">
        <v>203.37</v>
      </c>
      <c r="Q245" t="n">
        <v>183.3</v>
      </c>
      <c r="R245" t="n">
        <v>33.36</v>
      </c>
      <c r="S245" t="n">
        <v>26.24</v>
      </c>
      <c r="T245" t="n">
        <v>2689.56</v>
      </c>
      <c r="U245" t="n">
        <v>0.79</v>
      </c>
      <c r="V245" t="n">
        <v>0.9</v>
      </c>
      <c r="W245" t="n">
        <v>2.95</v>
      </c>
      <c r="X245" t="n">
        <v>0.16</v>
      </c>
      <c r="Y245" t="n">
        <v>0.5</v>
      </c>
      <c r="Z245" t="n">
        <v>10</v>
      </c>
    </row>
    <row r="246">
      <c r="A246" t="n">
        <v>19</v>
      </c>
      <c r="B246" t="n">
        <v>80</v>
      </c>
      <c r="C246" t="inlineStr">
        <is>
          <t xml:space="preserve">CONCLUIDO	</t>
        </is>
      </c>
      <c r="D246" t="n">
        <v>5.1195</v>
      </c>
      <c r="E246" t="n">
        <v>19.53</v>
      </c>
      <c r="F246" t="n">
        <v>16.92</v>
      </c>
      <c r="G246" t="n">
        <v>112.79</v>
      </c>
      <c r="H246" t="n">
        <v>1.9</v>
      </c>
      <c r="I246" t="n">
        <v>9</v>
      </c>
      <c r="J246" t="n">
        <v>186.97</v>
      </c>
      <c r="K246" t="n">
        <v>50.28</v>
      </c>
      <c r="L246" t="n">
        <v>20</v>
      </c>
      <c r="M246" t="n">
        <v>7</v>
      </c>
      <c r="N246" t="n">
        <v>36.69</v>
      </c>
      <c r="O246" t="n">
        <v>23293.82</v>
      </c>
      <c r="P246" t="n">
        <v>203.08</v>
      </c>
      <c r="Q246" t="n">
        <v>183.27</v>
      </c>
      <c r="R246" t="n">
        <v>33.44</v>
      </c>
      <c r="S246" t="n">
        <v>26.24</v>
      </c>
      <c r="T246" t="n">
        <v>2733.48</v>
      </c>
      <c r="U246" t="n">
        <v>0.78</v>
      </c>
      <c r="V246" t="n">
        <v>0.9</v>
      </c>
      <c r="W246" t="n">
        <v>2.95</v>
      </c>
      <c r="X246" t="n">
        <v>0.16</v>
      </c>
      <c r="Y246" t="n">
        <v>0.5</v>
      </c>
      <c r="Z246" t="n">
        <v>10</v>
      </c>
    </row>
    <row r="247">
      <c r="A247" t="n">
        <v>20</v>
      </c>
      <c r="B247" t="n">
        <v>80</v>
      </c>
      <c r="C247" t="inlineStr">
        <is>
          <t xml:space="preserve">CONCLUIDO	</t>
        </is>
      </c>
      <c r="D247" t="n">
        <v>5.1372</v>
      </c>
      <c r="E247" t="n">
        <v>19.47</v>
      </c>
      <c r="F247" t="n">
        <v>16.88</v>
      </c>
      <c r="G247" t="n">
        <v>126.63</v>
      </c>
      <c r="H247" t="n">
        <v>1.98</v>
      </c>
      <c r="I247" t="n">
        <v>8</v>
      </c>
      <c r="J247" t="n">
        <v>188.49</v>
      </c>
      <c r="K247" t="n">
        <v>50.28</v>
      </c>
      <c r="L247" t="n">
        <v>21</v>
      </c>
      <c r="M247" t="n">
        <v>6</v>
      </c>
      <c r="N247" t="n">
        <v>37.21</v>
      </c>
      <c r="O247" t="n">
        <v>23481.16</v>
      </c>
      <c r="P247" t="n">
        <v>202.16</v>
      </c>
      <c r="Q247" t="n">
        <v>183.27</v>
      </c>
      <c r="R247" t="n">
        <v>32.24</v>
      </c>
      <c r="S247" t="n">
        <v>26.24</v>
      </c>
      <c r="T247" t="n">
        <v>2134.81</v>
      </c>
      <c r="U247" t="n">
        <v>0.8100000000000001</v>
      </c>
      <c r="V247" t="n">
        <v>0.9</v>
      </c>
      <c r="W247" t="n">
        <v>2.95</v>
      </c>
      <c r="X247" t="n">
        <v>0.13</v>
      </c>
      <c r="Y247" t="n">
        <v>0.5</v>
      </c>
      <c r="Z247" t="n">
        <v>10</v>
      </c>
    </row>
    <row r="248">
      <c r="A248" t="n">
        <v>21</v>
      </c>
      <c r="B248" t="n">
        <v>80</v>
      </c>
      <c r="C248" t="inlineStr">
        <is>
          <t xml:space="preserve">CONCLUIDO	</t>
        </is>
      </c>
      <c r="D248" t="n">
        <v>5.1347</v>
      </c>
      <c r="E248" t="n">
        <v>19.48</v>
      </c>
      <c r="F248" t="n">
        <v>16.89</v>
      </c>
      <c r="G248" t="n">
        <v>126.7</v>
      </c>
      <c r="H248" t="n">
        <v>2.05</v>
      </c>
      <c r="I248" t="n">
        <v>8</v>
      </c>
      <c r="J248" t="n">
        <v>190.01</v>
      </c>
      <c r="K248" t="n">
        <v>50.28</v>
      </c>
      <c r="L248" t="n">
        <v>22</v>
      </c>
      <c r="M248" t="n">
        <v>6</v>
      </c>
      <c r="N248" t="n">
        <v>37.74</v>
      </c>
      <c r="O248" t="n">
        <v>23669.2</v>
      </c>
      <c r="P248" t="n">
        <v>202.74</v>
      </c>
      <c r="Q248" t="n">
        <v>183.26</v>
      </c>
      <c r="R248" t="n">
        <v>32.44</v>
      </c>
      <c r="S248" t="n">
        <v>26.24</v>
      </c>
      <c r="T248" t="n">
        <v>2234.36</v>
      </c>
      <c r="U248" t="n">
        <v>0.8100000000000001</v>
      </c>
      <c r="V248" t="n">
        <v>0.9</v>
      </c>
      <c r="W248" t="n">
        <v>2.95</v>
      </c>
      <c r="X248" t="n">
        <v>0.14</v>
      </c>
      <c r="Y248" t="n">
        <v>0.5</v>
      </c>
      <c r="Z248" t="n">
        <v>10</v>
      </c>
    </row>
    <row r="249">
      <c r="A249" t="n">
        <v>22</v>
      </c>
      <c r="B249" t="n">
        <v>80</v>
      </c>
      <c r="C249" t="inlineStr">
        <is>
          <t xml:space="preserve">CONCLUIDO	</t>
        </is>
      </c>
      <c r="D249" t="n">
        <v>5.1338</v>
      </c>
      <c r="E249" t="n">
        <v>19.48</v>
      </c>
      <c r="F249" t="n">
        <v>16.9</v>
      </c>
      <c r="G249" t="n">
        <v>126.72</v>
      </c>
      <c r="H249" t="n">
        <v>2.13</v>
      </c>
      <c r="I249" t="n">
        <v>8</v>
      </c>
      <c r="J249" t="n">
        <v>191.55</v>
      </c>
      <c r="K249" t="n">
        <v>50.28</v>
      </c>
      <c r="L249" t="n">
        <v>23</v>
      </c>
      <c r="M249" t="n">
        <v>6</v>
      </c>
      <c r="N249" t="n">
        <v>38.27</v>
      </c>
      <c r="O249" t="n">
        <v>23857.96</v>
      </c>
      <c r="P249" t="n">
        <v>202.44</v>
      </c>
      <c r="Q249" t="n">
        <v>183.26</v>
      </c>
      <c r="R249" t="n">
        <v>32.62</v>
      </c>
      <c r="S249" t="n">
        <v>26.24</v>
      </c>
      <c r="T249" t="n">
        <v>2327.41</v>
      </c>
      <c r="U249" t="n">
        <v>0.8</v>
      </c>
      <c r="V249" t="n">
        <v>0.9</v>
      </c>
      <c r="W249" t="n">
        <v>2.95</v>
      </c>
      <c r="X249" t="n">
        <v>0.14</v>
      </c>
      <c r="Y249" t="n">
        <v>0.5</v>
      </c>
      <c r="Z249" t="n">
        <v>10</v>
      </c>
    </row>
    <row r="250">
      <c r="A250" t="n">
        <v>23</v>
      </c>
      <c r="B250" t="n">
        <v>80</v>
      </c>
      <c r="C250" t="inlineStr">
        <is>
          <t xml:space="preserve">CONCLUIDO	</t>
        </is>
      </c>
      <c r="D250" t="n">
        <v>5.1481</v>
      </c>
      <c r="E250" t="n">
        <v>19.42</v>
      </c>
      <c r="F250" t="n">
        <v>16.87</v>
      </c>
      <c r="G250" t="n">
        <v>144.64</v>
      </c>
      <c r="H250" t="n">
        <v>2.21</v>
      </c>
      <c r="I250" t="n">
        <v>7</v>
      </c>
      <c r="J250" t="n">
        <v>193.08</v>
      </c>
      <c r="K250" t="n">
        <v>50.28</v>
      </c>
      <c r="L250" t="n">
        <v>24</v>
      </c>
      <c r="M250" t="n">
        <v>5</v>
      </c>
      <c r="N250" t="n">
        <v>38.8</v>
      </c>
      <c r="O250" t="n">
        <v>24047.45</v>
      </c>
      <c r="P250" t="n">
        <v>200.85</v>
      </c>
      <c r="Q250" t="n">
        <v>183.28</v>
      </c>
      <c r="R250" t="n">
        <v>32</v>
      </c>
      <c r="S250" t="n">
        <v>26.24</v>
      </c>
      <c r="T250" t="n">
        <v>2022.82</v>
      </c>
      <c r="U250" t="n">
        <v>0.82</v>
      </c>
      <c r="V250" t="n">
        <v>0.9</v>
      </c>
      <c r="W250" t="n">
        <v>2.95</v>
      </c>
      <c r="X250" t="n">
        <v>0.12</v>
      </c>
      <c r="Y250" t="n">
        <v>0.5</v>
      </c>
      <c r="Z250" t="n">
        <v>10</v>
      </c>
    </row>
    <row r="251">
      <c r="A251" t="n">
        <v>24</v>
      </c>
      <c r="B251" t="n">
        <v>80</v>
      </c>
      <c r="C251" t="inlineStr">
        <is>
          <t xml:space="preserve">CONCLUIDO	</t>
        </is>
      </c>
      <c r="D251" t="n">
        <v>5.1481</v>
      </c>
      <c r="E251" t="n">
        <v>19.42</v>
      </c>
      <c r="F251" t="n">
        <v>16.87</v>
      </c>
      <c r="G251" t="n">
        <v>144.64</v>
      </c>
      <c r="H251" t="n">
        <v>2.28</v>
      </c>
      <c r="I251" t="n">
        <v>7</v>
      </c>
      <c r="J251" t="n">
        <v>194.62</v>
      </c>
      <c r="K251" t="n">
        <v>50.28</v>
      </c>
      <c r="L251" t="n">
        <v>25</v>
      </c>
      <c r="M251" t="n">
        <v>5</v>
      </c>
      <c r="N251" t="n">
        <v>39.34</v>
      </c>
      <c r="O251" t="n">
        <v>24237.67</v>
      </c>
      <c r="P251" t="n">
        <v>202.08</v>
      </c>
      <c r="Q251" t="n">
        <v>183.28</v>
      </c>
      <c r="R251" t="n">
        <v>31.97</v>
      </c>
      <c r="S251" t="n">
        <v>26.24</v>
      </c>
      <c r="T251" t="n">
        <v>2008.86</v>
      </c>
      <c r="U251" t="n">
        <v>0.82</v>
      </c>
      <c r="V251" t="n">
        <v>0.9</v>
      </c>
      <c r="W251" t="n">
        <v>2.95</v>
      </c>
      <c r="X251" t="n">
        <v>0.12</v>
      </c>
      <c r="Y251" t="n">
        <v>0.5</v>
      </c>
      <c r="Z251" t="n">
        <v>10</v>
      </c>
    </row>
    <row r="252">
      <c r="A252" t="n">
        <v>25</v>
      </c>
      <c r="B252" t="n">
        <v>80</v>
      </c>
      <c r="C252" t="inlineStr">
        <is>
          <t xml:space="preserve">CONCLUIDO	</t>
        </is>
      </c>
      <c r="D252" t="n">
        <v>5.1466</v>
      </c>
      <c r="E252" t="n">
        <v>19.43</v>
      </c>
      <c r="F252" t="n">
        <v>16.88</v>
      </c>
      <c r="G252" t="n">
        <v>144.69</v>
      </c>
      <c r="H252" t="n">
        <v>2.35</v>
      </c>
      <c r="I252" t="n">
        <v>7</v>
      </c>
      <c r="J252" t="n">
        <v>196.17</v>
      </c>
      <c r="K252" t="n">
        <v>50.28</v>
      </c>
      <c r="L252" t="n">
        <v>26</v>
      </c>
      <c r="M252" t="n">
        <v>5</v>
      </c>
      <c r="N252" t="n">
        <v>39.89</v>
      </c>
      <c r="O252" t="n">
        <v>24428.62</v>
      </c>
      <c r="P252" t="n">
        <v>202.11</v>
      </c>
      <c r="Q252" t="n">
        <v>183.26</v>
      </c>
      <c r="R252" t="n">
        <v>32.14</v>
      </c>
      <c r="S252" t="n">
        <v>26.24</v>
      </c>
      <c r="T252" t="n">
        <v>2090.13</v>
      </c>
      <c r="U252" t="n">
        <v>0.82</v>
      </c>
      <c r="V252" t="n">
        <v>0.9</v>
      </c>
      <c r="W252" t="n">
        <v>2.95</v>
      </c>
      <c r="X252" t="n">
        <v>0.12</v>
      </c>
      <c r="Y252" t="n">
        <v>0.5</v>
      </c>
      <c r="Z252" t="n">
        <v>10</v>
      </c>
    </row>
    <row r="253">
      <c r="A253" t="n">
        <v>26</v>
      </c>
      <c r="B253" t="n">
        <v>80</v>
      </c>
      <c r="C253" t="inlineStr">
        <is>
          <t xml:space="preserve">CONCLUIDO	</t>
        </is>
      </c>
      <c r="D253" t="n">
        <v>5.1479</v>
      </c>
      <c r="E253" t="n">
        <v>19.43</v>
      </c>
      <c r="F253" t="n">
        <v>16.88</v>
      </c>
      <c r="G253" t="n">
        <v>144.65</v>
      </c>
      <c r="H253" t="n">
        <v>2.42</v>
      </c>
      <c r="I253" t="n">
        <v>7</v>
      </c>
      <c r="J253" t="n">
        <v>197.73</v>
      </c>
      <c r="K253" t="n">
        <v>50.28</v>
      </c>
      <c r="L253" t="n">
        <v>27</v>
      </c>
      <c r="M253" t="n">
        <v>5</v>
      </c>
      <c r="N253" t="n">
        <v>40.45</v>
      </c>
      <c r="O253" t="n">
        <v>24620.33</v>
      </c>
      <c r="P253" t="n">
        <v>201.35</v>
      </c>
      <c r="Q253" t="n">
        <v>183.27</v>
      </c>
      <c r="R253" t="n">
        <v>32.03</v>
      </c>
      <c r="S253" t="n">
        <v>26.24</v>
      </c>
      <c r="T253" t="n">
        <v>2038.69</v>
      </c>
      <c r="U253" t="n">
        <v>0.82</v>
      </c>
      <c r="V253" t="n">
        <v>0.9</v>
      </c>
      <c r="W253" t="n">
        <v>2.95</v>
      </c>
      <c r="X253" t="n">
        <v>0.12</v>
      </c>
      <c r="Y253" t="n">
        <v>0.5</v>
      </c>
      <c r="Z253" t="n">
        <v>10</v>
      </c>
    </row>
    <row r="254">
      <c r="A254" t="n">
        <v>27</v>
      </c>
      <c r="B254" t="n">
        <v>80</v>
      </c>
      <c r="C254" t="inlineStr">
        <is>
          <t xml:space="preserve">CONCLUIDO	</t>
        </is>
      </c>
      <c r="D254" t="n">
        <v>5.1462</v>
      </c>
      <c r="E254" t="n">
        <v>19.43</v>
      </c>
      <c r="F254" t="n">
        <v>16.88</v>
      </c>
      <c r="G254" t="n">
        <v>144.7</v>
      </c>
      <c r="H254" t="n">
        <v>2.49</v>
      </c>
      <c r="I254" t="n">
        <v>7</v>
      </c>
      <c r="J254" t="n">
        <v>199.29</v>
      </c>
      <c r="K254" t="n">
        <v>50.28</v>
      </c>
      <c r="L254" t="n">
        <v>28</v>
      </c>
      <c r="M254" t="n">
        <v>5</v>
      </c>
      <c r="N254" t="n">
        <v>41.01</v>
      </c>
      <c r="O254" t="n">
        <v>24812.8</v>
      </c>
      <c r="P254" t="n">
        <v>200.43</v>
      </c>
      <c r="Q254" t="n">
        <v>183.26</v>
      </c>
      <c r="R254" t="n">
        <v>32.14</v>
      </c>
      <c r="S254" t="n">
        <v>26.24</v>
      </c>
      <c r="T254" t="n">
        <v>2093.69</v>
      </c>
      <c r="U254" t="n">
        <v>0.82</v>
      </c>
      <c r="V254" t="n">
        <v>0.9</v>
      </c>
      <c r="W254" t="n">
        <v>2.95</v>
      </c>
      <c r="X254" t="n">
        <v>0.13</v>
      </c>
      <c r="Y254" t="n">
        <v>0.5</v>
      </c>
      <c r="Z254" t="n">
        <v>10</v>
      </c>
    </row>
    <row r="255">
      <c r="A255" t="n">
        <v>28</v>
      </c>
      <c r="B255" t="n">
        <v>80</v>
      </c>
      <c r="C255" t="inlineStr">
        <is>
          <t xml:space="preserve">CONCLUIDO	</t>
        </is>
      </c>
      <c r="D255" t="n">
        <v>5.1638</v>
      </c>
      <c r="E255" t="n">
        <v>19.37</v>
      </c>
      <c r="F255" t="n">
        <v>16.85</v>
      </c>
      <c r="G255" t="n">
        <v>168.48</v>
      </c>
      <c r="H255" t="n">
        <v>2.56</v>
      </c>
      <c r="I255" t="n">
        <v>6</v>
      </c>
      <c r="J255" t="n">
        <v>200.85</v>
      </c>
      <c r="K255" t="n">
        <v>50.28</v>
      </c>
      <c r="L255" t="n">
        <v>29</v>
      </c>
      <c r="M255" t="n">
        <v>4</v>
      </c>
      <c r="N255" t="n">
        <v>41.57</v>
      </c>
      <c r="O255" t="n">
        <v>25006.03</v>
      </c>
      <c r="P255" t="n">
        <v>199.54</v>
      </c>
      <c r="Q255" t="n">
        <v>183.27</v>
      </c>
      <c r="R255" t="n">
        <v>31.08</v>
      </c>
      <c r="S255" t="n">
        <v>26.24</v>
      </c>
      <c r="T255" t="n">
        <v>1565.79</v>
      </c>
      <c r="U255" t="n">
        <v>0.84</v>
      </c>
      <c r="V255" t="n">
        <v>0.9</v>
      </c>
      <c r="W255" t="n">
        <v>2.95</v>
      </c>
      <c r="X255" t="n">
        <v>0.09</v>
      </c>
      <c r="Y255" t="n">
        <v>0.5</v>
      </c>
      <c r="Z255" t="n">
        <v>10</v>
      </c>
    </row>
    <row r="256">
      <c r="A256" t="n">
        <v>29</v>
      </c>
      <c r="B256" t="n">
        <v>80</v>
      </c>
      <c r="C256" t="inlineStr">
        <is>
          <t xml:space="preserve">CONCLUIDO	</t>
        </is>
      </c>
      <c r="D256" t="n">
        <v>5.164</v>
      </c>
      <c r="E256" t="n">
        <v>19.36</v>
      </c>
      <c r="F256" t="n">
        <v>16.85</v>
      </c>
      <c r="G256" t="n">
        <v>168.47</v>
      </c>
      <c r="H256" t="n">
        <v>2.63</v>
      </c>
      <c r="I256" t="n">
        <v>6</v>
      </c>
      <c r="J256" t="n">
        <v>202.43</v>
      </c>
      <c r="K256" t="n">
        <v>50.28</v>
      </c>
      <c r="L256" t="n">
        <v>30</v>
      </c>
      <c r="M256" t="n">
        <v>4</v>
      </c>
      <c r="N256" t="n">
        <v>42.15</v>
      </c>
      <c r="O256" t="n">
        <v>25200.04</v>
      </c>
      <c r="P256" t="n">
        <v>200.59</v>
      </c>
      <c r="Q256" t="n">
        <v>183.26</v>
      </c>
      <c r="R256" t="n">
        <v>31.13</v>
      </c>
      <c r="S256" t="n">
        <v>26.24</v>
      </c>
      <c r="T256" t="n">
        <v>1593.03</v>
      </c>
      <c r="U256" t="n">
        <v>0.84</v>
      </c>
      <c r="V256" t="n">
        <v>0.9</v>
      </c>
      <c r="W256" t="n">
        <v>2.95</v>
      </c>
      <c r="X256" t="n">
        <v>0.09</v>
      </c>
      <c r="Y256" t="n">
        <v>0.5</v>
      </c>
      <c r="Z256" t="n">
        <v>10</v>
      </c>
    </row>
    <row r="257">
      <c r="A257" t="n">
        <v>30</v>
      </c>
      <c r="B257" t="n">
        <v>80</v>
      </c>
      <c r="C257" t="inlineStr">
        <is>
          <t xml:space="preserve">CONCLUIDO	</t>
        </is>
      </c>
      <c r="D257" t="n">
        <v>5.1648</v>
      </c>
      <c r="E257" t="n">
        <v>19.36</v>
      </c>
      <c r="F257" t="n">
        <v>16.84</v>
      </c>
      <c r="G257" t="n">
        <v>168.44</v>
      </c>
      <c r="H257" t="n">
        <v>2.7</v>
      </c>
      <c r="I257" t="n">
        <v>6</v>
      </c>
      <c r="J257" t="n">
        <v>204.01</v>
      </c>
      <c r="K257" t="n">
        <v>50.28</v>
      </c>
      <c r="L257" t="n">
        <v>31</v>
      </c>
      <c r="M257" t="n">
        <v>4</v>
      </c>
      <c r="N257" t="n">
        <v>42.73</v>
      </c>
      <c r="O257" t="n">
        <v>25394.96</v>
      </c>
      <c r="P257" t="n">
        <v>200.82</v>
      </c>
      <c r="Q257" t="n">
        <v>183.26</v>
      </c>
      <c r="R257" t="n">
        <v>30.93</v>
      </c>
      <c r="S257" t="n">
        <v>26.24</v>
      </c>
      <c r="T257" t="n">
        <v>1491.49</v>
      </c>
      <c r="U257" t="n">
        <v>0.85</v>
      </c>
      <c r="V257" t="n">
        <v>0.9</v>
      </c>
      <c r="W257" t="n">
        <v>2.95</v>
      </c>
      <c r="X257" t="n">
        <v>0.09</v>
      </c>
      <c r="Y257" t="n">
        <v>0.5</v>
      </c>
      <c r="Z257" t="n">
        <v>10</v>
      </c>
    </row>
    <row r="258">
      <c r="A258" t="n">
        <v>31</v>
      </c>
      <c r="B258" t="n">
        <v>80</v>
      </c>
      <c r="C258" t="inlineStr">
        <is>
          <t xml:space="preserve">CONCLUIDO	</t>
        </is>
      </c>
      <c r="D258" t="n">
        <v>5.1633</v>
      </c>
      <c r="E258" t="n">
        <v>19.37</v>
      </c>
      <c r="F258" t="n">
        <v>16.85</v>
      </c>
      <c r="G258" t="n">
        <v>168.5</v>
      </c>
      <c r="H258" t="n">
        <v>2.76</v>
      </c>
      <c r="I258" t="n">
        <v>6</v>
      </c>
      <c r="J258" t="n">
        <v>205.59</v>
      </c>
      <c r="K258" t="n">
        <v>50.28</v>
      </c>
      <c r="L258" t="n">
        <v>32</v>
      </c>
      <c r="M258" t="n">
        <v>4</v>
      </c>
      <c r="N258" t="n">
        <v>43.31</v>
      </c>
      <c r="O258" t="n">
        <v>25590.57</v>
      </c>
      <c r="P258" t="n">
        <v>201.2</v>
      </c>
      <c r="Q258" t="n">
        <v>183.26</v>
      </c>
      <c r="R258" t="n">
        <v>31.2</v>
      </c>
      <c r="S258" t="n">
        <v>26.24</v>
      </c>
      <c r="T258" t="n">
        <v>1625.89</v>
      </c>
      <c r="U258" t="n">
        <v>0.84</v>
      </c>
      <c r="V258" t="n">
        <v>0.9</v>
      </c>
      <c r="W258" t="n">
        <v>2.95</v>
      </c>
      <c r="X258" t="n">
        <v>0.09</v>
      </c>
      <c r="Y258" t="n">
        <v>0.5</v>
      </c>
      <c r="Z258" t="n">
        <v>10</v>
      </c>
    </row>
    <row r="259">
      <c r="A259" t="n">
        <v>32</v>
      </c>
      <c r="B259" t="n">
        <v>80</v>
      </c>
      <c r="C259" t="inlineStr">
        <is>
          <t xml:space="preserve">CONCLUIDO	</t>
        </is>
      </c>
      <c r="D259" t="n">
        <v>5.163</v>
      </c>
      <c r="E259" t="n">
        <v>19.37</v>
      </c>
      <c r="F259" t="n">
        <v>16.85</v>
      </c>
      <c r="G259" t="n">
        <v>168.51</v>
      </c>
      <c r="H259" t="n">
        <v>2.83</v>
      </c>
      <c r="I259" t="n">
        <v>6</v>
      </c>
      <c r="J259" t="n">
        <v>207.19</v>
      </c>
      <c r="K259" t="n">
        <v>50.28</v>
      </c>
      <c r="L259" t="n">
        <v>33</v>
      </c>
      <c r="M259" t="n">
        <v>4</v>
      </c>
      <c r="N259" t="n">
        <v>43.91</v>
      </c>
      <c r="O259" t="n">
        <v>25786.97</v>
      </c>
      <c r="P259" t="n">
        <v>200.75</v>
      </c>
      <c r="Q259" t="n">
        <v>183.26</v>
      </c>
      <c r="R259" t="n">
        <v>31.21</v>
      </c>
      <c r="S259" t="n">
        <v>26.24</v>
      </c>
      <c r="T259" t="n">
        <v>1628.91</v>
      </c>
      <c r="U259" t="n">
        <v>0.84</v>
      </c>
      <c r="V259" t="n">
        <v>0.9</v>
      </c>
      <c r="W259" t="n">
        <v>2.95</v>
      </c>
      <c r="X259" t="n">
        <v>0.1</v>
      </c>
      <c r="Y259" t="n">
        <v>0.5</v>
      </c>
      <c r="Z259" t="n">
        <v>10</v>
      </c>
    </row>
    <row r="260">
      <c r="A260" t="n">
        <v>33</v>
      </c>
      <c r="B260" t="n">
        <v>80</v>
      </c>
      <c r="C260" t="inlineStr">
        <is>
          <t xml:space="preserve">CONCLUIDO	</t>
        </is>
      </c>
      <c r="D260" t="n">
        <v>5.162</v>
      </c>
      <c r="E260" t="n">
        <v>19.37</v>
      </c>
      <c r="F260" t="n">
        <v>16.85</v>
      </c>
      <c r="G260" t="n">
        <v>168.54</v>
      </c>
      <c r="H260" t="n">
        <v>2.89</v>
      </c>
      <c r="I260" t="n">
        <v>6</v>
      </c>
      <c r="J260" t="n">
        <v>208.78</v>
      </c>
      <c r="K260" t="n">
        <v>50.28</v>
      </c>
      <c r="L260" t="n">
        <v>34</v>
      </c>
      <c r="M260" t="n">
        <v>4</v>
      </c>
      <c r="N260" t="n">
        <v>44.5</v>
      </c>
      <c r="O260" t="n">
        <v>25984.2</v>
      </c>
      <c r="P260" t="n">
        <v>199.95</v>
      </c>
      <c r="Q260" t="n">
        <v>183.26</v>
      </c>
      <c r="R260" t="n">
        <v>31.23</v>
      </c>
      <c r="S260" t="n">
        <v>26.24</v>
      </c>
      <c r="T260" t="n">
        <v>1643.84</v>
      </c>
      <c r="U260" t="n">
        <v>0.84</v>
      </c>
      <c r="V260" t="n">
        <v>0.9</v>
      </c>
      <c r="W260" t="n">
        <v>2.95</v>
      </c>
      <c r="X260" t="n">
        <v>0.1</v>
      </c>
      <c r="Y260" t="n">
        <v>0.5</v>
      </c>
      <c r="Z260" t="n">
        <v>10</v>
      </c>
    </row>
    <row r="261">
      <c r="A261" t="n">
        <v>34</v>
      </c>
      <c r="B261" t="n">
        <v>80</v>
      </c>
      <c r="C261" t="inlineStr">
        <is>
          <t xml:space="preserve">CONCLUIDO	</t>
        </is>
      </c>
      <c r="D261" t="n">
        <v>5.1626</v>
      </c>
      <c r="E261" t="n">
        <v>19.37</v>
      </c>
      <c r="F261" t="n">
        <v>16.85</v>
      </c>
      <c r="G261" t="n">
        <v>168.52</v>
      </c>
      <c r="H261" t="n">
        <v>2.96</v>
      </c>
      <c r="I261" t="n">
        <v>6</v>
      </c>
      <c r="J261" t="n">
        <v>210.39</v>
      </c>
      <c r="K261" t="n">
        <v>50.28</v>
      </c>
      <c r="L261" t="n">
        <v>35</v>
      </c>
      <c r="M261" t="n">
        <v>4</v>
      </c>
      <c r="N261" t="n">
        <v>45.11</v>
      </c>
      <c r="O261" t="n">
        <v>26182.25</v>
      </c>
      <c r="P261" t="n">
        <v>198.47</v>
      </c>
      <c r="Q261" t="n">
        <v>183.26</v>
      </c>
      <c r="R261" t="n">
        <v>31.31</v>
      </c>
      <c r="S261" t="n">
        <v>26.24</v>
      </c>
      <c r="T261" t="n">
        <v>1682.77</v>
      </c>
      <c r="U261" t="n">
        <v>0.84</v>
      </c>
      <c r="V261" t="n">
        <v>0.9</v>
      </c>
      <c r="W261" t="n">
        <v>2.95</v>
      </c>
      <c r="X261" t="n">
        <v>0.1</v>
      </c>
      <c r="Y261" t="n">
        <v>0.5</v>
      </c>
      <c r="Z261" t="n">
        <v>10</v>
      </c>
    </row>
    <row r="262">
      <c r="A262" t="n">
        <v>35</v>
      </c>
      <c r="B262" t="n">
        <v>80</v>
      </c>
      <c r="C262" t="inlineStr">
        <is>
          <t xml:space="preserve">CONCLUIDO	</t>
        </is>
      </c>
      <c r="D262" t="n">
        <v>5.174</v>
      </c>
      <c r="E262" t="n">
        <v>19.33</v>
      </c>
      <c r="F262" t="n">
        <v>16.84</v>
      </c>
      <c r="G262" t="n">
        <v>202.1</v>
      </c>
      <c r="H262" t="n">
        <v>3.02</v>
      </c>
      <c r="I262" t="n">
        <v>5</v>
      </c>
      <c r="J262" t="n">
        <v>212</v>
      </c>
      <c r="K262" t="n">
        <v>50.28</v>
      </c>
      <c r="L262" t="n">
        <v>36</v>
      </c>
      <c r="M262" t="n">
        <v>3</v>
      </c>
      <c r="N262" t="n">
        <v>45.72</v>
      </c>
      <c r="O262" t="n">
        <v>26381.14</v>
      </c>
      <c r="P262" t="n">
        <v>198.6</v>
      </c>
      <c r="Q262" t="n">
        <v>183.26</v>
      </c>
      <c r="R262" t="n">
        <v>31</v>
      </c>
      <c r="S262" t="n">
        <v>26.24</v>
      </c>
      <c r="T262" t="n">
        <v>1530.65</v>
      </c>
      <c r="U262" t="n">
        <v>0.85</v>
      </c>
      <c r="V262" t="n">
        <v>0.9</v>
      </c>
      <c r="W262" t="n">
        <v>2.95</v>
      </c>
      <c r="X262" t="n">
        <v>0.09</v>
      </c>
      <c r="Y262" t="n">
        <v>0.5</v>
      </c>
      <c r="Z262" t="n">
        <v>10</v>
      </c>
    </row>
    <row r="263">
      <c r="A263" t="n">
        <v>36</v>
      </c>
      <c r="B263" t="n">
        <v>80</v>
      </c>
      <c r="C263" t="inlineStr">
        <is>
          <t xml:space="preserve">CONCLUIDO	</t>
        </is>
      </c>
      <c r="D263" t="n">
        <v>5.1749</v>
      </c>
      <c r="E263" t="n">
        <v>19.32</v>
      </c>
      <c r="F263" t="n">
        <v>16.84</v>
      </c>
      <c r="G263" t="n">
        <v>202.06</v>
      </c>
      <c r="H263" t="n">
        <v>3.08</v>
      </c>
      <c r="I263" t="n">
        <v>5</v>
      </c>
      <c r="J263" t="n">
        <v>213.62</v>
      </c>
      <c r="K263" t="n">
        <v>50.28</v>
      </c>
      <c r="L263" t="n">
        <v>37</v>
      </c>
      <c r="M263" t="n">
        <v>3</v>
      </c>
      <c r="N263" t="n">
        <v>46.34</v>
      </c>
      <c r="O263" t="n">
        <v>26580.87</v>
      </c>
      <c r="P263" t="n">
        <v>199.46</v>
      </c>
      <c r="Q263" t="n">
        <v>183.26</v>
      </c>
      <c r="R263" t="n">
        <v>30.82</v>
      </c>
      <c r="S263" t="n">
        <v>26.24</v>
      </c>
      <c r="T263" t="n">
        <v>1441.46</v>
      </c>
      <c r="U263" t="n">
        <v>0.85</v>
      </c>
      <c r="V263" t="n">
        <v>0.9</v>
      </c>
      <c r="W263" t="n">
        <v>2.95</v>
      </c>
      <c r="X263" t="n">
        <v>0.08</v>
      </c>
      <c r="Y263" t="n">
        <v>0.5</v>
      </c>
      <c r="Z263" t="n">
        <v>10</v>
      </c>
    </row>
    <row r="264">
      <c r="A264" t="n">
        <v>37</v>
      </c>
      <c r="B264" t="n">
        <v>80</v>
      </c>
      <c r="C264" t="inlineStr">
        <is>
          <t xml:space="preserve">CONCLUIDO	</t>
        </is>
      </c>
      <c r="D264" t="n">
        <v>5.1772</v>
      </c>
      <c r="E264" t="n">
        <v>19.32</v>
      </c>
      <c r="F264" t="n">
        <v>16.83</v>
      </c>
      <c r="G264" t="n">
        <v>201.96</v>
      </c>
      <c r="H264" t="n">
        <v>3.14</v>
      </c>
      <c r="I264" t="n">
        <v>5</v>
      </c>
      <c r="J264" t="n">
        <v>215.25</v>
      </c>
      <c r="K264" t="n">
        <v>50.28</v>
      </c>
      <c r="L264" t="n">
        <v>38</v>
      </c>
      <c r="M264" t="n">
        <v>3</v>
      </c>
      <c r="N264" t="n">
        <v>46.97</v>
      </c>
      <c r="O264" t="n">
        <v>26781.46</v>
      </c>
      <c r="P264" t="n">
        <v>199.88</v>
      </c>
      <c r="Q264" t="n">
        <v>183.26</v>
      </c>
      <c r="R264" t="n">
        <v>30.63</v>
      </c>
      <c r="S264" t="n">
        <v>26.24</v>
      </c>
      <c r="T264" t="n">
        <v>1345.26</v>
      </c>
      <c r="U264" t="n">
        <v>0.86</v>
      </c>
      <c r="V264" t="n">
        <v>0.9</v>
      </c>
      <c r="W264" t="n">
        <v>2.94</v>
      </c>
      <c r="X264" t="n">
        <v>0.07000000000000001</v>
      </c>
      <c r="Y264" t="n">
        <v>0.5</v>
      </c>
      <c r="Z264" t="n">
        <v>10</v>
      </c>
    </row>
    <row r="265">
      <c r="A265" t="n">
        <v>38</v>
      </c>
      <c r="B265" t="n">
        <v>80</v>
      </c>
      <c r="C265" t="inlineStr">
        <is>
          <t xml:space="preserve">CONCLUIDO	</t>
        </is>
      </c>
      <c r="D265" t="n">
        <v>5.1751</v>
      </c>
      <c r="E265" t="n">
        <v>19.32</v>
      </c>
      <c r="F265" t="n">
        <v>16.84</v>
      </c>
      <c r="G265" t="n">
        <v>202.05</v>
      </c>
      <c r="H265" t="n">
        <v>3.2</v>
      </c>
      <c r="I265" t="n">
        <v>5</v>
      </c>
      <c r="J265" t="n">
        <v>216.88</v>
      </c>
      <c r="K265" t="n">
        <v>50.28</v>
      </c>
      <c r="L265" t="n">
        <v>39</v>
      </c>
      <c r="M265" t="n">
        <v>3</v>
      </c>
      <c r="N265" t="n">
        <v>47.6</v>
      </c>
      <c r="O265" t="n">
        <v>26982.93</v>
      </c>
      <c r="P265" t="n">
        <v>200.46</v>
      </c>
      <c r="Q265" t="n">
        <v>183.26</v>
      </c>
      <c r="R265" t="n">
        <v>30.75</v>
      </c>
      <c r="S265" t="n">
        <v>26.24</v>
      </c>
      <c r="T265" t="n">
        <v>1406.46</v>
      </c>
      <c r="U265" t="n">
        <v>0.85</v>
      </c>
      <c r="V265" t="n">
        <v>0.9</v>
      </c>
      <c r="W265" t="n">
        <v>2.95</v>
      </c>
      <c r="X265" t="n">
        <v>0.08</v>
      </c>
      <c r="Y265" t="n">
        <v>0.5</v>
      </c>
      <c r="Z265" t="n">
        <v>10</v>
      </c>
    </row>
    <row r="266">
      <c r="A266" t="n">
        <v>39</v>
      </c>
      <c r="B266" t="n">
        <v>80</v>
      </c>
      <c r="C266" t="inlineStr">
        <is>
          <t xml:space="preserve">CONCLUIDO	</t>
        </is>
      </c>
      <c r="D266" t="n">
        <v>5.1753</v>
      </c>
      <c r="E266" t="n">
        <v>19.32</v>
      </c>
      <c r="F266" t="n">
        <v>16.84</v>
      </c>
      <c r="G266" t="n">
        <v>202.04</v>
      </c>
      <c r="H266" t="n">
        <v>3.25</v>
      </c>
      <c r="I266" t="n">
        <v>5</v>
      </c>
      <c r="J266" t="n">
        <v>218.52</v>
      </c>
      <c r="K266" t="n">
        <v>50.28</v>
      </c>
      <c r="L266" t="n">
        <v>40</v>
      </c>
      <c r="M266" t="n">
        <v>3</v>
      </c>
      <c r="N266" t="n">
        <v>48.24</v>
      </c>
      <c r="O266" t="n">
        <v>27185.27</v>
      </c>
      <c r="P266" t="n">
        <v>200.51</v>
      </c>
      <c r="Q266" t="n">
        <v>183.26</v>
      </c>
      <c r="R266" t="n">
        <v>30.78</v>
      </c>
      <c r="S266" t="n">
        <v>26.24</v>
      </c>
      <c r="T266" t="n">
        <v>1421.19</v>
      </c>
      <c r="U266" t="n">
        <v>0.85</v>
      </c>
      <c r="V266" t="n">
        <v>0.9</v>
      </c>
      <c r="W266" t="n">
        <v>2.95</v>
      </c>
      <c r="X266" t="n">
        <v>0.08</v>
      </c>
      <c r="Y266" t="n">
        <v>0.5</v>
      </c>
      <c r="Z266" t="n">
        <v>10</v>
      </c>
    </row>
    <row r="267">
      <c r="A267" t="n">
        <v>0</v>
      </c>
      <c r="B267" t="n">
        <v>35</v>
      </c>
      <c r="C267" t="inlineStr">
        <is>
          <t xml:space="preserve">CONCLUIDO	</t>
        </is>
      </c>
      <c r="D267" t="n">
        <v>4.4069</v>
      </c>
      <c r="E267" t="n">
        <v>22.69</v>
      </c>
      <c r="F267" t="n">
        <v>18.94</v>
      </c>
      <c r="G267" t="n">
        <v>10.52</v>
      </c>
      <c r="H267" t="n">
        <v>0.22</v>
      </c>
      <c r="I267" t="n">
        <v>108</v>
      </c>
      <c r="J267" t="n">
        <v>80.84</v>
      </c>
      <c r="K267" t="n">
        <v>35.1</v>
      </c>
      <c r="L267" t="n">
        <v>1</v>
      </c>
      <c r="M267" t="n">
        <v>106</v>
      </c>
      <c r="N267" t="n">
        <v>9.74</v>
      </c>
      <c r="O267" t="n">
        <v>10204.21</v>
      </c>
      <c r="P267" t="n">
        <v>148.87</v>
      </c>
      <c r="Q267" t="n">
        <v>183.3</v>
      </c>
      <c r="R267" t="n">
        <v>95.73999999999999</v>
      </c>
      <c r="S267" t="n">
        <v>26.24</v>
      </c>
      <c r="T267" t="n">
        <v>33384.19</v>
      </c>
      <c r="U267" t="n">
        <v>0.27</v>
      </c>
      <c r="V267" t="n">
        <v>0.8</v>
      </c>
      <c r="W267" t="n">
        <v>3.13</v>
      </c>
      <c r="X267" t="n">
        <v>2.18</v>
      </c>
      <c r="Y267" t="n">
        <v>0.5</v>
      </c>
      <c r="Z267" t="n">
        <v>10</v>
      </c>
    </row>
    <row r="268">
      <c r="A268" t="n">
        <v>1</v>
      </c>
      <c r="B268" t="n">
        <v>35</v>
      </c>
      <c r="C268" t="inlineStr">
        <is>
          <t xml:space="preserve">CONCLUIDO	</t>
        </is>
      </c>
      <c r="D268" t="n">
        <v>4.8716</v>
      </c>
      <c r="E268" t="n">
        <v>20.53</v>
      </c>
      <c r="F268" t="n">
        <v>17.76</v>
      </c>
      <c r="G268" t="n">
        <v>20.89</v>
      </c>
      <c r="H268" t="n">
        <v>0.43</v>
      </c>
      <c r="I268" t="n">
        <v>51</v>
      </c>
      <c r="J268" t="n">
        <v>82.04000000000001</v>
      </c>
      <c r="K268" t="n">
        <v>35.1</v>
      </c>
      <c r="L268" t="n">
        <v>2</v>
      </c>
      <c r="M268" t="n">
        <v>49</v>
      </c>
      <c r="N268" t="n">
        <v>9.94</v>
      </c>
      <c r="O268" t="n">
        <v>10352.53</v>
      </c>
      <c r="P268" t="n">
        <v>138.28</v>
      </c>
      <c r="Q268" t="n">
        <v>183.3</v>
      </c>
      <c r="R268" t="n">
        <v>59.45</v>
      </c>
      <c r="S268" t="n">
        <v>26.24</v>
      </c>
      <c r="T268" t="n">
        <v>15526.17</v>
      </c>
      <c r="U268" t="n">
        <v>0.44</v>
      </c>
      <c r="V268" t="n">
        <v>0.86</v>
      </c>
      <c r="W268" t="n">
        <v>3.02</v>
      </c>
      <c r="X268" t="n">
        <v>1</v>
      </c>
      <c r="Y268" t="n">
        <v>0.5</v>
      </c>
      <c r="Z268" t="n">
        <v>10</v>
      </c>
    </row>
    <row r="269">
      <c r="A269" t="n">
        <v>2</v>
      </c>
      <c r="B269" t="n">
        <v>35</v>
      </c>
      <c r="C269" t="inlineStr">
        <is>
          <t xml:space="preserve">CONCLUIDO	</t>
        </is>
      </c>
      <c r="D269" t="n">
        <v>5.0364</v>
      </c>
      <c r="E269" t="n">
        <v>19.86</v>
      </c>
      <c r="F269" t="n">
        <v>17.39</v>
      </c>
      <c r="G269" t="n">
        <v>31.63</v>
      </c>
      <c r="H269" t="n">
        <v>0.63</v>
      </c>
      <c r="I269" t="n">
        <v>33</v>
      </c>
      <c r="J269" t="n">
        <v>83.25</v>
      </c>
      <c r="K269" t="n">
        <v>35.1</v>
      </c>
      <c r="L269" t="n">
        <v>3</v>
      </c>
      <c r="M269" t="n">
        <v>31</v>
      </c>
      <c r="N269" t="n">
        <v>10.15</v>
      </c>
      <c r="O269" t="n">
        <v>10501.19</v>
      </c>
      <c r="P269" t="n">
        <v>134.06</v>
      </c>
      <c r="Q269" t="n">
        <v>183.29</v>
      </c>
      <c r="R269" t="n">
        <v>48.09</v>
      </c>
      <c r="S269" t="n">
        <v>26.24</v>
      </c>
      <c r="T269" t="n">
        <v>9934.200000000001</v>
      </c>
      <c r="U269" t="n">
        <v>0.55</v>
      </c>
      <c r="V269" t="n">
        <v>0.87</v>
      </c>
      <c r="W269" t="n">
        <v>2.99</v>
      </c>
      <c r="X269" t="n">
        <v>0.64</v>
      </c>
      <c r="Y269" t="n">
        <v>0.5</v>
      </c>
      <c r="Z269" t="n">
        <v>10</v>
      </c>
    </row>
    <row r="270">
      <c r="A270" t="n">
        <v>3</v>
      </c>
      <c r="B270" t="n">
        <v>35</v>
      </c>
      <c r="C270" t="inlineStr">
        <is>
          <t xml:space="preserve">CONCLUIDO	</t>
        </is>
      </c>
      <c r="D270" t="n">
        <v>5.1125</v>
      </c>
      <c r="E270" t="n">
        <v>19.56</v>
      </c>
      <c r="F270" t="n">
        <v>17.24</v>
      </c>
      <c r="G270" t="n">
        <v>41.37</v>
      </c>
      <c r="H270" t="n">
        <v>0.83</v>
      </c>
      <c r="I270" t="n">
        <v>25</v>
      </c>
      <c r="J270" t="n">
        <v>84.45999999999999</v>
      </c>
      <c r="K270" t="n">
        <v>35.1</v>
      </c>
      <c r="L270" t="n">
        <v>4</v>
      </c>
      <c r="M270" t="n">
        <v>23</v>
      </c>
      <c r="N270" t="n">
        <v>10.36</v>
      </c>
      <c r="O270" t="n">
        <v>10650.22</v>
      </c>
      <c r="P270" t="n">
        <v>131.86</v>
      </c>
      <c r="Q270" t="n">
        <v>183.27</v>
      </c>
      <c r="R270" t="n">
        <v>43.18</v>
      </c>
      <c r="S270" t="n">
        <v>26.24</v>
      </c>
      <c r="T270" t="n">
        <v>7519.03</v>
      </c>
      <c r="U270" t="n">
        <v>0.61</v>
      </c>
      <c r="V270" t="n">
        <v>0.88</v>
      </c>
      <c r="W270" t="n">
        <v>2.98</v>
      </c>
      <c r="X270" t="n">
        <v>0.48</v>
      </c>
      <c r="Y270" t="n">
        <v>0.5</v>
      </c>
      <c r="Z270" t="n">
        <v>10</v>
      </c>
    </row>
    <row r="271">
      <c r="A271" t="n">
        <v>4</v>
      </c>
      <c r="B271" t="n">
        <v>35</v>
      </c>
      <c r="C271" t="inlineStr">
        <is>
          <t xml:space="preserve">CONCLUIDO	</t>
        </is>
      </c>
      <c r="D271" t="n">
        <v>5.162</v>
      </c>
      <c r="E271" t="n">
        <v>19.37</v>
      </c>
      <c r="F271" t="n">
        <v>17.14</v>
      </c>
      <c r="G271" t="n">
        <v>51.41</v>
      </c>
      <c r="H271" t="n">
        <v>1.02</v>
      </c>
      <c r="I271" t="n">
        <v>20</v>
      </c>
      <c r="J271" t="n">
        <v>85.67</v>
      </c>
      <c r="K271" t="n">
        <v>35.1</v>
      </c>
      <c r="L271" t="n">
        <v>5</v>
      </c>
      <c r="M271" t="n">
        <v>18</v>
      </c>
      <c r="N271" t="n">
        <v>10.57</v>
      </c>
      <c r="O271" t="n">
        <v>10799.59</v>
      </c>
      <c r="P271" t="n">
        <v>129.95</v>
      </c>
      <c r="Q271" t="n">
        <v>183.26</v>
      </c>
      <c r="R271" t="n">
        <v>39.85</v>
      </c>
      <c r="S271" t="n">
        <v>26.24</v>
      </c>
      <c r="T271" t="n">
        <v>5881.51</v>
      </c>
      <c r="U271" t="n">
        <v>0.66</v>
      </c>
      <c r="V271" t="n">
        <v>0.89</v>
      </c>
      <c r="W271" t="n">
        <v>2.98</v>
      </c>
      <c r="X271" t="n">
        <v>0.38</v>
      </c>
      <c r="Y271" t="n">
        <v>0.5</v>
      </c>
      <c r="Z271" t="n">
        <v>10</v>
      </c>
    </row>
    <row r="272">
      <c r="A272" t="n">
        <v>5</v>
      </c>
      <c r="B272" t="n">
        <v>35</v>
      </c>
      <c r="C272" t="inlineStr">
        <is>
          <t xml:space="preserve">CONCLUIDO	</t>
        </is>
      </c>
      <c r="D272" t="n">
        <v>5.1881</v>
      </c>
      <c r="E272" t="n">
        <v>19.27</v>
      </c>
      <c r="F272" t="n">
        <v>17.09</v>
      </c>
      <c r="G272" t="n">
        <v>60.32</v>
      </c>
      <c r="H272" t="n">
        <v>1.21</v>
      </c>
      <c r="I272" t="n">
        <v>17</v>
      </c>
      <c r="J272" t="n">
        <v>86.88</v>
      </c>
      <c r="K272" t="n">
        <v>35.1</v>
      </c>
      <c r="L272" t="n">
        <v>6</v>
      </c>
      <c r="M272" t="n">
        <v>15</v>
      </c>
      <c r="N272" t="n">
        <v>10.78</v>
      </c>
      <c r="O272" t="n">
        <v>10949.33</v>
      </c>
      <c r="P272" t="n">
        <v>128.1</v>
      </c>
      <c r="Q272" t="n">
        <v>183.26</v>
      </c>
      <c r="R272" t="n">
        <v>38.63</v>
      </c>
      <c r="S272" t="n">
        <v>26.24</v>
      </c>
      <c r="T272" t="n">
        <v>5284.19</v>
      </c>
      <c r="U272" t="n">
        <v>0.68</v>
      </c>
      <c r="V272" t="n">
        <v>0.89</v>
      </c>
      <c r="W272" t="n">
        <v>2.97</v>
      </c>
      <c r="X272" t="n">
        <v>0.33</v>
      </c>
      <c r="Y272" t="n">
        <v>0.5</v>
      </c>
      <c r="Z272" t="n">
        <v>10</v>
      </c>
    </row>
    <row r="273">
      <c r="A273" t="n">
        <v>6</v>
      </c>
      <c r="B273" t="n">
        <v>35</v>
      </c>
      <c r="C273" t="inlineStr">
        <is>
          <t xml:space="preserve">CONCLUIDO	</t>
        </is>
      </c>
      <c r="D273" t="n">
        <v>5.2244</v>
      </c>
      <c r="E273" t="n">
        <v>19.14</v>
      </c>
      <c r="F273" t="n">
        <v>17.01</v>
      </c>
      <c r="G273" t="n">
        <v>72.89</v>
      </c>
      <c r="H273" t="n">
        <v>1.39</v>
      </c>
      <c r="I273" t="n">
        <v>14</v>
      </c>
      <c r="J273" t="n">
        <v>88.09999999999999</v>
      </c>
      <c r="K273" t="n">
        <v>35.1</v>
      </c>
      <c r="L273" t="n">
        <v>7</v>
      </c>
      <c r="M273" t="n">
        <v>12</v>
      </c>
      <c r="N273" t="n">
        <v>11</v>
      </c>
      <c r="O273" t="n">
        <v>11099.43</v>
      </c>
      <c r="P273" t="n">
        <v>126.19</v>
      </c>
      <c r="Q273" t="n">
        <v>183.27</v>
      </c>
      <c r="R273" t="n">
        <v>36.24</v>
      </c>
      <c r="S273" t="n">
        <v>26.24</v>
      </c>
      <c r="T273" t="n">
        <v>4108.67</v>
      </c>
      <c r="U273" t="n">
        <v>0.72</v>
      </c>
      <c r="V273" t="n">
        <v>0.89</v>
      </c>
      <c r="W273" t="n">
        <v>2.96</v>
      </c>
      <c r="X273" t="n">
        <v>0.25</v>
      </c>
      <c r="Y273" t="n">
        <v>0.5</v>
      </c>
      <c r="Z273" t="n">
        <v>10</v>
      </c>
    </row>
    <row r="274">
      <c r="A274" t="n">
        <v>7</v>
      </c>
      <c r="B274" t="n">
        <v>35</v>
      </c>
      <c r="C274" t="inlineStr">
        <is>
          <t xml:space="preserve">CONCLUIDO	</t>
        </is>
      </c>
      <c r="D274" t="n">
        <v>5.2327</v>
      </c>
      <c r="E274" t="n">
        <v>19.11</v>
      </c>
      <c r="F274" t="n">
        <v>16.99</v>
      </c>
      <c r="G274" t="n">
        <v>78.44</v>
      </c>
      <c r="H274" t="n">
        <v>1.57</v>
      </c>
      <c r="I274" t="n">
        <v>13</v>
      </c>
      <c r="J274" t="n">
        <v>89.31999999999999</v>
      </c>
      <c r="K274" t="n">
        <v>35.1</v>
      </c>
      <c r="L274" t="n">
        <v>8</v>
      </c>
      <c r="M274" t="n">
        <v>11</v>
      </c>
      <c r="N274" t="n">
        <v>11.22</v>
      </c>
      <c r="O274" t="n">
        <v>11249.89</v>
      </c>
      <c r="P274" t="n">
        <v>124.77</v>
      </c>
      <c r="Q274" t="n">
        <v>183.28</v>
      </c>
      <c r="R274" t="n">
        <v>35.69</v>
      </c>
      <c r="S274" t="n">
        <v>26.24</v>
      </c>
      <c r="T274" t="n">
        <v>3838.06</v>
      </c>
      <c r="U274" t="n">
        <v>0.74</v>
      </c>
      <c r="V274" t="n">
        <v>0.9</v>
      </c>
      <c r="W274" t="n">
        <v>2.96</v>
      </c>
      <c r="X274" t="n">
        <v>0.24</v>
      </c>
      <c r="Y274" t="n">
        <v>0.5</v>
      </c>
      <c r="Z274" t="n">
        <v>10</v>
      </c>
    </row>
    <row r="275">
      <c r="A275" t="n">
        <v>8</v>
      </c>
      <c r="B275" t="n">
        <v>35</v>
      </c>
      <c r="C275" t="inlineStr">
        <is>
          <t xml:space="preserve">CONCLUIDO	</t>
        </is>
      </c>
      <c r="D275" t="n">
        <v>5.2543</v>
      </c>
      <c r="E275" t="n">
        <v>19.03</v>
      </c>
      <c r="F275" t="n">
        <v>16.95</v>
      </c>
      <c r="G275" t="n">
        <v>92.45999999999999</v>
      </c>
      <c r="H275" t="n">
        <v>1.75</v>
      </c>
      <c r="I275" t="n">
        <v>11</v>
      </c>
      <c r="J275" t="n">
        <v>90.54000000000001</v>
      </c>
      <c r="K275" t="n">
        <v>35.1</v>
      </c>
      <c r="L275" t="n">
        <v>9</v>
      </c>
      <c r="M275" t="n">
        <v>9</v>
      </c>
      <c r="N275" t="n">
        <v>11.44</v>
      </c>
      <c r="O275" t="n">
        <v>11400.71</v>
      </c>
      <c r="P275" t="n">
        <v>122.91</v>
      </c>
      <c r="Q275" t="n">
        <v>183.26</v>
      </c>
      <c r="R275" t="n">
        <v>34.24</v>
      </c>
      <c r="S275" t="n">
        <v>26.24</v>
      </c>
      <c r="T275" t="n">
        <v>3119.29</v>
      </c>
      <c r="U275" t="n">
        <v>0.77</v>
      </c>
      <c r="V275" t="n">
        <v>0.9</v>
      </c>
      <c r="W275" t="n">
        <v>2.96</v>
      </c>
      <c r="X275" t="n">
        <v>0.19</v>
      </c>
      <c r="Y275" t="n">
        <v>0.5</v>
      </c>
      <c r="Z275" t="n">
        <v>10</v>
      </c>
    </row>
    <row r="276">
      <c r="A276" t="n">
        <v>9</v>
      </c>
      <c r="B276" t="n">
        <v>35</v>
      </c>
      <c r="C276" t="inlineStr">
        <is>
          <t xml:space="preserve">CONCLUIDO	</t>
        </is>
      </c>
      <c r="D276" t="n">
        <v>5.2657</v>
      </c>
      <c r="E276" t="n">
        <v>18.99</v>
      </c>
      <c r="F276" t="n">
        <v>16.93</v>
      </c>
      <c r="G276" t="n">
        <v>101.56</v>
      </c>
      <c r="H276" t="n">
        <v>1.91</v>
      </c>
      <c r="I276" t="n">
        <v>10</v>
      </c>
      <c r="J276" t="n">
        <v>91.77</v>
      </c>
      <c r="K276" t="n">
        <v>35.1</v>
      </c>
      <c r="L276" t="n">
        <v>10</v>
      </c>
      <c r="M276" t="n">
        <v>8</v>
      </c>
      <c r="N276" t="n">
        <v>11.67</v>
      </c>
      <c r="O276" t="n">
        <v>11551.91</v>
      </c>
      <c r="P276" t="n">
        <v>121.86</v>
      </c>
      <c r="Q276" t="n">
        <v>183.28</v>
      </c>
      <c r="R276" t="n">
        <v>33.57</v>
      </c>
      <c r="S276" t="n">
        <v>26.24</v>
      </c>
      <c r="T276" t="n">
        <v>2793.75</v>
      </c>
      <c r="U276" t="n">
        <v>0.78</v>
      </c>
      <c r="V276" t="n">
        <v>0.9</v>
      </c>
      <c r="W276" t="n">
        <v>2.95</v>
      </c>
      <c r="X276" t="n">
        <v>0.17</v>
      </c>
      <c r="Y276" t="n">
        <v>0.5</v>
      </c>
      <c r="Z276" t="n">
        <v>10</v>
      </c>
    </row>
    <row r="277">
      <c r="A277" t="n">
        <v>10</v>
      </c>
      <c r="B277" t="n">
        <v>35</v>
      </c>
      <c r="C277" t="inlineStr">
        <is>
          <t xml:space="preserve">CONCLUIDO	</t>
        </is>
      </c>
      <c r="D277" t="n">
        <v>5.2723</v>
      </c>
      <c r="E277" t="n">
        <v>18.97</v>
      </c>
      <c r="F277" t="n">
        <v>16.92</v>
      </c>
      <c r="G277" t="n">
        <v>112.8</v>
      </c>
      <c r="H277" t="n">
        <v>2.08</v>
      </c>
      <c r="I277" t="n">
        <v>9</v>
      </c>
      <c r="J277" t="n">
        <v>93</v>
      </c>
      <c r="K277" t="n">
        <v>35.1</v>
      </c>
      <c r="L277" t="n">
        <v>11</v>
      </c>
      <c r="M277" t="n">
        <v>7</v>
      </c>
      <c r="N277" t="n">
        <v>11.9</v>
      </c>
      <c r="O277" t="n">
        <v>11703.47</v>
      </c>
      <c r="P277" t="n">
        <v>119.86</v>
      </c>
      <c r="Q277" t="n">
        <v>183.26</v>
      </c>
      <c r="R277" t="n">
        <v>33.5</v>
      </c>
      <c r="S277" t="n">
        <v>26.24</v>
      </c>
      <c r="T277" t="n">
        <v>2762.61</v>
      </c>
      <c r="U277" t="n">
        <v>0.78</v>
      </c>
      <c r="V277" t="n">
        <v>0.9</v>
      </c>
      <c r="W277" t="n">
        <v>2.95</v>
      </c>
      <c r="X277" t="n">
        <v>0.16</v>
      </c>
      <c r="Y277" t="n">
        <v>0.5</v>
      </c>
      <c r="Z277" t="n">
        <v>10</v>
      </c>
    </row>
    <row r="278">
      <c r="A278" t="n">
        <v>11</v>
      </c>
      <c r="B278" t="n">
        <v>35</v>
      </c>
      <c r="C278" t="inlineStr">
        <is>
          <t xml:space="preserve">CONCLUIDO	</t>
        </is>
      </c>
      <c r="D278" t="n">
        <v>5.2743</v>
      </c>
      <c r="E278" t="n">
        <v>18.96</v>
      </c>
      <c r="F278" t="n">
        <v>16.91</v>
      </c>
      <c r="G278" t="n">
        <v>112.75</v>
      </c>
      <c r="H278" t="n">
        <v>2.24</v>
      </c>
      <c r="I278" t="n">
        <v>9</v>
      </c>
      <c r="J278" t="n">
        <v>94.23</v>
      </c>
      <c r="K278" t="n">
        <v>35.1</v>
      </c>
      <c r="L278" t="n">
        <v>12</v>
      </c>
      <c r="M278" t="n">
        <v>7</v>
      </c>
      <c r="N278" t="n">
        <v>12.13</v>
      </c>
      <c r="O278" t="n">
        <v>11855.41</v>
      </c>
      <c r="P278" t="n">
        <v>118.36</v>
      </c>
      <c r="Q278" t="n">
        <v>183.27</v>
      </c>
      <c r="R278" t="n">
        <v>33.11</v>
      </c>
      <c r="S278" t="n">
        <v>26.24</v>
      </c>
      <c r="T278" t="n">
        <v>2565.51</v>
      </c>
      <c r="U278" t="n">
        <v>0.79</v>
      </c>
      <c r="V278" t="n">
        <v>0.9</v>
      </c>
      <c r="W278" t="n">
        <v>2.95</v>
      </c>
      <c r="X278" t="n">
        <v>0.16</v>
      </c>
      <c r="Y278" t="n">
        <v>0.5</v>
      </c>
      <c r="Z278" t="n">
        <v>10</v>
      </c>
    </row>
    <row r="279">
      <c r="A279" t="n">
        <v>12</v>
      </c>
      <c r="B279" t="n">
        <v>35</v>
      </c>
      <c r="C279" t="inlineStr">
        <is>
          <t xml:space="preserve">CONCLUIDO	</t>
        </is>
      </c>
      <c r="D279" t="n">
        <v>5.2862</v>
      </c>
      <c r="E279" t="n">
        <v>18.92</v>
      </c>
      <c r="F279" t="n">
        <v>16.89</v>
      </c>
      <c r="G279" t="n">
        <v>126.66</v>
      </c>
      <c r="H279" t="n">
        <v>2.39</v>
      </c>
      <c r="I279" t="n">
        <v>8</v>
      </c>
      <c r="J279" t="n">
        <v>95.45999999999999</v>
      </c>
      <c r="K279" t="n">
        <v>35.1</v>
      </c>
      <c r="L279" t="n">
        <v>13</v>
      </c>
      <c r="M279" t="n">
        <v>6</v>
      </c>
      <c r="N279" t="n">
        <v>12.36</v>
      </c>
      <c r="O279" t="n">
        <v>12007.73</v>
      </c>
      <c r="P279" t="n">
        <v>117.28</v>
      </c>
      <c r="Q279" t="n">
        <v>183.26</v>
      </c>
      <c r="R279" t="n">
        <v>32.26</v>
      </c>
      <c r="S279" t="n">
        <v>26.24</v>
      </c>
      <c r="T279" t="n">
        <v>2143.97</v>
      </c>
      <c r="U279" t="n">
        <v>0.8100000000000001</v>
      </c>
      <c r="V279" t="n">
        <v>0.9</v>
      </c>
      <c r="W279" t="n">
        <v>2.95</v>
      </c>
      <c r="X279" t="n">
        <v>0.13</v>
      </c>
      <c r="Y279" t="n">
        <v>0.5</v>
      </c>
      <c r="Z279" t="n">
        <v>10</v>
      </c>
    </row>
    <row r="280">
      <c r="A280" t="n">
        <v>13</v>
      </c>
      <c r="B280" t="n">
        <v>35</v>
      </c>
      <c r="C280" t="inlineStr">
        <is>
          <t xml:space="preserve">CONCLUIDO	</t>
        </is>
      </c>
      <c r="D280" t="n">
        <v>5.294</v>
      </c>
      <c r="E280" t="n">
        <v>18.89</v>
      </c>
      <c r="F280" t="n">
        <v>16.88</v>
      </c>
      <c r="G280" t="n">
        <v>144.66</v>
      </c>
      <c r="H280" t="n">
        <v>2.55</v>
      </c>
      <c r="I280" t="n">
        <v>7</v>
      </c>
      <c r="J280" t="n">
        <v>96.7</v>
      </c>
      <c r="K280" t="n">
        <v>35.1</v>
      </c>
      <c r="L280" t="n">
        <v>14</v>
      </c>
      <c r="M280" t="n">
        <v>5</v>
      </c>
      <c r="N280" t="n">
        <v>12.6</v>
      </c>
      <c r="O280" t="n">
        <v>12160.43</v>
      </c>
      <c r="P280" t="n">
        <v>115.73</v>
      </c>
      <c r="Q280" t="n">
        <v>183.26</v>
      </c>
      <c r="R280" t="n">
        <v>31.96</v>
      </c>
      <c r="S280" t="n">
        <v>26.24</v>
      </c>
      <c r="T280" t="n">
        <v>2003.15</v>
      </c>
      <c r="U280" t="n">
        <v>0.82</v>
      </c>
      <c r="V280" t="n">
        <v>0.9</v>
      </c>
      <c r="W280" t="n">
        <v>2.95</v>
      </c>
      <c r="X280" t="n">
        <v>0.12</v>
      </c>
      <c r="Y280" t="n">
        <v>0.5</v>
      </c>
      <c r="Z280" t="n">
        <v>10</v>
      </c>
    </row>
    <row r="281">
      <c r="A281" t="n">
        <v>14</v>
      </c>
      <c r="B281" t="n">
        <v>35</v>
      </c>
      <c r="C281" t="inlineStr">
        <is>
          <t xml:space="preserve">CONCLUIDO	</t>
        </is>
      </c>
      <c r="D281" t="n">
        <v>5.2924</v>
      </c>
      <c r="E281" t="n">
        <v>18.9</v>
      </c>
      <c r="F281" t="n">
        <v>16.88</v>
      </c>
      <c r="G281" t="n">
        <v>144.71</v>
      </c>
      <c r="H281" t="n">
        <v>2.69</v>
      </c>
      <c r="I281" t="n">
        <v>7</v>
      </c>
      <c r="J281" t="n">
        <v>97.94</v>
      </c>
      <c r="K281" t="n">
        <v>35.1</v>
      </c>
      <c r="L281" t="n">
        <v>15</v>
      </c>
      <c r="M281" t="n">
        <v>2</v>
      </c>
      <c r="N281" t="n">
        <v>12.84</v>
      </c>
      <c r="O281" t="n">
        <v>12313.51</v>
      </c>
      <c r="P281" t="n">
        <v>115.48</v>
      </c>
      <c r="Q281" t="n">
        <v>183.27</v>
      </c>
      <c r="R281" t="n">
        <v>32.06</v>
      </c>
      <c r="S281" t="n">
        <v>26.24</v>
      </c>
      <c r="T281" t="n">
        <v>2053.05</v>
      </c>
      <c r="U281" t="n">
        <v>0.82</v>
      </c>
      <c r="V281" t="n">
        <v>0.9</v>
      </c>
      <c r="W281" t="n">
        <v>2.95</v>
      </c>
      <c r="X281" t="n">
        <v>0.13</v>
      </c>
      <c r="Y281" t="n">
        <v>0.5</v>
      </c>
      <c r="Z281" t="n">
        <v>10</v>
      </c>
    </row>
    <row r="282">
      <c r="A282" t="n">
        <v>15</v>
      </c>
      <c r="B282" t="n">
        <v>35</v>
      </c>
      <c r="C282" t="inlineStr">
        <is>
          <t xml:space="preserve">CONCLUIDO	</t>
        </is>
      </c>
      <c r="D282" t="n">
        <v>5.293</v>
      </c>
      <c r="E282" t="n">
        <v>18.89</v>
      </c>
      <c r="F282" t="n">
        <v>16.88</v>
      </c>
      <c r="G282" t="n">
        <v>144.69</v>
      </c>
      <c r="H282" t="n">
        <v>2.84</v>
      </c>
      <c r="I282" t="n">
        <v>7</v>
      </c>
      <c r="J282" t="n">
        <v>99.19</v>
      </c>
      <c r="K282" t="n">
        <v>35.1</v>
      </c>
      <c r="L282" t="n">
        <v>16</v>
      </c>
      <c r="M282" t="n">
        <v>1</v>
      </c>
      <c r="N282" t="n">
        <v>13.09</v>
      </c>
      <c r="O282" t="n">
        <v>12466.97</v>
      </c>
      <c r="P282" t="n">
        <v>115.28</v>
      </c>
      <c r="Q282" t="n">
        <v>183.26</v>
      </c>
      <c r="R282" t="n">
        <v>32.06</v>
      </c>
      <c r="S282" t="n">
        <v>26.24</v>
      </c>
      <c r="T282" t="n">
        <v>2050.55</v>
      </c>
      <c r="U282" t="n">
        <v>0.82</v>
      </c>
      <c r="V282" t="n">
        <v>0.9</v>
      </c>
      <c r="W282" t="n">
        <v>2.95</v>
      </c>
      <c r="X282" t="n">
        <v>0.12</v>
      </c>
      <c r="Y282" t="n">
        <v>0.5</v>
      </c>
      <c r="Z282" t="n">
        <v>10</v>
      </c>
    </row>
    <row r="283">
      <c r="A283" t="n">
        <v>16</v>
      </c>
      <c r="B283" t="n">
        <v>35</v>
      </c>
      <c r="C283" t="inlineStr">
        <is>
          <t xml:space="preserve">CONCLUIDO	</t>
        </is>
      </c>
      <c r="D283" t="n">
        <v>5.2919</v>
      </c>
      <c r="E283" t="n">
        <v>18.9</v>
      </c>
      <c r="F283" t="n">
        <v>16.88</v>
      </c>
      <c r="G283" t="n">
        <v>144.72</v>
      </c>
      <c r="H283" t="n">
        <v>2.98</v>
      </c>
      <c r="I283" t="n">
        <v>7</v>
      </c>
      <c r="J283" t="n">
        <v>100.43</v>
      </c>
      <c r="K283" t="n">
        <v>35.1</v>
      </c>
      <c r="L283" t="n">
        <v>17</v>
      </c>
      <c r="M283" t="n">
        <v>0</v>
      </c>
      <c r="N283" t="n">
        <v>13.33</v>
      </c>
      <c r="O283" t="n">
        <v>12620.82</v>
      </c>
      <c r="P283" t="n">
        <v>116.07</v>
      </c>
      <c r="Q283" t="n">
        <v>183.26</v>
      </c>
      <c r="R283" t="n">
        <v>32.11</v>
      </c>
      <c r="S283" t="n">
        <v>26.24</v>
      </c>
      <c r="T283" t="n">
        <v>2078.68</v>
      </c>
      <c r="U283" t="n">
        <v>0.82</v>
      </c>
      <c r="V283" t="n">
        <v>0.9</v>
      </c>
      <c r="W283" t="n">
        <v>2.96</v>
      </c>
      <c r="X283" t="n">
        <v>0.13</v>
      </c>
      <c r="Y283" t="n">
        <v>0.5</v>
      </c>
      <c r="Z283" t="n">
        <v>10</v>
      </c>
    </row>
    <row r="284">
      <c r="A284" t="n">
        <v>0</v>
      </c>
      <c r="B284" t="n">
        <v>50</v>
      </c>
      <c r="C284" t="inlineStr">
        <is>
          <t xml:space="preserve">CONCLUIDO	</t>
        </is>
      </c>
      <c r="D284" t="n">
        <v>4.0763</v>
      </c>
      <c r="E284" t="n">
        <v>24.53</v>
      </c>
      <c r="F284" t="n">
        <v>19.5</v>
      </c>
      <c r="G284" t="n">
        <v>8.66</v>
      </c>
      <c r="H284" t="n">
        <v>0.16</v>
      </c>
      <c r="I284" t="n">
        <v>135</v>
      </c>
      <c r="J284" t="n">
        <v>107.41</v>
      </c>
      <c r="K284" t="n">
        <v>41.65</v>
      </c>
      <c r="L284" t="n">
        <v>1</v>
      </c>
      <c r="M284" t="n">
        <v>133</v>
      </c>
      <c r="N284" t="n">
        <v>14.77</v>
      </c>
      <c r="O284" t="n">
        <v>13481.73</v>
      </c>
      <c r="P284" t="n">
        <v>185.95</v>
      </c>
      <c r="Q284" t="n">
        <v>183.37</v>
      </c>
      <c r="R284" t="n">
        <v>113.75</v>
      </c>
      <c r="S284" t="n">
        <v>26.24</v>
      </c>
      <c r="T284" t="n">
        <v>42255.39</v>
      </c>
      <c r="U284" t="n">
        <v>0.23</v>
      </c>
      <c r="V284" t="n">
        <v>0.78</v>
      </c>
      <c r="W284" t="n">
        <v>3.15</v>
      </c>
      <c r="X284" t="n">
        <v>2.73</v>
      </c>
      <c r="Y284" t="n">
        <v>0.5</v>
      </c>
      <c r="Z284" t="n">
        <v>10</v>
      </c>
    </row>
    <row r="285">
      <c r="A285" t="n">
        <v>1</v>
      </c>
      <c r="B285" t="n">
        <v>50</v>
      </c>
      <c r="C285" t="inlineStr">
        <is>
          <t xml:space="preserve">CONCLUIDO	</t>
        </is>
      </c>
      <c r="D285" t="n">
        <v>4.6625</v>
      </c>
      <c r="E285" t="n">
        <v>21.45</v>
      </c>
      <c r="F285" t="n">
        <v>18.01</v>
      </c>
      <c r="G285" t="n">
        <v>17.15</v>
      </c>
      <c r="H285" t="n">
        <v>0.32</v>
      </c>
      <c r="I285" t="n">
        <v>63</v>
      </c>
      <c r="J285" t="n">
        <v>108.68</v>
      </c>
      <c r="K285" t="n">
        <v>41.65</v>
      </c>
      <c r="L285" t="n">
        <v>2</v>
      </c>
      <c r="M285" t="n">
        <v>61</v>
      </c>
      <c r="N285" t="n">
        <v>15.03</v>
      </c>
      <c r="O285" t="n">
        <v>13638.32</v>
      </c>
      <c r="P285" t="n">
        <v>171</v>
      </c>
      <c r="Q285" t="n">
        <v>183.32</v>
      </c>
      <c r="R285" t="n">
        <v>67.17</v>
      </c>
      <c r="S285" t="n">
        <v>26.24</v>
      </c>
      <c r="T285" t="n">
        <v>19325.05</v>
      </c>
      <c r="U285" t="n">
        <v>0.39</v>
      </c>
      <c r="V285" t="n">
        <v>0.84</v>
      </c>
      <c r="W285" t="n">
        <v>3.04</v>
      </c>
      <c r="X285" t="n">
        <v>1.25</v>
      </c>
      <c r="Y285" t="n">
        <v>0.5</v>
      </c>
      <c r="Z285" t="n">
        <v>10</v>
      </c>
    </row>
    <row r="286">
      <c r="A286" t="n">
        <v>2</v>
      </c>
      <c r="B286" t="n">
        <v>50</v>
      </c>
      <c r="C286" t="inlineStr">
        <is>
          <t xml:space="preserve">CONCLUIDO	</t>
        </is>
      </c>
      <c r="D286" t="n">
        <v>4.8764</v>
      </c>
      <c r="E286" t="n">
        <v>20.51</v>
      </c>
      <c r="F286" t="n">
        <v>17.56</v>
      </c>
      <c r="G286" t="n">
        <v>25.7</v>
      </c>
      <c r="H286" t="n">
        <v>0.48</v>
      </c>
      <c r="I286" t="n">
        <v>41</v>
      </c>
      <c r="J286" t="n">
        <v>109.96</v>
      </c>
      <c r="K286" t="n">
        <v>41.65</v>
      </c>
      <c r="L286" t="n">
        <v>3</v>
      </c>
      <c r="M286" t="n">
        <v>39</v>
      </c>
      <c r="N286" t="n">
        <v>15.31</v>
      </c>
      <c r="O286" t="n">
        <v>13795.21</v>
      </c>
      <c r="P286" t="n">
        <v>165.85</v>
      </c>
      <c r="Q286" t="n">
        <v>183.36</v>
      </c>
      <c r="R286" t="n">
        <v>53.02</v>
      </c>
      <c r="S286" t="n">
        <v>26.24</v>
      </c>
      <c r="T286" t="n">
        <v>12360.23</v>
      </c>
      <c r="U286" t="n">
        <v>0.5</v>
      </c>
      <c r="V286" t="n">
        <v>0.87</v>
      </c>
      <c r="W286" t="n">
        <v>3.01</v>
      </c>
      <c r="X286" t="n">
        <v>0.8</v>
      </c>
      <c r="Y286" t="n">
        <v>0.5</v>
      </c>
      <c r="Z286" t="n">
        <v>10</v>
      </c>
    </row>
    <row r="287">
      <c r="A287" t="n">
        <v>3</v>
      </c>
      <c r="B287" t="n">
        <v>50</v>
      </c>
      <c r="C287" t="inlineStr">
        <is>
          <t xml:space="preserve">CONCLUIDO	</t>
        </is>
      </c>
      <c r="D287" t="n">
        <v>4.9789</v>
      </c>
      <c r="E287" t="n">
        <v>20.08</v>
      </c>
      <c r="F287" t="n">
        <v>17.36</v>
      </c>
      <c r="G287" t="n">
        <v>33.6</v>
      </c>
      <c r="H287" t="n">
        <v>0.63</v>
      </c>
      <c r="I287" t="n">
        <v>31</v>
      </c>
      <c r="J287" t="n">
        <v>111.23</v>
      </c>
      <c r="K287" t="n">
        <v>41.65</v>
      </c>
      <c r="L287" t="n">
        <v>4</v>
      </c>
      <c r="M287" t="n">
        <v>29</v>
      </c>
      <c r="N287" t="n">
        <v>15.58</v>
      </c>
      <c r="O287" t="n">
        <v>13952.52</v>
      </c>
      <c r="P287" t="n">
        <v>163.21</v>
      </c>
      <c r="Q287" t="n">
        <v>183.27</v>
      </c>
      <c r="R287" t="n">
        <v>46.86</v>
      </c>
      <c r="S287" t="n">
        <v>26.24</v>
      </c>
      <c r="T287" t="n">
        <v>9332.9</v>
      </c>
      <c r="U287" t="n">
        <v>0.5600000000000001</v>
      </c>
      <c r="V287" t="n">
        <v>0.88</v>
      </c>
      <c r="W287" t="n">
        <v>2.99</v>
      </c>
      <c r="X287" t="n">
        <v>0.6</v>
      </c>
      <c r="Y287" t="n">
        <v>0.5</v>
      </c>
      <c r="Z287" t="n">
        <v>10</v>
      </c>
    </row>
    <row r="288">
      <c r="A288" t="n">
        <v>4</v>
      </c>
      <c r="B288" t="n">
        <v>50</v>
      </c>
      <c r="C288" t="inlineStr">
        <is>
          <t xml:space="preserve">CONCLUIDO	</t>
        </is>
      </c>
      <c r="D288" t="n">
        <v>5.0563</v>
      </c>
      <c r="E288" t="n">
        <v>19.78</v>
      </c>
      <c r="F288" t="n">
        <v>17.21</v>
      </c>
      <c r="G288" t="n">
        <v>43.02</v>
      </c>
      <c r="H288" t="n">
        <v>0.78</v>
      </c>
      <c r="I288" t="n">
        <v>24</v>
      </c>
      <c r="J288" t="n">
        <v>112.51</v>
      </c>
      <c r="K288" t="n">
        <v>41.65</v>
      </c>
      <c r="L288" t="n">
        <v>5</v>
      </c>
      <c r="M288" t="n">
        <v>22</v>
      </c>
      <c r="N288" t="n">
        <v>15.86</v>
      </c>
      <c r="O288" t="n">
        <v>14110.24</v>
      </c>
      <c r="P288" t="n">
        <v>160.83</v>
      </c>
      <c r="Q288" t="n">
        <v>183.27</v>
      </c>
      <c r="R288" t="n">
        <v>42.14</v>
      </c>
      <c r="S288" t="n">
        <v>26.24</v>
      </c>
      <c r="T288" t="n">
        <v>7007.65</v>
      </c>
      <c r="U288" t="n">
        <v>0.62</v>
      </c>
      <c r="V288" t="n">
        <v>0.88</v>
      </c>
      <c r="W288" t="n">
        <v>2.98</v>
      </c>
      <c r="X288" t="n">
        <v>0.45</v>
      </c>
      <c r="Y288" t="n">
        <v>0.5</v>
      </c>
      <c r="Z288" t="n">
        <v>10</v>
      </c>
    </row>
    <row r="289">
      <c r="A289" t="n">
        <v>5</v>
      </c>
      <c r="B289" t="n">
        <v>50</v>
      </c>
      <c r="C289" t="inlineStr">
        <is>
          <t xml:space="preserve">CONCLUIDO	</t>
        </is>
      </c>
      <c r="D289" t="n">
        <v>5.1014</v>
      </c>
      <c r="E289" t="n">
        <v>19.6</v>
      </c>
      <c r="F289" t="n">
        <v>17.12</v>
      </c>
      <c r="G289" t="n">
        <v>51.37</v>
      </c>
      <c r="H289" t="n">
        <v>0.93</v>
      </c>
      <c r="I289" t="n">
        <v>20</v>
      </c>
      <c r="J289" t="n">
        <v>113.79</v>
      </c>
      <c r="K289" t="n">
        <v>41.65</v>
      </c>
      <c r="L289" t="n">
        <v>6</v>
      </c>
      <c r="M289" t="n">
        <v>18</v>
      </c>
      <c r="N289" t="n">
        <v>16.14</v>
      </c>
      <c r="O289" t="n">
        <v>14268.39</v>
      </c>
      <c r="P289" t="n">
        <v>159.09</v>
      </c>
      <c r="Q289" t="n">
        <v>183.27</v>
      </c>
      <c r="R289" t="n">
        <v>39.57</v>
      </c>
      <c r="S289" t="n">
        <v>26.24</v>
      </c>
      <c r="T289" t="n">
        <v>5739.18</v>
      </c>
      <c r="U289" t="n">
        <v>0.66</v>
      </c>
      <c r="V289" t="n">
        <v>0.89</v>
      </c>
      <c r="W289" t="n">
        <v>2.97</v>
      </c>
      <c r="X289" t="n">
        <v>0.37</v>
      </c>
      <c r="Y289" t="n">
        <v>0.5</v>
      </c>
      <c r="Z289" t="n">
        <v>10</v>
      </c>
    </row>
    <row r="290">
      <c r="A290" t="n">
        <v>6</v>
      </c>
      <c r="B290" t="n">
        <v>50</v>
      </c>
      <c r="C290" t="inlineStr">
        <is>
          <t xml:space="preserve">CONCLUIDO	</t>
        </is>
      </c>
      <c r="D290" t="n">
        <v>5.1216</v>
      </c>
      <c r="E290" t="n">
        <v>19.53</v>
      </c>
      <c r="F290" t="n">
        <v>17.09</v>
      </c>
      <c r="G290" t="n">
        <v>56.96</v>
      </c>
      <c r="H290" t="n">
        <v>1.07</v>
      </c>
      <c r="I290" t="n">
        <v>18</v>
      </c>
      <c r="J290" t="n">
        <v>115.08</v>
      </c>
      <c r="K290" t="n">
        <v>41.65</v>
      </c>
      <c r="L290" t="n">
        <v>7</v>
      </c>
      <c r="M290" t="n">
        <v>16</v>
      </c>
      <c r="N290" t="n">
        <v>16.43</v>
      </c>
      <c r="O290" t="n">
        <v>14426.96</v>
      </c>
      <c r="P290" t="n">
        <v>157.93</v>
      </c>
      <c r="Q290" t="n">
        <v>183.26</v>
      </c>
      <c r="R290" t="n">
        <v>38.66</v>
      </c>
      <c r="S290" t="n">
        <v>26.24</v>
      </c>
      <c r="T290" t="n">
        <v>5297.63</v>
      </c>
      <c r="U290" t="n">
        <v>0.68</v>
      </c>
      <c r="V290" t="n">
        <v>0.89</v>
      </c>
      <c r="W290" t="n">
        <v>2.97</v>
      </c>
      <c r="X290" t="n">
        <v>0.33</v>
      </c>
      <c r="Y290" t="n">
        <v>0.5</v>
      </c>
      <c r="Z290" t="n">
        <v>10</v>
      </c>
    </row>
    <row r="291">
      <c r="A291" t="n">
        <v>7</v>
      </c>
      <c r="B291" t="n">
        <v>50</v>
      </c>
      <c r="C291" t="inlineStr">
        <is>
          <t xml:space="preserve">CONCLUIDO	</t>
        </is>
      </c>
      <c r="D291" t="n">
        <v>5.1423</v>
      </c>
      <c r="E291" t="n">
        <v>19.45</v>
      </c>
      <c r="F291" t="n">
        <v>17.05</v>
      </c>
      <c r="G291" t="n">
        <v>63.96</v>
      </c>
      <c r="H291" t="n">
        <v>1.21</v>
      </c>
      <c r="I291" t="n">
        <v>16</v>
      </c>
      <c r="J291" t="n">
        <v>116.37</v>
      </c>
      <c r="K291" t="n">
        <v>41.65</v>
      </c>
      <c r="L291" t="n">
        <v>8</v>
      </c>
      <c r="M291" t="n">
        <v>14</v>
      </c>
      <c r="N291" t="n">
        <v>16.72</v>
      </c>
      <c r="O291" t="n">
        <v>14585.96</v>
      </c>
      <c r="P291" t="n">
        <v>157.12</v>
      </c>
      <c r="Q291" t="n">
        <v>183.28</v>
      </c>
      <c r="R291" t="n">
        <v>37.6</v>
      </c>
      <c r="S291" t="n">
        <v>26.24</v>
      </c>
      <c r="T291" t="n">
        <v>4776.5</v>
      </c>
      <c r="U291" t="n">
        <v>0.7</v>
      </c>
      <c r="V291" t="n">
        <v>0.89</v>
      </c>
      <c r="W291" t="n">
        <v>2.96</v>
      </c>
      <c r="X291" t="n">
        <v>0.3</v>
      </c>
      <c r="Y291" t="n">
        <v>0.5</v>
      </c>
      <c r="Z291" t="n">
        <v>10</v>
      </c>
    </row>
    <row r="292">
      <c r="A292" t="n">
        <v>8</v>
      </c>
      <c r="B292" t="n">
        <v>50</v>
      </c>
      <c r="C292" t="inlineStr">
        <is>
          <t xml:space="preserve">CONCLUIDO	</t>
        </is>
      </c>
      <c r="D292" t="n">
        <v>5.1643</v>
      </c>
      <c r="E292" t="n">
        <v>19.36</v>
      </c>
      <c r="F292" t="n">
        <v>17.02</v>
      </c>
      <c r="G292" t="n">
        <v>72.93000000000001</v>
      </c>
      <c r="H292" t="n">
        <v>1.35</v>
      </c>
      <c r="I292" t="n">
        <v>14</v>
      </c>
      <c r="J292" t="n">
        <v>117.66</v>
      </c>
      <c r="K292" t="n">
        <v>41.65</v>
      </c>
      <c r="L292" t="n">
        <v>9</v>
      </c>
      <c r="M292" t="n">
        <v>12</v>
      </c>
      <c r="N292" t="n">
        <v>17.01</v>
      </c>
      <c r="O292" t="n">
        <v>14745.39</v>
      </c>
      <c r="P292" t="n">
        <v>155.95</v>
      </c>
      <c r="Q292" t="n">
        <v>183.26</v>
      </c>
      <c r="R292" t="n">
        <v>36.56</v>
      </c>
      <c r="S292" t="n">
        <v>26.24</v>
      </c>
      <c r="T292" t="n">
        <v>4267.12</v>
      </c>
      <c r="U292" t="n">
        <v>0.72</v>
      </c>
      <c r="V292" t="n">
        <v>0.89</v>
      </c>
      <c r="W292" t="n">
        <v>2.96</v>
      </c>
      <c r="X292" t="n">
        <v>0.26</v>
      </c>
      <c r="Y292" t="n">
        <v>0.5</v>
      </c>
      <c r="Z292" t="n">
        <v>10</v>
      </c>
    </row>
    <row r="293">
      <c r="A293" t="n">
        <v>9</v>
      </c>
      <c r="B293" t="n">
        <v>50</v>
      </c>
      <c r="C293" t="inlineStr">
        <is>
          <t xml:space="preserve">CONCLUIDO	</t>
        </is>
      </c>
      <c r="D293" t="n">
        <v>5.1759</v>
      </c>
      <c r="E293" t="n">
        <v>19.32</v>
      </c>
      <c r="F293" t="n">
        <v>17</v>
      </c>
      <c r="G293" t="n">
        <v>78.44</v>
      </c>
      <c r="H293" t="n">
        <v>1.48</v>
      </c>
      <c r="I293" t="n">
        <v>13</v>
      </c>
      <c r="J293" t="n">
        <v>118.96</v>
      </c>
      <c r="K293" t="n">
        <v>41.65</v>
      </c>
      <c r="L293" t="n">
        <v>10</v>
      </c>
      <c r="M293" t="n">
        <v>11</v>
      </c>
      <c r="N293" t="n">
        <v>17.31</v>
      </c>
      <c r="O293" t="n">
        <v>14905.25</v>
      </c>
      <c r="P293" t="n">
        <v>154.67</v>
      </c>
      <c r="Q293" t="n">
        <v>183.28</v>
      </c>
      <c r="R293" t="n">
        <v>35.68</v>
      </c>
      <c r="S293" t="n">
        <v>26.24</v>
      </c>
      <c r="T293" t="n">
        <v>3829.95</v>
      </c>
      <c r="U293" t="n">
        <v>0.74</v>
      </c>
      <c r="V293" t="n">
        <v>0.9</v>
      </c>
      <c r="W293" t="n">
        <v>2.96</v>
      </c>
      <c r="X293" t="n">
        <v>0.24</v>
      </c>
      <c r="Y293" t="n">
        <v>0.5</v>
      </c>
      <c r="Z293" t="n">
        <v>10</v>
      </c>
    </row>
    <row r="294">
      <c r="A294" t="n">
        <v>10</v>
      </c>
      <c r="B294" t="n">
        <v>50</v>
      </c>
      <c r="C294" t="inlineStr">
        <is>
          <t xml:space="preserve">CONCLUIDO	</t>
        </is>
      </c>
      <c r="D294" t="n">
        <v>5.1971</v>
      </c>
      <c r="E294" t="n">
        <v>19.24</v>
      </c>
      <c r="F294" t="n">
        <v>16.96</v>
      </c>
      <c r="G294" t="n">
        <v>92.51000000000001</v>
      </c>
      <c r="H294" t="n">
        <v>1.61</v>
      </c>
      <c r="I294" t="n">
        <v>11</v>
      </c>
      <c r="J294" t="n">
        <v>120.26</v>
      </c>
      <c r="K294" t="n">
        <v>41.65</v>
      </c>
      <c r="L294" t="n">
        <v>11</v>
      </c>
      <c r="M294" t="n">
        <v>9</v>
      </c>
      <c r="N294" t="n">
        <v>17.61</v>
      </c>
      <c r="O294" t="n">
        <v>15065.56</v>
      </c>
      <c r="P294" t="n">
        <v>153.33</v>
      </c>
      <c r="Q294" t="n">
        <v>183.27</v>
      </c>
      <c r="R294" t="n">
        <v>34.62</v>
      </c>
      <c r="S294" t="n">
        <v>26.24</v>
      </c>
      <c r="T294" t="n">
        <v>3311.75</v>
      </c>
      <c r="U294" t="n">
        <v>0.76</v>
      </c>
      <c r="V294" t="n">
        <v>0.9</v>
      </c>
      <c r="W294" t="n">
        <v>2.96</v>
      </c>
      <c r="X294" t="n">
        <v>0.2</v>
      </c>
      <c r="Y294" t="n">
        <v>0.5</v>
      </c>
      <c r="Z294" t="n">
        <v>10</v>
      </c>
    </row>
    <row r="295">
      <c r="A295" t="n">
        <v>11</v>
      </c>
      <c r="B295" t="n">
        <v>50</v>
      </c>
      <c r="C295" t="inlineStr">
        <is>
          <t xml:space="preserve">CONCLUIDO	</t>
        </is>
      </c>
      <c r="D295" t="n">
        <v>5.1999</v>
      </c>
      <c r="E295" t="n">
        <v>19.23</v>
      </c>
      <c r="F295" t="n">
        <v>16.95</v>
      </c>
      <c r="G295" t="n">
        <v>92.45999999999999</v>
      </c>
      <c r="H295" t="n">
        <v>1.74</v>
      </c>
      <c r="I295" t="n">
        <v>11</v>
      </c>
      <c r="J295" t="n">
        <v>121.56</v>
      </c>
      <c r="K295" t="n">
        <v>41.65</v>
      </c>
      <c r="L295" t="n">
        <v>12</v>
      </c>
      <c r="M295" t="n">
        <v>9</v>
      </c>
      <c r="N295" t="n">
        <v>17.91</v>
      </c>
      <c r="O295" t="n">
        <v>15226.31</v>
      </c>
      <c r="P295" t="n">
        <v>152.78</v>
      </c>
      <c r="Q295" t="n">
        <v>183.27</v>
      </c>
      <c r="R295" t="n">
        <v>34.21</v>
      </c>
      <c r="S295" t="n">
        <v>26.24</v>
      </c>
      <c r="T295" t="n">
        <v>3106.56</v>
      </c>
      <c r="U295" t="n">
        <v>0.77</v>
      </c>
      <c r="V295" t="n">
        <v>0.9</v>
      </c>
      <c r="W295" t="n">
        <v>2.96</v>
      </c>
      <c r="X295" t="n">
        <v>0.19</v>
      </c>
      <c r="Y295" t="n">
        <v>0.5</v>
      </c>
      <c r="Z295" t="n">
        <v>10</v>
      </c>
    </row>
    <row r="296">
      <c r="A296" t="n">
        <v>12</v>
      </c>
      <c r="B296" t="n">
        <v>50</v>
      </c>
      <c r="C296" t="inlineStr">
        <is>
          <t xml:space="preserve">CONCLUIDO	</t>
        </is>
      </c>
      <c r="D296" t="n">
        <v>5.2111</v>
      </c>
      <c r="E296" t="n">
        <v>19.19</v>
      </c>
      <c r="F296" t="n">
        <v>16.93</v>
      </c>
      <c r="G296" t="n">
        <v>101.59</v>
      </c>
      <c r="H296" t="n">
        <v>1.87</v>
      </c>
      <c r="I296" t="n">
        <v>10</v>
      </c>
      <c r="J296" t="n">
        <v>122.87</v>
      </c>
      <c r="K296" t="n">
        <v>41.65</v>
      </c>
      <c r="L296" t="n">
        <v>13</v>
      </c>
      <c r="M296" t="n">
        <v>8</v>
      </c>
      <c r="N296" t="n">
        <v>18.22</v>
      </c>
      <c r="O296" t="n">
        <v>15387.5</v>
      </c>
      <c r="P296" t="n">
        <v>152.2</v>
      </c>
      <c r="Q296" t="n">
        <v>183.26</v>
      </c>
      <c r="R296" t="n">
        <v>33.71</v>
      </c>
      <c r="S296" t="n">
        <v>26.24</v>
      </c>
      <c r="T296" t="n">
        <v>2859.88</v>
      </c>
      <c r="U296" t="n">
        <v>0.78</v>
      </c>
      <c r="V296" t="n">
        <v>0.9</v>
      </c>
      <c r="W296" t="n">
        <v>2.96</v>
      </c>
      <c r="X296" t="n">
        <v>0.18</v>
      </c>
      <c r="Y296" t="n">
        <v>0.5</v>
      </c>
      <c r="Z296" t="n">
        <v>10</v>
      </c>
    </row>
    <row r="297">
      <c r="A297" t="n">
        <v>13</v>
      </c>
      <c r="B297" t="n">
        <v>50</v>
      </c>
      <c r="C297" t="inlineStr">
        <is>
          <t xml:space="preserve">CONCLUIDO	</t>
        </is>
      </c>
      <c r="D297" t="n">
        <v>5.2194</v>
      </c>
      <c r="E297" t="n">
        <v>19.16</v>
      </c>
      <c r="F297" t="n">
        <v>16.92</v>
      </c>
      <c r="G297" t="n">
        <v>112.82</v>
      </c>
      <c r="H297" t="n">
        <v>1.99</v>
      </c>
      <c r="I297" t="n">
        <v>9</v>
      </c>
      <c r="J297" t="n">
        <v>124.18</v>
      </c>
      <c r="K297" t="n">
        <v>41.65</v>
      </c>
      <c r="L297" t="n">
        <v>14</v>
      </c>
      <c r="M297" t="n">
        <v>7</v>
      </c>
      <c r="N297" t="n">
        <v>18.53</v>
      </c>
      <c r="O297" t="n">
        <v>15549.15</v>
      </c>
      <c r="P297" t="n">
        <v>150.86</v>
      </c>
      <c r="Q297" t="n">
        <v>183.26</v>
      </c>
      <c r="R297" t="n">
        <v>33.34</v>
      </c>
      <c r="S297" t="n">
        <v>26.24</v>
      </c>
      <c r="T297" t="n">
        <v>2680.85</v>
      </c>
      <c r="U297" t="n">
        <v>0.79</v>
      </c>
      <c r="V297" t="n">
        <v>0.9</v>
      </c>
      <c r="W297" t="n">
        <v>2.96</v>
      </c>
      <c r="X297" t="n">
        <v>0.17</v>
      </c>
      <c r="Y297" t="n">
        <v>0.5</v>
      </c>
      <c r="Z297" t="n">
        <v>10</v>
      </c>
    </row>
    <row r="298">
      <c r="A298" t="n">
        <v>14</v>
      </c>
      <c r="B298" t="n">
        <v>50</v>
      </c>
      <c r="C298" t="inlineStr">
        <is>
          <t xml:space="preserve">CONCLUIDO	</t>
        </is>
      </c>
      <c r="D298" t="n">
        <v>5.2207</v>
      </c>
      <c r="E298" t="n">
        <v>19.15</v>
      </c>
      <c r="F298" t="n">
        <v>16.92</v>
      </c>
      <c r="G298" t="n">
        <v>112.79</v>
      </c>
      <c r="H298" t="n">
        <v>2.11</v>
      </c>
      <c r="I298" t="n">
        <v>9</v>
      </c>
      <c r="J298" t="n">
        <v>125.49</v>
      </c>
      <c r="K298" t="n">
        <v>41.65</v>
      </c>
      <c r="L298" t="n">
        <v>15</v>
      </c>
      <c r="M298" t="n">
        <v>7</v>
      </c>
      <c r="N298" t="n">
        <v>18.84</v>
      </c>
      <c r="O298" t="n">
        <v>15711.24</v>
      </c>
      <c r="P298" t="n">
        <v>150.11</v>
      </c>
      <c r="Q298" t="n">
        <v>183.26</v>
      </c>
      <c r="R298" t="n">
        <v>33.29</v>
      </c>
      <c r="S298" t="n">
        <v>26.24</v>
      </c>
      <c r="T298" t="n">
        <v>2657.35</v>
      </c>
      <c r="U298" t="n">
        <v>0.79</v>
      </c>
      <c r="V298" t="n">
        <v>0.9</v>
      </c>
      <c r="W298" t="n">
        <v>2.95</v>
      </c>
      <c r="X298" t="n">
        <v>0.16</v>
      </c>
      <c r="Y298" t="n">
        <v>0.5</v>
      </c>
      <c r="Z298" t="n">
        <v>10</v>
      </c>
    </row>
    <row r="299">
      <c r="A299" t="n">
        <v>15</v>
      </c>
      <c r="B299" t="n">
        <v>50</v>
      </c>
      <c r="C299" t="inlineStr">
        <is>
          <t xml:space="preserve">CONCLUIDO	</t>
        </is>
      </c>
      <c r="D299" t="n">
        <v>5.2323</v>
      </c>
      <c r="E299" t="n">
        <v>19.11</v>
      </c>
      <c r="F299" t="n">
        <v>16.9</v>
      </c>
      <c r="G299" t="n">
        <v>126.74</v>
      </c>
      <c r="H299" t="n">
        <v>2.23</v>
      </c>
      <c r="I299" t="n">
        <v>8</v>
      </c>
      <c r="J299" t="n">
        <v>126.81</v>
      </c>
      <c r="K299" t="n">
        <v>41.65</v>
      </c>
      <c r="L299" t="n">
        <v>16</v>
      </c>
      <c r="M299" t="n">
        <v>6</v>
      </c>
      <c r="N299" t="n">
        <v>19.16</v>
      </c>
      <c r="O299" t="n">
        <v>15873.8</v>
      </c>
      <c r="P299" t="n">
        <v>149.42</v>
      </c>
      <c r="Q299" t="n">
        <v>183.26</v>
      </c>
      <c r="R299" t="n">
        <v>32.65</v>
      </c>
      <c r="S299" t="n">
        <v>26.24</v>
      </c>
      <c r="T299" t="n">
        <v>2340.52</v>
      </c>
      <c r="U299" t="n">
        <v>0.8</v>
      </c>
      <c r="V299" t="n">
        <v>0.9</v>
      </c>
      <c r="W299" t="n">
        <v>2.95</v>
      </c>
      <c r="X299" t="n">
        <v>0.14</v>
      </c>
      <c r="Y299" t="n">
        <v>0.5</v>
      </c>
      <c r="Z299" t="n">
        <v>10</v>
      </c>
    </row>
    <row r="300">
      <c r="A300" t="n">
        <v>16</v>
      </c>
      <c r="B300" t="n">
        <v>50</v>
      </c>
      <c r="C300" t="inlineStr">
        <is>
          <t xml:space="preserve">CONCLUIDO	</t>
        </is>
      </c>
      <c r="D300" t="n">
        <v>5.2339</v>
      </c>
      <c r="E300" t="n">
        <v>19.11</v>
      </c>
      <c r="F300" t="n">
        <v>16.89</v>
      </c>
      <c r="G300" t="n">
        <v>126.69</v>
      </c>
      <c r="H300" t="n">
        <v>2.34</v>
      </c>
      <c r="I300" t="n">
        <v>8</v>
      </c>
      <c r="J300" t="n">
        <v>128.13</v>
      </c>
      <c r="K300" t="n">
        <v>41.65</v>
      </c>
      <c r="L300" t="n">
        <v>17</v>
      </c>
      <c r="M300" t="n">
        <v>6</v>
      </c>
      <c r="N300" t="n">
        <v>19.48</v>
      </c>
      <c r="O300" t="n">
        <v>16036.82</v>
      </c>
      <c r="P300" t="n">
        <v>148.57</v>
      </c>
      <c r="Q300" t="n">
        <v>183.26</v>
      </c>
      <c r="R300" t="n">
        <v>32.51</v>
      </c>
      <c r="S300" t="n">
        <v>26.24</v>
      </c>
      <c r="T300" t="n">
        <v>2269.63</v>
      </c>
      <c r="U300" t="n">
        <v>0.8100000000000001</v>
      </c>
      <c r="V300" t="n">
        <v>0.9</v>
      </c>
      <c r="W300" t="n">
        <v>2.95</v>
      </c>
      <c r="X300" t="n">
        <v>0.14</v>
      </c>
      <c r="Y300" t="n">
        <v>0.5</v>
      </c>
      <c r="Z300" t="n">
        <v>10</v>
      </c>
    </row>
    <row r="301">
      <c r="A301" t="n">
        <v>17</v>
      </c>
      <c r="B301" t="n">
        <v>50</v>
      </c>
      <c r="C301" t="inlineStr">
        <is>
          <t xml:space="preserve">CONCLUIDO	</t>
        </is>
      </c>
      <c r="D301" t="n">
        <v>5.2438</v>
      </c>
      <c r="E301" t="n">
        <v>19.07</v>
      </c>
      <c r="F301" t="n">
        <v>16.88</v>
      </c>
      <c r="G301" t="n">
        <v>144.67</v>
      </c>
      <c r="H301" t="n">
        <v>2.46</v>
      </c>
      <c r="I301" t="n">
        <v>7</v>
      </c>
      <c r="J301" t="n">
        <v>129.46</v>
      </c>
      <c r="K301" t="n">
        <v>41.65</v>
      </c>
      <c r="L301" t="n">
        <v>18</v>
      </c>
      <c r="M301" t="n">
        <v>5</v>
      </c>
      <c r="N301" t="n">
        <v>19.81</v>
      </c>
      <c r="O301" t="n">
        <v>16200.3</v>
      </c>
      <c r="P301" t="n">
        <v>147.77</v>
      </c>
      <c r="Q301" t="n">
        <v>183.27</v>
      </c>
      <c r="R301" t="n">
        <v>32.1</v>
      </c>
      <c r="S301" t="n">
        <v>26.24</v>
      </c>
      <c r="T301" t="n">
        <v>2072.85</v>
      </c>
      <c r="U301" t="n">
        <v>0.82</v>
      </c>
      <c r="V301" t="n">
        <v>0.9</v>
      </c>
      <c r="W301" t="n">
        <v>2.95</v>
      </c>
      <c r="X301" t="n">
        <v>0.12</v>
      </c>
      <c r="Y301" t="n">
        <v>0.5</v>
      </c>
      <c r="Z301" t="n">
        <v>10</v>
      </c>
    </row>
    <row r="302">
      <c r="A302" t="n">
        <v>18</v>
      </c>
      <c r="B302" t="n">
        <v>50</v>
      </c>
      <c r="C302" t="inlineStr">
        <is>
          <t xml:space="preserve">CONCLUIDO	</t>
        </is>
      </c>
      <c r="D302" t="n">
        <v>5.2443</v>
      </c>
      <c r="E302" t="n">
        <v>19.07</v>
      </c>
      <c r="F302" t="n">
        <v>16.88</v>
      </c>
      <c r="G302" t="n">
        <v>144.66</v>
      </c>
      <c r="H302" t="n">
        <v>2.57</v>
      </c>
      <c r="I302" t="n">
        <v>7</v>
      </c>
      <c r="J302" t="n">
        <v>130.79</v>
      </c>
      <c r="K302" t="n">
        <v>41.65</v>
      </c>
      <c r="L302" t="n">
        <v>19</v>
      </c>
      <c r="M302" t="n">
        <v>5</v>
      </c>
      <c r="N302" t="n">
        <v>20.14</v>
      </c>
      <c r="O302" t="n">
        <v>16364.25</v>
      </c>
      <c r="P302" t="n">
        <v>147.26</v>
      </c>
      <c r="Q302" t="n">
        <v>183.26</v>
      </c>
      <c r="R302" t="n">
        <v>32.03</v>
      </c>
      <c r="S302" t="n">
        <v>26.24</v>
      </c>
      <c r="T302" t="n">
        <v>2037.55</v>
      </c>
      <c r="U302" t="n">
        <v>0.82</v>
      </c>
      <c r="V302" t="n">
        <v>0.9</v>
      </c>
      <c r="W302" t="n">
        <v>2.95</v>
      </c>
      <c r="X302" t="n">
        <v>0.12</v>
      </c>
      <c r="Y302" t="n">
        <v>0.5</v>
      </c>
      <c r="Z302" t="n">
        <v>10</v>
      </c>
    </row>
    <row r="303">
      <c r="A303" t="n">
        <v>19</v>
      </c>
      <c r="B303" t="n">
        <v>50</v>
      </c>
      <c r="C303" t="inlineStr">
        <is>
          <t xml:space="preserve">CONCLUIDO	</t>
        </is>
      </c>
      <c r="D303" t="n">
        <v>5.2429</v>
      </c>
      <c r="E303" t="n">
        <v>19.07</v>
      </c>
      <c r="F303" t="n">
        <v>16.88</v>
      </c>
      <c r="G303" t="n">
        <v>144.7</v>
      </c>
      <c r="H303" t="n">
        <v>2.67</v>
      </c>
      <c r="I303" t="n">
        <v>7</v>
      </c>
      <c r="J303" t="n">
        <v>132.12</v>
      </c>
      <c r="K303" t="n">
        <v>41.65</v>
      </c>
      <c r="L303" t="n">
        <v>20</v>
      </c>
      <c r="M303" t="n">
        <v>5</v>
      </c>
      <c r="N303" t="n">
        <v>20.47</v>
      </c>
      <c r="O303" t="n">
        <v>16528.68</v>
      </c>
      <c r="P303" t="n">
        <v>145.54</v>
      </c>
      <c r="Q303" t="n">
        <v>183.26</v>
      </c>
      <c r="R303" t="n">
        <v>32.15</v>
      </c>
      <c r="S303" t="n">
        <v>26.24</v>
      </c>
      <c r="T303" t="n">
        <v>2098.51</v>
      </c>
      <c r="U303" t="n">
        <v>0.82</v>
      </c>
      <c r="V303" t="n">
        <v>0.9</v>
      </c>
      <c r="W303" t="n">
        <v>2.95</v>
      </c>
      <c r="X303" t="n">
        <v>0.13</v>
      </c>
      <c r="Y303" t="n">
        <v>0.5</v>
      </c>
      <c r="Z303" t="n">
        <v>10</v>
      </c>
    </row>
    <row r="304">
      <c r="A304" t="n">
        <v>20</v>
      </c>
      <c r="B304" t="n">
        <v>50</v>
      </c>
      <c r="C304" t="inlineStr">
        <is>
          <t xml:space="preserve">CONCLUIDO	</t>
        </is>
      </c>
      <c r="D304" t="n">
        <v>5.2593</v>
      </c>
      <c r="E304" t="n">
        <v>19.01</v>
      </c>
      <c r="F304" t="n">
        <v>16.84</v>
      </c>
      <c r="G304" t="n">
        <v>168.44</v>
      </c>
      <c r="H304" t="n">
        <v>2.78</v>
      </c>
      <c r="I304" t="n">
        <v>6</v>
      </c>
      <c r="J304" t="n">
        <v>133.46</v>
      </c>
      <c r="K304" t="n">
        <v>41.65</v>
      </c>
      <c r="L304" t="n">
        <v>21</v>
      </c>
      <c r="M304" t="n">
        <v>4</v>
      </c>
      <c r="N304" t="n">
        <v>20.81</v>
      </c>
      <c r="O304" t="n">
        <v>16693.59</v>
      </c>
      <c r="P304" t="n">
        <v>143.84</v>
      </c>
      <c r="Q304" t="n">
        <v>183.26</v>
      </c>
      <c r="R304" t="n">
        <v>31.03</v>
      </c>
      <c r="S304" t="n">
        <v>26.24</v>
      </c>
      <c r="T304" t="n">
        <v>1539.54</v>
      </c>
      <c r="U304" t="n">
        <v>0.85</v>
      </c>
      <c r="V304" t="n">
        <v>0.9</v>
      </c>
      <c r="W304" t="n">
        <v>2.95</v>
      </c>
      <c r="X304" t="n">
        <v>0.09</v>
      </c>
      <c r="Y304" t="n">
        <v>0.5</v>
      </c>
      <c r="Z304" t="n">
        <v>10</v>
      </c>
    </row>
    <row r="305">
      <c r="A305" t="n">
        <v>21</v>
      </c>
      <c r="B305" t="n">
        <v>50</v>
      </c>
      <c r="C305" t="inlineStr">
        <is>
          <t xml:space="preserve">CONCLUIDO	</t>
        </is>
      </c>
      <c r="D305" t="n">
        <v>5.2575</v>
      </c>
      <c r="E305" t="n">
        <v>19.02</v>
      </c>
      <c r="F305" t="n">
        <v>16.85</v>
      </c>
      <c r="G305" t="n">
        <v>168.51</v>
      </c>
      <c r="H305" t="n">
        <v>2.88</v>
      </c>
      <c r="I305" t="n">
        <v>6</v>
      </c>
      <c r="J305" t="n">
        <v>134.8</v>
      </c>
      <c r="K305" t="n">
        <v>41.65</v>
      </c>
      <c r="L305" t="n">
        <v>22</v>
      </c>
      <c r="M305" t="n">
        <v>4</v>
      </c>
      <c r="N305" t="n">
        <v>21.15</v>
      </c>
      <c r="O305" t="n">
        <v>16859.1</v>
      </c>
      <c r="P305" t="n">
        <v>144.75</v>
      </c>
      <c r="Q305" t="n">
        <v>183.26</v>
      </c>
      <c r="R305" t="n">
        <v>31.2</v>
      </c>
      <c r="S305" t="n">
        <v>26.24</v>
      </c>
      <c r="T305" t="n">
        <v>1625.51</v>
      </c>
      <c r="U305" t="n">
        <v>0.84</v>
      </c>
      <c r="V305" t="n">
        <v>0.9</v>
      </c>
      <c r="W305" t="n">
        <v>2.95</v>
      </c>
      <c r="X305" t="n">
        <v>0.1</v>
      </c>
      <c r="Y305" t="n">
        <v>0.5</v>
      </c>
      <c r="Z305" t="n">
        <v>10</v>
      </c>
    </row>
    <row r="306">
      <c r="A306" t="n">
        <v>22</v>
      </c>
      <c r="B306" t="n">
        <v>50</v>
      </c>
      <c r="C306" t="inlineStr">
        <is>
          <t xml:space="preserve">CONCLUIDO	</t>
        </is>
      </c>
      <c r="D306" t="n">
        <v>5.2575</v>
      </c>
      <c r="E306" t="n">
        <v>19.02</v>
      </c>
      <c r="F306" t="n">
        <v>16.85</v>
      </c>
      <c r="G306" t="n">
        <v>168.51</v>
      </c>
      <c r="H306" t="n">
        <v>2.99</v>
      </c>
      <c r="I306" t="n">
        <v>6</v>
      </c>
      <c r="J306" t="n">
        <v>136.14</v>
      </c>
      <c r="K306" t="n">
        <v>41.65</v>
      </c>
      <c r="L306" t="n">
        <v>23</v>
      </c>
      <c r="M306" t="n">
        <v>4</v>
      </c>
      <c r="N306" t="n">
        <v>21.49</v>
      </c>
      <c r="O306" t="n">
        <v>17024.98</v>
      </c>
      <c r="P306" t="n">
        <v>143.79</v>
      </c>
      <c r="Q306" t="n">
        <v>183.26</v>
      </c>
      <c r="R306" t="n">
        <v>31.2</v>
      </c>
      <c r="S306" t="n">
        <v>26.24</v>
      </c>
      <c r="T306" t="n">
        <v>1628.68</v>
      </c>
      <c r="U306" t="n">
        <v>0.84</v>
      </c>
      <c r="V306" t="n">
        <v>0.9</v>
      </c>
      <c r="W306" t="n">
        <v>2.95</v>
      </c>
      <c r="X306" t="n">
        <v>0.1</v>
      </c>
      <c r="Y306" t="n">
        <v>0.5</v>
      </c>
      <c r="Z306" t="n">
        <v>10</v>
      </c>
    </row>
    <row r="307">
      <c r="A307" t="n">
        <v>23</v>
      </c>
      <c r="B307" t="n">
        <v>50</v>
      </c>
      <c r="C307" t="inlineStr">
        <is>
          <t xml:space="preserve">CONCLUIDO	</t>
        </is>
      </c>
      <c r="D307" t="n">
        <v>5.2575</v>
      </c>
      <c r="E307" t="n">
        <v>19.02</v>
      </c>
      <c r="F307" t="n">
        <v>16.85</v>
      </c>
      <c r="G307" t="n">
        <v>168.51</v>
      </c>
      <c r="H307" t="n">
        <v>3.09</v>
      </c>
      <c r="I307" t="n">
        <v>6</v>
      </c>
      <c r="J307" t="n">
        <v>137.49</v>
      </c>
      <c r="K307" t="n">
        <v>41.65</v>
      </c>
      <c r="L307" t="n">
        <v>24</v>
      </c>
      <c r="M307" t="n">
        <v>4</v>
      </c>
      <c r="N307" t="n">
        <v>21.84</v>
      </c>
      <c r="O307" t="n">
        <v>17191.35</v>
      </c>
      <c r="P307" t="n">
        <v>142.29</v>
      </c>
      <c r="Q307" t="n">
        <v>183.28</v>
      </c>
      <c r="R307" t="n">
        <v>31.22</v>
      </c>
      <c r="S307" t="n">
        <v>26.24</v>
      </c>
      <c r="T307" t="n">
        <v>1636.68</v>
      </c>
      <c r="U307" t="n">
        <v>0.84</v>
      </c>
      <c r="V307" t="n">
        <v>0.9</v>
      </c>
      <c r="W307" t="n">
        <v>2.95</v>
      </c>
      <c r="X307" t="n">
        <v>0.1</v>
      </c>
      <c r="Y307" t="n">
        <v>0.5</v>
      </c>
      <c r="Z307" t="n">
        <v>10</v>
      </c>
    </row>
    <row r="308">
      <c r="A308" t="n">
        <v>24</v>
      </c>
      <c r="B308" t="n">
        <v>50</v>
      </c>
      <c r="C308" t="inlineStr">
        <is>
          <t xml:space="preserve">CONCLUIDO	</t>
        </is>
      </c>
      <c r="D308" t="n">
        <v>5.2657</v>
      </c>
      <c r="E308" t="n">
        <v>18.99</v>
      </c>
      <c r="F308" t="n">
        <v>16.84</v>
      </c>
      <c r="G308" t="n">
        <v>202.12</v>
      </c>
      <c r="H308" t="n">
        <v>3.18</v>
      </c>
      <c r="I308" t="n">
        <v>5</v>
      </c>
      <c r="J308" t="n">
        <v>138.85</v>
      </c>
      <c r="K308" t="n">
        <v>41.65</v>
      </c>
      <c r="L308" t="n">
        <v>25</v>
      </c>
      <c r="M308" t="n">
        <v>2</v>
      </c>
      <c r="N308" t="n">
        <v>22.2</v>
      </c>
      <c r="O308" t="n">
        <v>17358.22</v>
      </c>
      <c r="P308" t="n">
        <v>139.43</v>
      </c>
      <c r="Q308" t="n">
        <v>183.26</v>
      </c>
      <c r="R308" t="n">
        <v>30.98</v>
      </c>
      <c r="S308" t="n">
        <v>26.24</v>
      </c>
      <c r="T308" t="n">
        <v>1522.83</v>
      </c>
      <c r="U308" t="n">
        <v>0.85</v>
      </c>
      <c r="V308" t="n">
        <v>0.9</v>
      </c>
      <c r="W308" t="n">
        <v>2.95</v>
      </c>
      <c r="X308" t="n">
        <v>0.09</v>
      </c>
      <c r="Y308" t="n">
        <v>0.5</v>
      </c>
      <c r="Z308" t="n">
        <v>10</v>
      </c>
    </row>
    <row r="309">
      <c r="A309" t="n">
        <v>25</v>
      </c>
      <c r="B309" t="n">
        <v>50</v>
      </c>
      <c r="C309" t="inlineStr">
        <is>
          <t xml:space="preserve">CONCLUIDO	</t>
        </is>
      </c>
      <c r="D309" t="n">
        <v>5.2662</v>
      </c>
      <c r="E309" t="n">
        <v>18.99</v>
      </c>
      <c r="F309" t="n">
        <v>16.84</v>
      </c>
      <c r="G309" t="n">
        <v>202.1</v>
      </c>
      <c r="H309" t="n">
        <v>3.28</v>
      </c>
      <c r="I309" t="n">
        <v>5</v>
      </c>
      <c r="J309" t="n">
        <v>140.2</v>
      </c>
      <c r="K309" t="n">
        <v>41.65</v>
      </c>
      <c r="L309" t="n">
        <v>26</v>
      </c>
      <c r="M309" t="n">
        <v>2</v>
      </c>
      <c r="N309" t="n">
        <v>22.55</v>
      </c>
      <c r="O309" t="n">
        <v>17525.59</v>
      </c>
      <c r="P309" t="n">
        <v>140.74</v>
      </c>
      <c r="Q309" t="n">
        <v>183.28</v>
      </c>
      <c r="R309" t="n">
        <v>30.9</v>
      </c>
      <c r="S309" t="n">
        <v>26.24</v>
      </c>
      <c r="T309" t="n">
        <v>1483.45</v>
      </c>
      <c r="U309" t="n">
        <v>0.85</v>
      </c>
      <c r="V309" t="n">
        <v>0.9</v>
      </c>
      <c r="W309" t="n">
        <v>2.95</v>
      </c>
      <c r="X309" t="n">
        <v>0.09</v>
      </c>
      <c r="Y309" t="n">
        <v>0.5</v>
      </c>
      <c r="Z309" t="n">
        <v>10</v>
      </c>
    </row>
    <row r="310">
      <c r="A310" t="n">
        <v>26</v>
      </c>
      <c r="B310" t="n">
        <v>50</v>
      </c>
      <c r="C310" t="inlineStr">
        <is>
          <t xml:space="preserve">CONCLUIDO	</t>
        </is>
      </c>
      <c r="D310" t="n">
        <v>5.2673</v>
      </c>
      <c r="E310" t="n">
        <v>18.98</v>
      </c>
      <c r="F310" t="n">
        <v>16.84</v>
      </c>
      <c r="G310" t="n">
        <v>202.05</v>
      </c>
      <c r="H310" t="n">
        <v>3.37</v>
      </c>
      <c r="I310" t="n">
        <v>5</v>
      </c>
      <c r="J310" t="n">
        <v>141.56</v>
      </c>
      <c r="K310" t="n">
        <v>41.65</v>
      </c>
      <c r="L310" t="n">
        <v>27</v>
      </c>
      <c r="M310" t="n">
        <v>1</v>
      </c>
      <c r="N310" t="n">
        <v>22.91</v>
      </c>
      <c r="O310" t="n">
        <v>17693.46</v>
      </c>
      <c r="P310" t="n">
        <v>141.75</v>
      </c>
      <c r="Q310" t="n">
        <v>183.26</v>
      </c>
      <c r="R310" t="n">
        <v>30.73</v>
      </c>
      <c r="S310" t="n">
        <v>26.24</v>
      </c>
      <c r="T310" t="n">
        <v>1397.23</v>
      </c>
      <c r="U310" t="n">
        <v>0.85</v>
      </c>
      <c r="V310" t="n">
        <v>0.9</v>
      </c>
      <c r="W310" t="n">
        <v>2.95</v>
      </c>
      <c r="X310" t="n">
        <v>0.08</v>
      </c>
      <c r="Y310" t="n">
        <v>0.5</v>
      </c>
      <c r="Z310" t="n">
        <v>10</v>
      </c>
    </row>
    <row r="311">
      <c r="A311" t="n">
        <v>27</v>
      </c>
      <c r="B311" t="n">
        <v>50</v>
      </c>
      <c r="C311" t="inlineStr">
        <is>
          <t xml:space="preserve">CONCLUIDO	</t>
        </is>
      </c>
      <c r="D311" t="n">
        <v>5.2663</v>
      </c>
      <c r="E311" t="n">
        <v>18.99</v>
      </c>
      <c r="F311" t="n">
        <v>16.84</v>
      </c>
      <c r="G311" t="n">
        <v>202.1</v>
      </c>
      <c r="H311" t="n">
        <v>3.47</v>
      </c>
      <c r="I311" t="n">
        <v>5</v>
      </c>
      <c r="J311" t="n">
        <v>142.93</v>
      </c>
      <c r="K311" t="n">
        <v>41.65</v>
      </c>
      <c r="L311" t="n">
        <v>28</v>
      </c>
      <c r="M311" t="n">
        <v>0</v>
      </c>
      <c r="N311" t="n">
        <v>23.28</v>
      </c>
      <c r="O311" t="n">
        <v>17861.84</v>
      </c>
      <c r="P311" t="n">
        <v>142.79</v>
      </c>
      <c r="Q311" t="n">
        <v>183.26</v>
      </c>
      <c r="R311" t="n">
        <v>30.77</v>
      </c>
      <c r="S311" t="n">
        <v>26.24</v>
      </c>
      <c r="T311" t="n">
        <v>1417.52</v>
      </c>
      <c r="U311" t="n">
        <v>0.85</v>
      </c>
      <c r="V311" t="n">
        <v>0.9</v>
      </c>
      <c r="W311" t="n">
        <v>2.95</v>
      </c>
      <c r="X311" t="n">
        <v>0.09</v>
      </c>
      <c r="Y311" t="n">
        <v>0.5</v>
      </c>
      <c r="Z311" t="n">
        <v>10</v>
      </c>
    </row>
    <row r="312">
      <c r="A312" t="n">
        <v>0</v>
      </c>
      <c r="B312" t="n">
        <v>25</v>
      </c>
      <c r="C312" t="inlineStr">
        <is>
          <t xml:space="preserve">CONCLUIDO	</t>
        </is>
      </c>
      <c r="D312" t="n">
        <v>4.6512</v>
      </c>
      <c r="E312" t="n">
        <v>21.5</v>
      </c>
      <c r="F312" t="n">
        <v>18.5</v>
      </c>
      <c r="G312" t="n">
        <v>12.76</v>
      </c>
      <c r="H312" t="n">
        <v>0.28</v>
      </c>
      <c r="I312" t="n">
        <v>87</v>
      </c>
      <c r="J312" t="n">
        <v>61.76</v>
      </c>
      <c r="K312" t="n">
        <v>28.92</v>
      </c>
      <c r="L312" t="n">
        <v>1</v>
      </c>
      <c r="M312" t="n">
        <v>85</v>
      </c>
      <c r="N312" t="n">
        <v>6.84</v>
      </c>
      <c r="O312" t="n">
        <v>7851.41</v>
      </c>
      <c r="P312" t="n">
        <v>120.08</v>
      </c>
      <c r="Q312" t="n">
        <v>183.35</v>
      </c>
      <c r="R312" t="n">
        <v>82.40000000000001</v>
      </c>
      <c r="S312" t="n">
        <v>26.24</v>
      </c>
      <c r="T312" t="n">
        <v>26823.26</v>
      </c>
      <c r="U312" t="n">
        <v>0.32</v>
      </c>
      <c r="V312" t="n">
        <v>0.82</v>
      </c>
      <c r="W312" t="n">
        <v>3.08</v>
      </c>
      <c r="X312" t="n">
        <v>1.74</v>
      </c>
      <c r="Y312" t="n">
        <v>0.5</v>
      </c>
      <c r="Z312" t="n">
        <v>10</v>
      </c>
    </row>
    <row r="313">
      <c r="A313" t="n">
        <v>1</v>
      </c>
      <c r="B313" t="n">
        <v>25</v>
      </c>
      <c r="C313" t="inlineStr">
        <is>
          <t xml:space="preserve">CONCLUIDO	</t>
        </is>
      </c>
      <c r="D313" t="n">
        <v>5.0105</v>
      </c>
      <c r="E313" t="n">
        <v>19.96</v>
      </c>
      <c r="F313" t="n">
        <v>17.58</v>
      </c>
      <c r="G313" t="n">
        <v>25.11</v>
      </c>
      <c r="H313" t="n">
        <v>0.55</v>
      </c>
      <c r="I313" t="n">
        <v>42</v>
      </c>
      <c r="J313" t="n">
        <v>62.92</v>
      </c>
      <c r="K313" t="n">
        <v>28.92</v>
      </c>
      <c r="L313" t="n">
        <v>2</v>
      </c>
      <c r="M313" t="n">
        <v>40</v>
      </c>
      <c r="N313" t="n">
        <v>7</v>
      </c>
      <c r="O313" t="n">
        <v>7994.37</v>
      </c>
      <c r="P313" t="n">
        <v>112.33</v>
      </c>
      <c r="Q313" t="n">
        <v>183.32</v>
      </c>
      <c r="R313" t="n">
        <v>53.78</v>
      </c>
      <c r="S313" t="n">
        <v>26.24</v>
      </c>
      <c r="T313" t="n">
        <v>12734.97</v>
      </c>
      <c r="U313" t="n">
        <v>0.49</v>
      </c>
      <c r="V313" t="n">
        <v>0.87</v>
      </c>
      <c r="W313" t="n">
        <v>3.01</v>
      </c>
      <c r="X313" t="n">
        <v>0.82</v>
      </c>
      <c r="Y313" t="n">
        <v>0.5</v>
      </c>
      <c r="Z313" t="n">
        <v>10</v>
      </c>
    </row>
    <row r="314">
      <c r="A314" t="n">
        <v>2</v>
      </c>
      <c r="B314" t="n">
        <v>25</v>
      </c>
      <c r="C314" t="inlineStr">
        <is>
          <t xml:space="preserve">CONCLUIDO	</t>
        </is>
      </c>
      <c r="D314" t="n">
        <v>5.1406</v>
      </c>
      <c r="E314" t="n">
        <v>19.45</v>
      </c>
      <c r="F314" t="n">
        <v>17.28</v>
      </c>
      <c r="G314" t="n">
        <v>38.4</v>
      </c>
      <c r="H314" t="n">
        <v>0.8100000000000001</v>
      </c>
      <c r="I314" t="n">
        <v>27</v>
      </c>
      <c r="J314" t="n">
        <v>64.08</v>
      </c>
      <c r="K314" t="n">
        <v>28.92</v>
      </c>
      <c r="L314" t="n">
        <v>3</v>
      </c>
      <c r="M314" t="n">
        <v>25</v>
      </c>
      <c r="N314" t="n">
        <v>7.16</v>
      </c>
      <c r="O314" t="n">
        <v>8137.65</v>
      </c>
      <c r="P314" t="n">
        <v>108.7</v>
      </c>
      <c r="Q314" t="n">
        <v>183.28</v>
      </c>
      <c r="R314" t="n">
        <v>44.26</v>
      </c>
      <c r="S314" t="n">
        <v>26.24</v>
      </c>
      <c r="T314" t="n">
        <v>8051.91</v>
      </c>
      <c r="U314" t="n">
        <v>0.59</v>
      </c>
      <c r="V314" t="n">
        <v>0.88</v>
      </c>
      <c r="W314" t="n">
        <v>2.99</v>
      </c>
      <c r="X314" t="n">
        <v>0.53</v>
      </c>
      <c r="Y314" t="n">
        <v>0.5</v>
      </c>
      <c r="Z314" t="n">
        <v>10</v>
      </c>
    </row>
    <row r="315">
      <c r="A315" t="n">
        <v>3</v>
      </c>
      <c r="B315" t="n">
        <v>25</v>
      </c>
      <c r="C315" t="inlineStr">
        <is>
          <t xml:space="preserve">CONCLUIDO	</t>
        </is>
      </c>
      <c r="D315" t="n">
        <v>5.208</v>
      </c>
      <c r="E315" t="n">
        <v>19.2</v>
      </c>
      <c r="F315" t="n">
        <v>17.13</v>
      </c>
      <c r="G315" t="n">
        <v>51.38</v>
      </c>
      <c r="H315" t="n">
        <v>1.07</v>
      </c>
      <c r="I315" t="n">
        <v>20</v>
      </c>
      <c r="J315" t="n">
        <v>65.25</v>
      </c>
      <c r="K315" t="n">
        <v>28.92</v>
      </c>
      <c r="L315" t="n">
        <v>4</v>
      </c>
      <c r="M315" t="n">
        <v>18</v>
      </c>
      <c r="N315" t="n">
        <v>7.33</v>
      </c>
      <c r="O315" t="n">
        <v>8281.25</v>
      </c>
      <c r="P315" t="n">
        <v>105.72</v>
      </c>
      <c r="Q315" t="n">
        <v>183.28</v>
      </c>
      <c r="R315" t="n">
        <v>39.85</v>
      </c>
      <c r="S315" t="n">
        <v>26.24</v>
      </c>
      <c r="T315" t="n">
        <v>5879.38</v>
      </c>
      <c r="U315" t="n">
        <v>0.66</v>
      </c>
      <c r="V315" t="n">
        <v>0.89</v>
      </c>
      <c r="W315" t="n">
        <v>2.97</v>
      </c>
      <c r="X315" t="n">
        <v>0.37</v>
      </c>
      <c r="Y315" t="n">
        <v>0.5</v>
      </c>
      <c r="Z315" t="n">
        <v>10</v>
      </c>
    </row>
    <row r="316">
      <c r="A316" t="n">
        <v>4</v>
      </c>
      <c r="B316" t="n">
        <v>25</v>
      </c>
      <c r="C316" t="inlineStr">
        <is>
          <t xml:space="preserve">CONCLUIDO	</t>
        </is>
      </c>
      <c r="D316" t="n">
        <v>5.2481</v>
      </c>
      <c r="E316" t="n">
        <v>19.05</v>
      </c>
      <c r="F316" t="n">
        <v>17.04</v>
      </c>
      <c r="G316" t="n">
        <v>63.89</v>
      </c>
      <c r="H316" t="n">
        <v>1.31</v>
      </c>
      <c r="I316" t="n">
        <v>16</v>
      </c>
      <c r="J316" t="n">
        <v>66.42</v>
      </c>
      <c r="K316" t="n">
        <v>28.92</v>
      </c>
      <c r="L316" t="n">
        <v>5</v>
      </c>
      <c r="M316" t="n">
        <v>14</v>
      </c>
      <c r="N316" t="n">
        <v>7.49</v>
      </c>
      <c r="O316" t="n">
        <v>8425.16</v>
      </c>
      <c r="P316" t="n">
        <v>103.25</v>
      </c>
      <c r="Q316" t="n">
        <v>183.26</v>
      </c>
      <c r="R316" t="n">
        <v>37.07</v>
      </c>
      <c r="S316" t="n">
        <v>26.24</v>
      </c>
      <c r="T316" t="n">
        <v>4509.75</v>
      </c>
      <c r="U316" t="n">
        <v>0.71</v>
      </c>
      <c r="V316" t="n">
        <v>0.89</v>
      </c>
      <c r="W316" t="n">
        <v>2.96</v>
      </c>
      <c r="X316" t="n">
        <v>0.28</v>
      </c>
      <c r="Y316" t="n">
        <v>0.5</v>
      </c>
      <c r="Z316" t="n">
        <v>10</v>
      </c>
    </row>
    <row r="317">
      <c r="A317" t="n">
        <v>5</v>
      </c>
      <c r="B317" t="n">
        <v>25</v>
      </c>
      <c r="C317" t="inlineStr">
        <is>
          <t xml:space="preserve">CONCLUIDO	</t>
        </is>
      </c>
      <c r="D317" t="n">
        <v>5.2581</v>
      </c>
      <c r="E317" t="n">
        <v>19.02</v>
      </c>
      <c r="F317" t="n">
        <v>17.03</v>
      </c>
      <c r="G317" t="n">
        <v>72.98</v>
      </c>
      <c r="H317" t="n">
        <v>1.55</v>
      </c>
      <c r="I317" t="n">
        <v>14</v>
      </c>
      <c r="J317" t="n">
        <v>67.59</v>
      </c>
      <c r="K317" t="n">
        <v>28.92</v>
      </c>
      <c r="L317" t="n">
        <v>6</v>
      </c>
      <c r="M317" t="n">
        <v>12</v>
      </c>
      <c r="N317" t="n">
        <v>7.66</v>
      </c>
      <c r="O317" t="n">
        <v>8569.4</v>
      </c>
      <c r="P317" t="n">
        <v>101.18</v>
      </c>
      <c r="Q317" t="n">
        <v>183.29</v>
      </c>
      <c r="R317" t="n">
        <v>36.79</v>
      </c>
      <c r="S317" t="n">
        <v>26.24</v>
      </c>
      <c r="T317" t="n">
        <v>4381.12</v>
      </c>
      <c r="U317" t="n">
        <v>0.71</v>
      </c>
      <c r="V317" t="n">
        <v>0.89</v>
      </c>
      <c r="W317" t="n">
        <v>2.96</v>
      </c>
      <c r="X317" t="n">
        <v>0.27</v>
      </c>
      <c r="Y317" t="n">
        <v>0.5</v>
      </c>
      <c r="Z317" t="n">
        <v>10</v>
      </c>
    </row>
    <row r="318">
      <c r="A318" t="n">
        <v>6</v>
      </c>
      <c r="B318" t="n">
        <v>25</v>
      </c>
      <c r="C318" t="inlineStr">
        <is>
          <t xml:space="preserve">CONCLUIDO	</t>
        </is>
      </c>
      <c r="D318" t="n">
        <v>5.279</v>
      </c>
      <c r="E318" t="n">
        <v>18.94</v>
      </c>
      <c r="F318" t="n">
        <v>16.98</v>
      </c>
      <c r="G318" t="n">
        <v>84.90000000000001</v>
      </c>
      <c r="H318" t="n">
        <v>1.78</v>
      </c>
      <c r="I318" t="n">
        <v>12</v>
      </c>
      <c r="J318" t="n">
        <v>68.76000000000001</v>
      </c>
      <c r="K318" t="n">
        <v>28.92</v>
      </c>
      <c r="L318" t="n">
        <v>7</v>
      </c>
      <c r="M318" t="n">
        <v>10</v>
      </c>
      <c r="N318" t="n">
        <v>7.83</v>
      </c>
      <c r="O318" t="n">
        <v>8713.950000000001</v>
      </c>
      <c r="P318" t="n">
        <v>98.51000000000001</v>
      </c>
      <c r="Q318" t="n">
        <v>183.26</v>
      </c>
      <c r="R318" t="n">
        <v>35.3</v>
      </c>
      <c r="S318" t="n">
        <v>26.24</v>
      </c>
      <c r="T318" t="n">
        <v>3647.6</v>
      </c>
      <c r="U318" t="n">
        <v>0.74</v>
      </c>
      <c r="V318" t="n">
        <v>0.9</v>
      </c>
      <c r="W318" t="n">
        <v>2.96</v>
      </c>
      <c r="X318" t="n">
        <v>0.23</v>
      </c>
      <c r="Y318" t="n">
        <v>0.5</v>
      </c>
      <c r="Z318" t="n">
        <v>10</v>
      </c>
    </row>
    <row r="319">
      <c r="A319" t="n">
        <v>7</v>
      </c>
      <c r="B319" t="n">
        <v>25</v>
      </c>
      <c r="C319" t="inlineStr">
        <is>
          <t xml:space="preserve">CONCLUIDO	</t>
        </is>
      </c>
      <c r="D319" t="n">
        <v>5.302</v>
      </c>
      <c r="E319" t="n">
        <v>18.86</v>
      </c>
      <c r="F319" t="n">
        <v>16.93</v>
      </c>
      <c r="G319" t="n">
        <v>101.56</v>
      </c>
      <c r="H319" t="n">
        <v>2</v>
      </c>
      <c r="I319" t="n">
        <v>10</v>
      </c>
      <c r="J319" t="n">
        <v>69.93000000000001</v>
      </c>
      <c r="K319" t="n">
        <v>28.92</v>
      </c>
      <c r="L319" t="n">
        <v>8</v>
      </c>
      <c r="M319" t="n">
        <v>8</v>
      </c>
      <c r="N319" t="n">
        <v>8.01</v>
      </c>
      <c r="O319" t="n">
        <v>8858.84</v>
      </c>
      <c r="P319" t="n">
        <v>96.92</v>
      </c>
      <c r="Q319" t="n">
        <v>183.27</v>
      </c>
      <c r="R319" t="n">
        <v>33.39</v>
      </c>
      <c r="S319" t="n">
        <v>26.24</v>
      </c>
      <c r="T319" t="n">
        <v>2699.16</v>
      </c>
      <c r="U319" t="n">
        <v>0.79</v>
      </c>
      <c r="V319" t="n">
        <v>0.9</v>
      </c>
      <c r="W319" t="n">
        <v>2.96</v>
      </c>
      <c r="X319" t="n">
        <v>0.17</v>
      </c>
      <c r="Y319" t="n">
        <v>0.5</v>
      </c>
      <c r="Z319" t="n">
        <v>10</v>
      </c>
    </row>
    <row r="320">
      <c r="A320" t="n">
        <v>8</v>
      </c>
      <c r="B320" t="n">
        <v>25</v>
      </c>
      <c r="C320" t="inlineStr">
        <is>
          <t xml:space="preserve">CONCLUIDO	</t>
        </is>
      </c>
      <c r="D320" t="n">
        <v>5.3079</v>
      </c>
      <c r="E320" t="n">
        <v>18.84</v>
      </c>
      <c r="F320" t="n">
        <v>16.92</v>
      </c>
      <c r="G320" t="n">
        <v>112.79</v>
      </c>
      <c r="H320" t="n">
        <v>2.21</v>
      </c>
      <c r="I320" t="n">
        <v>9</v>
      </c>
      <c r="J320" t="n">
        <v>71.11</v>
      </c>
      <c r="K320" t="n">
        <v>28.92</v>
      </c>
      <c r="L320" t="n">
        <v>9</v>
      </c>
      <c r="M320" t="n">
        <v>3</v>
      </c>
      <c r="N320" t="n">
        <v>8.19</v>
      </c>
      <c r="O320" t="n">
        <v>9004.040000000001</v>
      </c>
      <c r="P320" t="n">
        <v>95.17</v>
      </c>
      <c r="Q320" t="n">
        <v>183.26</v>
      </c>
      <c r="R320" t="n">
        <v>33.2</v>
      </c>
      <c r="S320" t="n">
        <v>26.24</v>
      </c>
      <c r="T320" t="n">
        <v>2613.72</v>
      </c>
      <c r="U320" t="n">
        <v>0.79</v>
      </c>
      <c r="V320" t="n">
        <v>0.9</v>
      </c>
      <c r="W320" t="n">
        <v>2.96</v>
      </c>
      <c r="X320" t="n">
        <v>0.16</v>
      </c>
      <c r="Y320" t="n">
        <v>0.5</v>
      </c>
      <c r="Z320" t="n">
        <v>10</v>
      </c>
    </row>
    <row r="321">
      <c r="A321" t="n">
        <v>9</v>
      </c>
      <c r="B321" t="n">
        <v>25</v>
      </c>
      <c r="C321" t="inlineStr">
        <is>
          <t xml:space="preserve">CONCLUIDO	</t>
        </is>
      </c>
      <c r="D321" t="n">
        <v>5.3072</v>
      </c>
      <c r="E321" t="n">
        <v>18.84</v>
      </c>
      <c r="F321" t="n">
        <v>16.92</v>
      </c>
      <c r="G321" t="n">
        <v>112.81</v>
      </c>
      <c r="H321" t="n">
        <v>2.42</v>
      </c>
      <c r="I321" t="n">
        <v>9</v>
      </c>
      <c r="J321" t="n">
        <v>72.29000000000001</v>
      </c>
      <c r="K321" t="n">
        <v>28.92</v>
      </c>
      <c r="L321" t="n">
        <v>10</v>
      </c>
      <c r="M321" t="n">
        <v>1</v>
      </c>
      <c r="N321" t="n">
        <v>8.369999999999999</v>
      </c>
      <c r="O321" t="n">
        <v>9149.58</v>
      </c>
      <c r="P321" t="n">
        <v>95.81999999999999</v>
      </c>
      <c r="Q321" t="n">
        <v>183.26</v>
      </c>
      <c r="R321" t="n">
        <v>33.22</v>
      </c>
      <c r="S321" t="n">
        <v>26.24</v>
      </c>
      <c r="T321" t="n">
        <v>2623.29</v>
      </c>
      <c r="U321" t="n">
        <v>0.79</v>
      </c>
      <c r="V321" t="n">
        <v>0.9</v>
      </c>
      <c r="W321" t="n">
        <v>2.96</v>
      </c>
      <c r="X321" t="n">
        <v>0.17</v>
      </c>
      <c r="Y321" t="n">
        <v>0.5</v>
      </c>
      <c r="Z321" t="n">
        <v>10</v>
      </c>
    </row>
    <row r="322">
      <c r="A322" t="n">
        <v>10</v>
      </c>
      <c r="B322" t="n">
        <v>25</v>
      </c>
      <c r="C322" t="inlineStr">
        <is>
          <t xml:space="preserve">CONCLUIDO	</t>
        </is>
      </c>
      <c r="D322" t="n">
        <v>5.3061</v>
      </c>
      <c r="E322" t="n">
        <v>18.85</v>
      </c>
      <c r="F322" t="n">
        <v>16.93</v>
      </c>
      <c r="G322" t="n">
        <v>112.84</v>
      </c>
      <c r="H322" t="n">
        <v>2.62</v>
      </c>
      <c r="I322" t="n">
        <v>9</v>
      </c>
      <c r="J322" t="n">
        <v>73.47</v>
      </c>
      <c r="K322" t="n">
        <v>28.92</v>
      </c>
      <c r="L322" t="n">
        <v>11</v>
      </c>
      <c r="M322" t="n">
        <v>0</v>
      </c>
      <c r="N322" t="n">
        <v>8.550000000000001</v>
      </c>
      <c r="O322" t="n">
        <v>9295.440000000001</v>
      </c>
      <c r="P322" t="n">
        <v>96.89</v>
      </c>
      <c r="Q322" t="n">
        <v>183.26</v>
      </c>
      <c r="R322" t="n">
        <v>33.29</v>
      </c>
      <c r="S322" t="n">
        <v>26.24</v>
      </c>
      <c r="T322" t="n">
        <v>2654.05</v>
      </c>
      <c r="U322" t="n">
        <v>0.79</v>
      </c>
      <c r="V322" t="n">
        <v>0.9</v>
      </c>
      <c r="W322" t="n">
        <v>2.96</v>
      </c>
      <c r="X322" t="n">
        <v>0.17</v>
      </c>
      <c r="Y322" t="n">
        <v>0.5</v>
      </c>
      <c r="Z322" t="n">
        <v>10</v>
      </c>
    </row>
    <row r="323">
      <c r="A323" t="n">
        <v>0</v>
      </c>
      <c r="B323" t="n">
        <v>85</v>
      </c>
      <c r="C323" t="inlineStr">
        <is>
          <t xml:space="preserve">CONCLUIDO	</t>
        </is>
      </c>
      <c r="D323" t="n">
        <v>3.3953</v>
      </c>
      <c r="E323" t="n">
        <v>29.45</v>
      </c>
      <c r="F323" t="n">
        <v>20.64</v>
      </c>
      <c r="G323" t="n">
        <v>6.52</v>
      </c>
      <c r="H323" t="n">
        <v>0.11</v>
      </c>
      <c r="I323" t="n">
        <v>190</v>
      </c>
      <c r="J323" t="n">
        <v>167.88</v>
      </c>
      <c r="K323" t="n">
        <v>51.39</v>
      </c>
      <c r="L323" t="n">
        <v>1</v>
      </c>
      <c r="M323" t="n">
        <v>188</v>
      </c>
      <c r="N323" t="n">
        <v>30.49</v>
      </c>
      <c r="O323" t="n">
        <v>20939.59</v>
      </c>
      <c r="P323" t="n">
        <v>263.67</v>
      </c>
      <c r="Q323" t="n">
        <v>183.35</v>
      </c>
      <c r="R323" t="n">
        <v>148.64</v>
      </c>
      <c r="S323" t="n">
        <v>26.24</v>
      </c>
      <c r="T323" t="n">
        <v>59426.01</v>
      </c>
      <c r="U323" t="n">
        <v>0.18</v>
      </c>
      <c r="V323" t="n">
        <v>0.74</v>
      </c>
      <c r="W323" t="n">
        <v>3.26</v>
      </c>
      <c r="X323" t="n">
        <v>3.88</v>
      </c>
      <c r="Y323" t="n">
        <v>0.5</v>
      </c>
      <c r="Z323" t="n">
        <v>10</v>
      </c>
    </row>
    <row r="324">
      <c r="A324" t="n">
        <v>1</v>
      </c>
      <c r="B324" t="n">
        <v>85</v>
      </c>
      <c r="C324" t="inlineStr">
        <is>
          <t xml:space="preserve">CONCLUIDO	</t>
        </is>
      </c>
      <c r="D324" t="n">
        <v>4.2049</v>
      </c>
      <c r="E324" t="n">
        <v>23.78</v>
      </c>
      <c r="F324" t="n">
        <v>18.49</v>
      </c>
      <c r="G324" t="n">
        <v>12.9</v>
      </c>
      <c r="H324" t="n">
        <v>0.21</v>
      </c>
      <c r="I324" t="n">
        <v>86</v>
      </c>
      <c r="J324" t="n">
        <v>169.33</v>
      </c>
      <c r="K324" t="n">
        <v>51.39</v>
      </c>
      <c r="L324" t="n">
        <v>2</v>
      </c>
      <c r="M324" t="n">
        <v>84</v>
      </c>
      <c r="N324" t="n">
        <v>30.94</v>
      </c>
      <c r="O324" t="n">
        <v>21118.46</v>
      </c>
      <c r="P324" t="n">
        <v>235.96</v>
      </c>
      <c r="Q324" t="n">
        <v>183.36</v>
      </c>
      <c r="R324" t="n">
        <v>81.97</v>
      </c>
      <c r="S324" t="n">
        <v>26.24</v>
      </c>
      <c r="T324" t="n">
        <v>26609.07</v>
      </c>
      <c r="U324" t="n">
        <v>0.32</v>
      </c>
      <c r="V324" t="n">
        <v>0.82</v>
      </c>
      <c r="W324" t="n">
        <v>3.09</v>
      </c>
      <c r="X324" t="n">
        <v>1.73</v>
      </c>
      <c r="Y324" t="n">
        <v>0.5</v>
      </c>
      <c r="Z324" t="n">
        <v>10</v>
      </c>
    </row>
    <row r="325">
      <c r="A325" t="n">
        <v>2</v>
      </c>
      <c r="B325" t="n">
        <v>85</v>
      </c>
      <c r="C325" t="inlineStr">
        <is>
          <t xml:space="preserve">CONCLUIDO	</t>
        </is>
      </c>
      <c r="D325" t="n">
        <v>4.5176</v>
      </c>
      <c r="E325" t="n">
        <v>22.14</v>
      </c>
      <c r="F325" t="n">
        <v>17.87</v>
      </c>
      <c r="G325" t="n">
        <v>19.14</v>
      </c>
      <c r="H325" t="n">
        <v>0.31</v>
      </c>
      <c r="I325" t="n">
        <v>56</v>
      </c>
      <c r="J325" t="n">
        <v>170.79</v>
      </c>
      <c r="K325" t="n">
        <v>51.39</v>
      </c>
      <c r="L325" t="n">
        <v>3</v>
      </c>
      <c r="M325" t="n">
        <v>54</v>
      </c>
      <c r="N325" t="n">
        <v>31.4</v>
      </c>
      <c r="O325" t="n">
        <v>21297.94</v>
      </c>
      <c r="P325" t="n">
        <v>227.63</v>
      </c>
      <c r="Q325" t="n">
        <v>183.28</v>
      </c>
      <c r="R325" t="n">
        <v>62.58</v>
      </c>
      <c r="S325" t="n">
        <v>26.24</v>
      </c>
      <c r="T325" t="n">
        <v>17067.62</v>
      </c>
      <c r="U325" t="n">
        <v>0.42</v>
      </c>
      <c r="V325" t="n">
        <v>0.85</v>
      </c>
      <c r="W325" t="n">
        <v>3.04</v>
      </c>
      <c r="X325" t="n">
        <v>1.11</v>
      </c>
      <c r="Y325" t="n">
        <v>0.5</v>
      </c>
      <c r="Z325" t="n">
        <v>10</v>
      </c>
    </row>
    <row r="326">
      <c r="A326" t="n">
        <v>3</v>
      </c>
      <c r="B326" t="n">
        <v>85</v>
      </c>
      <c r="C326" t="inlineStr">
        <is>
          <t xml:space="preserve">CONCLUIDO	</t>
        </is>
      </c>
      <c r="D326" t="n">
        <v>4.6906</v>
      </c>
      <c r="E326" t="n">
        <v>21.32</v>
      </c>
      <c r="F326" t="n">
        <v>17.56</v>
      </c>
      <c r="G326" t="n">
        <v>25.69</v>
      </c>
      <c r="H326" t="n">
        <v>0.41</v>
      </c>
      <c r="I326" t="n">
        <v>41</v>
      </c>
      <c r="J326" t="n">
        <v>172.25</v>
      </c>
      <c r="K326" t="n">
        <v>51.39</v>
      </c>
      <c r="L326" t="n">
        <v>4</v>
      </c>
      <c r="M326" t="n">
        <v>39</v>
      </c>
      <c r="N326" t="n">
        <v>31.86</v>
      </c>
      <c r="O326" t="n">
        <v>21478.05</v>
      </c>
      <c r="P326" t="n">
        <v>223.33</v>
      </c>
      <c r="Q326" t="n">
        <v>183.3</v>
      </c>
      <c r="R326" t="n">
        <v>53.09</v>
      </c>
      <c r="S326" t="n">
        <v>26.24</v>
      </c>
      <c r="T326" t="n">
        <v>12394.24</v>
      </c>
      <c r="U326" t="n">
        <v>0.49</v>
      </c>
      <c r="V326" t="n">
        <v>0.87</v>
      </c>
      <c r="W326" t="n">
        <v>3.01</v>
      </c>
      <c r="X326" t="n">
        <v>0.8</v>
      </c>
      <c r="Y326" t="n">
        <v>0.5</v>
      </c>
      <c r="Z326" t="n">
        <v>10</v>
      </c>
    </row>
    <row r="327">
      <c r="A327" t="n">
        <v>4</v>
      </c>
      <c r="B327" t="n">
        <v>85</v>
      </c>
      <c r="C327" t="inlineStr">
        <is>
          <t xml:space="preserve">CONCLUIDO	</t>
        </is>
      </c>
      <c r="D327" t="n">
        <v>4.7863</v>
      </c>
      <c r="E327" t="n">
        <v>20.89</v>
      </c>
      <c r="F327" t="n">
        <v>17.4</v>
      </c>
      <c r="G327" t="n">
        <v>31.64</v>
      </c>
      <c r="H327" t="n">
        <v>0.51</v>
      </c>
      <c r="I327" t="n">
        <v>33</v>
      </c>
      <c r="J327" t="n">
        <v>173.71</v>
      </c>
      <c r="K327" t="n">
        <v>51.39</v>
      </c>
      <c r="L327" t="n">
        <v>5</v>
      </c>
      <c r="M327" t="n">
        <v>31</v>
      </c>
      <c r="N327" t="n">
        <v>32.32</v>
      </c>
      <c r="O327" t="n">
        <v>21658.78</v>
      </c>
      <c r="P327" t="n">
        <v>221.12</v>
      </c>
      <c r="Q327" t="n">
        <v>183.27</v>
      </c>
      <c r="R327" t="n">
        <v>48.12</v>
      </c>
      <c r="S327" t="n">
        <v>26.24</v>
      </c>
      <c r="T327" t="n">
        <v>9950.809999999999</v>
      </c>
      <c r="U327" t="n">
        <v>0.55</v>
      </c>
      <c r="V327" t="n">
        <v>0.87</v>
      </c>
      <c r="W327" t="n">
        <v>3</v>
      </c>
      <c r="X327" t="n">
        <v>0.64</v>
      </c>
      <c r="Y327" t="n">
        <v>0.5</v>
      </c>
      <c r="Z327" t="n">
        <v>10</v>
      </c>
    </row>
    <row r="328">
      <c r="A328" t="n">
        <v>5</v>
      </c>
      <c r="B328" t="n">
        <v>85</v>
      </c>
      <c r="C328" t="inlineStr">
        <is>
          <t xml:space="preserve">CONCLUIDO	</t>
        </is>
      </c>
      <c r="D328" t="n">
        <v>4.85</v>
      </c>
      <c r="E328" t="n">
        <v>20.62</v>
      </c>
      <c r="F328" t="n">
        <v>17.3</v>
      </c>
      <c r="G328" t="n">
        <v>37.07</v>
      </c>
      <c r="H328" t="n">
        <v>0.61</v>
      </c>
      <c r="I328" t="n">
        <v>28</v>
      </c>
      <c r="J328" t="n">
        <v>175.18</v>
      </c>
      <c r="K328" t="n">
        <v>51.39</v>
      </c>
      <c r="L328" t="n">
        <v>6</v>
      </c>
      <c r="M328" t="n">
        <v>26</v>
      </c>
      <c r="N328" t="n">
        <v>32.79</v>
      </c>
      <c r="O328" t="n">
        <v>21840.16</v>
      </c>
      <c r="P328" t="n">
        <v>219.48</v>
      </c>
      <c r="Q328" t="n">
        <v>183.31</v>
      </c>
      <c r="R328" t="n">
        <v>45.16</v>
      </c>
      <c r="S328" t="n">
        <v>26.24</v>
      </c>
      <c r="T328" t="n">
        <v>8495.870000000001</v>
      </c>
      <c r="U328" t="n">
        <v>0.58</v>
      </c>
      <c r="V328" t="n">
        <v>0.88</v>
      </c>
      <c r="W328" t="n">
        <v>2.98</v>
      </c>
      <c r="X328" t="n">
        <v>0.54</v>
      </c>
      <c r="Y328" t="n">
        <v>0.5</v>
      </c>
      <c r="Z328" t="n">
        <v>10</v>
      </c>
    </row>
    <row r="329">
      <c r="A329" t="n">
        <v>6</v>
      </c>
      <c r="B329" t="n">
        <v>85</v>
      </c>
      <c r="C329" t="inlineStr">
        <is>
          <t xml:space="preserve">CONCLUIDO	</t>
        </is>
      </c>
      <c r="D329" t="n">
        <v>4.901</v>
      </c>
      <c r="E329" t="n">
        <v>20.4</v>
      </c>
      <c r="F329" t="n">
        <v>17.22</v>
      </c>
      <c r="G329" t="n">
        <v>43.05</v>
      </c>
      <c r="H329" t="n">
        <v>0.7</v>
      </c>
      <c r="I329" t="n">
        <v>24</v>
      </c>
      <c r="J329" t="n">
        <v>176.66</v>
      </c>
      <c r="K329" t="n">
        <v>51.39</v>
      </c>
      <c r="L329" t="n">
        <v>7</v>
      </c>
      <c r="M329" t="n">
        <v>22</v>
      </c>
      <c r="N329" t="n">
        <v>33.27</v>
      </c>
      <c r="O329" t="n">
        <v>22022.17</v>
      </c>
      <c r="P329" t="n">
        <v>218.21</v>
      </c>
      <c r="Q329" t="n">
        <v>183.29</v>
      </c>
      <c r="R329" t="n">
        <v>42.81</v>
      </c>
      <c r="S329" t="n">
        <v>26.24</v>
      </c>
      <c r="T329" t="n">
        <v>7339.81</v>
      </c>
      <c r="U329" t="n">
        <v>0.61</v>
      </c>
      <c r="V329" t="n">
        <v>0.88</v>
      </c>
      <c r="W329" t="n">
        <v>2.97</v>
      </c>
      <c r="X329" t="n">
        <v>0.46</v>
      </c>
      <c r="Y329" t="n">
        <v>0.5</v>
      </c>
      <c r="Z329" t="n">
        <v>10</v>
      </c>
    </row>
    <row r="330">
      <c r="A330" t="n">
        <v>7</v>
      </c>
      <c r="B330" t="n">
        <v>85</v>
      </c>
      <c r="C330" t="inlineStr">
        <is>
          <t xml:space="preserve">CONCLUIDO	</t>
        </is>
      </c>
      <c r="D330" t="n">
        <v>4.9419</v>
      </c>
      <c r="E330" t="n">
        <v>20.24</v>
      </c>
      <c r="F330" t="n">
        <v>17.15</v>
      </c>
      <c r="G330" t="n">
        <v>49</v>
      </c>
      <c r="H330" t="n">
        <v>0.8</v>
      </c>
      <c r="I330" t="n">
        <v>21</v>
      </c>
      <c r="J330" t="n">
        <v>178.14</v>
      </c>
      <c r="K330" t="n">
        <v>51.39</v>
      </c>
      <c r="L330" t="n">
        <v>8</v>
      </c>
      <c r="M330" t="n">
        <v>19</v>
      </c>
      <c r="N330" t="n">
        <v>33.75</v>
      </c>
      <c r="O330" t="n">
        <v>22204.83</v>
      </c>
      <c r="P330" t="n">
        <v>217.13</v>
      </c>
      <c r="Q330" t="n">
        <v>183.27</v>
      </c>
      <c r="R330" t="n">
        <v>40.53</v>
      </c>
      <c r="S330" t="n">
        <v>26.24</v>
      </c>
      <c r="T330" t="n">
        <v>6216.66</v>
      </c>
      <c r="U330" t="n">
        <v>0.65</v>
      </c>
      <c r="V330" t="n">
        <v>0.89</v>
      </c>
      <c r="W330" t="n">
        <v>2.97</v>
      </c>
      <c r="X330" t="n">
        <v>0.4</v>
      </c>
      <c r="Y330" t="n">
        <v>0.5</v>
      </c>
      <c r="Z330" t="n">
        <v>10</v>
      </c>
    </row>
    <row r="331">
      <c r="A331" t="n">
        <v>8</v>
      </c>
      <c r="B331" t="n">
        <v>85</v>
      </c>
      <c r="C331" t="inlineStr">
        <is>
          <t xml:space="preserve">CONCLUIDO	</t>
        </is>
      </c>
      <c r="D331" t="n">
        <v>4.9698</v>
      </c>
      <c r="E331" t="n">
        <v>20.12</v>
      </c>
      <c r="F331" t="n">
        <v>17.11</v>
      </c>
      <c r="G331" t="n">
        <v>54.02</v>
      </c>
      <c r="H331" t="n">
        <v>0.89</v>
      </c>
      <c r="I331" t="n">
        <v>19</v>
      </c>
      <c r="J331" t="n">
        <v>179.63</v>
      </c>
      <c r="K331" t="n">
        <v>51.39</v>
      </c>
      <c r="L331" t="n">
        <v>9</v>
      </c>
      <c r="M331" t="n">
        <v>17</v>
      </c>
      <c r="N331" t="n">
        <v>34.24</v>
      </c>
      <c r="O331" t="n">
        <v>22388.15</v>
      </c>
      <c r="P331" t="n">
        <v>216.27</v>
      </c>
      <c r="Q331" t="n">
        <v>183.26</v>
      </c>
      <c r="R331" t="n">
        <v>39.24</v>
      </c>
      <c r="S331" t="n">
        <v>26.24</v>
      </c>
      <c r="T331" t="n">
        <v>5583.58</v>
      </c>
      <c r="U331" t="n">
        <v>0.67</v>
      </c>
      <c r="V331" t="n">
        <v>0.89</v>
      </c>
      <c r="W331" t="n">
        <v>2.96</v>
      </c>
      <c r="X331" t="n">
        <v>0.35</v>
      </c>
      <c r="Y331" t="n">
        <v>0.5</v>
      </c>
      <c r="Z331" t="n">
        <v>10</v>
      </c>
    </row>
    <row r="332">
      <c r="A332" t="n">
        <v>9</v>
      </c>
      <c r="B332" t="n">
        <v>85</v>
      </c>
      <c r="C332" t="inlineStr">
        <is>
          <t xml:space="preserve">CONCLUIDO	</t>
        </is>
      </c>
      <c r="D332" t="n">
        <v>4.991</v>
      </c>
      <c r="E332" t="n">
        <v>20.04</v>
      </c>
      <c r="F332" t="n">
        <v>17.09</v>
      </c>
      <c r="G332" t="n">
        <v>60.31</v>
      </c>
      <c r="H332" t="n">
        <v>0.98</v>
      </c>
      <c r="I332" t="n">
        <v>17</v>
      </c>
      <c r="J332" t="n">
        <v>181.12</v>
      </c>
      <c r="K332" t="n">
        <v>51.39</v>
      </c>
      <c r="L332" t="n">
        <v>10</v>
      </c>
      <c r="M332" t="n">
        <v>15</v>
      </c>
      <c r="N332" t="n">
        <v>34.73</v>
      </c>
      <c r="O332" t="n">
        <v>22572.13</v>
      </c>
      <c r="P332" t="n">
        <v>215.77</v>
      </c>
      <c r="Q332" t="n">
        <v>183.28</v>
      </c>
      <c r="R332" t="n">
        <v>38.62</v>
      </c>
      <c r="S332" t="n">
        <v>26.24</v>
      </c>
      <c r="T332" t="n">
        <v>5282.84</v>
      </c>
      <c r="U332" t="n">
        <v>0.68</v>
      </c>
      <c r="V332" t="n">
        <v>0.89</v>
      </c>
      <c r="W332" t="n">
        <v>2.97</v>
      </c>
      <c r="X332" t="n">
        <v>0.33</v>
      </c>
      <c r="Y332" t="n">
        <v>0.5</v>
      </c>
      <c r="Z332" t="n">
        <v>10</v>
      </c>
    </row>
    <row r="333">
      <c r="A333" t="n">
        <v>10</v>
      </c>
      <c r="B333" t="n">
        <v>85</v>
      </c>
      <c r="C333" t="inlineStr">
        <is>
          <t xml:space="preserve">CONCLUIDO	</t>
        </is>
      </c>
      <c r="D333" t="n">
        <v>5.0223</v>
      </c>
      <c r="E333" t="n">
        <v>19.91</v>
      </c>
      <c r="F333" t="n">
        <v>17.03</v>
      </c>
      <c r="G333" t="n">
        <v>68.12</v>
      </c>
      <c r="H333" t="n">
        <v>1.07</v>
      </c>
      <c r="I333" t="n">
        <v>15</v>
      </c>
      <c r="J333" t="n">
        <v>182.62</v>
      </c>
      <c r="K333" t="n">
        <v>51.39</v>
      </c>
      <c r="L333" t="n">
        <v>11</v>
      </c>
      <c r="M333" t="n">
        <v>13</v>
      </c>
      <c r="N333" t="n">
        <v>35.22</v>
      </c>
      <c r="O333" t="n">
        <v>22756.91</v>
      </c>
      <c r="P333" t="n">
        <v>214.85</v>
      </c>
      <c r="Q333" t="n">
        <v>183.27</v>
      </c>
      <c r="R333" t="n">
        <v>36.88</v>
      </c>
      <c r="S333" t="n">
        <v>26.24</v>
      </c>
      <c r="T333" t="n">
        <v>4423.83</v>
      </c>
      <c r="U333" t="n">
        <v>0.71</v>
      </c>
      <c r="V333" t="n">
        <v>0.89</v>
      </c>
      <c r="W333" t="n">
        <v>2.96</v>
      </c>
      <c r="X333" t="n">
        <v>0.27</v>
      </c>
      <c r="Y333" t="n">
        <v>0.5</v>
      </c>
      <c r="Z333" t="n">
        <v>10</v>
      </c>
    </row>
    <row r="334">
      <c r="A334" t="n">
        <v>11</v>
      </c>
      <c r="B334" t="n">
        <v>85</v>
      </c>
      <c r="C334" t="inlineStr">
        <is>
          <t xml:space="preserve">CONCLUIDO	</t>
        </is>
      </c>
      <c r="D334" t="n">
        <v>5.0345</v>
      </c>
      <c r="E334" t="n">
        <v>19.86</v>
      </c>
      <c r="F334" t="n">
        <v>17.02</v>
      </c>
      <c r="G334" t="n">
        <v>72.93000000000001</v>
      </c>
      <c r="H334" t="n">
        <v>1.16</v>
      </c>
      <c r="I334" t="n">
        <v>14</v>
      </c>
      <c r="J334" t="n">
        <v>184.12</v>
      </c>
      <c r="K334" t="n">
        <v>51.39</v>
      </c>
      <c r="L334" t="n">
        <v>12</v>
      </c>
      <c r="M334" t="n">
        <v>12</v>
      </c>
      <c r="N334" t="n">
        <v>35.73</v>
      </c>
      <c r="O334" t="n">
        <v>22942.24</v>
      </c>
      <c r="P334" t="n">
        <v>214.53</v>
      </c>
      <c r="Q334" t="n">
        <v>183.28</v>
      </c>
      <c r="R334" t="n">
        <v>36.26</v>
      </c>
      <c r="S334" t="n">
        <v>26.24</v>
      </c>
      <c r="T334" t="n">
        <v>4114.8</v>
      </c>
      <c r="U334" t="n">
        <v>0.72</v>
      </c>
      <c r="V334" t="n">
        <v>0.89</v>
      </c>
      <c r="W334" t="n">
        <v>2.96</v>
      </c>
      <c r="X334" t="n">
        <v>0.26</v>
      </c>
      <c r="Y334" t="n">
        <v>0.5</v>
      </c>
      <c r="Z334" t="n">
        <v>10</v>
      </c>
    </row>
    <row r="335">
      <c r="A335" t="n">
        <v>12</v>
      </c>
      <c r="B335" t="n">
        <v>85</v>
      </c>
      <c r="C335" t="inlineStr">
        <is>
          <t xml:space="preserve">CONCLUIDO	</t>
        </is>
      </c>
      <c r="D335" t="n">
        <v>5.0471</v>
      </c>
      <c r="E335" t="n">
        <v>19.81</v>
      </c>
      <c r="F335" t="n">
        <v>17</v>
      </c>
      <c r="G335" t="n">
        <v>78.45999999999999</v>
      </c>
      <c r="H335" t="n">
        <v>1.24</v>
      </c>
      <c r="I335" t="n">
        <v>13</v>
      </c>
      <c r="J335" t="n">
        <v>185.63</v>
      </c>
      <c r="K335" t="n">
        <v>51.39</v>
      </c>
      <c r="L335" t="n">
        <v>13</v>
      </c>
      <c r="M335" t="n">
        <v>11</v>
      </c>
      <c r="N335" t="n">
        <v>36.24</v>
      </c>
      <c r="O335" t="n">
        <v>23128.27</v>
      </c>
      <c r="P335" t="n">
        <v>214.21</v>
      </c>
      <c r="Q335" t="n">
        <v>183.26</v>
      </c>
      <c r="R335" t="n">
        <v>35.9</v>
      </c>
      <c r="S335" t="n">
        <v>26.24</v>
      </c>
      <c r="T335" t="n">
        <v>3943.78</v>
      </c>
      <c r="U335" t="n">
        <v>0.73</v>
      </c>
      <c r="V335" t="n">
        <v>0.89</v>
      </c>
      <c r="W335" t="n">
        <v>2.96</v>
      </c>
      <c r="X335" t="n">
        <v>0.24</v>
      </c>
      <c r="Y335" t="n">
        <v>0.5</v>
      </c>
      <c r="Z335" t="n">
        <v>10</v>
      </c>
    </row>
    <row r="336">
      <c r="A336" t="n">
        <v>13</v>
      </c>
      <c r="B336" t="n">
        <v>85</v>
      </c>
      <c r="C336" t="inlineStr">
        <is>
          <t xml:space="preserve">CONCLUIDO	</t>
        </is>
      </c>
      <c r="D336" t="n">
        <v>5.0627</v>
      </c>
      <c r="E336" t="n">
        <v>19.75</v>
      </c>
      <c r="F336" t="n">
        <v>16.97</v>
      </c>
      <c r="G336" t="n">
        <v>84.87</v>
      </c>
      <c r="H336" t="n">
        <v>1.33</v>
      </c>
      <c r="I336" t="n">
        <v>12</v>
      </c>
      <c r="J336" t="n">
        <v>187.14</v>
      </c>
      <c r="K336" t="n">
        <v>51.39</v>
      </c>
      <c r="L336" t="n">
        <v>14</v>
      </c>
      <c r="M336" t="n">
        <v>10</v>
      </c>
      <c r="N336" t="n">
        <v>36.75</v>
      </c>
      <c r="O336" t="n">
        <v>23314.98</v>
      </c>
      <c r="P336" t="n">
        <v>213.32</v>
      </c>
      <c r="Q336" t="n">
        <v>183.26</v>
      </c>
      <c r="R336" t="n">
        <v>35.09</v>
      </c>
      <c r="S336" t="n">
        <v>26.24</v>
      </c>
      <c r="T336" t="n">
        <v>3542.27</v>
      </c>
      <c r="U336" t="n">
        <v>0.75</v>
      </c>
      <c r="V336" t="n">
        <v>0.9</v>
      </c>
      <c r="W336" t="n">
        <v>2.96</v>
      </c>
      <c r="X336" t="n">
        <v>0.22</v>
      </c>
      <c r="Y336" t="n">
        <v>0.5</v>
      </c>
      <c r="Z336" t="n">
        <v>10</v>
      </c>
    </row>
    <row r="337">
      <c r="A337" t="n">
        <v>14</v>
      </c>
      <c r="B337" t="n">
        <v>85</v>
      </c>
      <c r="C337" t="inlineStr">
        <is>
          <t xml:space="preserve">CONCLUIDO	</t>
        </is>
      </c>
      <c r="D337" t="n">
        <v>5.0613</v>
      </c>
      <c r="E337" t="n">
        <v>19.76</v>
      </c>
      <c r="F337" t="n">
        <v>16.98</v>
      </c>
      <c r="G337" t="n">
        <v>84.89</v>
      </c>
      <c r="H337" t="n">
        <v>1.41</v>
      </c>
      <c r="I337" t="n">
        <v>12</v>
      </c>
      <c r="J337" t="n">
        <v>188.66</v>
      </c>
      <c r="K337" t="n">
        <v>51.39</v>
      </c>
      <c r="L337" t="n">
        <v>15</v>
      </c>
      <c r="M337" t="n">
        <v>10</v>
      </c>
      <c r="N337" t="n">
        <v>37.27</v>
      </c>
      <c r="O337" t="n">
        <v>23502.4</v>
      </c>
      <c r="P337" t="n">
        <v>212.98</v>
      </c>
      <c r="Q337" t="n">
        <v>183.26</v>
      </c>
      <c r="R337" t="n">
        <v>35.19</v>
      </c>
      <c r="S337" t="n">
        <v>26.24</v>
      </c>
      <c r="T337" t="n">
        <v>3590.04</v>
      </c>
      <c r="U337" t="n">
        <v>0.75</v>
      </c>
      <c r="V337" t="n">
        <v>0.9</v>
      </c>
      <c r="W337" t="n">
        <v>2.96</v>
      </c>
      <c r="X337" t="n">
        <v>0.22</v>
      </c>
      <c r="Y337" t="n">
        <v>0.5</v>
      </c>
      <c r="Z337" t="n">
        <v>10</v>
      </c>
    </row>
    <row r="338">
      <c r="A338" t="n">
        <v>15</v>
      </c>
      <c r="B338" t="n">
        <v>85</v>
      </c>
      <c r="C338" t="inlineStr">
        <is>
          <t xml:space="preserve">CONCLUIDO	</t>
        </is>
      </c>
      <c r="D338" t="n">
        <v>5.0794</v>
      </c>
      <c r="E338" t="n">
        <v>19.69</v>
      </c>
      <c r="F338" t="n">
        <v>16.94</v>
      </c>
      <c r="G338" t="n">
        <v>92.41</v>
      </c>
      <c r="H338" t="n">
        <v>1.49</v>
      </c>
      <c r="I338" t="n">
        <v>11</v>
      </c>
      <c r="J338" t="n">
        <v>190.19</v>
      </c>
      <c r="K338" t="n">
        <v>51.39</v>
      </c>
      <c r="L338" t="n">
        <v>16</v>
      </c>
      <c r="M338" t="n">
        <v>9</v>
      </c>
      <c r="N338" t="n">
        <v>37.79</v>
      </c>
      <c r="O338" t="n">
        <v>23690.52</v>
      </c>
      <c r="P338" t="n">
        <v>212.49</v>
      </c>
      <c r="Q338" t="n">
        <v>183.26</v>
      </c>
      <c r="R338" t="n">
        <v>34.11</v>
      </c>
      <c r="S338" t="n">
        <v>26.24</v>
      </c>
      <c r="T338" t="n">
        <v>3053.88</v>
      </c>
      <c r="U338" t="n">
        <v>0.77</v>
      </c>
      <c r="V338" t="n">
        <v>0.9</v>
      </c>
      <c r="W338" t="n">
        <v>2.95</v>
      </c>
      <c r="X338" t="n">
        <v>0.19</v>
      </c>
      <c r="Y338" t="n">
        <v>0.5</v>
      </c>
      <c r="Z338" t="n">
        <v>10</v>
      </c>
    </row>
    <row r="339">
      <c r="A339" t="n">
        <v>16</v>
      </c>
      <c r="B339" t="n">
        <v>85</v>
      </c>
      <c r="C339" t="inlineStr">
        <is>
          <t xml:space="preserve">CONCLUIDO	</t>
        </is>
      </c>
      <c r="D339" t="n">
        <v>5.0923</v>
      </c>
      <c r="E339" t="n">
        <v>19.64</v>
      </c>
      <c r="F339" t="n">
        <v>16.93</v>
      </c>
      <c r="G339" t="n">
        <v>101.56</v>
      </c>
      <c r="H339" t="n">
        <v>1.57</v>
      </c>
      <c r="I339" t="n">
        <v>10</v>
      </c>
      <c r="J339" t="n">
        <v>191.72</v>
      </c>
      <c r="K339" t="n">
        <v>51.39</v>
      </c>
      <c r="L339" t="n">
        <v>17</v>
      </c>
      <c r="M339" t="n">
        <v>8</v>
      </c>
      <c r="N339" t="n">
        <v>38.33</v>
      </c>
      <c r="O339" t="n">
        <v>23879.37</v>
      </c>
      <c r="P339" t="n">
        <v>212.15</v>
      </c>
      <c r="Q339" t="n">
        <v>183.26</v>
      </c>
      <c r="R339" t="n">
        <v>33.62</v>
      </c>
      <c r="S339" t="n">
        <v>26.24</v>
      </c>
      <c r="T339" t="n">
        <v>2818.45</v>
      </c>
      <c r="U339" t="n">
        <v>0.78</v>
      </c>
      <c r="V339" t="n">
        <v>0.9</v>
      </c>
      <c r="W339" t="n">
        <v>2.95</v>
      </c>
      <c r="X339" t="n">
        <v>0.17</v>
      </c>
      <c r="Y339" t="n">
        <v>0.5</v>
      </c>
      <c r="Z339" t="n">
        <v>10</v>
      </c>
    </row>
    <row r="340">
      <c r="A340" t="n">
        <v>17</v>
      </c>
      <c r="B340" t="n">
        <v>85</v>
      </c>
      <c r="C340" t="inlineStr">
        <is>
          <t xml:space="preserve">CONCLUIDO	</t>
        </is>
      </c>
      <c r="D340" t="n">
        <v>5.0929</v>
      </c>
      <c r="E340" t="n">
        <v>19.64</v>
      </c>
      <c r="F340" t="n">
        <v>16.92</v>
      </c>
      <c r="G340" t="n">
        <v>101.54</v>
      </c>
      <c r="H340" t="n">
        <v>1.65</v>
      </c>
      <c r="I340" t="n">
        <v>10</v>
      </c>
      <c r="J340" t="n">
        <v>193.26</v>
      </c>
      <c r="K340" t="n">
        <v>51.39</v>
      </c>
      <c r="L340" t="n">
        <v>18</v>
      </c>
      <c r="M340" t="n">
        <v>8</v>
      </c>
      <c r="N340" t="n">
        <v>38.86</v>
      </c>
      <c r="O340" t="n">
        <v>24068.93</v>
      </c>
      <c r="P340" t="n">
        <v>212.2</v>
      </c>
      <c r="Q340" t="n">
        <v>183.27</v>
      </c>
      <c r="R340" t="n">
        <v>33.53</v>
      </c>
      <c r="S340" t="n">
        <v>26.24</v>
      </c>
      <c r="T340" t="n">
        <v>2769.8</v>
      </c>
      <c r="U340" t="n">
        <v>0.78</v>
      </c>
      <c r="V340" t="n">
        <v>0.9</v>
      </c>
      <c r="W340" t="n">
        <v>2.95</v>
      </c>
      <c r="X340" t="n">
        <v>0.17</v>
      </c>
      <c r="Y340" t="n">
        <v>0.5</v>
      </c>
      <c r="Z340" t="n">
        <v>10</v>
      </c>
    </row>
    <row r="341">
      <c r="A341" t="n">
        <v>18</v>
      </c>
      <c r="B341" t="n">
        <v>85</v>
      </c>
      <c r="C341" t="inlineStr">
        <is>
          <t xml:space="preserve">CONCLUIDO	</t>
        </is>
      </c>
      <c r="D341" t="n">
        <v>5.1046</v>
      </c>
      <c r="E341" t="n">
        <v>19.59</v>
      </c>
      <c r="F341" t="n">
        <v>16.91</v>
      </c>
      <c r="G341" t="n">
        <v>112.75</v>
      </c>
      <c r="H341" t="n">
        <v>1.73</v>
      </c>
      <c r="I341" t="n">
        <v>9</v>
      </c>
      <c r="J341" t="n">
        <v>194.8</v>
      </c>
      <c r="K341" t="n">
        <v>51.39</v>
      </c>
      <c r="L341" t="n">
        <v>19</v>
      </c>
      <c r="M341" t="n">
        <v>7</v>
      </c>
      <c r="N341" t="n">
        <v>39.41</v>
      </c>
      <c r="O341" t="n">
        <v>24259.23</v>
      </c>
      <c r="P341" t="n">
        <v>210.88</v>
      </c>
      <c r="Q341" t="n">
        <v>183.27</v>
      </c>
      <c r="R341" t="n">
        <v>33.08</v>
      </c>
      <c r="S341" t="n">
        <v>26.24</v>
      </c>
      <c r="T341" t="n">
        <v>2552.14</v>
      </c>
      <c r="U341" t="n">
        <v>0.79</v>
      </c>
      <c r="V341" t="n">
        <v>0.9</v>
      </c>
      <c r="W341" t="n">
        <v>2.96</v>
      </c>
      <c r="X341" t="n">
        <v>0.16</v>
      </c>
      <c r="Y341" t="n">
        <v>0.5</v>
      </c>
      <c r="Z341" t="n">
        <v>10</v>
      </c>
    </row>
    <row r="342">
      <c r="A342" t="n">
        <v>19</v>
      </c>
      <c r="B342" t="n">
        <v>85</v>
      </c>
      <c r="C342" t="inlineStr">
        <is>
          <t xml:space="preserve">CONCLUIDO	</t>
        </is>
      </c>
      <c r="D342" t="n">
        <v>5.1032</v>
      </c>
      <c r="E342" t="n">
        <v>19.6</v>
      </c>
      <c r="F342" t="n">
        <v>16.92</v>
      </c>
      <c r="G342" t="n">
        <v>112.79</v>
      </c>
      <c r="H342" t="n">
        <v>1.81</v>
      </c>
      <c r="I342" t="n">
        <v>9</v>
      </c>
      <c r="J342" t="n">
        <v>196.35</v>
      </c>
      <c r="K342" t="n">
        <v>51.39</v>
      </c>
      <c r="L342" t="n">
        <v>20</v>
      </c>
      <c r="M342" t="n">
        <v>7</v>
      </c>
      <c r="N342" t="n">
        <v>39.96</v>
      </c>
      <c r="O342" t="n">
        <v>24450.27</v>
      </c>
      <c r="P342" t="n">
        <v>211.74</v>
      </c>
      <c r="Q342" t="n">
        <v>183.27</v>
      </c>
      <c r="R342" t="n">
        <v>33.28</v>
      </c>
      <c r="S342" t="n">
        <v>26.24</v>
      </c>
      <c r="T342" t="n">
        <v>2650.63</v>
      </c>
      <c r="U342" t="n">
        <v>0.79</v>
      </c>
      <c r="V342" t="n">
        <v>0.9</v>
      </c>
      <c r="W342" t="n">
        <v>2.95</v>
      </c>
      <c r="X342" t="n">
        <v>0.16</v>
      </c>
      <c r="Y342" t="n">
        <v>0.5</v>
      </c>
      <c r="Z342" t="n">
        <v>10</v>
      </c>
    </row>
    <row r="343">
      <c r="A343" t="n">
        <v>20</v>
      </c>
      <c r="B343" t="n">
        <v>85</v>
      </c>
      <c r="C343" t="inlineStr">
        <is>
          <t xml:space="preserve">CONCLUIDO	</t>
        </is>
      </c>
      <c r="D343" t="n">
        <v>5.1041</v>
      </c>
      <c r="E343" t="n">
        <v>19.59</v>
      </c>
      <c r="F343" t="n">
        <v>16.91</v>
      </c>
      <c r="G343" t="n">
        <v>112.76</v>
      </c>
      <c r="H343" t="n">
        <v>1.88</v>
      </c>
      <c r="I343" t="n">
        <v>9</v>
      </c>
      <c r="J343" t="n">
        <v>197.9</v>
      </c>
      <c r="K343" t="n">
        <v>51.39</v>
      </c>
      <c r="L343" t="n">
        <v>21</v>
      </c>
      <c r="M343" t="n">
        <v>7</v>
      </c>
      <c r="N343" t="n">
        <v>40.51</v>
      </c>
      <c r="O343" t="n">
        <v>24642.07</v>
      </c>
      <c r="P343" t="n">
        <v>211.28</v>
      </c>
      <c r="Q343" t="n">
        <v>183.27</v>
      </c>
      <c r="R343" t="n">
        <v>33.3</v>
      </c>
      <c r="S343" t="n">
        <v>26.24</v>
      </c>
      <c r="T343" t="n">
        <v>2661.43</v>
      </c>
      <c r="U343" t="n">
        <v>0.79</v>
      </c>
      <c r="V343" t="n">
        <v>0.9</v>
      </c>
      <c r="W343" t="n">
        <v>2.95</v>
      </c>
      <c r="X343" t="n">
        <v>0.16</v>
      </c>
      <c r="Y343" t="n">
        <v>0.5</v>
      </c>
      <c r="Z343" t="n">
        <v>10</v>
      </c>
    </row>
    <row r="344">
      <c r="A344" t="n">
        <v>21</v>
      </c>
      <c r="B344" t="n">
        <v>85</v>
      </c>
      <c r="C344" t="inlineStr">
        <is>
          <t xml:space="preserve">CONCLUIDO	</t>
        </is>
      </c>
      <c r="D344" t="n">
        <v>5.1196</v>
      </c>
      <c r="E344" t="n">
        <v>19.53</v>
      </c>
      <c r="F344" t="n">
        <v>16.89</v>
      </c>
      <c r="G344" t="n">
        <v>126.67</v>
      </c>
      <c r="H344" t="n">
        <v>1.96</v>
      </c>
      <c r="I344" t="n">
        <v>8</v>
      </c>
      <c r="J344" t="n">
        <v>199.46</v>
      </c>
      <c r="K344" t="n">
        <v>51.39</v>
      </c>
      <c r="L344" t="n">
        <v>22</v>
      </c>
      <c r="M344" t="n">
        <v>6</v>
      </c>
      <c r="N344" t="n">
        <v>41.07</v>
      </c>
      <c r="O344" t="n">
        <v>24834.62</v>
      </c>
      <c r="P344" t="n">
        <v>210.66</v>
      </c>
      <c r="Q344" t="n">
        <v>183.27</v>
      </c>
      <c r="R344" t="n">
        <v>32.34</v>
      </c>
      <c r="S344" t="n">
        <v>26.24</v>
      </c>
      <c r="T344" t="n">
        <v>2187.93</v>
      </c>
      <c r="U344" t="n">
        <v>0.8100000000000001</v>
      </c>
      <c r="V344" t="n">
        <v>0.9</v>
      </c>
      <c r="W344" t="n">
        <v>2.95</v>
      </c>
      <c r="X344" t="n">
        <v>0.13</v>
      </c>
      <c r="Y344" t="n">
        <v>0.5</v>
      </c>
      <c r="Z344" t="n">
        <v>10</v>
      </c>
    </row>
    <row r="345">
      <c r="A345" t="n">
        <v>22</v>
      </c>
      <c r="B345" t="n">
        <v>85</v>
      </c>
      <c r="C345" t="inlineStr">
        <is>
          <t xml:space="preserve">CONCLUIDO	</t>
        </is>
      </c>
      <c r="D345" t="n">
        <v>5.1191</v>
      </c>
      <c r="E345" t="n">
        <v>19.53</v>
      </c>
      <c r="F345" t="n">
        <v>16.89</v>
      </c>
      <c r="G345" t="n">
        <v>126.68</v>
      </c>
      <c r="H345" t="n">
        <v>2.03</v>
      </c>
      <c r="I345" t="n">
        <v>8</v>
      </c>
      <c r="J345" t="n">
        <v>201.03</v>
      </c>
      <c r="K345" t="n">
        <v>51.39</v>
      </c>
      <c r="L345" t="n">
        <v>23</v>
      </c>
      <c r="M345" t="n">
        <v>6</v>
      </c>
      <c r="N345" t="n">
        <v>41.64</v>
      </c>
      <c r="O345" t="n">
        <v>25027.94</v>
      </c>
      <c r="P345" t="n">
        <v>211.1</v>
      </c>
      <c r="Q345" t="n">
        <v>183.26</v>
      </c>
      <c r="R345" t="n">
        <v>32.53</v>
      </c>
      <c r="S345" t="n">
        <v>26.24</v>
      </c>
      <c r="T345" t="n">
        <v>2282.47</v>
      </c>
      <c r="U345" t="n">
        <v>0.8100000000000001</v>
      </c>
      <c r="V345" t="n">
        <v>0.9</v>
      </c>
      <c r="W345" t="n">
        <v>2.95</v>
      </c>
      <c r="X345" t="n">
        <v>0.14</v>
      </c>
      <c r="Y345" t="n">
        <v>0.5</v>
      </c>
      <c r="Z345" t="n">
        <v>10</v>
      </c>
    </row>
    <row r="346">
      <c r="A346" t="n">
        <v>23</v>
      </c>
      <c r="B346" t="n">
        <v>85</v>
      </c>
      <c r="C346" t="inlineStr">
        <is>
          <t xml:space="preserve">CONCLUIDO	</t>
        </is>
      </c>
      <c r="D346" t="n">
        <v>5.1183</v>
      </c>
      <c r="E346" t="n">
        <v>19.54</v>
      </c>
      <c r="F346" t="n">
        <v>16.89</v>
      </c>
      <c r="G346" t="n">
        <v>126.71</v>
      </c>
      <c r="H346" t="n">
        <v>2.1</v>
      </c>
      <c r="I346" t="n">
        <v>8</v>
      </c>
      <c r="J346" t="n">
        <v>202.61</v>
      </c>
      <c r="K346" t="n">
        <v>51.39</v>
      </c>
      <c r="L346" t="n">
        <v>24</v>
      </c>
      <c r="M346" t="n">
        <v>6</v>
      </c>
      <c r="N346" t="n">
        <v>42.21</v>
      </c>
      <c r="O346" t="n">
        <v>25222.04</v>
      </c>
      <c r="P346" t="n">
        <v>210.86</v>
      </c>
      <c r="Q346" t="n">
        <v>183.26</v>
      </c>
      <c r="R346" t="n">
        <v>32.58</v>
      </c>
      <c r="S346" t="n">
        <v>26.24</v>
      </c>
      <c r="T346" t="n">
        <v>2308.85</v>
      </c>
      <c r="U346" t="n">
        <v>0.8100000000000001</v>
      </c>
      <c r="V346" t="n">
        <v>0.9</v>
      </c>
      <c r="W346" t="n">
        <v>2.95</v>
      </c>
      <c r="X346" t="n">
        <v>0.14</v>
      </c>
      <c r="Y346" t="n">
        <v>0.5</v>
      </c>
      <c r="Z346" t="n">
        <v>10</v>
      </c>
    </row>
    <row r="347">
      <c r="A347" t="n">
        <v>24</v>
      </c>
      <c r="B347" t="n">
        <v>85</v>
      </c>
      <c r="C347" t="inlineStr">
        <is>
          <t xml:space="preserve">CONCLUIDO	</t>
        </is>
      </c>
      <c r="D347" t="n">
        <v>5.1319</v>
      </c>
      <c r="E347" t="n">
        <v>19.49</v>
      </c>
      <c r="F347" t="n">
        <v>16.88</v>
      </c>
      <c r="G347" t="n">
        <v>144.65</v>
      </c>
      <c r="H347" t="n">
        <v>2.17</v>
      </c>
      <c r="I347" t="n">
        <v>7</v>
      </c>
      <c r="J347" t="n">
        <v>204.19</v>
      </c>
      <c r="K347" t="n">
        <v>51.39</v>
      </c>
      <c r="L347" t="n">
        <v>25</v>
      </c>
      <c r="M347" t="n">
        <v>5</v>
      </c>
      <c r="N347" t="n">
        <v>42.79</v>
      </c>
      <c r="O347" t="n">
        <v>25417.05</v>
      </c>
      <c r="P347" t="n">
        <v>209.33</v>
      </c>
      <c r="Q347" t="n">
        <v>183.28</v>
      </c>
      <c r="R347" t="n">
        <v>32.02</v>
      </c>
      <c r="S347" t="n">
        <v>26.24</v>
      </c>
      <c r="T347" t="n">
        <v>2032.37</v>
      </c>
      <c r="U347" t="n">
        <v>0.82</v>
      </c>
      <c r="V347" t="n">
        <v>0.9</v>
      </c>
      <c r="W347" t="n">
        <v>2.95</v>
      </c>
      <c r="X347" t="n">
        <v>0.12</v>
      </c>
      <c r="Y347" t="n">
        <v>0.5</v>
      </c>
      <c r="Z347" t="n">
        <v>10</v>
      </c>
    </row>
    <row r="348">
      <c r="A348" t="n">
        <v>25</v>
      </c>
      <c r="B348" t="n">
        <v>85</v>
      </c>
      <c r="C348" t="inlineStr">
        <is>
          <t xml:space="preserve">CONCLUIDO	</t>
        </is>
      </c>
      <c r="D348" t="n">
        <v>5.1322</v>
      </c>
      <c r="E348" t="n">
        <v>19.48</v>
      </c>
      <c r="F348" t="n">
        <v>16.88</v>
      </c>
      <c r="G348" t="n">
        <v>144.64</v>
      </c>
      <c r="H348" t="n">
        <v>2.24</v>
      </c>
      <c r="I348" t="n">
        <v>7</v>
      </c>
      <c r="J348" t="n">
        <v>205.77</v>
      </c>
      <c r="K348" t="n">
        <v>51.39</v>
      </c>
      <c r="L348" t="n">
        <v>26</v>
      </c>
      <c r="M348" t="n">
        <v>5</v>
      </c>
      <c r="N348" t="n">
        <v>43.38</v>
      </c>
      <c r="O348" t="n">
        <v>25612.75</v>
      </c>
      <c r="P348" t="n">
        <v>210.58</v>
      </c>
      <c r="Q348" t="n">
        <v>183.26</v>
      </c>
      <c r="R348" t="n">
        <v>31.94</v>
      </c>
      <c r="S348" t="n">
        <v>26.24</v>
      </c>
      <c r="T348" t="n">
        <v>1990.82</v>
      </c>
      <c r="U348" t="n">
        <v>0.82</v>
      </c>
      <c r="V348" t="n">
        <v>0.9</v>
      </c>
      <c r="W348" t="n">
        <v>2.95</v>
      </c>
      <c r="X348" t="n">
        <v>0.12</v>
      </c>
      <c r="Y348" t="n">
        <v>0.5</v>
      </c>
      <c r="Z348" t="n">
        <v>10</v>
      </c>
    </row>
    <row r="349">
      <c r="A349" t="n">
        <v>26</v>
      </c>
      <c r="B349" t="n">
        <v>85</v>
      </c>
      <c r="C349" t="inlineStr">
        <is>
          <t xml:space="preserve">CONCLUIDO	</t>
        </is>
      </c>
      <c r="D349" t="n">
        <v>5.1316</v>
      </c>
      <c r="E349" t="n">
        <v>19.49</v>
      </c>
      <c r="F349" t="n">
        <v>16.88</v>
      </c>
      <c r="G349" t="n">
        <v>144.66</v>
      </c>
      <c r="H349" t="n">
        <v>2.31</v>
      </c>
      <c r="I349" t="n">
        <v>7</v>
      </c>
      <c r="J349" t="n">
        <v>207.37</v>
      </c>
      <c r="K349" t="n">
        <v>51.39</v>
      </c>
      <c r="L349" t="n">
        <v>27</v>
      </c>
      <c r="M349" t="n">
        <v>5</v>
      </c>
      <c r="N349" t="n">
        <v>43.97</v>
      </c>
      <c r="O349" t="n">
        <v>25809.25</v>
      </c>
      <c r="P349" t="n">
        <v>210.9</v>
      </c>
      <c r="Q349" t="n">
        <v>183.26</v>
      </c>
      <c r="R349" t="n">
        <v>32.08</v>
      </c>
      <c r="S349" t="n">
        <v>26.24</v>
      </c>
      <c r="T349" t="n">
        <v>2059.43</v>
      </c>
      <c r="U349" t="n">
        <v>0.82</v>
      </c>
      <c r="V349" t="n">
        <v>0.9</v>
      </c>
      <c r="W349" t="n">
        <v>2.95</v>
      </c>
      <c r="X349" t="n">
        <v>0.12</v>
      </c>
      <c r="Y349" t="n">
        <v>0.5</v>
      </c>
      <c r="Z349" t="n">
        <v>10</v>
      </c>
    </row>
    <row r="350">
      <c r="A350" t="n">
        <v>27</v>
      </c>
      <c r="B350" t="n">
        <v>85</v>
      </c>
      <c r="C350" t="inlineStr">
        <is>
          <t xml:space="preserve">CONCLUIDO	</t>
        </is>
      </c>
      <c r="D350" t="n">
        <v>5.1323</v>
      </c>
      <c r="E350" t="n">
        <v>19.48</v>
      </c>
      <c r="F350" t="n">
        <v>16.87</v>
      </c>
      <c r="G350" t="n">
        <v>144.64</v>
      </c>
      <c r="H350" t="n">
        <v>2.38</v>
      </c>
      <c r="I350" t="n">
        <v>7</v>
      </c>
      <c r="J350" t="n">
        <v>208.97</v>
      </c>
      <c r="K350" t="n">
        <v>51.39</v>
      </c>
      <c r="L350" t="n">
        <v>28</v>
      </c>
      <c r="M350" t="n">
        <v>5</v>
      </c>
      <c r="N350" t="n">
        <v>44.57</v>
      </c>
      <c r="O350" t="n">
        <v>26006.56</v>
      </c>
      <c r="P350" t="n">
        <v>210.17</v>
      </c>
      <c r="Q350" t="n">
        <v>183.26</v>
      </c>
      <c r="R350" t="n">
        <v>32.04</v>
      </c>
      <c r="S350" t="n">
        <v>26.24</v>
      </c>
      <c r="T350" t="n">
        <v>2042.68</v>
      </c>
      <c r="U350" t="n">
        <v>0.82</v>
      </c>
      <c r="V350" t="n">
        <v>0.9</v>
      </c>
      <c r="W350" t="n">
        <v>2.95</v>
      </c>
      <c r="X350" t="n">
        <v>0.12</v>
      </c>
      <c r="Y350" t="n">
        <v>0.5</v>
      </c>
      <c r="Z350" t="n">
        <v>10</v>
      </c>
    </row>
    <row r="351">
      <c r="A351" t="n">
        <v>28</v>
      </c>
      <c r="B351" t="n">
        <v>85</v>
      </c>
      <c r="C351" t="inlineStr">
        <is>
          <t xml:space="preserve">CONCLUIDO	</t>
        </is>
      </c>
      <c r="D351" t="n">
        <v>5.1312</v>
      </c>
      <c r="E351" t="n">
        <v>19.49</v>
      </c>
      <c r="F351" t="n">
        <v>16.88</v>
      </c>
      <c r="G351" t="n">
        <v>144.68</v>
      </c>
      <c r="H351" t="n">
        <v>2.45</v>
      </c>
      <c r="I351" t="n">
        <v>7</v>
      </c>
      <c r="J351" t="n">
        <v>210.57</v>
      </c>
      <c r="K351" t="n">
        <v>51.39</v>
      </c>
      <c r="L351" t="n">
        <v>29</v>
      </c>
      <c r="M351" t="n">
        <v>5</v>
      </c>
      <c r="N351" t="n">
        <v>45.18</v>
      </c>
      <c r="O351" t="n">
        <v>26204.71</v>
      </c>
      <c r="P351" t="n">
        <v>209.58</v>
      </c>
      <c r="Q351" t="n">
        <v>183.26</v>
      </c>
      <c r="R351" t="n">
        <v>32.06</v>
      </c>
      <c r="S351" t="n">
        <v>26.24</v>
      </c>
      <c r="T351" t="n">
        <v>2051.74</v>
      </c>
      <c r="U351" t="n">
        <v>0.82</v>
      </c>
      <c r="V351" t="n">
        <v>0.9</v>
      </c>
      <c r="W351" t="n">
        <v>2.95</v>
      </c>
      <c r="X351" t="n">
        <v>0.12</v>
      </c>
      <c r="Y351" t="n">
        <v>0.5</v>
      </c>
      <c r="Z351" t="n">
        <v>10</v>
      </c>
    </row>
    <row r="352">
      <c r="A352" t="n">
        <v>29</v>
      </c>
      <c r="B352" t="n">
        <v>85</v>
      </c>
      <c r="C352" t="inlineStr">
        <is>
          <t xml:space="preserve">CONCLUIDO	</t>
        </is>
      </c>
      <c r="D352" t="n">
        <v>5.1468</v>
      </c>
      <c r="E352" t="n">
        <v>19.43</v>
      </c>
      <c r="F352" t="n">
        <v>16.85</v>
      </c>
      <c r="G352" t="n">
        <v>168.54</v>
      </c>
      <c r="H352" t="n">
        <v>2.51</v>
      </c>
      <c r="I352" t="n">
        <v>6</v>
      </c>
      <c r="J352" t="n">
        <v>212.19</v>
      </c>
      <c r="K352" t="n">
        <v>51.39</v>
      </c>
      <c r="L352" t="n">
        <v>30</v>
      </c>
      <c r="M352" t="n">
        <v>4</v>
      </c>
      <c r="N352" t="n">
        <v>45.79</v>
      </c>
      <c r="O352" t="n">
        <v>26403.69</v>
      </c>
      <c r="P352" t="n">
        <v>208.46</v>
      </c>
      <c r="Q352" t="n">
        <v>183.26</v>
      </c>
      <c r="R352" t="n">
        <v>31.36</v>
      </c>
      <c r="S352" t="n">
        <v>26.24</v>
      </c>
      <c r="T352" t="n">
        <v>1707.47</v>
      </c>
      <c r="U352" t="n">
        <v>0.84</v>
      </c>
      <c r="V352" t="n">
        <v>0.9</v>
      </c>
      <c r="W352" t="n">
        <v>2.95</v>
      </c>
      <c r="X352" t="n">
        <v>0.1</v>
      </c>
      <c r="Y352" t="n">
        <v>0.5</v>
      </c>
      <c r="Z352" t="n">
        <v>10</v>
      </c>
    </row>
    <row r="353">
      <c r="A353" t="n">
        <v>30</v>
      </c>
      <c r="B353" t="n">
        <v>85</v>
      </c>
      <c r="C353" t="inlineStr">
        <is>
          <t xml:space="preserve">CONCLUIDO	</t>
        </is>
      </c>
      <c r="D353" t="n">
        <v>5.1473</v>
      </c>
      <c r="E353" t="n">
        <v>19.43</v>
      </c>
      <c r="F353" t="n">
        <v>16.85</v>
      </c>
      <c r="G353" t="n">
        <v>168.52</v>
      </c>
      <c r="H353" t="n">
        <v>2.58</v>
      </c>
      <c r="I353" t="n">
        <v>6</v>
      </c>
      <c r="J353" t="n">
        <v>213.81</v>
      </c>
      <c r="K353" t="n">
        <v>51.39</v>
      </c>
      <c r="L353" t="n">
        <v>31</v>
      </c>
      <c r="M353" t="n">
        <v>4</v>
      </c>
      <c r="N353" t="n">
        <v>46.41</v>
      </c>
      <c r="O353" t="n">
        <v>26603.52</v>
      </c>
      <c r="P353" t="n">
        <v>209.07</v>
      </c>
      <c r="Q353" t="n">
        <v>183.26</v>
      </c>
      <c r="R353" t="n">
        <v>31.14</v>
      </c>
      <c r="S353" t="n">
        <v>26.24</v>
      </c>
      <c r="T353" t="n">
        <v>1598.6</v>
      </c>
      <c r="U353" t="n">
        <v>0.84</v>
      </c>
      <c r="V353" t="n">
        <v>0.9</v>
      </c>
      <c r="W353" t="n">
        <v>2.95</v>
      </c>
      <c r="X353" t="n">
        <v>0.1</v>
      </c>
      <c r="Y353" t="n">
        <v>0.5</v>
      </c>
      <c r="Z353" t="n">
        <v>10</v>
      </c>
    </row>
    <row r="354">
      <c r="A354" t="n">
        <v>31</v>
      </c>
      <c r="B354" t="n">
        <v>85</v>
      </c>
      <c r="C354" t="inlineStr">
        <is>
          <t xml:space="preserve">CONCLUIDO	</t>
        </is>
      </c>
      <c r="D354" t="n">
        <v>5.1477</v>
      </c>
      <c r="E354" t="n">
        <v>19.43</v>
      </c>
      <c r="F354" t="n">
        <v>16.85</v>
      </c>
      <c r="G354" t="n">
        <v>168.5</v>
      </c>
      <c r="H354" t="n">
        <v>2.64</v>
      </c>
      <c r="I354" t="n">
        <v>6</v>
      </c>
      <c r="J354" t="n">
        <v>215.43</v>
      </c>
      <c r="K354" t="n">
        <v>51.39</v>
      </c>
      <c r="L354" t="n">
        <v>32</v>
      </c>
      <c r="M354" t="n">
        <v>4</v>
      </c>
      <c r="N354" t="n">
        <v>47.04</v>
      </c>
      <c r="O354" t="n">
        <v>26804.21</v>
      </c>
      <c r="P354" t="n">
        <v>210.22</v>
      </c>
      <c r="Q354" t="n">
        <v>183.26</v>
      </c>
      <c r="R354" t="n">
        <v>31.28</v>
      </c>
      <c r="S354" t="n">
        <v>26.24</v>
      </c>
      <c r="T354" t="n">
        <v>1664.84</v>
      </c>
      <c r="U354" t="n">
        <v>0.84</v>
      </c>
      <c r="V354" t="n">
        <v>0.9</v>
      </c>
      <c r="W354" t="n">
        <v>2.95</v>
      </c>
      <c r="X354" t="n">
        <v>0.09</v>
      </c>
      <c r="Y354" t="n">
        <v>0.5</v>
      </c>
      <c r="Z354" t="n">
        <v>10</v>
      </c>
    </row>
    <row r="355">
      <c r="A355" t="n">
        <v>32</v>
      </c>
      <c r="B355" t="n">
        <v>85</v>
      </c>
      <c r="C355" t="inlineStr">
        <is>
          <t xml:space="preserve">CONCLUIDO	</t>
        </is>
      </c>
      <c r="D355" t="n">
        <v>5.147</v>
      </c>
      <c r="E355" t="n">
        <v>19.43</v>
      </c>
      <c r="F355" t="n">
        <v>16.85</v>
      </c>
      <c r="G355" t="n">
        <v>168.53</v>
      </c>
      <c r="H355" t="n">
        <v>2.7</v>
      </c>
      <c r="I355" t="n">
        <v>6</v>
      </c>
      <c r="J355" t="n">
        <v>217.07</v>
      </c>
      <c r="K355" t="n">
        <v>51.39</v>
      </c>
      <c r="L355" t="n">
        <v>33</v>
      </c>
      <c r="M355" t="n">
        <v>4</v>
      </c>
      <c r="N355" t="n">
        <v>47.68</v>
      </c>
      <c r="O355" t="n">
        <v>27005.77</v>
      </c>
      <c r="P355" t="n">
        <v>210.29</v>
      </c>
      <c r="Q355" t="n">
        <v>183.26</v>
      </c>
      <c r="R355" t="n">
        <v>31.3</v>
      </c>
      <c r="S355" t="n">
        <v>26.24</v>
      </c>
      <c r="T355" t="n">
        <v>1675.68</v>
      </c>
      <c r="U355" t="n">
        <v>0.84</v>
      </c>
      <c r="V355" t="n">
        <v>0.9</v>
      </c>
      <c r="W355" t="n">
        <v>2.95</v>
      </c>
      <c r="X355" t="n">
        <v>0.1</v>
      </c>
      <c r="Y355" t="n">
        <v>0.5</v>
      </c>
      <c r="Z355" t="n">
        <v>10</v>
      </c>
    </row>
    <row r="356">
      <c r="A356" t="n">
        <v>33</v>
      </c>
      <c r="B356" t="n">
        <v>85</v>
      </c>
      <c r="C356" t="inlineStr">
        <is>
          <t xml:space="preserve">CONCLUIDO	</t>
        </is>
      </c>
      <c r="D356" t="n">
        <v>5.1476</v>
      </c>
      <c r="E356" t="n">
        <v>19.43</v>
      </c>
      <c r="F356" t="n">
        <v>16.85</v>
      </c>
      <c r="G356" t="n">
        <v>168.51</v>
      </c>
      <c r="H356" t="n">
        <v>2.76</v>
      </c>
      <c r="I356" t="n">
        <v>6</v>
      </c>
      <c r="J356" t="n">
        <v>218.71</v>
      </c>
      <c r="K356" t="n">
        <v>51.39</v>
      </c>
      <c r="L356" t="n">
        <v>34</v>
      </c>
      <c r="M356" t="n">
        <v>4</v>
      </c>
      <c r="N356" t="n">
        <v>48.32</v>
      </c>
      <c r="O356" t="n">
        <v>27208.22</v>
      </c>
      <c r="P356" t="n">
        <v>210.16</v>
      </c>
      <c r="Q356" t="n">
        <v>183.26</v>
      </c>
      <c r="R356" t="n">
        <v>31.24</v>
      </c>
      <c r="S356" t="n">
        <v>26.24</v>
      </c>
      <c r="T356" t="n">
        <v>1645.51</v>
      </c>
      <c r="U356" t="n">
        <v>0.84</v>
      </c>
      <c r="V356" t="n">
        <v>0.9</v>
      </c>
      <c r="W356" t="n">
        <v>2.95</v>
      </c>
      <c r="X356" t="n">
        <v>0.1</v>
      </c>
      <c r="Y356" t="n">
        <v>0.5</v>
      </c>
      <c r="Z356" t="n">
        <v>10</v>
      </c>
    </row>
    <row r="357">
      <c r="A357" t="n">
        <v>34</v>
      </c>
      <c r="B357" t="n">
        <v>85</v>
      </c>
      <c r="C357" t="inlineStr">
        <is>
          <t xml:space="preserve">CONCLUIDO	</t>
        </is>
      </c>
      <c r="D357" t="n">
        <v>5.1481</v>
      </c>
      <c r="E357" t="n">
        <v>19.42</v>
      </c>
      <c r="F357" t="n">
        <v>16.85</v>
      </c>
      <c r="G357" t="n">
        <v>168.49</v>
      </c>
      <c r="H357" t="n">
        <v>2.82</v>
      </c>
      <c r="I357" t="n">
        <v>6</v>
      </c>
      <c r="J357" t="n">
        <v>220.36</v>
      </c>
      <c r="K357" t="n">
        <v>51.39</v>
      </c>
      <c r="L357" t="n">
        <v>35</v>
      </c>
      <c r="M357" t="n">
        <v>4</v>
      </c>
      <c r="N357" t="n">
        <v>48.97</v>
      </c>
      <c r="O357" t="n">
        <v>27411.55</v>
      </c>
      <c r="P357" t="n">
        <v>209.58</v>
      </c>
      <c r="Q357" t="n">
        <v>183.26</v>
      </c>
      <c r="R357" t="n">
        <v>31.23</v>
      </c>
      <c r="S357" t="n">
        <v>26.24</v>
      </c>
      <c r="T357" t="n">
        <v>1642.08</v>
      </c>
      <c r="U357" t="n">
        <v>0.84</v>
      </c>
      <c r="V357" t="n">
        <v>0.9</v>
      </c>
      <c r="W357" t="n">
        <v>2.95</v>
      </c>
      <c r="X357" t="n">
        <v>0.09</v>
      </c>
      <c r="Y357" t="n">
        <v>0.5</v>
      </c>
      <c r="Z357" t="n">
        <v>10</v>
      </c>
    </row>
    <row r="358">
      <c r="A358" t="n">
        <v>35</v>
      </c>
      <c r="B358" t="n">
        <v>85</v>
      </c>
      <c r="C358" t="inlineStr">
        <is>
          <t xml:space="preserve">CONCLUIDO	</t>
        </is>
      </c>
      <c r="D358" t="n">
        <v>5.1473</v>
      </c>
      <c r="E358" t="n">
        <v>19.43</v>
      </c>
      <c r="F358" t="n">
        <v>16.85</v>
      </c>
      <c r="G358" t="n">
        <v>168.52</v>
      </c>
      <c r="H358" t="n">
        <v>2.88</v>
      </c>
      <c r="I358" t="n">
        <v>6</v>
      </c>
      <c r="J358" t="n">
        <v>222.01</v>
      </c>
      <c r="K358" t="n">
        <v>51.39</v>
      </c>
      <c r="L358" t="n">
        <v>36</v>
      </c>
      <c r="M358" t="n">
        <v>4</v>
      </c>
      <c r="N358" t="n">
        <v>49.62</v>
      </c>
      <c r="O358" t="n">
        <v>27615.8</v>
      </c>
      <c r="P358" t="n">
        <v>208.78</v>
      </c>
      <c r="Q358" t="n">
        <v>183.26</v>
      </c>
      <c r="R358" t="n">
        <v>31.26</v>
      </c>
      <c r="S358" t="n">
        <v>26.24</v>
      </c>
      <c r="T358" t="n">
        <v>1657.39</v>
      </c>
      <c r="U358" t="n">
        <v>0.84</v>
      </c>
      <c r="V358" t="n">
        <v>0.9</v>
      </c>
      <c r="W358" t="n">
        <v>2.95</v>
      </c>
      <c r="X358" t="n">
        <v>0.1</v>
      </c>
      <c r="Y358" t="n">
        <v>0.5</v>
      </c>
      <c r="Z358" t="n">
        <v>10</v>
      </c>
    </row>
    <row r="359">
      <c r="A359" t="n">
        <v>36</v>
      </c>
      <c r="B359" t="n">
        <v>85</v>
      </c>
      <c r="C359" t="inlineStr">
        <is>
          <t xml:space="preserve">CONCLUIDO	</t>
        </is>
      </c>
      <c r="D359" t="n">
        <v>5.1597</v>
      </c>
      <c r="E359" t="n">
        <v>19.38</v>
      </c>
      <c r="F359" t="n">
        <v>16.84</v>
      </c>
      <c r="G359" t="n">
        <v>202.07</v>
      </c>
      <c r="H359" t="n">
        <v>2.94</v>
      </c>
      <c r="I359" t="n">
        <v>5</v>
      </c>
      <c r="J359" t="n">
        <v>223.68</v>
      </c>
      <c r="K359" t="n">
        <v>51.39</v>
      </c>
      <c r="L359" t="n">
        <v>37</v>
      </c>
      <c r="M359" t="n">
        <v>3</v>
      </c>
      <c r="N359" t="n">
        <v>50.29</v>
      </c>
      <c r="O359" t="n">
        <v>27821.09</v>
      </c>
      <c r="P359" t="n">
        <v>206.88</v>
      </c>
      <c r="Q359" t="n">
        <v>183.26</v>
      </c>
      <c r="R359" t="n">
        <v>30.89</v>
      </c>
      <c r="S359" t="n">
        <v>26.24</v>
      </c>
      <c r="T359" t="n">
        <v>1475.66</v>
      </c>
      <c r="U359" t="n">
        <v>0.85</v>
      </c>
      <c r="V359" t="n">
        <v>0.9</v>
      </c>
      <c r="W359" t="n">
        <v>2.95</v>
      </c>
      <c r="X359" t="n">
        <v>0.08</v>
      </c>
      <c r="Y359" t="n">
        <v>0.5</v>
      </c>
      <c r="Z359" t="n">
        <v>10</v>
      </c>
    </row>
    <row r="360">
      <c r="A360" t="n">
        <v>37</v>
      </c>
      <c r="B360" t="n">
        <v>85</v>
      </c>
      <c r="C360" t="inlineStr">
        <is>
          <t xml:space="preserve">CONCLUIDO	</t>
        </is>
      </c>
      <c r="D360" t="n">
        <v>5.1584</v>
      </c>
      <c r="E360" t="n">
        <v>19.39</v>
      </c>
      <c r="F360" t="n">
        <v>16.84</v>
      </c>
      <c r="G360" t="n">
        <v>202.13</v>
      </c>
      <c r="H360" t="n">
        <v>3</v>
      </c>
      <c r="I360" t="n">
        <v>5</v>
      </c>
      <c r="J360" t="n">
        <v>225.35</v>
      </c>
      <c r="K360" t="n">
        <v>51.39</v>
      </c>
      <c r="L360" t="n">
        <v>38</v>
      </c>
      <c r="M360" t="n">
        <v>3</v>
      </c>
      <c r="N360" t="n">
        <v>50.96</v>
      </c>
      <c r="O360" t="n">
        <v>28027.19</v>
      </c>
      <c r="P360" t="n">
        <v>208.39</v>
      </c>
      <c r="Q360" t="n">
        <v>183.26</v>
      </c>
      <c r="R360" t="n">
        <v>31.03</v>
      </c>
      <c r="S360" t="n">
        <v>26.24</v>
      </c>
      <c r="T360" t="n">
        <v>1546.89</v>
      </c>
      <c r="U360" t="n">
        <v>0.85</v>
      </c>
      <c r="V360" t="n">
        <v>0.9</v>
      </c>
      <c r="W360" t="n">
        <v>2.95</v>
      </c>
      <c r="X360" t="n">
        <v>0.09</v>
      </c>
      <c r="Y360" t="n">
        <v>0.5</v>
      </c>
      <c r="Z360" t="n">
        <v>10</v>
      </c>
    </row>
    <row r="361">
      <c r="A361" t="n">
        <v>38</v>
      </c>
      <c r="B361" t="n">
        <v>85</v>
      </c>
      <c r="C361" t="inlineStr">
        <is>
          <t xml:space="preserve">CONCLUIDO	</t>
        </is>
      </c>
      <c r="D361" t="n">
        <v>5.1599</v>
      </c>
      <c r="E361" t="n">
        <v>19.38</v>
      </c>
      <c r="F361" t="n">
        <v>16.84</v>
      </c>
      <c r="G361" t="n">
        <v>202.06</v>
      </c>
      <c r="H361" t="n">
        <v>3.05</v>
      </c>
      <c r="I361" t="n">
        <v>5</v>
      </c>
      <c r="J361" t="n">
        <v>227.03</v>
      </c>
      <c r="K361" t="n">
        <v>51.39</v>
      </c>
      <c r="L361" t="n">
        <v>39</v>
      </c>
      <c r="M361" t="n">
        <v>3</v>
      </c>
      <c r="N361" t="n">
        <v>51.64</v>
      </c>
      <c r="O361" t="n">
        <v>28234.24</v>
      </c>
      <c r="P361" t="n">
        <v>209.01</v>
      </c>
      <c r="Q361" t="n">
        <v>183.26</v>
      </c>
      <c r="R361" t="n">
        <v>30.73</v>
      </c>
      <c r="S361" t="n">
        <v>26.24</v>
      </c>
      <c r="T361" t="n">
        <v>1398.67</v>
      </c>
      <c r="U361" t="n">
        <v>0.85</v>
      </c>
      <c r="V361" t="n">
        <v>0.9</v>
      </c>
      <c r="W361" t="n">
        <v>2.95</v>
      </c>
      <c r="X361" t="n">
        <v>0.08</v>
      </c>
      <c r="Y361" t="n">
        <v>0.5</v>
      </c>
      <c r="Z361" t="n">
        <v>10</v>
      </c>
    </row>
    <row r="362">
      <c r="A362" t="n">
        <v>39</v>
      </c>
      <c r="B362" t="n">
        <v>85</v>
      </c>
      <c r="C362" t="inlineStr">
        <is>
          <t xml:space="preserve">CONCLUIDO	</t>
        </is>
      </c>
      <c r="D362" t="n">
        <v>5.1625</v>
      </c>
      <c r="E362" t="n">
        <v>19.37</v>
      </c>
      <c r="F362" t="n">
        <v>16.83</v>
      </c>
      <c r="G362" t="n">
        <v>201.94</v>
      </c>
      <c r="H362" t="n">
        <v>3.11</v>
      </c>
      <c r="I362" t="n">
        <v>5</v>
      </c>
      <c r="J362" t="n">
        <v>228.71</v>
      </c>
      <c r="K362" t="n">
        <v>51.39</v>
      </c>
      <c r="L362" t="n">
        <v>40</v>
      </c>
      <c r="M362" t="n">
        <v>3</v>
      </c>
      <c r="N362" t="n">
        <v>52.32</v>
      </c>
      <c r="O362" t="n">
        <v>28442.24</v>
      </c>
      <c r="P362" t="n">
        <v>209.55</v>
      </c>
      <c r="Q362" t="n">
        <v>183.26</v>
      </c>
      <c r="R362" t="n">
        <v>30.5</v>
      </c>
      <c r="S362" t="n">
        <v>26.24</v>
      </c>
      <c r="T362" t="n">
        <v>1280.83</v>
      </c>
      <c r="U362" t="n">
        <v>0.86</v>
      </c>
      <c r="V362" t="n">
        <v>0.9</v>
      </c>
      <c r="W362" t="n">
        <v>2.95</v>
      </c>
      <c r="X362" t="n">
        <v>0.07000000000000001</v>
      </c>
      <c r="Y362" t="n">
        <v>0.5</v>
      </c>
      <c r="Z362" t="n">
        <v>10</v>
      </c>
    </row>
    <row r="363">
      <c r="A363" t="n">
        <v>0</v>
      </c>
      <c r="B363" t="n">
        <v>20</v>
      </c>
      <c r="C363" t="inlineStr">
        <is>
          <t xml:space="preserve">CONCLUIDO	</t>
        </is>
      </c>
      <c r="D363" t="n">
        <v>4.7815</v>
      </c>
      <c r="E363" t="n">
        <v>20.91</v>
      </c>
      <c r="F363" t="n">
        <v>18.25</v>
      </c>
      <c r="G363" t="n">
        <v>14.6</v>
      </c>
      <c r="H363" t="n">
        <v>0.34</v>
      </c>
      <c r="I363" t="n">
        <v>75</v>
      </c>
      <c r="J363" t="n">
        <v>51.33</v>
      </c>
      <c r="K363" t="n">
        <v>24.83</v>
      </c>
      <c r="L363" t="n">
        <v>1</v>
      </c>
      <c r="M363" t="n">
        <v>73</v>
      </c>
      <c r="N363" t="n">
        <v>5.51</v>
      </c>
      <c r="O363" t="n">
        <v>6564.78</v>
      </c>
      <c r="P363" t="n">
        <v>103.25</v>
      </c>
      <c r="Q363" t="n">
        <v>183.37</v>
      </c>
      <c r="R363" t="n">
        <v>74.52</v>
      </c>
      <c r="S363" t="n">
        <v>26.24</v>
      </c>
      <c r="T363" t="n">
        <v>22943.14</v>
      </c>
      <c r="U363" t="n">
        <v>0.35</v>
      </c>
      <c r="V363" t="n">
        <v>0.83</v>
      </c>
      <c r="W363" t="n">
        <v>3.06</v>
      </c>
      <c r="X363" t="n">
        <v>1.49</v>
      </c>
      <c r="Y363" t="n">
        <v>0.5</v>
      </c>
      <c r="Z363" t="n">
        <v>10</v>
      </c>
    </row>
    <row r="364">
      <c r="A364" t="n">
        <v>1</v>
      </c>
      <c r="B364" t="n">
        <v>20</v>
      </c>
      <c r="C364" t="inlineStr">
        <is>
          <t xml:space="preserve">CONCLUIDO	</t>
        </is>
      </c>
      <c r="D364" t="n">
        <v>5.0893</v>
      </c>
      <c r="E364" t="n">
        <v>19.65</v>
      </c>
      <c r="F364" t="n">
        <v>17.46</v>
      </c>
      <c r="G364" t="n">
        <v>29.1</v>
      </c>
      <c r="H364" t="n">
        <v>0.66</v>
      </c>
      <c r="I364" t="n">
        <v>36</v>
      </c>
      <c r="J364" t="n">
        <v>52.47</v>
      </c>
      <c r="K364" t="n">
        <v>24.83</v>
      </c>
      <c r="L364" t="n">
        <v>2</v>
      </c>
      <c r="M364" t="n">
        <v>34</v>
      </c>
      <c r="N364" t="n">
        <v>5.64</v>
      </c>
      <c r="O364" t="n">
        <v>6705.1</v>
      </c>
      <c r="P364" t="n">
        <v>96.64</v>
      </c>
      <c r="Q364" t="n">
        <v>183.3</v>
      </c>
      <c r="R364" t="n">
        <v>49.89</v>
      </c>
      <c r="S364" t="n">
        <v>26.24</v>
      </c>
      <c r="T364" t="n">
        <v>10822.34</v>
      </c>
      <c r="U364" t="n">
        <v>0.53</v>
      </c>
      <c r="V364" t="n">
        <v>0.87</v>
      </c>
      <c r="W364" t="n">
        <v>3.01</v>
      </c>
      <c r="X364" t="n">
        <v>0.7</v>
      </c>
      <c r="Y364" t="n">
        <v>0.5</v>
      </c>
      <c r="Z364" t="n">
        <v>10</v>
      </c>
    </row>
    <row r="365">
      <c r="A365" t="n">
        <v>2</v>
      </c>
      <c r="B365" t="n">
        <v>20</v>
      </c>
      <c r="C365" t="inlineStr">
        <is>
          <t xml:space="preserve">CONCLUIDO	</t>
        </is>
      </c>
      <c r="D365" t="n">
        <v>5.1883</v>
      </c>
      <c r="E365" t="n">
        <v>19.27</v>
      </c>
      <c r="F365" t="n">
        <v>17.23</v>
      </c>
      <c r="G365" t="n">
        <v>43.08</v>
      </c>
      <c r="H365" t="n">
        <v>0.97</v>
      </c>
      <c r="I365" t="n">
        <v>24</v>
      </c>
      <c r="J365" t="n">
        <v>53.61</v>
      </c>
      <c r="K365" t="n">
        <v>24.83</v>
      </c>
      <c r="L365" t="n">
        <v>3</v>
      </c>
      <c r="M365" t="n">
        <v>22</v>
      </c>
      <c r="N365" t="n">
        <v>5.78</v>
      </c>
      <c r="O365" t="n">
        <v>6845.59</v>
      </c>
      <c r="P365" t="n">
        <v>92.78</v>
      </c>
      <c r="Q365" t="n">
        <v>183.27</v>
      </c>
      <c r="R365" t="n">
        <v>43.11</v>
      </c>
      <c r="S365" t="n">
        <v>26.24</v>
      </c>
      <c r="T365" t="n">
        <v>7493.75</v>
      </c>
      <c r="U365" t="n">
        <v>0.61</v>
      </c>
      <c r="V365" t="n">
        <v>0.88</v>
      </c>
      <c r="W365" t="n">
        <v>2.98</v>
      </c>
      <c r="X365" t="n">
        <v>0.48</v>
      </c>
      <c r="Y365" t="n">
        <v>0.5</v>
      </c>
      <c r="Z365" t="n">
        <v>10</v>
      </c>
    </row>
    <row r="366">
      <c r="A366" t="n">
        <v>3</v>
      </c>
      <c r="B366" t="n">
        <v>20</v>
      </c>
      <c r="C366" t="inlineStr">
        <is>
          <t xml:space="preserve">CONCLUIDO	</t>
        </is>
      </c>
      <c r="D366" t="n">
        <v>5.2567</v>
      </c>
      <c r="E366" t="n">
        <v>19.02</v>
      </c>
      <c r="F366" t="n">
        <v>17.07</v>
      </c>
      <c r="G366" t="n">
        <v>60.24</v>
      </c>
      <c r="H366" t="n">
        <v>1.27</v>
      </c>
      <c r="I366" t="n">
        <v>17</v>
      </c>
      <c r="J366" t="n">
        <v>54.75</v>
      </c>
      <c r="K366" t="n">
        <v>24.83</v>
      </c>
      <c r="L366" t="n">
        <v>4</v>
      </c>
      <c r="M366" t="n">
        <v>15</v>
      </c>
      <c r="N366" t="n">
        <v>5.92</v>
      </c>
      <c r="O366" t="n">
        <v>6986.39</v>
      </c>
      <c r="P366" t="n">
        <v>89.09</v>
      </c>
      <c r="Q366" t="n">
        <v>183.26</v>
      </c>
      <c r="R366" t="n">
        <v>37.87</v>
      </c>
      <c r="S366" t="n">
        <v>26.24</v>
      </c>
      <c r="T366" t="n">
        <v>4905.14</v>
      </c>
      <c r="U366" t="n">
        <v>0.6899999999999999</v>
      </c>
      <c r="V366" t="n">
        <v>0.89</v>
      </c>
      <c r="W366" t="n">
        <v>2.97</v>
      </c>
      <c r="X366" t="n">
        <v>0.31</v>
      </c>
      <c r="Y366" t="n">
        <v>0.5</v>
      </c>
      <c r="Z366" t="n">
        <v>10</v>
      </c>
    </row>
    <row r="367">
      <c r="A367" t="n">
        <v>4</v>
      </c>
      <c r="B367" t="n">
        <v>20</v>
      </c>
      <c r="C367" t="inlineStr">
        <is>
          <t xml:space="preserve">CONCLUIDO	</t>
        </is>
      </c>
      <c r="D367" t="n">
        <v>5.2796</v>
      </c>
      <c r="E367" t="n">
        <v>18.94</v>
      </c>
      <c r="F367" t="n">
        <v>17.02</v>
      </c>
      <c r="G367" t="n">
        <v>72.95</v>
      </c>
      <c r="H367" t="n">
        <v>1.55</v>
      </c>
      <c r="I367" t="n">
        <v>14</v>
      </c>
      <c r="J367" t="n">
        <v>55.89</v>
      </c>
      <c r="K367" t="n">
        <v>24.83</v>
      </c>
      <c r="L367" t="n">
        <v>5</v>
      </c>
      <c r="M367" t="n">
        <v>12</v>
      </c>
      <c r="N367" t="n">
        <v>6.07</v>
      </c>
      <c r="O367" t="n">
        <v>7127.49</v>
      </c>
      <c r="P367" t="n">
        <v>87.16</v>
      </c>
      <c r="Q367" t="n">
        <v>183.31</v>
      </c>
      <c r="R367" t="n">
        <v>36.55</v>
      </c>
      <c r="S367" t="n">
        <v>26.24</v>
      </c>
      <c r="T367" t="n">
        <v>4262.3</v>
      </c>
      <c r="U367" t="n">
        <v>0.72</v>
      </c>
      <c r="V367" t="n">
        <v>0.89</v>
      </c>
      <c r="W367" t="n">
        <v>2.96</v>
      </c>
      <c r="X367" t="n">
        <v>0.27</v>
      </c>
      <c r="Y367" t="n">
        <v>0.5</v>
      </c>
      <c r="Z367" t="n">
        <v>10</v>
      </c>
    </row>
    <row r="368">
      <c r="A368" t="n">
        <v>5</v>
      </c>
      <c r="B368" t="n">
        <v>20</v>
      </c>
      <c r="C368" t="inlineStr">
        <is>
          <t xml:space="preserve">CONCLUIDO	</t>
        </is>
      </c>
      <c r="D368" t="n">
        <v>5.3069</v>
      </c>
      <c r="E368" t="n">
        <v>18.84</v>
      </c>
      <c r="F368" t="n">
        <v>16.96</v>
      </c>
      <c r="G368" t="n">
        <v>92.52</v>
      </c>
      <c r="H368" t="n">
        <v>1.82</v>
      </c>
      <c r="I368" t="n">
        <v>11</v>
      </c>
      <c r="J368" t="n">
        <v>57.04</v>
      </c>
      <c r="K368" t="n">
        <v>24.83</v>
      </c>
      <c r="L368" t="n">
        <v>6</v>
      </c>
      <c r="M368" t="n">
        <v>7</v>
      </c>
      <c r="N368" t="n">
        <v>6.21</v>
      </c>
      <c r="O368" t="n">
        <v>7268.89</v>
      </c>
      <c r="P368" t="n">
        <v>83.48</v>
      </c>
      <c r="Q368" t="n">
        <v>183.28</v>
      </c>
      <c r="R368" t="n">
        <v>34.58</v>
      </c>
      <c r="S368" t="n">
        <v>26.24</v>
      </c>
      <c r="T368" t="n">
        <v>3291.71</v>
      </c>
      <c r="U368" t="n">
        <v>0.76</v>
      </c>
      <c r="V368" t="n">
        <v>0.9</v>
      </c>
      <c r="W368" t="n">
        <v>2.96</v>
      </c>
      <c r="X368" t="n">
        <v>0.21</v>
      </c>
      <c r="Y368" t="n">
        <v>0.5</v>
      </c>
      <c r="Z368" t="n">
        <v>10</v>
      </c>
    </row>
    <row r="369">
      <c r="A369" t="n">
        <v>6</v>
      </c>
      <c r="B369" t="n">
        <v>20</v>
      </c>
      <c r="C369" t="inlineStr">
        <is>
          <t xml:space="preserve">CONCLUIDO	</t>
        </is>
      </c>
      <c r="D369" t="n">
        <v>5.3061</v>
      </c>
      <c r="E369" t="n">
        <v>18.85</v>
      </c>
      <c r="F369" t="n">
        <v>16.96</v>
      </c>
      <c r="G369" t="n">
        <v>92.53</v>
      </c>
      <c r="H369" t="n">
        <v>2.09</v>
      </c>
      <c r="I369" t="n">
        <v>11</v>
      </c>
      <c r="J369" t="n">
        <v>58.19</v>
      </c>
      <c r="K369" t="n">
        <v>24.83</v>
      </c>
      <c r="L369" t="n">
        <v>7</v>
      </c>
      <c r="M369" t="n">
        <v>1</v>
      </c>
      <c r="N369" t="n">
        <v>6.36</v>
      </c>
      <c r="O369" t="n">
        <v>7410.59</v>
      </c>
      <c r="P369" t="n">
        <v>83.84</v>
      </c>
      <c r="Q369" t="n">
        <v>183.29</v>
      </c>
      <c r="R369" t="n">
        <v>34.46</v>
      </c>
      <c r="S369" t="n">
        <v>26.24</v>
      </c>
      <c r="T369" t="n">
        <v>3230.87</v>
      </c>
      <c r="U369" t="n">
        <v>0.76</v>
      </c>
      <c r="V369" t="n">
        <v>0.9</v>
      </c>
      <c r="W369" t="n">
        <v>2.97</v>
      </c>
      <c r="X369" t="n">
        <v>0.21</v>
      </c>
      <c r="Y369" t="n">
        <v>0.5</v>
      </c>
      <c r="Z369" t="n">
        <v>10</v>
      </c>
    </row>
    <row r="370">
      <c r="A370" t="n">
        <v>7</v>
      </c>
      <c r="B370" t="n">
        <v>20</v>
      </c>
      <c r="C370" t="inlineStr">
        <is>
          <t xml:space="preserve">CONCLUIDO	</t>
        </is>
      </c>
      <c r="D370" t="n">
        <v>5.3059</v>
      </c>
      <c r="E370" t="n">
        <v>18.85</v>
      </c>
      <c r="F370" t="n">
        <v>16.96</v>
      </c>
      <c r="G370" t="n">
        <v>92.53</v>
      </c>
      <c r="H370" t="n">
        <v>2.34</v>
      </c>
      <c r="I370" t="n">
        <v>11</v>
      </c>
      <c r="J370" t="n">
        <v>59.34</v>
      </c>
      <c r="K370" t="n">
        <v>24.83</v>
      </c>
      <c r="L370" t="n">
        <v>8</v>
      </c>
      <c r="M370" t="n">
        <v>0</v>
      </c>
      <c r="N370" t="n">
        <v>6.52</v>
      </c>
      <c r="O370" t="n">
        <v>7552.59</v>
      </c>
      <c r="P370" t="n">
        <v>85.04000000000001</v>
      </c>
      <c r="Q370" t="n">
        <v>183.29</v>
      </c>
      <c r="R370" t="n">
        <v>34.4</v>
      </c>
      <c r="S370" t="n">
        <v>26.24</v>
      </c>
      <c r="T370" t="n">
        <v>3202.82</v>
      </c>
      <c r="U370" t="n">
        <v>0.76</v>
      </c>
      <c r="V370" t="n">
        <v>0.9</v>
      </c>
      <c r="W370" t="n">
        <v>2.97</v>
      </c>
      <c r="X370" t="n">
        <v>0.21</v>
      </c>
      <c r="Y370" t="n">
        <v>0.5</v>
      </c>
      <c r="Z370" t="n">
        <v>10</v>
      </c>
    </row>
    <row r="371">
      <c r="A371" t="n">
        <v>0</v>
      </c>
      <c r="B371" t="n">
        <v>65</v>
      </c>
      <c r="C371" t="inlineStr">
        <is>
          <t xml:space="preserve">CONCLUIDO	</t>
        </is>
      </c>
      <c r="D371" t="n">
        <v>3.7747</v>
      </c>
      <c r="E371" t="n">
        <v>26.49</v>
      </c>
      <c r="F371" t="n">
        <v>19.98</v>
      </c>
      <c r="G371" t="n">
        <v>7.54</v>
      </c>
      <c r="H371" t="n">
        <v>0.13</v>
      </c>
      <c r="I371" t="n">
        <v>159</v>
      </c>
      <c r="J371" t="n">
        <v>133.21</v>
      </c>
      <c r="K371" t="n">
        <v>46.47</v>
      </c>
      <c r="L371" t="n">
        <v>1</v>
      </c>
      <c r="M371" t="n">
        <v>157</v>
      </c>
      <c r="N371" t="n">
        <v>20.75</v>
      </c>
      <c r="O371" t="n">
        <v>16663.42</v>
      </c>
      <c r="P371" t="n">
        <v>219.78</v>
      </c>
      <c r="Q371" t="n">
        <v>183.4</v>
      </c>
      <c r="R371" t="n">
        <v>128.7</v>
      </c>
      <c r="S371" t="n">
        <v>26.24</v>
      </c>
      <c r="T371" t="n">
        <v>49612.82</v>
      </c>
      <c r="U371" t="n">
        <v>0.2</v>
      </c>
      <c r="V371" t="n">
        <v>0.76</v>
      </c>
      <c r="W371" t="n">
        <v>3.19</v>
      </c>
      <c r="X371" t="n">
        <v>3.22</v>
      </c>
      <c r="Y371" t="n">
        <v>0.5</v>
      </c>
      <c r="Z371" t="n">
        <v>10</v>
      </c>
    </row>
    <row r="372">
      <c r="A372" t="n">
        <v>1</v>
      </c>
      <c r="B372" t="n">
        <v>65</v>
      </c>
      <c r="C372" t="inlineStr">
        <is>
          <t xml:space="preserve">CONCLUIDO	</t>
        </is>
      </c>
      <c r="D372" t="n">
        <v>4.4718</v>
      </c>
      <c r="E372" t="n">
        <v>22.36</v>
      </c>
      <c r="F372" t="n">
        <v>18.19</v>
      </c>
      <c r="G372" t="n">
        <v>14.95</v>
      </c>
      <c r="H372" t="n">
        <v>0.26</v>
      </c>
      <c r="I372" t="n">
        <v>73</v>
      </c>
      <c r="J372" t="n">
        <v>134.55</v>
      </c>
      <c r="K372" t="n">
        <v>46.47</v>
      </c>
      <c r="L372" t="n">
        <v>2</v>
      </c>
      <c r="M372" t="n">
        <v>71</v>
      </c>
      <c r="N372" t="n">
        <v>21.09</v>
      </c>
      <c r="O372" t="n">
        <v>16828.84</v>
      </c>
      <c r="P372" t="n">
        <v>199.58</v>
      </c>
      <c r="Q372" t="n">
        <v>183.33</v>
      </c>
      <c r="R372" t="n">
        <v>73.15000000000001</v>
      </c>
      <c r="S372" t="n">
        <v>26.24</v>
      </c>
      <c r="T372" t="n">
        <v>22265.5</v>
      </c>
      <c r="U372" t="n">
        <v>0.36</v>
      </c>
      <c r="V372" t="n">
        <v>0.84</v>
      </c>
      <c r="W372" t="n">
        <v>3.05</v>
      </c>
      <c r="X372" t="n">
        <v>1.44</v>
      </c>
      <c r="Y372" t="n">
        <v>0.5</v>
      </c>
      <c r="Z372" t="n">
        <v>10</v>
      </c>
    </row>
    <row r="373">
      <c r="A373" t="n">
        <v>2</v>
      </c>
      <c r="B373" t="n">
        <v>65</v>
      </c>
      <c r="C373" t="inlineStr">
        <is>
          <t xml:space="preserve">CONCLUIDO	</t>
        </is>
      </c>
      <c r="D373" t="n">
        <v>4.7182</v>
      </c>
      <c r="E373" t="n">
        <v>21.19</v>
      </c>
      <c r="F373" t="n">
        <v>17.71</v>
      </c>
      <c r="G373" t="n">
        <v>22.13</v>
      </c>
      <c r="H373" t="n">
        <v>0.39</v>
      </c>
      <c r="I373" t="n">
        <v>48</v>
      </c>
      <c r="J373" t="n">
        <v>135.9</v>
      </c>
      <c r="K373" t="n">
        <v>46.47</v>
      </c>
      <c r="L373" t="n">
        <v>3</v>
      </c>
      <c r="M373" t="n">
        <v>46</v>
      </c>
      <c r="N373" t="n">
        <v>21.43</v>
      </c>
      <c r="O373" t="n">
        <v>16994.64</v>
      </c>
      <c r="P373" t="n">
        <v>193.6</v>
      </c>
      <c r="Q373" t="n">
        <v>183.27</v>
      </c>
      <c r="R373" t="n">
        <v>57.48</v>
      </c>
      <c r="S373" t="n">
        <v>26.24</v>
      </c>
      <c r="T373" t="n">
        <v>14555.08</v>
      </c>
      <c r="U373" t="n">
        <v>0.46</v>
      </c>
      <c r="V373" t="n">
        <v>0.86</v>
      </c>
      <c r="W373" t="n">
        <v>3.03</v>
      </c>
      <c r="X373" t="n">
        <v>0.95</v>
      </c>
      <c r="Y373" t="n">
        <v>0.5</v>
      </c>
      <c r="Z373" t="n">
        <v>10</v>
      </c>
    </row>
    <row r="374">
      <c r="A374" t="n">
        <v>3</v>
      </c>
      <c r="B374" t="n">
        <v>65</v>
      </c>
      <c r="C374" t="inlineStr">
        <is>
          <t xml:space="preserve">CONCLUIDO	</t>
        </is>
      </c>
      <c r="D374" t="n">
        <v>4.8603</v>
      </c>
      <c r="E374" t="n">
        <v>20.57</v>
      </c>
      <c r="F374" t="n">
        <v>17.44</v>
      </c>
      <c r="G374" t="n">
        <v>29.9</v>
      </c>
      <c r="H374" t="n">
        <v>0.52</v>
      </c>
      <c r="I374" t="n">
        <v>35</v>
      </c>
      <c r="J374" t="n">
        <v>137.25</v>
      </c>
      <c r="K374" t="n">
        <v>46.47</v>
      </c>
      <c r="L374" t="n">
        <v>4</v>
      </c>
      <c r="M374" t="n">
        <v>33</v>
      </c>
      <c r="N374" t="n">
        <v>21.78</v>
      </c>
      <c r="O374" t="n">
        <v>17160.92</v>
      </c>
      <c r="P374" t="n">
        <v>190.08</v>
      </c>
      <c r="Q374" t="n">
        <v>183.27</v>
      </c>
      <c r="R374" t="n">
        <v>49.31</v>
      </c>
      <c r="S374" t="n">
        <v>26.24</v>
      </c>
      <c r="T374" t="n">
        <v>10537.28</v>
      </c>
      <c r="U374" t="n">
        <v>0.53</v>
      </c>
      <c r="V374" t="n">
        <v>0.87</v>
      </c>
      <c r="W374" t="n">
        <v>3</v>
      </c>
      <c r="X374" t="n">
        <v>0.6899999999999999</v>
      </c>
      <c r="Y374" t="n">
        <v>0.5</v>
      </c>
      <c r="Z374" t="n">
        <v>10</v>
      </c>
    </row>
    <row r="375">
      <c r="A375" t="n">
        <v>4</v>
      </c>
      <c r="B375" t="n">
        <v>65</v>
      </c>
      <c r="C375" t="inlineStr">
        <is>
          <t xml:space="preserve">CONCLUIDO	</t>
        </is>
      </c>
      <c r="D375" t="n">
        <v>4.9393</v>
      </c>
      <c r="E375" t="n">
        <v>20.25</v>
      </c>
      <c r="F375" t="n">
        <v>17.3</v>
      </c>
      <c r="G375" t="n">
        <v>37.08</v>
      </c>
      <c r="H375" t="n">
        <v>0.64</v>
      </c>
      <c r="I375" t="n">
        <v>28</v>
      </c>
      <c r="J375" t="n">
        <v>138.6</v>
      </c>
      <c r="K375" t="n">
        <v>46.47</v>
      </c>
      <c r="L375" t="n">
        <v>5</v>
      </c>
      <c r="M375" t="n">
        <v>26</v>
      </c>
      <c r="N375" t="n">
        <v>22.13</v>
      </c>
      <c r="O375" t="n">
        <v>17327.69</v>
      </c>
      <c r="P375" t="n">
        <v>188.15</v>
      </c>
      <c r="Q375" t="n">
        <v>183.3</v>
      </c>
      <c r="R375" t="n">
        <v>45.02</v>
      </c>
      <c r="S375" t="n">
        <v>26.24</v>
      </c>
      <c r="T375" t="n">
        <v>8427.620000000001</v>
      </c>
      <c r="U375" t="n">
        <v>0.58</v>
      </c>
      <c r="V375" t="n">
        <v>0.88</v>
      </c>
      <c r="W375" t="n">
        <v>2.99</v>
      </c>
      <c r="X375" t="n">
        <v>0.55</v>
      </c>
      <c r="Y375" t="n">
        <v>0.5</v>
      </c>
      <c r="Z375" t="n">
        <v>10</v>
      </c>
    </row>
    <row r="376">
      <c r="A376" t="n">
        <v>5</v>
      </c>
      <c r="B376" t="n">
        <v>65</v>
      </c>
      <c r="C376" t="inlineStr">
        <is>
          <t xml:space="preserve">CONCLUIDO	</t>
        </is>
      </c>
      <c r="D376" t="n">
        <v>4.9859</v>
      </c>
      <c r="E376" t="n">
        <v>20.06</v>
      </c>
      <c r="F376" t="n">
        <v>17.22</v>
      </c>
      <c r="G376" t="n">
        <v>43.06</v>
      </c>
      <c r="H376" t="n">
        <v>0.76</v>
      </c>
      <c r="I376" t="n">
        <v>24</v>
      </c>
      <c r="J376" t="n">
        <v>139.95</v>
      </c>
      <c r="K376" t="n">
        <v>46.47</v>
      </c>
      <c r="L376" t="n">
        <v>6</v>
      </c>
      <c r="M376" t="n">
        <v>22</v>
      </c>
      <c r="N376" t="n">
        <v>22.49</v>
      </c>
      <c r="O376" t="n">
        <v>17494.97</v>
      </c>
      <c r="P376" t="n">
        <v>186.64</v>
      </c>
      <c r="Q376" t="n">
        <v>183.26</v>
      </c>
      <c r="R376" t="n">
        <v>42.95</v>
      </c>
      <c r="S376" t="n">
        <v>26.24</v>
      </c>
      <c r="T376" t="n">
        <v>7410.9</v>
      </c>
      <c r="U376" t="n">
        <v>0.61</v>
      </c>
      <c r="V376" t="n">
        <v>0.88</v>
      </c>
      <c r="W376" t="n">
        <v>2.97</v>
      </c>
      <c r="X376" t="n">
        <v>0.47</v>
      </c>
      <c r="Y376" t="n">
        <v>0.5</v>
      </c>
      <c r="Z376" t="n">
        <v>10</v>
      </c>
    </row>
    <row r="377">
      <c r="A377" t="n">
        <v>6</v>
      </c>
      <c r="B377" t="n">
        <v>65</v>
      </c>
      <c r="C377" t="inlineStr">
        <is>
          <t xml:space="preserve">CONCLUIDO	</t>
        </is>
      </c>
      <c r="D377" t="n">
        <v>5.0367</v>
      </c>
      <c r="E377" t="n">
        <v>19.85</v>
      </c>
      <c r="F377" t="n">
        <v>17.13</v>
      </c>
      <c r="G377" t="n">
        <v>51.39</v>
      </c>
      <c r="H377" t="n">
        <v>0.88</v>
      </c>
      <c r="I377" t="n">
        <v>20</v>
      </c>
      <c r="J377" t="n">
        <v>141.31</v>
      </c>
      <c r="K377" t="n">
        <v>46.47</v>
      </c>
      <c r="L377" t="n">
        <v>7</v>
      </c>
      <c r="M377" t="n">
        <v>18</v>
      </c>
      <c r="N377" t="n">
        <v>22.85</v>
      </c>
      <c r="O377" t="n">
        <v>17662.75</v>
      </c>
      <c r="P377" t="n">
        <v>185.05</v>
      </c>
      <c r="Q377" t="n">
        <v>183.27</v>
      </c>
      <c r="R377" t="n">
        <v>39.81</v>
      </c>
      <c r="S377" t="n">
        <v>26.24</v>
      </c>
      <c r="T377" t="n">
        <v>5860.21</v>
      </c>
      <c r="U377" t="n">
        <v>0.66</v>
      </c>
      <c r="V377" t="n">
        <v>0.89</v>
      </c>
      <c r="W377" t="n">
        <v>2.97</v>
      </c>
      <c r="X377" t="n">
        <v>0.37</v>
      </c>
      <c r="Y377" t="n">
        <v>0.5</v>
      </c>
      <c r="Z377" t="n">
        <v>10</v>
      </c>
    </row>
    <row r="378">
      <c r="A378" t="n">
        <v>7</v>
      </c>
      <c r="B378" t="n">
        <v>65</v>
      </c>
      <c r="C378" t="inlineStr">
        <is>
          <t xml:space="preserve">CONCLUIDO	</t>
        </is>
      </c>
      <c r="D378" t="n">
        <v>5.0599</v>
      </c>
      <c r="E378" t="n">
        <v>19.76</v>
      </c>
      <c r="F378" t="n">
        <v>17.09</v>
      </c>
      <c r="G378" t="n">
        <v>56.98</v>
      </c>
      <c r="H378" t="n">
        <v>0.99</v>
      </c>
      <c r="I378" t="n">
        <v>18</v>
      </c>
      <c r="J378" t="n">
        <v>142.68</v>
      </c>
      <c r="K378" t="n">
        <v>46.47</v>
      </c>
      <c r="L378" t="n">
        <v>8</v>
      </c>
      <c r="M378" t="n">
        <v>16</v>
      </c>
      <c r="N378" t="n">
        <v>23.21</v>
      </c>
      <c r="O378" t="n">
        <v>17831.04</v>
      </c>
      <c r="P378" t="n">
        <v>184.42</v>
      </c>
      <c r="Q378" t="n">
        <v>183.26</v>
      </c>
      <c r="R378" t="n">
        <v>38.65</v>
      </c>
      <c r="S378" t="n">
        <v>26.24</v>
      </c>
      <c r="T378" t="n">
        <v>5292.47</v>
      </c>
      <c r="U378" t="n">
        <v>0.68</v>
      </c>
      <c r="V378" t="n">
        <v>0.89</v>
      </c>
      <c r="W378" t="n">
        <v>2.97</v>
      </c>
      <c r="X378" t="n">
        <v>0.34</v>
      </c>
      <c r="Y378" t="n">
        <v>0.5</v>
      </c>
      <c r="Z378" t="n">
        <v>10</v>
      </c>
    </row>
    <row r="379">
      <c r="A379" t="n">
        <v>8</v>
      </c>
      <c r="B379" t="n">
        <v>65</v>
      </c>
      <c r="C379" t="inlineStr">
        <is>
          <t xml:space="preserve">CONCLUIDO	</t>
        </is>
      </c>
      <c r="D379" t="n">
        <v>5.0837</v>
      </c>
      <c r="E379" t="n">
        <v>19.67</v>
      </c>
      <c r="F379" t="n">
        <v>17.05</v>
      </c>
      <c r="G379" t="n">
        <v>63.96</v>
      </c>
      <c r="H379" t="n">
        <v>1.11</v>
      </c>
      <c r="I379" t="n">
        <v>16</v>
      </c>
      <c r="J379" t="n">
        <v>144.05</v>
      </c>
      <c r="K379" t="n">
        <v>46.47</v>
      </c>
      <c r="L379" t="n">
        <v>9</v>
      </c>
      <c r="M379" t="n">
        <v>14</v>
      </c>
      <c r="N379" t="n">
        <v>23.58</v>
      </c>
      <c r="O379" t="n">
        <v>17999.83</v>
      </c>
      <c r="P379" t="n">
        <v>183.48</v>
      </c>
      <c r="Q379" t="n">
        <v>183.27</v>
      </c>
      <c r="R379" t="n">
        <v>37.43</v>
      </c>
      <c r="S379" t="n">
        <v>26.24</v>
      </c>
      <c r="T379" t="n">
        <v>4689.08</v>
      </c>
      <c r="U379" t="n">
        <v>0.7</v>
      </c>
      <c r="V379" t="n">
        <v>0.89</v>
      </c>
      <c r="W379" t="n">
        <v>2.97</v>
      </c>
      <c r="X379" t="n">
        <v>0.3</v>
      </c>
      <c r="Y379" t="n">
        <v>0.5</v>
      </c>
      <c r="Z379" t="n">
        <v>10</v>
      </c>
    </row>
    <row r="380">
      <c r="A380" t="n">
        <v>9</v>
      </c>
      <c r="B380" t="n">
        <v>65</v>
      </c>
      <c r="C380" t="inlineStr">
        <is>
          <t xml:space="preserve">CONCLUIDO	</t>
        </is>
      </c>
      <c r="D380" t="n">
        <v>5.0966</v>
      </c>
      <c r="E380" t="n">
        <v>19.62</v>
      </c>
      <c r="F380" t="n">
        <v>17.03</v>
      </c>
      <c r="G380" t="n">
        <v>68.13</v>
      </c>
      <c r="H380" t="n">
        <v>1.22</v>
      </c>
      <c r="I380" t="n">
        <v>15</v>
      </c>
      <c r="J380" t="n">
        <v>145.42</v>
      </c>
      <c r="K380" t="n">
        <v>46.47</v>
      </c>
      <c r="L380" t="n">
        <v>10</v>
      </c>
      <c r="M380" t="n">
        <v>13</v>
      </c>
      <c r="N380" t="n">
        <v>23.95</v>
      </c>
      <c r="O380" t="n">
        <v>18169.15</v>
      </c>
      <c r="P380" t="n">
        <v>182.51</v>
      </c>
      <c r="Q380" t="n">
        <v>183.26</v>
      </c>
      <c r="R380" t="n">
        <v>36.79</v>
      </c>
      <c r="S380" t="n">
        <v>26.24</v>
      </c>
      <c r="T380" t="n">
        <v>4377.36</v>
      </c>
      <c r="U380" t="n">
        <v>0.71</v>
      </c>
      <c r="V380" t="n">
        <v>0.89</v>
      </c>
      <c r="W380" t="n">
        <v>2.96</v>
      </c>
      <c r="X380" t="n">
        <v>0.28</v>
      </c>
      <c r="Y380" t="n">
        <v>0.5</v>
      </c>
      <c r="Z380" t="n">
        <v>10</v>
      </c>
    </row>
    <row r="381">
      <c r="A381" t="n">
        <v>10</v>
      </c>
      <c r="B381" t="n">
        <v>65</v>
      </c>
      <c r="C381" t="inlineStr">
        <is>
          <t xml:space="preserve">CONCLUIDO	</t>
        </is>
      </c>
      <c r="D381" t="n">
        <v>5.1216</v>
      </c>
      <c r="E381" t="n">
        <v>19.52</v>
      </c>
      <c r="F381" t="n">
        <v>16.99</v>
      </c>
      <c r="G381" t="n">
        <v>78.42</v>
      </c>
      <c r="H381" t="n">
        <v>1.33</v>
      </c>
      <c r="I381" t="n">
        <v>13</v>
      </c>
      <c r="J381" t="n">
        <v>146.8</v>
      </c>
      <c r="K381" t="n">
        <v>46.47</v>
      </c>
      <c r="L381" t="n">
        <v>11</v>
      </c>
      <c r="M381" t="n">
        <v>11</v>
      </c>
      <c r="N381" t="n">
        <v>24.33</v>
      </c>
      <c r="O381" t="n">
        <v>18338.99</v>
      </c>
      <c r="P381" t="n">
        <v>181.77</v>
      </c>
      <c r="Q381" t="n">
        <v>183.28</v>
      </c>
      <c r="R381" t="n">
        <v>35.67</v>
      </c>
      <c r="S381" t="n">
        <v>26.24</v>
      </c>
      <c r="T381" t="n">
        <v>3824.59</v>
      </c>
      <c r="U381" t="n">
        <v>0.74</v>
      </c>
      <c r="V381" t="n">
        <v>0.9</v>
      </c>
      <c r="W381" t="n">
        <v>2.96</v>
      </c>
      <c r="X381" t="n">
        <v>0.23</v>
      </c>
      <c r="Y381" t="n">
        <v>0.5</v>
      </c>
      <c r="Z381" t="n">
        <v>10</v>
      </c>
    </row>
    <row r="382">
      <c r="A382" t="n">
        <v>11</v>
      </c>
      <c r="B382" t="n">
        <v>65</v>
      </c>
      <c r="C382" t="inlineStr">
        <is>
          <t xml:space="preserve">CONCLUIDO	</t>
        </is>
      </c>
      <c r="D382" t="n">
        <v>5.1335</v>
      </c>
      <c r="E382" t="n">
        <v>19.48</v>
      </c>
      <c r="F382" t="n">
        <v>16.97</v>
      </c>
      <c r="G382" t="n">
        <v>84.87</v>
      </c>
      <c r="H382" t="n">
        <v>1.43</v>
      </c>
      <c r="I382" t="n">
        <v>12</v>
      </c>
      <c r="J382" t="n">
        <v>148.18</v>
      </c>
      <c r="K382" t="n">
        <v>46.47</v>
      </c>
      <c r="L382" t="n">
        <v>12</v>
      </c>
      <c r="M382" t="n">
        <v>10</v>
      </c>
      <c r="N382" t="n">
        <v>24.71</v>
      </c>
      <c r="O382" t="n">
        <v>18509.36</v>
      </c>
      <c r="P382" t="n">
        <v>180.96</v>
      </c>
      <c r="Q382" t="n">
        <v>183.26</v>
      </c>
      <c r="R382" t="n">
        <v>34.91</v>
      </c>
      <c r="S382" t="n">
        <v>26.24</v>
      </c>
      <c r="T382" t="n">
        <v>3453.81</v>
      </c>
      <c r="U382" t="n">
        <v>0.75</v>
      </c>
      <c r="V382" t="n">
        <v>0.9</v>
      </c>
      <c r="W382" t="n">
        <v>2.96</v>
      </c>
      <c r="X382" t="n">
        <v>0.22</v>
      </c>
      <c r="Y382" t="n">
        <v>0.5</v>
      </c>
      <c r="Z382" t="n">
        <v>10</v>
      </c>
    </row>
    <row r="383">
      <c r="A383" t="n">
        <v>12</v>
      </c>
      <c r="B383" t="n">
        <v>65</v>
      </c>
      <c r="C383" t="inlineStr">
        <is>
          <t xml:space="preserve">CONCLUIDO	</t>
        </is>
      </c>
      <c r="D383" t="n">
        <v>5.1468</v>
      </c>
      <c r="E383" t="n">
        <v>19.43</v>
      </c>
      <c r="F383" t="n">
        <v>16.95</v>
      </c>
      <c r="G383" t="n">
        <v>92.45</v>
      </c>
      <c r="H383" t="n">
        <v>1.54</v>
      </c>
      <c r="I383" t="n">
        <v>11</v>
      </c>
      <c r="J383" t="n">
        <v>149.56</v>
      </c>
      <c r="K383" t="n">
        <v>46.47</v>
      </c>
      <c r="L383" t="n">
        <v>13</v>
      </c>
      <c r="M383" t="n">
        <v>9</v>
      </c>
      <c r="N383" t="n">
        <v>25.1</v>
      </c>
      <c r="O383" t="n">
        <v>18680.25</v>
      </c>
      <c r="P383" t="n">
        <v>179.79</v>
      </c>
      <c r="Q383" t="n">
        <v>183.28</v>
      </c>
      <c r="R383" t="n">
        <v>34.23</v>
      </c>
      <c r="S383" t="n">
        <v>26.24</v>
      </c>
      <c r="T383" t="n">
        <v>3117.75</v>
      </c>
      <c r="U383" t="n">
        <v>0.77</v>
      </c>
      <c r="V383" t="n">
        <v>0.9</v>
      </c>
      <c r="W383" t="n">
        <v>2.96</v>
      </c>
      <c r="X383" t="n">
        <v>0.19</v>
      </c>
      <c r="Y383" t="n">
        <v>0.5</v>
      </c>
      <c r="Z383" t="n">
        <v>10</v>
      </c>
    </row>
    <row r="384">
      <c r="A384" t="n">
        <v>13</v>
      </c>
      <c r="B384" t="n">
        <v>65</v>
      </c>
      <c r="C384" t="inlineStr">
        <is>
          <t xml:space="preserve">CONCLUIDO	</t>
        </is>
      </c>
      <c r="D384" t="n">
        <v>5.147</v>
      </c>
      <c r="E384" t="n">
        <v>19.43</v>
      </c>
      <c r="F384" t="n">
        <v>16.95</v>
      </c>
      <c r="G384" t="n">
        <v>92.45</v>
      </c>
      <c r="H384" t="n">
        <v>1.64</v>
      </c>
      <c r="I384" t="n">
        <v>11</v>
      </c>
      <c r="J384" t="n">
        <v>150.95</v>
      </c>
      <c r="K384" t="n">
        <v>46.47</v>
      </c>
      <c r="L384" t="n">
        <v>14</v>
      </c>
      <c r="M384" t="n">
        <v>9</v>
      </c>
      <c r="N384" t="n">
        <v>25.49</v>
      </c>
      <c r="O384" t="n">
        <v>18851.69</v>
      </c>
      <c r="P384" t="n">
        <v>179.47</v>
      </c>
      <c r="Q384" t="n">
        <v>183.26</v>
      </c>
      <c r="R384" t="n">
        <v>34.2</v>
      </c>
      <c r="S384" t="n">
        <v>26.24</v>
      </c>
      <c r="T384" t="n">
        <v>3100.69</v>
      </c>
      <c r="U384" t="n">
        <v>0.77</v>
      </c>
      <c r="V384" t="n">
        <v>0.9</v>
      </c>
      <c r="W384" t="n">
        <v>2.96</v>
      </c>
      <c r="X384" t="n">
        <v>0.19</v>
      </c>
      <c r="Y384" t="n">
        <v>0.5</v>
      </c>
      <c r="Z384" t="n">
        <v>10</v>
      </c>
    </row>
    <row r="385">
      <c r="A385" t="n">
        <v>14</v>
      </c>
      <c r="B385" t="n">
        <v>65</v>
      </c>
      <c r="C385" t="inlineStr">
        <is>
          <t xml:space="preserve">CONCLUIDO	</t>
        </is>
      </c>
      <c r="D385" t="n">
        <v>5.1601</v>
      </c>
      <c r="E385" t="n">
        <v>19.38</v>
      </c>
      <c r="F385" t="n">
        <v>16.93</v>
      </c>
      <c r="G385" t="n">
        <v>101.56</v>
      </c>
      <c r="H385" t="n">
        <v>1.74</v>
      </c>
      <c r="I385" t="n">
        <v>10</v>
      </c>
      <c r="J385" t="n">
        <v>152.35</v>
      </c>
      <c r="K385" t="n">
        <v>46.47</v>
      </c>
      <c r="L385" t="n">
        <v>15</v>
      </c>
      <c r="M385" t="n">
        <v>8</v>
      </c>
      <c r="N385" t="n">
        <v>25.88</v>
      </c>
      <c r="O385" t="n">
        <v>19023.66</v>
      </c>
      <c r="P385" t="n">
        <v>179.38</v>
      </c>
      <c r="Q385" t="n">
        <v>183.27</v>
      </c>
      <c r="R385" t="n">
        <v>33.53</v>
      </c>
      <c r="S385" t="n">
        <v>26.24</v>
      </c>
      <c r="T385" t="n">
        <v>2769.68</v>
      </c>
      <c r="U385" t="n">
        <v>0.78</v>
      </c>
      <c r="V385" t="n">
        <v>0.9</v>
      </c>
      <c r="W385" t="n">
        <v>2.96</v>
      </c>
      <c r="X385" t="n">
        <v>0.17</v>
      </c>
      <c r="Y385" t="n">
        <v>0.5</v>
      </c>
      <c r="Z385" t="n">
        <v>10</v>
      </c>
    </row>
    <row r="386">
      <c r="A386" t="n">
        <v>15</v>
      </c>
      <c r="B386" t="n">
        <v>65</v>
      </c>
      <c r="C386" t="inlineStr">
        <is>
          <t xml:space="preserve">CONCLUIDO	</t>
        </is>
      </c>
      <c r="D386" t="n">
        <v>5.1708</v>
      </c>
      <c r="E386" t="n">
        <v>19.34</v>
      </c>
      <c r="F386" t="n">
        <v>16.91</v>
      </c>
      <c r="G386" t="n">
        <v>112.76</v>
      </c>
      <c r="H386" t="n">
        <v>1.84</v>
      </c>
      <c r="I386" t="n">
        <v>9</v>
      </c>
      <c r="J386" t="n">
        <v>153.75</v>
      </c>
      <c r="K386" t="n">
        <v>46.47</v>
      </c>
      <c r="L386" t="n">
        <v>16</v>
      </c>
      <c r="M386" t="n">
        <v>7</v>
      </c>
      <c r="N386" t="n">
        <v>26.28</v>
      </c>
      <c r="O386" t="n">
        <v>19196.18</v>
      </c>
      <c r="P386" t="n">
        <v>177.54</v>
      </c>
      <c r="Q386" t="n">
        <v>183.28</v>
      </c>
      <c r="R386" t="n">
        <v>33.13</v>
      </c>
      <c r="S386" t="n">
        <v>26.24</v>
      </c>
      <c r="T386" t="n">
        <v>2576.03</v>
      </c>
      <c r="U386" t="n">
        <v>0.79</v>
      </c>
      <c r="V386" t="n">
        <v>0.9</v>
      </c>
      <c r="W386" t="n">
        <v>2.95</v>
      </c>
      <c r="X386" t="n">
        <v>0.16</v>
      </c>
      <c r="Y386" t="n">
        <v>0.5</v>
      </c>
      <c r="Z386" t="n">
        <v>10</v>
      </c>
    </row>
    <row r="387">
      <c r="A387" t="n">
        <v>16</v>
      </c>
      <c r="B387" t="n">
        <v>65</v>
      </c>
      <c r="C387" t="inlineStr">
        <is>
          <t xml:space="preserve">CONCLUIDO	</t>
        </is>
      </c>
      <c r="D387" t="n">
        <v>5.1703</v>
      </c>
      <c r="E387" t="n">
        <v>19.34</v>
      </c>
      <c r="F387" t="n">
        <v>16.92</v>
      </c>
      <c r="G387" t="n">
        <v>112.77</v>
      </c>
      <c r="H387" t="n">
        <v>1.94</v>
      </c>
      <c r="I387" t="n">
        <v>9</v>
      </c>
      <c r="J387" t="n">
        <v>155.15</v>
      </c>
      <c r="K387" t="n">
        <v>46.47</v>
      </c>
      <c r="L387" t="n">
        <v>17</v>
      </c>
      <c r="M387" t="n">
        <v>7</v>
      </c>
      <c r="N387" t="n">
        <v>26.68</v>
      </c>
      <c r="O387" t="n">
        <v>19369.26</v>
      </c>
      <c r="P387" t="n">
        <v>178.01</v>
      </c>
      <c r="Q387" t="n">
        <v>183.29</v>
      </c>
      <c r="R387" t="n">
        <v>33.27</v>
      </c>
      <c r="S387" t="n">
        <v>26.24</v>
      </c>
      <c r="T387" t="n">
        <v>2644.6</v>
      </c>
      <c r="U387" t="n">
        <v>0.79</v>
      </c>
      <c r="V387" t="n">
        <v>0.9</v>
      </c>
      <c r="W387" t="n">
        <v>2.95</v>
      </c>
      <c r="X387" t="n">
        <v>0.16</v>
      </c>
      <c r="Y387" t="n">
        <v>0.5</v>
      </c>
      <c r="Z387" t="n">
        <v>10</v>
      </c>
    </row>
    <row r="388">
      <c r="A388" t="n">
        <v>17</v>
      </c>
      <c r="B388" t="n">
        <v>65</v>
      </c>
      <c r="C388" t="inlineStr">
        <is>
          <t xml:space="preserve">CONCLUIDO	</t>
        </is>
      </c>
      <c r="D388" t="n">
        <v>5.1707</v>
      </c>
      <c r="E388" t="n">
        <v>19.34</v>
      </c>
      <c r="F388" t="n">
        <v>16.91</v>
      </c>
      <c r="G388" t="n">
        <v>112.76</v>
      </c>
      <c r="H388" t="n">
        <v>2.04</v>
      </c>
      <c r="I388" t="n">
        <v>9</v>
      </c>
      <c r="J388" t="n">
        <v>156.56</v>
      </c>
      <c r="K388" t="n">
        <v>46.47</v>
      </c>
      <c r="L388" t="n">
        <v>18</v>
      </c>
      <c r="M388" t="n">
        <v>7</v>
      </c>
      <c r="N388" t="n">
        <v>27.09</v>
      </c>
      <c r="O388" t="n">
        <v>19542.89</v>
      </c>
      <c r="P388" t="n">
        <v>177.01</v>
      </c>
      <c r="Q388" t="n">
        <v>183.26</v>
      </c>
      <c r="R388" t="n">
        <v>33.17</v>
      </c>
      <c r="S388" t="n">
        <v>26.24</v>
      </c>
      <c r="T388" t="n">
        <v>2598.21</v>
      </c>
      <c r="U388" t="n">
        <v>0.79</v>
      </c>
      <c r="V388" t="n">
        <v>0.9</v>
      </c>
      <c r="W388" t="n">
        <v>2.95</v>
      </c>
      <c r="X388" t="n">
        <v>0.16</v>
      </c>
      <c r="Y388" t="n">
        <v>0.5</v>
      </c>
      <c r="Z388" t="n">
        <v>10</v>
      </c>
    </row>
    <row r="389">
      <c r="A389" t="n">
        <v>18</v>
      </c>
      <c r="B389" t="n">
        <v>65</v>
      </c>
      <c r="C389" t="inlineStr">
        <is>
          <t xml:space="preserve">CONCLUIDO	</t>
        </is>
      </c>
      <c r="D389" t="n">
        <v>5.1827</v>
      </c>
      <c r="E389" t="n">
        <v>19.3</v>
      </c>
      <c r="F389" t="n">
        <v>16.9</v>
      </c>
      <c r="G389" t="n">
        <v>126.73</v>
      </c>
      <c r="H389" t="n">
        <v>2.13</v>
      </c>
      <c r="I389" t="n">
        <v>8</v>
      </c>
      <c r="J389" t="n">
        <v>157.97</v>
      </c>
      <c r="K389" t="n">
        <v>46.47</v>
      </c>
      <c r="L389" t="n">
        <v>19</v>
      </c>
      <c r="M389" t="n">
        <v>6</v>
      </c>
      <c r="N389" t="n">
        <v>27.5</v>
      </c>
      <c r="O389" t="n">
        <v>19717.08</v>
      </c>
      <c r="P389" t="n">
        <v>177</v>
      </c>
      <c r="Q389" t="n">
        <v>183.27</v>
      </c>
      <c r="R389" t="n">
        <v>32.62</v>
      </c>
      <c r="S389" t="n">
        <v>26.24</v>
      </c>
      <c r="T389" t="n">
        <v>2324.75</v>
      </c>
      <c r="U389" t="n">
        <v>0.8</v>
      </c>
      <c r="V389" t="n">
        <v>0.9</v>
      </c>
      <c r="W389" t="n">
        <v>2.95</v>
      </c>
      <c r="X389" t="n">
        <v>0.14</v>
      </c>
      <c r="Y389" t="n">
        <v>0.5</v>
      </c>
      <c r="Z389" t="n">
        <v>10</v>
      </c>
    </row>
    <row r="390">
      <c r="A390" t="n">
        <v>19</v>
      </c>
      <c r="B390" t="n">
        <v>65</v>
      </c>
      <c r="C390" t="inlineStr">
        <is>
          <t xml:space="preserve">CONCLUIDO	</t>
        </is>
      </c>
      <c r="D390" t="n">
        <v>5.1836</v>
      </c>
      <c r="E390" t="n">
        <v>19.29</v>
      </c>
      <c r="F390" t="n">
        <v>16.89</v>
      </c>
      <c r="G390" t="n">
        <v>126.7</v>
      </c>
      <c r="H390" t="n">
        <v>2.22</v>
      </c>
      <c r="I390" t="n">
        <v>8</v>
      </c>
      <c r="J390" t="n">
        <v>159.39</v>
      </c>
      <c r="K390" t="n">
        <v>46.47</v>
      </c>
      <c r="L390" t="n">
        <v>20</v>
      </c>
      <c r="M390" t="n">
        <v>6</v>
      </c>
      <c r="N390" t="n">
        <v>27.92</v>
      </c>
      <c r="O390" t="n">
        <v>19891.97</v>
      </c>
      <c r="P390" t="n">
        <v>176.51</v>
      </c>
      <c r="Q390" t="n">
        <v>183.26</v>
      </c>
      <c r="R390" t="n">
        <v>32.61</v>
      </c>
      <c r="S390" t="n">
        <v>26.24</v>
      </c>
      <c r="T390" t="n">
        <v>2322.92</v>
      </c>
      <c r="U390" t="n">
        <v>0.8</v>
      </c>
      <c r="V390" t="n">
        <v>0.9</v>
      </c>
      <c r="W390" t="n">
        <v>2.95</v>
      </c>
      <c r="X390" t="n">
        <v>0.14</v>
      </c>
      <c r="Y390" t="n">
        <v>0.5</v>
      </c>
      <c r="Z390" t="n">
        <v>10</v>
      </c>
    </row>
    <row r="391">
      <c r="A391" t="n">
        <v>20</v>
      </c>
      <c r="B391" t="n">
        <v>65</v>
      </c>
      <c r="C391" t="inlineStr">
        <is>
          <t xml:space="preserve">CONCLUIDO	</t>
        </is>
      </c>
      <c r="D391" t="n">
        <v>5.1955</v>
      </c>
      <c r="E391" t="n">
        <v>19.25</v>
      </c>
      <c r="F391" t="n">
        <v>16.88</v>
      </c>
      <c r="G391" t="n">
        <v>144.66</v>
      </c>
      <c r="H391" t="n">
        <v>2.31</v>
      </c>
      <c r="I391" t="n">
        <v>7</v>
      </c>
      <c r="J391" t="n">
        <v>160.81</v>
      </c>
      <c r="K391" t="n">
        <v>46.47</v>
      </c>
      <c r="L391" t="n">
        <v>21</v>
      </c>
      <c r="M391" t="n">
        <v>5</v>
      </c>
      <c r="N391" t="n">
        <v>28.34</v>
      </c>
      <c r="O391" t="n">
        <v>20067.32</v>
      </c>
      <c r="P391" t="n">
        <v>174.97</v>
      </c>
      <c r="Q391" t="n">
        <v>183.27</v>
      </c>
      <c r="R391" t="n">
        <v>31.96</v>
      </c>
      <c r="S391" t="n">
        <v>26.24</v>
      </c>
      <c r="T391" t="n">
        <v>2001.65</v>
      </c>
      <c r="U391" t="n">
        <v>0.82</v>
      </c>
      <c r="V391" t="n">
        <v>0.9</v>
      </c>
      <c r="W391" t="n">
        <v>2.95</v>
      </c>
      <c r="X391" t="n">
        <v>0.12</v>
      </c>
      <c r="Y391" t="n">
        <v>0.5</v>
      </c>
      <c r="Z391" t="n">
        <v>10</v>
      </c>
    </row>
    <row r="392">
      <c r="A392" t="n">
        <v>21</v>
      </c>
      <c r="B392" t="n">
        <v>65</v>
      </c>
      <c r="C392" t="inlineStr">
        <is>
          <t xml:space="preserve">CONCLUIDO	</t>
        </is>
      </c>
      <c r="D392" t="n">
        <v>5.1976</v>
      </c>
      <c r="E392" t="n">
        <v>19.24</v>
      </c>
      <c r="F392" t="n">
        <v>16.87</v>
      </c>
      <c r="G392" t="n">
        <v>144.59</v>
      </c>
      <c r="H392" t="n">
        <v>2.4</v>
      </c>
      <c r="I392" t="n">
        <v>7</v>
      </c>
      <c r="J392" t="n">
        <v>162.24</v>
      </c>
      <c r="K392" t="n">
        <v>46.47</v>
      </c>
      <c r="L392" t="n">
        <v>22</v>
      </c>
      <c r="M392" t="n">
        <v>5</v>
      </c>
      <c r="N392" t="n">
        <v>28.77</v>
      </c>
      <c r="O392" t="n">
        <v>20243.25</v>
      </c>
      <c r="P392" t="n">
        <v>175.58</v>
      </c>
      <c r="Q392" t="n">
        <v>183.28</v>
      </c>
      <c r="R392" t="n">
        <v>31.77</v>
      </c>
      <c r="S392" t="n">
        <v>26.24</v>
      </c>
      <c r="T392" t="n">
        <v>1907.25</v>
      </c>
      <c r="U392" t="n">
        <v>0.83</v>
      </c>
      <c r="V392" t="n">
        <v>0.9</v>
      </c>
      <c r="W392" t="n">
        <v>2.95</v>
      </c>
      <c r="X392" t="n">
        <v>0.11</v>
      </c>
      <c r="Y392" t="n">
        <v>0.5</v>
      </c>
      <c r="Z392" t="n">
        <v>10</v>
      </c>
    </row>
    <row r="393">
      <c r="A393" t="n">
        <v>22</v>
      </c>
      <c r="B393" t="n">
        <v>65</v>
      </c>
      <c r="C393" t="inlineStr">
        <is>
          <t xml:space="preserve">CONCLUIDO	</t>
        </is>
      </c>
      <c r="D393" t="n">
        <v>5.1978</v>
      </c>
      <c r="E393" t="n">
        <v>19.24</v>
      </c>
      <c r="F393" t="n">
        <v>16.87</v>
      </c>
      <c r="G393" t="n">
        <v>144.58</v>
      </c>
      <c r="H393" t="n">
        <v>2.49</v>
      </c>
      <c r="I393" t="n">
        <v>7</v>
      </c>
      <c r="J393" t="n">
        <v>163.67</v>
      </c>
      <c r="K393" t="n">
        <v>46.47</v>
      </c>
      <c r="L393" t="n">
        <v>23</v>
      </c>
      <c r="M393" t="n">
        <v>5</v>
      </c>
      <c r="N393" t="n">
        <v>29.2</v>
      </c>
      <c r="O393" t="n">
        <v>20419.76</v>
      </c>
      <c r="P393" t="n">
        <v>175.32</v>
      </c>
      <c r="Q393" t="n">
        <v>183.26</v>
      </c>
      <c r="R393" t="n">
        <v>31.77</v>
      </c>
      <c r="S393" t="n">
        <v>26.24</v>
      </c>
      <c r="T393" t="n">
        <v>1906.65</v>
      </c>
      <c r="U393" t="n">
        <v>0.83</v>
      </c>
      <c r="V393" t="n">
        <v>0.9</v>
      </c>
      <c r="W393" t="n">
        <v>2.95</v>
      </c>
      <c r="X393" t="n">
        <v>0.11</v>
      </c>
      <c r="Y393" t="n">
        <v>0.5</v>
      </c>
      <c r="Z393" t="n">
        <v>10</v>
      </c>
    </row>
    <row r="394">
      <c r="A394" t="n">
        <v>23</v>
      </c>
      <c r="B394" t="n">
        <v>65</v>
      </c>
      <c r="C394" t="inlineStr">
        <is>
          <t xml:space="preserve">CONCLUIDO	</t>
        </is>
      </c>
      <c r="D394" t="n">
        <v>5.1958</v>
      </c>
      <c r="E394" t="n">
        <v>19.25</v>
      </c>
      <c r="F394" t="n">
        <v>16.88</v>
      </c>
      <c r="G394" t="n">
        <v>144.65</v>
      </c>
      <c r="H394" t="n">
        <v>2.58</v>
      </c>
      <c r="I394" t="n">
        <v>7</v>
      </c>
      <c r="J394" t="n">
        <v>165.1</v>
      </c>
      <c r="K394" t="n">
        <v>46.47</v>
      </c>
      <c r="L394" t="n">
        <v>24</v>
      </c>
      <c r="M394" t="n">
        <v>5</v>
      </c>
      <c r="N394" t="n">
        <v>29.64</v>
      </c>
      <c r="O394" t="n">
        <v>20596.86</v>
      </c>
      <c r="P394" t="n">
        <v>173.97</v>
      </c>
      <c r="Q394" t="n">
        <v>183.26</v>
      </c>
      <c r="R394" t="n">
        <v>32.08</v>
      </c>
      <c r="S394" t="n">
        <v>26.24</v>
      </c>
      <c r="T394" t="n">
        <v>2062.33</v>
      </c>
      <c r="U394" t="n">
        <v>0.82</v>
      </c>
      <c r="V394" t="n">
        <v>0.9</v>
      </c>
      <c r="W394" t="n">
        <v>2.95</v>
      </c>
      <c r="X394" t="n">
        <v>0.12</v>
      </c>
      <c r="Y394" t="n">
        <v>0.5</v>
      </c>
      <c r="Z394" t="n">
        <v>10</v>
      </c>
    </row>
    <row r="395">
      <c r="A395" t="n">
        <v>24</v>
      </c>
      <c r="B395" t="n">
        <v>65</v>
      </c>
      <c r="C395" t="inlineStr">
        <is>
          <t xml:space="preserve">CONCLUIDO	</t>
        </is>
      </c>
      <c r="D395" t="n">
        <v>5.2102</v>
      </c>
      <c r="E395" t="n">
        <v>19.19</v>
      </c>
      <c r="F395" t="n">
        <v>16.85</v>
      </c>
      <c r="G395" t="n">
        <v>168.49</v>
      </c>
      <c r="H395" t="n">
        <v>2.66</v>
      </c>
      <c r="I395" t="n">
        <v>6</v>
      </c>
      <c r="J395" t="n">
        <v>166.54</v>
      </c>
      <c r="K395" t="n">
        <v>46.47</v>
      </c>
      <c r="L395" t="n">
        <v>25</v>
      </c>
      <c r="M395" t="n">
        <v>4</v>
      </c>
      <c r="N395" t="n">
        <v>30.08</v>
      </c>
      <c r="O395" t="n">
        <v>20774.56</v>
      </c>
      <c r="P395" t="n">
        <v>172.44</v>
      </c>
      <c r="Q395" t="n">
        <v>183.26</v>
      </c>
      <c r="R395" t="n">
        <v>31.11</v>
      </c>
      <c r="S395" t="n">
        <v>26.24</v>
      </c>
      <c r="T395" t="n">
        <v>1580.31</v>
      </c>
      <c r="U395" t="n">
        <v>0.84</v>
      </c>
      <c r="V395" t="n">
        <v>0.9</v>
      </c>
      <c r="W395" t="n">
        <v>2.95</v>
      </c>
      <c r="X395" t="n">
        <v>0.09</v>
      </c>
      <c r="Y395" t="n">
        <v>0.5</v>
      </c>
      <c r="Z395" t="n">
        <v>10</v>
      </c>
    </row>
    <row r="396">
      <c r="A396" t="n">
        <v>25</v>
      </c>
      <c r="B396" t="n">
        <v>65</v>
      </c>
      <c r="C396" t="inlineStr">
        <is>
          <t xml:space="preserve">CONCLUIDO	</t>
        </is>
      </c>
      <c r="D396" t="n">
        <v>5.2098</v>
      </c>
      <c r="E396" t="n">
        <v>19.19</v>
      </c>
      <c r="F396" t="n">
        <v>16.85</v>
      </c>
      <c r="G396" t="n">
        <v>168.51</v>
      </c>
      <c r="H396" t="n">
        <v>2.74</v>
      </c>
      <c r="I396" t="n">
        <v>6</v>
      </c>
      <c r="J396" t="n">
        <v>167.99</v>
      </c>
      <c r="K396" t="n">
        <v>46.47</v>
      </c>
      <c r="L396" t="n">
        <v>26</v>
      </c>
      <c r="M396" t="n">
        <v>4</v>
      </c>
      <c r="N396" t="n">
        <v>30.52</v>
      </c>
      <c r="O396" t="n">
        <v>20952.87</v>
      </c>
      <c r="P396" t="n">
        <v>173.44</v>
      </c>
      <c r="Q396" t="n">
        <v>183.26</v>
      </c>
      <c r="R396" t="n">
        <v>31.22</v>
      </c>
      <c r="S396" t="n">
        <v>26.24</v>
      </c>
      <c r="T396" t="n">
        <v>1634.34</v>
      </c>
      <c r="U396" t="n">
        <v>0.84</v>
      </c>
      <c r="V396" t="n">
        <v>0.9</v>
      </c>
      <c r="W396" t="n">
        <v>2.95</v>
      </c>
      <c r="X396" t="n">
        <v>0.1</v>
      </c>
      <c r="Y396" t="n">
        <v>0.5</v>
      </c>
      <c r="Z396" t="n">
        <v>10</v>
      </c>
    </row>
    <row r="397">
      <c r="A397" t="n">
        <v>26</v>
      </c>
      <c r="B397" t="n">
        <v>65</v>
      </c>
      <c r="C397" t="inlineStr">
        <is>
          <t xml:space="preserve">CONCLUIDO	</t>
        </is>
      </c>
      <c r="D397" t="n">
        <v>5.2107</v>
      </c>
      <c r="E397" t="n">
        <v>19.19</v>
      </c>
      <c r="F397" t="n">
        <v>16.85</v>
      </c>
      <c r="G397" t="n">
        <v>168.47</v>
      </c>
      <c r="H397" t="n">
        <v>2.82</v>
      </c>
      <c r="I397" t="n">
        <v>6</v>
      </c>
      <c r="J397" t="n">
        <v>169.44</v>
      </c>
      <c r="K397" t="n">
        <v>46.47</v>
      </c>
      <c r="L397" t="n">
        <v>27</v>
      </c>
      <c r="M397" t="n">
        <v>4</v>
      </c>
      <c r="N397" t="n">
        <v>30.97</v>
      </c>
      <c r="O397" t="n">
        <v>21131.78</v>
      </c>
      <c r="P397" t="n">
        <v>173.6</v>
      </c>
      <c r="Q397" t="n">
        <v>183.26</v>
      </c>
      <c r="R397" t="n">
        <v>31.09</v>
      </c>
      <c r="S397" t="n">
        <v>26.24</v>
      </c>
      <c r="T397" t="n">
        <v>1573.13</v>
      </c>
      <c r="U397" t="n">
        <v>0.84</v>
      </c>
      <c r="V397" t="n">
        <v>0.9</v>
      </c>
      <c r="W397" t="n">
        <v>2.95</v>
      </c>
      <c r="X397" t="n">
        <v>0.09</v>
      </c>
      <c r="Y397" t="n">
        <v>0.5</v>
      </c>
      <c r="Z397" t="n">
        <v>10</v>
      </c>
    </row>
    <row r="398">
      <c r="A398" t="n">
        <v>27</v>
      </c>
      <c r="B398" t="n">
        <v>65</v>
      </c>
      <c r="C398" t="inlineStr">
        <is>
          <t xml:space="preserve">CONCLUIDO	</t>
        </is>
      </c>
      <c r="D398" t="n">
        <v>5.209</v>
      </c>
      <c r="E398" t="n">
        <v>19.2</v>
      </c>
      <c r="F398" t="n">
        <v>16.85</v>
      </c>
      <c r="G398" t="n">
        <v>168.54</v>
      </c>
      <c r="H398" t="n">
        <v>2.9</v>
      </c>
      <c r="I398" t="n">
        <v>6</v>
      </c>
      <c r="J398" t="n">
        <v>170.9</v>
      </c>
      <c r="K398" t="n">
        <v>46.47</v>
      </c>
      <c r="L398" t="n">
        <v>28</v>
      </c>
      <c r="M398" t="n">
        <v>4</v>
      </c>
      <c r="N398" t="n">
        <v>31.43</v>
      </c>
      <c r="O398" t="n">
        <v>21311.32</v>
      </c>
      <c r="P398" t="n">
        <v>173.39</v>
      </c>
      <c r="Q398" t="n">
        <v>183.26</v>
      </c>
      <c r="R398" t="n">
        <v>31.23</v>
      </c>
      <c r="S398" t="n">
        <v>26.24</v>
      </c>
      <c r="T398" t="n">
        <v>1643.59</v>
      </c>
      <c r="U398" t="n">
        <v>0.84</v>
      </c>
      <c r="V398" t="n">
        <v>0.9</v>
      </c>
      <c r="W398" t="n">
        <v>2.95</v>
      </c>
      <c r="X398" t="n">
        <v>0.1</v>
      </c>
      <c r="Y398" t="n">
        <v>0.5</v>
      </c>
      <c r="Z398" t="n">
        <v>10</v>
      </c>
    </row>
    <row r="399">
      <c r="A399" t="n">
        <v>28</v>
      </c>
      <c r="B399" t="n">
        <v>65</v>
      </c>
      <c r="C399" t="inlineStr">
        <is>
          <t xml:space="preserve">CONCLUIDO	</t>
        </is>
      </c>
      <c r="D399" t="n">
        <v>5.2113</v>
      </c>
      <c r="E399" t="n">
        <v>19.19</v>
      </c>
      <c r="F399" t="n">
        <v>16.85</v>
      </c>
      <c r="G399" t="n">
        <v>168.45</v>
      </c>
      <c r="H399" t="n">
        <v>2.98</v>
      </c>
      <c r="I399" t="n">
        <v>6</v>
      </c>
      <c r="J399" t="n">
        <v>172.36</v>
      </c>
      <c r="K399" t="n">
        <v>46.47</v>
      </c>
      <c r="L399" t="n">
        <v>29</v>
      </c>
      <c r="M399" t="n">
        <v>4</v>
      </c>
      <c r="N399" t="n">
        <v>31.89</v>
      </c>
      <c r="O399" t="n">
        <v>21491.47</v>
      </c>
      <c r="P399" t="n">
        <v>171.92</v>
      </c>
      <c r="Q399" t="n">
        <v>183.26</v>
      </c>
      <c r="R399" t="n">
        <v>31.17</v>
      </c>
      <c r="S399" t="n">
        <v>26.24</v>
      </c>
      <c r="T399" t="n">
        <v>1609.72</v>
      </c>
      <c r="U399" t="n">
        <v>0.84</v>
      </c>
      <c r="V399" t="n">
        <v>0.9</v>
      </c>
      <c r="W399" t="n">
        <v>2.94</v>
      </c>
      <c r="X399" t="n">
        <v>0.09</v>
      </c>
      <c r="Y399" t="n">
        <v>0.5</v>
      </c>
      <c r="Z399" t="n">
        <v>10</v>
      </c>
    </row>
    <row r="400">
      <c r="A400" t="n">
        <v>29</v>
      </c>
      <c r="B400" t="n">
        <v>65</v>
      </c>
      <c r="C400" t="inlineStr">
        <is>
          <t xml:space="preserve">CONCLUIDO	</t>
        </is>
      </c>
      <c r="D400" t="n">
        <v>5.2089</v>
      </c>
      <c r="E400" t="n">
        <v>19.2</v>
      </c>
      <c r="F400" t="n">
        <v>16.85</v>
      </c>
      <c r="G400" t="n">
        <v>168.54</v>
      </c>
      <c r="H400" t="n">
        <v>3.06</v>
      </c>
      <c r="I400" t="n">
        <v>6</v>
      </c>
      <c r="J400" t="n">
        <v>173.82</v>
      </c>
      <c r="K400" t="n">
        <v>46.47</v>
      </c>
      <c r="L400" t="n">
        <v>30</v>
      </c>
      <c r="M400" t="n">
        <v>4</v>
      </c>
      <c r="N400" t="n">
        <v>32.36</v>
      </c>
      <c r="O400" t="n">
        <v>21672.25</v>
      </c>
      <c r="P400" t="n">
        <v>170.12</v>
      </c>
      <c r="Q400" t="n">
        <v>183.27</v>
      </c>
      <c r="R400" t="n">
        <v>31.36</v>
      </c>
      <c r="S400" t="n">
        <v>26.24</v>
      </c>
      <c r="T400" t="n">
        <v>1704.52</v>
      </c>
      <c r="U400" t="n">
        <v>0.84</v>
      </c>
      <c r="V400" t="n">
        <v>0.9</v>
      </c>
      <c r="W400" t="n">
        <v>2.95</v>
      </c>
      <c r="X400" t="n">
        <v>0.1</v>
      </c>
      <c r="Y400" t="n">
        <v>0.5</v>
      </c>
      <c r="Z400" t="n">
        <v>10</v>
      </c>
    </row>
    <row r="401">
      <c r="A401" t="n">
        <v>30</v>
      </c>
      <c r="B401" t="n">
        <v>65</v>
      </c>
      <c r="C401" t="inlineStr">
        <is>
          <t xml:space="preserve">CONCLUIDO	</t>
        </is>
      </c>
      <c r="D401" t="n">
        <v>5.2199</v>
      </c>
      <c r="E401" t="n">
        <v>19.16</v>
      </c>
      <c r="F401" t="n">
        <v>16.84</v>
      </c>
      <c r="G401" t="n">
        <v>202.09</v>
      </c>
      <c r="H401" t="n">
        <v>3.14</v>
      </c>
      <c r="I401" t="n">
        <v>5</v>
      </c>
      <c r="J401" t="n">
        <v>175.29</v>
      </c>
      <c r="K401" t="n">
        <v>46.47</v>
      </c>
      <c r="L401" t="n">
        <v>31</v>
      </c>
      <c r="M401" t="n">
        <v>3</v>
      </c>
      <c r="N401" t="n">
        <v>32.83</v>
      </c>
      <c r="O401" t="n">
        <v>21853.67</v>
      </c>
      <c r="P401" t="n">
        <v>170.35</v>
      </c>
      <c r="Q401" t="n">
        <v>183.28</v>
      </c>
      <c r="R401" t="n">
        <v>31.03</v>
      </c>
      <c r="S401" t="n">
        <v>26.24</v>
      </c>
      <c r="T401" t="n">
        <v>1547.89</v>
      </c>
      <c r="U401" t="n">
        <v>0.85</v>
      </c>
      <c r="V401" t="n">
        <v>0.9</v>
      </c>
      <c r="W401" t="n">
        <v>2.94</v>
      </c>
      <c r="X401" t="n">
        <v>0.09</v>
      </c>
      <c r="Y401" t="n">
        <v>0.5</v>
      </c>
      <c r="Z401" t="n">
        <v>10</v>
      </c>
    </row>
    <row r="402">
      <c r="A402" t="n">
        <v>31</v>
      </c>
      <c r="B402" t="n">
        <v>65</v>
      </c>
      <c r="C402" t="inlineStr">
        <is>
          <t xml:space="preserve">CONCLUIDO	</t>
        </is>
      </c>
      <c r="D402" t="n">
        <v>5.2204</v>
      </c>
      <c r="E402" t="n">
        <v>19.16</v>
      </c>
      <c r="F402" t="n">
        <v>16.84</v>
      </c>
      <c r="G402" t="n">
        <v>202.07</v>
      </c>
      <c r="H402" t="n">
        <v>3.21</v>
      </c>
      <c r="I402" t="n">
        <v>5</v>
      </c>
      <c r="J402" t="n">
        <v>176.77</v>
      </c>
      <c r="K402" t="n">
        <v>46.47</v>
      </c>
      <c r="L402" t="n">
        <v>32</v>
      </c>
      <c r="M402" t="n">
        <v>3</v>
      </c>
      <c r="N402" t="n">
        <v>33.3</v>
      </c>
      <c r="O402" t="n">
        <v>22035.73</v>
      </c>
      <c r="P402" t="n">
        <v>170.79</v>
      </c>
      <c r="Q402" t="n">
        <v>183.26</v>
      </c>
      <c r="R402" t="n">
        <v>30.91</v>
      </c>
      <c r="S402" t="n">
        <v>26.24</v>
      </c>
      <c r="T402" t="n">
        <v>1488.45</v>
      </c>
      <c r="U402" t="n">
        <v>0.85</v>
      </c>
      <c r="V402" t="n">
        <v>0.9</v>
      </c>
      <c r="W402" t="n">
        <v>2.95</v>
      </c>
      <c r="X402" t="n">
        <v>0.08</v>
      </c>
      <c r="Y402" t="n">
        <v>0.5</v>
      </c>
      <c r="Z402" t="n">
        <v>10</v>
      </c>
    </row>
    <row r="403">
      <c r="A403" t="n">
        <v>32</v>
      </c>
      <c r="B403" t="n">
        <v>65</v>
      </c>
      <c r="C403" t="inlineStr">
        <is>
          <t xml:space="preserve">CONCLUIDO	</t>
        </is>
      </c>
      <c r="D403" t="n">
        <v>5.2213</v>
      </c>
      <c r="E403" t="n">
        <v>19.15</v>
      </c>
      <c r="F403" t="n">
        <v>16.84</v>
      </c>
      <c r="G403" t="n">
        <v>202.03</v>
      </c>
      <c r="H403" t="n">
        <v>3.28</v>
      </c>
      <c r="I403" t="n">
        <v>5</v>
      </c>
      <c r="J403" t="n">
        <v>178.25</v>
      </c>
      <c r="K403" t="n">
        <v>46.47</v>
      </c>
      <c r="L403" t="n">
        <v>33</v>
      </c>
      <c r="M403" t="n">
        <v>3</v>
      </c>
      <c r="N403" t="n">
        <v>33.79</v>
      </c>
      <c r="O403" t="n">
        <v>22218.44</v>
      </c>
      <c r="P403" t="n">
        <v>171.15</v>
      </c>
      <c r="Q403" t="n">
        <v>183.26</v>
      </c>
      <c r="R403" t="n">
        <v>30.76</v>
      </c>
      <c r="S403" t="n">
        <v>26.24</v>
      </c>
      <c r="T403" t="n">
        <v>1411.81</v>
      </c>
      <c r="U403" t="n">
        <v>0.85</v>
      </c>
      <c r="V403" t="n">
        <v>0.9</v>
      </c>
      <c r="W403" t="n">
        <v>2.95</v>
      </c>
      <c r="X403" t="n">
        <v>0.08</v>
      </c>
      <c r="Y403" t="n">
        <v>0.5</v>
      </c>
      <c r="Z403" t="n">
        <v>10</v>
      </c>
    </row>
    <row r="404">
      <c r="A404" t="n">
        <v>33</v>
      </c>
      <c r="B404" t="n">
        <v>65</v>
      </c>
      <c r="C404" t="inlineStr">
        <is>
          <t xml:space="preserve">CONCLUIDO	</t>
        </is>
      </c>
      <c r="D404" t="n">
        <v>5.2221</v>
      </c>
      <c r="E404" t="n">
        <v>19.15</v>
      </c>
      <c r="F404" t="n">
        <v>16.83</v>
      </c>
      <c r="G404" t="n">
        <v>202</v>
      </c>
      <c r="H404" t="n">
        <v>3.36</v>
      </c>
      <c r="I404" t="n">
        <v>5</v>
      </c>
      <c r="J404" t="n">
        <v>179.74</v>
      </c>
      <c r="K404" t="n">
        <v>46.47</v>
      </c>
      <c r="L404" t="n">
        <v>34</v>
      </c>
      <c r="M404" t="n">
        <v>3</v>
      </c>
      <c r="N404" t="n">
        <v>34.27</v>
      </c>
      <c r="O404" t="n">
        <v>22401.81</v>
      </c>
      <c r="P404" t="n">
        <v>170.98</v>
      </c>
      <c r="Q404" t="n">
        <v>183.26</v>
      </c>
      <c r="R404" t="n">
        <v>30.74</v>
      </c>
      <c r="S404" t="n">
        <v>26.24</v>
      </c>
      <c r="T404" t="n">
        <v>1400.11</v>
      </c>
      <c r="U404" t="n">
        <v>0.85</v>
      </c>
      <c r="V404" t="n">
        <v>0.9</v>
      </c>
      <c r="W404" t="n">
        <v>2.94</v>
      </c>
      <c r="X404" t="n">
        <v>0.08</v>
      </c>
      <c r="Y404" t="n">
        <v>0.5</v>
      </c>
      <c r="Z404" t="n">
        <v>10</v>
      </c>
    </row>
    <row r="405">
      <c r="A405" t="n">
        <v>34</v>
      </c>
      <c r="B405" t="n">
        <v>65</v>
      </c>
      <c r="C405" t="inlineStr">
        <is>
          <t xml:space="preserve">CONCLUIDO	</t>
        </is>
      </c>
      <c r="D405" t="n">
        <v>5.2231</v>
      </c>
      <c r="E405" t="n">
        <v>19.15</v>
      </c>
      <c r="F405" t="n">
        <v>16.83</v>
      </c>
      <c r="G405" t="n">
        <v>201.95</v>
      </c>
      <c r="H405" t="n">
        <v>3.43</v>
      </c>
      <c r="I405" t="n">
        <v>5</v>
      </c>
      <c r="J405" t="n">
        <v>181.23</v>
      </c>
      <c r="K405" t="n">
        <v>46.47</v>
      </c>
      <c r="L405" t="n">
        <v>35</v>
      </c>
      <c r="M405" t="n">
        <v>3</v>
      </c>
      <c r="N405" t="n">
        <v>34.76</v>
      </c>
      <c r="O405" t="n">
        <v>22585.84</v>
      </c>
      <c r="P405" t="n">
        <v>170.64</v>
      </c>
      <c r="Q405" t="n">
        <v>183.26</v>
      </c>
      <c r="R405" t="n">
        <v>30.56</v>
      </c>
      <c r="S405" t="n">
        <v>26.24</v>
      </c>
      <c r="T405" t="n">
        <v>1310.72</v>
      </c>
      <c r="U405" t="n">
        <v>0.86</v>
      </c>
      <c r="V405" t="n">
        <v>0.9</v>
      </c>
      <c r="W405" t="n">
        <v>2.95</v>
      </c>
      <c r="X405" t="n">
        <v>0.07000000000000001</v>
      </c>
      <c r="Y405" t="n">
        <v>0.5</v>
      </c>
      <c r="Z405" t="n">
        <v>10</v>
      </c>
    </row>
    <row r="406">
      <c r="A406" t="n">
        <v>35</v>
      </c>
      <c r="B406" t="n">
        <v>65</v>
      </c>
      <c r="C406" t="inlineStr">
        <is>
          <t xml:space="preserve">CONCLUIDO	</t>
        </is>
      </c>
      <c r="D406" t="n">
        <v>5.2233</v>
      </c>
      <c r="E406" t="n">
        <v>19.14</v>
      </c>
      <c r="F406" t="n">
        <v>16.83</v>
      </c>
      <c r="G406" t="n">
        <v>201.94</v>
      </c>
      <c r="H406" t="n">
        <v>3.5</v>
      </c>
      <c r="I406" t="n">
        <v>5</v>
      </c>
      <c r="J406" t="n">
        <v>182.73</v>
      </c>
      <c r="K406" t="n">
        <v>46.47</v>
      </c>
      <c r="L406" t="n">
        <v>36</v>
      </c>
      <c r="M406" t="n">
        <v>3</v>
      </c>
      <c r="N406" t="n">
        <v>35.26</v>
      </c>
      <c r="O406" t="n">
        <v>22770.67</v>
      </c>
      <c r="P406" t="n">
        <v>169.66</v>
      </c>
      <c r="Q406" t="n">
        <v>183.26</v>
      </c>
      <c r="R406" t="n">
        <v>30.49</v>
      </c>
      <c r="S406" t="n">
        <v>26.24</v>
      </c>
      <c r="T406" t="n">
        <v>1276.71</v>
      </c>
      <c r="U406" t="n">
        <v>0.86</v>
      </c>
      <c r="V406" t="n">
        <v>0.9</v>
      </c>
      <c r="W406" t="n">
        <v>2.95</v>
      </c>
      <c r="X406" t="n">
        <v>0.07000000000000001</v>
      </c>
      <c r="Y406" t="n">
        <v>0.5</v>
      </c>
      <c r="Z406" t="n">
        <v>10</v>
      </c>
    </row>
    <row r="407">
      <c r="A407" t="n">
        <v>36</v>
      </c>
      <c r="B407" t="n">
        <v>65</v>
      </c>
      <c r="C407" t="inlineStr">
        <is>
          <t xml:space="preserve">CONCLUIDO	</t>
        </is>
      </c>
      <c r="D407" t="n">
        <v>5.2244</v>
      </c>
      <c r="E407" t="n">
        <v>19.14</v>
      </c>
      <c r="F407" t="n">
        <v>16.82</v>
      </c>
      <c r="G407" t="n">
        <v>201.9</v>
      </c>
      <c r="H407" t="n">
        <v>3.56</v>
      </c>
      <c r="I407" t="n">
        <v>5</v>
      </c>
      <c r="J407" t="n">
        <v>184.23</v>
      </c>
      <c r="K407" t="n">
        <v>46.47</v>
      </c>
      <c r="L407" t="n">
        <v>37</v>
      </c>
      <c r="M407" t="n">
        <v>3</v>
      </c>
      <c r="N407" t="n">
        <v>35.77</v>
      </c>
      <c r="O407" t="n">
        <v>22956.06</v>
      </c>
      <c r="P407" t="n">
        <v>167.79</v>
      </c>
      <c r="Q407" t="n">
        <v>183.26</v>
      </c>
      <c r="R407" t="n">
        <v>30.43</v>
      </c>
      <c r="S407" t="n">
        <v>26.24</v>
      </c>
      <c r="T407" t="n">
        <v>1248.39</v>
      </c>
      <c r="U407" t="n">
        <v>0.86</v>
      </c>
      <c r="V407" t="n">
        <v>0.9</v>
      </c>
      <c r="W407" t="n">
        <v>2.94</v>
      </c>
      <c r="X407" t="n">
        <v>0.07000000000000001</v>
      </c>
      <c r="Y407" t="n">
        <v>0.5</v>
      </c>
      <c r="Z407" t="n">
        <v>10</v>
      </c>
    </row>
    <row r="408">
      <c r="A408" t="n">
        <v>37</v>
      </c>
      <c r="B408" t="n">
        <v>65</v>
      </c>
      <c r="C408" t="inlineStr">
        <is>
          <t xml:space="preserve">CONCLUIDO	</t>
        </is>
      </c>
      <c r="D408" t="n">
        <v>5.2222</v>
      </c>
      <c r="E408" t="n">
        <v>19.15</v>
      </c>
      <c r="F408" t="n">
        <v>16.83</v>
      </c>
      <c r="G408" t="n">
        <v>201.99</v>
      </c>
      <c r="H408" t="n">
        <v>3.63</v>
      </c>
      <c r="I408" t="n">
        <v>5</v>
      </c>
      <c r="J408" t="n">
        <v>185.74</v>
      </c>
      <c r="K408" t="n">
        <v>46.47</v>
      </c>
      <c r="L408" t="n">
        <v>38</v>
      </c>
      <c r="M408" t="n">
        <v>3</v>
      </c>
      <c r="N408" t="n">
        <v>36.27</v>
      </c>
      <c r="O408" t="n">
        <v>23142.13</v>
      </c>
      <c r="P408" t="n">
        <v>167.15</v>
      </c>
      <c r="Q408" t="n">
        <v>183.26</v>
      </c>
      <c r="R408" t="n">
        <v>30.68</v>
      </c>
      <c r="S408" t="n">
        <v>26.24</v>
      </c>
      <c r="T408" t="n">
        <v>1370.12</v>
      </c>
      <c r="U408" t="n">
        <v>0.86</v>
      </c>
      <c r="V408" t="n">
        <v>0.9</v>
      </c>
      <c r="W408" t="n">
        <v>2.95</v>
      </c>
      <c r="X408" t="n">
        <v>0.08</v>
      </c>
      <c r="Y408" t="n">
        <v>0.5</v>
      </c>
      <c r="Z408" t="n">
        <v>10</v>
      </c>
    </row>
    <row r="409">
      <c r="A409" t="n">
        <v>38</v>
      </c>
      <c r="B409" t="n">
        <v>65</v>
      </c>
      <c r="C409" t="inlineStr">
        <is>
          <t xml:space="preserve">CONCLUIDO	</t>
        </is>
      </c>
      <c r="D409" t="n">
        <v>5.2225</v>
      </c>
      <c r="E409" t="n">
        <v>19.15</v>
      </c>
      <c r="F409" t="n">
        <v>16.83</v>
      </c>
      <c r="G409" t="n">
        <v>201.98</v>
      </c>
      <c r="H409" t="n">
        <v>3.7</v>
      </c>
      <c r="I409" t="n">
        <v>5</v>
      </c>
      <c r="J409" t="n">
        <v>187.26</v>
      </c>
      <c r="K409" t="n">
        <v>46.47</v>
      </c>
      <c r="L409" t="n">
        <v>39</v>
      </c>
      <c r="M409" t="n">
        <v>3</v>
      </c>
      <c r="N409" t="n">
        <v>36.79</v>
      </c>
      <c r="O409" t="n">
        <v>23328.9</v>
      </c>
      <c r="P409" t="n">
        <v>165.67</v>
      </c>
      <c r="Q409" t="n">
        <v>183.26</v>
      </c>
      <c r="R409" t="n">
        <v>30.61</v>
      </c>
      <c r="S409" t="n">
        <v>26.24</v>
      </c>
      <c r="T409" t="n">
        <v>1337.42</v>
      </c>
      <c r="U409" t="n">
        <v>0.86</v>
      </c>
      <c r="V409" t="n">
        <v>0.9</v>
      </c>
      <c r="W409" t="n">
        <v>2.95</v>
      </c>
      <c r="X409" t="n">
        <v>0.08</v>
      </c>
      <c r="Y409" t="n">
        <v>0.5</v>
      </c>
      <c r="Z409" t="n">
        <v>10</v>
      </c>
    </row>
    <row r="410">
      <c r="A410" t="n">
        <v>39</v>
      </c>
      <c r="B410" t="n">
        <v>65</v>
      </c>
      <c r="C410" t="inlineStr">
        <is>
          <t xml:space="preserve">CONCLUIDO	</t>
        </is>
      </c>
      <c r="D410" t="n">
        <v>5.2356</v>
      </c>
      <c r="E410" t="n">
        <v>19.1</v>
      </c>
      <c r="F410" t="n">
        <v>16.81</v>
      </c>
      <c r="G410" t="n">
        <v>252.16</v>
      </c>
      <c r="H410" t="n">
        <v>3.76</v>
      </c>
      <c r="I410" t="n">
        <v>4</v>
      </c>
      <c r="J410" t="n">
        <v>188.78</v>
      </c>
      <c r="K410" t="n">
        <v>46.47</v>
      </c>
      <c r="L410" t="n">
        <v>40</v>
      </c>
      <c r="M410" t="n">
        <v>1</v>
      </c>
      <c r="N410" t="n">
        <v>37.31</v>
      </c>
      <c r="O410" t="n">
        <v>23516.37</v>
      </c>
      <c r="P410" t="n">
        <v>165.61</v>
      </c>
      <c r="Q410" t="n">
        <v>183.26</v>
      </c>
      <c r="R410" t="n">
        <v>29.9</v>
      </c>
      <c r="S410" t="n">
        <v>26.24</v>
      </c>
      <c r="T410" t="n">
        <v>984.96</v>
      </c>
      <c r="U410" t="n">
        <v>0.88</v>
      </c>
      <c r="V410" t="n">
        <v>0.9</v>
      </c>
      <c r="W410" t="n">
        <v>2.95</v>
      </c>
      <c r="X410" t="n">
        <v>0.06</v>
      </c>
      <c r="Y410" t="n">
        <v>0.5</v>
      </c>
      <c r="Z410" t="n">
        <v>10</v>
      </c>
    </row>
    <row r="411">
      <c r="A411" t="n">
        <v>0</v>
      </c>
      <c r="B411" t="n">
        <v>75</v>
      </c>
      <c r="C411" t="inlineStr">
        <is>
          <t xml:space="preserve">CONCLUIDO	</t>
        </is>
      </c>
      <c r="D411" t="n">
        <v>3.5852</v>
      </c>
      <c r="E411" t="n">
        <v>27.89</v>
      </c>
      <c r="F411" t="n">
        <v>20.3</v>
      </c>
      <c r="G411" t="n">
        <v>7</v>
      </c>
      <c r="H411" t="n">
        <v>0.12</v>
      </c>
      <c r="I411" t="n">
        <v>174</v>
      </c>
      <c r="J411" t="n">
        <v>150.44</v>
      </c>
      <c r="K411" t="n">
        <v>49.1</v>
      </c>
      <c r="L411" t="n">
        <v>1</v>
      </c>
      <c r="M411" t="n">
        <v>172</v>
      </c>
      <c r="N411" t="n">
        <v>25.34</v>
      </c>
      <c r="O411" t="n">
        <v>18787.76</v>
      </c>
      <c r="P411" t="n">
        <v>241.62</v>
      </c>
      <c r="Q411" t="n">
        <v>183.31</v>
      </c>
      <c r="R411" t="n">
        <v>138.32</v>
      </c>
      <c r="S411" t="n">
        <v>26.24</v>
      </c>
      <c r="T411" t="n">
        <v>54346.79</v>
      </c>
      <c r="U411" t="n">
        <v>0.19</v>
      </c>
      <c r="V411" t="n">
        <v>0.75</v>
      </c>
      <c r="W411" t="n">
        <v>3.23</v>
      </c>
      <c r="X411" t="n">
        <v>3.54</v>
      </c>
      <c r="Y411" t="n">
        <v>0.5</v>
      </c>
      <c r="Z411" t="n">
        <v>10</v>
      </c>
    </row>
    <row r="412">
      <c r="A412" t="n">
        <v>1</v>
      </c>
      <c r="B412" t="n">
        <v>75</v>
      </c>
      <c r="C412" t="inlineStr">
        <is>
          <t xml:space="preserve">CONCLUIDO	</t>
        </is>
      </c>
      <c r="D412" t="n">
        <v>4.3435</v>
      </c>
      <c r="E412" t="n">
        <v>23.02</v>
      </c>
      <c r="F412" t="n">
        <v>18.33</v>
      </c>
      <c r="G412" t="n">
        <v>13.92</v>
      </c>
      <c r="H412" t="n">
        <v>0.23</v>
      </c>
      <c r="I412" t="n">
        <v>79</v>
      </c>
      <c r="J412" t="n">
        <v>151.83</v>
      </c>
      <c r="K412" t="n">
        <v>49.1</v>
      </c>
      <c r="L412" t="n">
        <v>2</v>
      </c>
      <c r="M412" t="n">
        <v>77</v>
      </c>
      <c r="N412" t="n">
        <v>25.73</v>
      </c>
      <c r="O412" t="n">
        <v>18959.54</v>
      </c>
      <c r="P412" t="n">
        <v>217.79</v>
      </c>
      <c r="Q412" t="n">
        <v>183.31</v>
      </c>
      <c r="R412" t="n">
        <v>77.41</v>
      </c>
      <c r="S412" t="n">
        <v>26.24</v>
      </c>
      <c r="T412" t="n">
        <v>24364.41</v>
      </c>
      <c r="U412" t="n">
        <v>0.34</v>
      </c>
      <c r="V412" t="n">
        <v>0.83</v>
      </c>
      <c r="W412" t="n">
        <v>3.07</v>
      </c>
      <c r="X412" t="n">
        <v>1.57</v>
      </c>
      <c r="Y412" t="n">
        <v>0.5</v>
      </c>
      <c r="Z412" t="n">
        <v>10</v>
      </c>
    </row>
    <row r="413">
      <c r="A413" t="n">
        <v>2</v>
      </c>
      <c r="B413" t="n">
        <v>75</v>
      </c>
      <c r="C413" t="inlineStr">
        <is>
          <t xml:space="preserve">CONCLUIDO	</t>
        </is>
      </c>
      <c r="D413" t="n">
        <v>4.6185</v>
      </c>
      <c r="E413" t="n">
        <v>21.65</v>
      </c>
      <c r="F413" t="n">
        <v>17.79</v>
      </c>
      <c r="G413" t="n">
        <v>20.52</v>
      </c>
      <c r="H413" t="n">
        <v>0.35</v>
      </c>
      <c r="I413" t="n">
        <v>52</v>
      </c>
      <c r="J413" t="n">
        <v>153.23</v>
      </c>
      <c r="K413" t="n">
        <v>49.1</v>
      </c>
      <c r="L413" t="n">
        <v>3</v>
      </c>
      <c r="M413" t="n">
        <v>50</v>
      </c>
      <c r="N413" t="n">
        <v>26.13</v>
      </c>
      <c r="O413" t="n">
        <v>19131.85</v>
      </c>
      <c r="P413" t="n">
        <v>210.88</v>
      </c>
      <c r="Q413" t="n">
        <v>183.32</v>
      </c>
      <c r="R413" t="n">
        <v>60.42</v>
      </c>
      <c r="S413" t="n">
        <v>26.24</v>
      </c>
      <c r="T413" t="n">
        <v>16006.14</v>
      </c>
      <c r="U413" t="n">
        <v>0.43</v>
      </c>
      <c r="V413" t="n">
        <v>0.86</v>
      </c>
      <c r="W413" t="n">
        <v>3.02</v>
      </c>
      <c r="X413" t="n">
        <v>1.03</v>
      </c>
      <c r="Y413" t="n">
        <v>0.5</v>
      </c>
      <c r="Z413" t="n">
        <v>10</v>
      </c>
    </row>
    <row r="414">
      <c r="A414" t="n">
        <v>3</v>
      </c>
      <c r="B414" t="n">
        <v>75</v>
      </c>
      <c r="C414" t="inlineStr">
        <is>
          <t xml:space="preserve">CONCLUIDO	</t>
        </is>
      </c>
      <c r="D414" t="n">
        <v>4.7817</v>
      </c>
      <c r="E414" t="n">
        <v>20.91</v>
      </c>
      <c r="F414" t="n">
        <v>17.48</v>
      </c>
      <c r="G414" t="n">
        <v>27.59</v>
      </c>
      <c r="H414" t="n">
        <v>0.46</v>
      </c>
      <c r="I414" t="n">
        <v>38</v>
      </c>
      <c r="J414" t="n">
        <v>154.63</v>
      </c>
      <c r="K414" t="n">
        <v>49.1</v>
      </c>
      <c r="L414" t="n">
        <v>4</v>
      </c>
      <c r="M414" t="n">
        <v>36</v>
      </c>
      <c r="N414" t="n">
        <v>26.53</v>
      </c>
      <c r="O414" t="n">
        <v>19304.72</v>
      </c>
      <c r="P414" t="n">
        <v>206.71</v>
      </c>
      <c r="Q414" t="n">
        <v>183.3</v>
      </c>
      <c r="R414" t="n">
        <v>50.88</v>
      </c>
      <c r="S414" t="n">
        <v>26.24</v>
      </c>
      <c r="T414" t="n">
        <v>11304.14</v>
      </c>
      <c r="U414" t="n">
        <v>0.52</v>
      </c>
      <c r="V414" t="n">
        <v>0.87</v>
      </c>
      <c r="W414" t="n">
        <v>2.99</v>
      </c>
      <c r="X414" t="n">
        <v>0.72</v>
      </c>
      <c r="Y414" t="n">
        <v>0.5</v>
      </c>
      <c r="Z414" t="n">
        <v>10</v>
      </c>
    </row>
    <row r="415">
      <c r="A415" t="n">
        <v>4</v>
      </c>
      <c r="B415" t="n">
        <v>75</v>
      </c>
      <c r="C415" t="inlineStr">
        <is>
          <t xml:space="preserve">CONCLUIDO	</t>
        </is>
      </c>
      <c r="D415" t="n">
        <v>4.8622</v>
      </c>
      <c r="E415" t="n">
        <v>20.57</v>
      </c>
      <c r="F415" t="n">
        <v>17.34</v>
      </c>
      <c r="G415" t="n">
        <v>33.57</v>
      </c>
      <c r="H415" t="n">
        <v>0.57</v>
      </c>
      <c r="I415" t="n">
        <v>31</v>
      </c>
      <c r="J415" t="n">
        <v>156.03</v>
      </c>
      <c r="K415" t="n">
        <v>49.1</v>
      </c>
      <c r="L415" t="n">
        <v>5</v>
      </c>
      <c r="M415" t="n">
        <v>29</v>
      </c>
      <c r="N415" t="n">
        <v>26.94</v>
      </c>
      <c r="O415" t="n">
        <v>19478.15</v>
      </c>
      <c r="P415" t="n">
        <v>204.86</v>
      </c>
      <c r="Q415" t="n">
        <v>183.28</v>
      </c>
      <c r="R415" t="n">
        <v>46.49</v>
      </c>
      <c r="S415" t="n">
        <v>26.24</v>
      </c>
      <c r="T415" t="n">
        <v>9144.41</v>
      </c>
      <c r="U415" t="n">
        <v>0.5600000000000001</v>
      </c>
      <c r="V415" t="n">
        <v>0.88</v>
      </c>
      <c r="W415" t="n">
        <v>2.99</v>
      </c>
      <c r="X415" t="n">
        <v>0.59</v>
      </c>
      <c r="Y415" t="n">
        <v>0.5</v>
      </c>
      <c r="Z415" t="n">
        <v>10</v>
      </c>
    </row>
    <row r="416">
      <c r="A416" t="n">
        <v>5</v>
      </c>
      <c r="B416" t="n">
        <v>75</v>
      </c>
      <c r="C416" t="inlineStr">
        <is>
          <t xml:space="preserve">CONCLUIDO	</t>
        </is>
      </c>
      <c r="D416" t="n">
        <v>4.9182</v>
      </c>
      <c r="E416" t="n">
        <v>20.33</v>
      </c>
      <c r="F416" t="n">
        <v>17.26</v>
      </c>
      <c r="G416" t="n">
        <v>39.84</v>
      </c>
      <c r="H416" t="n">
        <v>0.67</v>
      </c>
      <c r="I416" t="n">
        <v>26</v>
      </c>
      <c r="J416" t="n">
        <v>157.44</v>
      </c>
      <c r="K416" t="n">
        <v>49.1</v>
      </c>
      <c r="L416" t="n">
        <v>6</v>
      </c>
      <c r="M416" t="n">
        <v>24</v>
      </c>
      <c r="N416" t="n">
        <v>27.35</v>
      </c>
      <c r="O416" t="n">
        <v>19652.13</v>
      </c>
      <c r="P416" t="n">
        <v>203.26</v>
      </c>
      <c r="Q416" t="n">
        <v>183.26</v>
      </c>
      <c r="R416" t="n">
        <v>43.92</v>
      </c>
      <c r="S416" t="n">
        <v>26.24</v>
      </c>
      <c r="T416" t="n">
        <v>7887.39</v>
      </c>
      <c r="U416" t="n">
        <v>0.6</v>
      </c>
      <c r="V416" t="n">
        <v>0.88</v>
      </c>
      <c r="W416" t="n">
        <v>2.98</v>
      </c>
      <c r="X416" t="n">
        <v>0.51</v>
      </c>
      <c r="Y416" t="n">
        <v>0.5</v>
      </c>
      <c r="Z416" t="n">
        <v>10</v>
      </c>
    </row>
    <row r="417">
      <c r="A417" t="n">
        <v>6</v>
      </c>
      <c r="B417" t="n">
        <v>75</v>
      </c>
      <c r="C417" t="inlineStr">
        <is>
          <t xml:space="preserve">CONCLUIDO	</t>
        </is>
      </c>
      <c r="D417" t="n">
        <v>4.9716</v>
      </c>
      <c r="E417" t="n">
        <v>20.11</v>
      </c>
      <c r="F417" t="n">
        <v>17.17</v>
      </c>
      <c r="G417" t="n">
        <v>46.82</v>
      </c>
      <c r="H417" t="n">
        <v>0.78</v>
      </c>
      <c r="I417" t="n">
        <v>22</v>
      </c>
      <c r="J417" t="n">
        <v>158.86</v>
      </c>
      <c r="K417" t="n">
        <v>49.1</v>
      </c>
      <c r="L417" t="n">
        <v>7</v>
      </c>
      <c r="M417" t="n">
        <v>20</v>
      </c>
      <c r="N417" t="n">
        <v>27.77</v>
      </c>
      <c r="O417" t="n">
        <v>19826.68</v>
      </c>
      <c r="P417" t="n">
        <v>201.83</v>
      </c>
      <c r="Q417" t="n">
        <v>183.28</v>
      </c>
      <c r="R417" t="n">
        <v>40.94</v>
      </c>
      <c r="S417" t="n">
        <v>26.24</v>
      </c>
      <c r="T417" t="n">
        <v>6416.49</v>
      </c>
      <c r="U417" t="n">
        <v>0.64</v>
      </c>
      <c r="V417" t="n">
        <v>0.89</v>
      </c>
      <c r="W417" t="n">
        <v>2.97</v>
      </c>
      <c r="X417" t="n">
        <v>0.41</v>
      </c>
      <c r="Y417" t="n">
        <v>0.5</v>
      </c>
      <c r="Z417" t="n">
        <v>10</v>
      </c>
    </row>
    <row r="418">
      <c r="A418" t="n">
        <v>7</v>
      </c>
      <c r="B418" t="n">
        <v>75</v>
      </c>
      <c r="C418" t="inlineStr">
        <is>
          <t xml:space="preserve">CONCLUIDO	</t>
        </is>
      </c>
      <c r="D418" t="n">
        <v>5.0067</v>
      </c>
      <c r="E418" t="n">
        <v>19.97</v>
      </c>
      <c r="F418" t="n">
        <v>17.12</v>
      </c>
      <c r="G418" t="n">
        <v>54.05</v>
      </c>
      <c r="H418" t="n">
        <v>0.88</v>
      </c>
      <c r="I418" t="n">
        <v>19</v>
      </c>
      <c r="J418" t="n">
        <v>160.28</v>
      </c>
      <c r="K418" t="n">
        <v>49.1</v>
      </c>
      <c r="L418" t="n">
        <v>8</v>
      </c>
      <c r="M418" t="n">
        <v>17</v>
      </c>
      <c r="N418" t="n">
        <v>28.19</v>
      </c>
      <c r="O418" t="n">
        <v>20001.93</v>
      </c>
      <c r="P418" t="n">
        <v>200.79</v>
      </c>
      <c r="Q418" t="n">
        <v>183.28</v>
      </c>
      <c r="R418" t="n">
        <v>39.38</v>
      </c>
      <c r="S418" t="n">
        <v>26.24</v>
      </c>
      <c r="T418" t="n">
        <v>5653.34</v>
      </c>
      <c r="U418" t="n">
        <v>0.67</v>
      </c>
      <c r="V418" t="n">
        <v>0.89</v>
      </c>
      <c r="W418" t="n">
        <v>2.97</v>
      </c>
      <c r="X418" t="n">
        <v>0.36</v>
      </c>
      <c r="Y418" t="n">
        <v>0.5</v>
      </c>
      <c r="Z418" t="n">
        <v>10</v>
      </c>
    </row>
    <row r="419">
      <c r="A419" t="n">
        <v>8</v>
      </c>
      <c r="B419" t="n">
        <v>75</v>
      </c>
      <c r="C419" t="inlineStr">
        <is>
          <t xml:space="preserve">CONCLUIDO	</t>
        </is>
      </c>
      <c r="D419" t="n">
        <v>5.0345</v>
      </c>
      <c r="E419" t="n">
        <v>19.86</v>
      </c>
      <c r="F419" t="n">
        <v>17.07</v>
      </c>
      <c r="G419" t="n">
        <v>60.24</v>
      </c>
      <c r="H419" t="n">
        <v>0.99</v>
      </c>
      <c r="I419" t="n">
        <v>17</v>
      </c>
      <c r="J419" t="n">
        <v>161.71</v>
      </c>
      <c r="K419" t="n">
        <v>49.1</v>
      </c>
      <c r="L419" t="n">
        <v>9</v>
      </c>
      <c r="M419" t="n">
        <v>15</v>
      </c>
      <c r="N419" t="n">
        <v>28.61</v>
      </c>
      <c r="O419" t="n">
        <v>20177.64</v>
      </c>
      <c r="P419" t="n">
        <v>199.55</v>
      </c>
      <c r="Q419" t="n">
        <v>183.27</v>
      </c>
      <c r="R419" t="n">
        <v>37.88</v>
      </c>
      <c r="S419" t="n">
        <v>26.24</v>
      </c>
      <c r="T419" t="n">
        <v>4912.35</v>
      </c>
      <c r="U419" t="n">
        <v>0.6899999999999999</v>
      </c>
      <c r="V419" t="n">
        <v>0.89</v>
      </c>
      <c r="W419" t="n">
        <v>2.97</v>
      </c>
      <c r="X419" t="n">
        <v>0.31</v>
      </c>
      <c r="Y419" t="n">
        <v>0.5</v>
      </c>
      <c r="Z419" t="n">
        <v>10</v>
      </c>
    </row>
    <row r="420">
      <c r="A420" t="n">
        <v>9</v>
      </c>
      <c r="B420" t="n">
        <v>75</v>
      </c>
      <c r="C420" t="inlineStr">
        <is>
          <t xml:space="preserve">CONCLUIDO	</t>
        </is>
      </c>
      <c r="D420" t="n">
        <v>5.0464</v>
      </c>
      <c r="E420" t="n">
        <v>19.82</v>
      </c>
      <c r="F420" t="n">
        <v>17.05</v>
      </c>
      <c r="G420" t="n">
        <v>63.94</v>
      </c>
      <c r="H420" t="n">
        <v>1.09</v>
      </c>
      <c r="I420" t="n">
        <v>16</v>
      </c>
      <c r="J420" t="n">
        <v>163.13</v>
      </c>
      <c r="K420" t="n">
        <v>49.1</v>
      </c>
      <c r="L420" t="n">
        <v>10</v>
      </c>
      <c r="M420" t="n">
        <v>14</v>
      </c>
      <c r="N420" t="n">
        <v>29.04</v>
      </c>
      <c r="O420" t="n">
        <v>20353.94</v>
      </c>
      <c r="P420" t="n">
        <v>199.6</v>
      </c>
      <c r="Q420" t="n">
        <v>183.26</v>
      </c>
      <c r="R420" t="n">
        <v>37.58</v>
      </c>
      <c r="S420" t="n">
        <v>26.24</v>
      </c>
      <c r="T420" t="n">
        <v>4764.81</v>
      </c>
      <c r="U420" t="n">
        <v>0.7</v>
      </c>
      <c r="V420" t="n">
        <v>0.89</v>
      </c>
      <c r="W420" t="n">
        <v>2.96</v>
      </c>
      <c r="X420" t="n">
        <v>0.29</v>
      </c>
      <c r="Y420" t="n">
        <v>0.5</v>
      </c>
      <c r="Z420" t="n">
        <v>10</v>
      </c>
    </row>
    <row r="421">
      <c r="A421" t="n">
        <v>10</v>
      </c>
      <c r="B421" t="n">
        <v>75</v>
      </c>
      <c r="C421" t="inlineStr">
        <is>
          <t xml:space="preserve">CONCLUIDO	</t>
        </is>
      </c>
      <c r="D421" t="n">
        <v>5.0731</v>
      </c>
      <c r="E421" t="n">
        <v>19.71</v>
      </c>
      <c r="F421" t="n">
        <v>17.01</v>
      </c>
      <c r="G421" t="n">
        <v>72.89</v>
      </c>
      <c r="H421" t="n">
        <v>1.18</v>
      </c>
      <c r="I421" t="n">
        <v>14</v>
      </c>
      <c r="J421" t="n">
        <v>164.57</v>
      </c>
      <c r="K421" t="n">
        <v>49.1</v>
      </c>
      <c r="L421" t="n">
        <v>11</v>
      </c>
      <c r="M421" t="n">
        <v>12</v>
      </c>
      <c r="N421" t="n">
        <v>29.47</v>
      </c>
      <c r="O421" t="n">
        <v>20530.82</v>
      </c>
      <c r="P421" t="n">
        <v>198.52</v>
      </c>
      <c r="Q421" t="n">
        <v>183.26</v>
      </c>
      <c r="R421" t="n">
        <v>36.08</v>
      </c>
      <c r="S421" t="n">
        <v>26.24</v>
      </c>
      <c r="T421" t="n">
        <v>4024.7</v>
      </c>
      <c r="U421" t="n">
        <v>0.73</v>
      </c>
      <c r="V421" t="n">
        <v>0.89</v>
      </c>
      <c r="W421" t="n">
        <v>2.96</v>
      </c>
      <c r="X421" t="n">
        <v>0.25</v>
      </c>
      <c r="Y421" t="n">
        <v>0.5</v>
      </c>
      <c r="Z421" t="n">
        <v>10</v>
      </c>
    </row>
    <row r="422">
      <c r="A422" t="n">
        <v>11</v>
      </c>
      <c r="B422" t="n">
        <v>75</v>
      </c>
      <c r="C422" t="inlineStr">
        <is>
          <t xml:space="preserve">CONCLUIDO	</t>
        </is>
      </c>
      <c r="D422" t="n">
        <v>5.0845</v>
      </c>
      <c r="E422" t="n">
        <v>19.67</v>
      </c>
      <c r="F422" t="n">
        <v>16.99</v>
      </c>
      <c r="G422" t="n">
        <v>78.43000000000001</v>
      </c>
      <c r="H422" t="n">
        <v>1.28</v>
      </c>
      <c r="I422" t="n">
        <v>13</v>
      </c>
      <c r="J422" t="n">
        <v>166.01</v>
      </c>
      <c r="K422" t="n">
        <v>49.1</v>
      </c>
      <c r="L422" t="n">
        <v>12</v>
      </c>
      <c r="M422" t="n">
        <v>11</v>
      </c>
      <c r="N422" t="n">
        <v>29.91</v>
      </c>
      <c r="O422" t="n">
        <v>20708.3</v>
      </c>
      <c r="P422" t="n">
        <v>198.19</v>
      </c>
      <c r="Q422" t="n">
        <v>183.26</v>
      </c>
      <c r="R422" t="n">
        <v>35.68</v>
      </c>
      <c r="S422" t="n">
        <v>26.24</v>
      </c>
      <c r="T422" t="n">
        <v>3831.84</v>
      </c>
      <c r="U422" t="n">
        <v>0.74</v>
      </c>
      <c r="V422" t="n">
        <v>0.9</v>
      </c>
      <c r="W422" t="n">
        <v>2.96</v>
      </c>
      <c r="X422" t="n">
        <v>0.24</v>
      </c>
      <c r="Y422" t="n">
        <v>0.5</v>
      </c>
      <c r="Z422" t="n">
        <v>10</v>
      </c>
    </row>
    <row r="423">
      <c r="A423" t="n">
        <v>12</v>
      </c>
      <c r="B423" t="n">
        <v>75</v>
      </c>
      <c r="C423" t="inlineStr">
        <is>
          <t xml:space="preserve">CONCLUIDO	</t>
        </is>
      </c>
      <c r="D423" t="n">
        <v>5.0971</v>
      </c>
      <c r="E423" t="n">
        <v>19.62</v>
      </c>
      <c r="F423" t="n">
        <v>16.98</v>
      </c>
      <c r="G423" t="n">
        <v>84.88</v>
      </c>
      <c r="H423" t="n">
        <v>1.38</v>
      </c>
      <c r="I423" t="n">
        <v>12</v>
      </c>
      <c r="J423" t="n">
        <v>167.45</v>
      </c>
      <c r="K423" t="n">
        <v>49.1</v>
      </c>
      <c r="L423" t="n">
        <v>13</v>
      </c>
      <c r="M423" t="n">
        <v>10</v>
      </c>
      <c r="N423" t="n">
        <v>30.36</v>
      </c>
      <c r="O423" t="n">
        <v>20886.38</v>
      </c>
      <c r="P423" t="n">
        <v>197.43</v>
      </c>
      <c r="Q423" t="n">
        <v>183.29</v>
      </c>
      <c r="R423" t="n">
        <v>35.04</v>
      </c>
      <c r="S423" t="n">
        <v>26.24</v>
      </c>
      <c r="T423" t="n">
        <v>3515.14</v>
      </c>
      <c r="U423" t="n">
        <v>0.75</v>
      </c>
      <c r="V423" t="n">
        <v>0.9</v>
      </c>
      <c r="W423" t="n">
        <v>2.96</v>
      </c>
      <c r="X423" t="n">
        <v>0.22</v>
      </c>
      <c r="Y423" t="n">
        <v>0.5</v>
      </c>
      <c r="Z423" t="n">
        <v>10</v>
      </c>
    </row>
    <row r="424">
      <c r="A424" t="n">
        <v>13</v>
      </c>
      <c r="B424" t="n">
        <v>75</v>
      </c>
      <c r="C424" t="inlineStr">
        <is>
          <t xml:space="preserve">CONCLUIDO	</t>
        </is>
      </c>
      <c r="D424" t="n">
        <v>5.097</v>
      </c>
      <c r="E424" t="n">
        <v>19.62</v>
      </c>
      <c r="F424" t="n">
        <v>16.98</v>
      </c>
      <c r="G424" t="n">
        <v>84.88</v>
      </c>
      <c r="H424" t="n">
        <v>1.47</v>
      </c>
      <c r="I424" t="n">
        <v>12</v>
      </c>
      <c r="J424" t="n">
        <v>168.9</v>
      </c>
      <c r="K424" t="n">
        <v>49.1</v>
      </c>
      <c r="L424" t="n">
        <v>14</v>
      </c>
      <c r="M424" t="n">
        <v>10</v>
      </c>
      <c r="N424" t="n">
        <v>30.81</v>
      </c>
      <c r="O424" t="n">
        <v>21065.06</v>
      </c>
      <c r="P424" t="n">
        <v>196.66</v>
      </c>
      <c r="Q424" t="n">
        <v>183.27</v>
      </c>
      <c r="R424" t="n">
        <v>35.14</v>
      </c>
      <c r="S424" t="n">
        <v>26.24</v>
      </c>
      <c r="T424" t="n">
        <v>3566.36</v>
      </c>
      <c r="U424" t="n">
        <v>0.75</v>
      </c>
      <c r="V424" t="n">
        <v>0.9</v>
      </c>
      <c r="W424" t="n">
        <v>2.96</v>
      </c>
      <c r="X424" t="n">
        <v>0.22</v>
      </c>
      <c r="Y424" t="n">
        <v>0.5</v>
      </c>
      <c r="Z424" t="n">
        <v>10</v>
      </c>
    </row>
    <row r="425">
      <c r="A425" t="n">
        <v>14</v>
      </c>
      <c r="B425" t="n">
        <v>75</v>
      </c>
      <c r="C425" t="inlineStr">
        <is>
          <t xml:space="preserve">CONCLUIDO	</t>
        </is>
      </c>
      <c r="D425" t="n">
        <v>5.1091</v>
      </c>
      <c r="E425" t="n">
        <v>19.57</v>
      </c>
      <c r="F425" t="n">
        <v>16.96</v>
      </c>
      <c r="G425" t="n">
        <v>92.51000000000001</v>
      </c>
      <c r="H425" t="n">
        <v>1.56</v>
      </c>
      <c r="I425" t="n">
        <v>11</v>
      </c>
      <c r="J425" t="n">
        <v>170.35</v>
      </c>
      <c r="K425" t="n">
        <v>49.1</v>
      </c>
      <c r="L425" t="n">
        <v>15</v>
      </c>
      <c r="M425" t="n">
        <v>9</v>
      </c>
      <c r="N425" t="n">
        <v>31.26</v>
      </c>
      <c r="O425" t="n">
        <v>21244.37</v>
      </c>
      <c r="P425" t="n">
        <v>196.75</v>
      </c>
      <c r="Q425" t="n">
        <v>183.26</v>
      </c>
      <c r="R425" t="n">
        <v>34.56</v>
      </c>
      <c r="S425" t="n">
        <v>26.24</v>
      </c>
      <c r="T425" t="n">
        <v>3280.45</v>
      </c>
      <c r="U425" t="n">
        <v>0.76</v>
      </c>
      <c r="V425" t="n">
        <v>0.9</v>
      </c>
      <c r="W425" t="n">
        <v>2.96</v>
      </c>
      <c r="X425" t="n">
        <v>0.2</v>
      </c>
      <c r="Y425" t="n">
        <v>0.5</v>
      </c>
      <c r="Z425" t="n">
        <v>10</v>
      </c>
    </row>
    <row r="426">
      <c r="A426" t="n">
        <v>15</v>
      </c>
      <c r="B426" t="n">
        <v>75</v>
      </c>
      <c r="C426" t="inlineStr">
        <is>
          <t xml:space="preserve">CONCLUIDO	</t>
        </is>
      </c>
      <c r="D426" t="n">
        <v>5.1251</v>
      </c>
      <c r="E426" t="n">
        <v>19.51</v>
      </c>
      <c r="F426" t="n">
        <v>16.93</v>
      </c>
      <c r="G426" t="n">
        <v>101.58</v>
      </c>
      <c r="H426" t="n">
        <v>1.65</v>
      </c>
      <c r="I426" t="n">
        <v>10</v>
      </c>
      <c r="J426" t="n">
        <v>171.81</v>
      </c>
      <c r="K426" t="n">
        <v>49.1</v>
      </c>
      <c r="L426" t="n">
        <v>16</v>
      </c>
      <c r="M426" t="n">
        <v>8</v>
      </c>
      <c r="N426" t="n">
        <v>31.72</v>
      </c>
      <c r="O426" t="n">
        <v>21424.29</v>
      </c>
      <c r="P426" t="n">
        <v>196.25</v>
      </c>
      <c r="Q426" t="n">
        <v>183.26</v>
      </c>
      <c r="R426" t="n">
        <v>33.66</v>
      </c>
      <c r="S426" t="n">
        <v>26.24</v>
      </c>
      <c r="T426" t="n">
        <v>2836.86</v>
      </c>
      <c r="U426" t="n">
        <v>0.78</v>
      </c>
      <c r="V426" t="n">
        <v>0.9</v>
      </c>
      <c r="W426" t="n">
        <v>2.96</v>
      </c>
      <c r="X426" t="n">
        <v>0.17</v>
      </c>
      <c r="Y426" t="n">
        <v>0.5</v>
      </c>
      <c r="Z426" t="n">
        <v>10</v>
      </c>
    </row>
    <row r="427">
      <c r="A427" t="n">
        <v>16</v>
      </c>
      <c r="B427" t="n">
        <v>75</v>
      </c>
      <c r="C427" t="inlineStr">
        <is>
          <t xml:space="preserve">CONCLUIDO	</t>
        </is>
      </c>
      <c r="D427" t="n">
        <v>5.1248</v>
      </c>
      <c r="E427" t="n">
        <v>19.51</v>
      </c>
      <c r="F427" t="n">
        <v>16.93</v>
      </c>
      <c r="G427" t="n">
        <v>101.59</v>
      </c>
      <c r="H427" t="n">
        <v>1.74</v>
      </c>
      <c r="I427" t="n">
        <v>10</v>
      </c>
      <c r="J427" t="n">
        <v>173.28</v>
      </c>
      <c r="K427" t="n">
        <v>49.1</v>
      </c>
      <c r="L427" t="n">
        <v>17</v>
      </c>
      <c r="M427" t="n">
        <v>8</v>
      </c>
      <c r="N427" t="n">
        <v>32.18</v>
      </c>
      <c r="O427" t="n">
        <v>21604.83</v>
      </c>
      <c r="P427" t="n">
        <v>195.6</v>
      </c>
      <c r="Q427" t="n">
        <v>183.29</v>
      </c>
      <c r="R427" t="n">
        <v>33.64</v>
      </c>
      <c r="S427" t="n">
        <v>26.24</v>
      </c>
      <c r="T427" t="n">
        <v>2825.37</v>
      </c>
      <c r="U427" t="n">
        <v>0.78</v>
      </c>
      <c r="V427" t="n">
        <v>0.9</v>
      </c>
      <c r="W427" t="n">
        <v>2.96</v>
      </c>
      <c r="X427" t="n">
        <v>0.18</v>
      </c>
      <c r="Y427" t="n">
        <v>0.5</v>
      </c>
      <c r="Z427" t="n">
        <v>10</v>
      </c>
    </row>
    <row r="428">
      <c r="A428" t="n">
        <v>17</v>
      </c>
      <c r="B428" t="n">
        <v>75</v>
      </c>
      <c r="C428" t="inlineStr">
        <is>
          <t xml:space="preserve">CONCLUIDO	</t>
        </is>
      </c>
      <c r="D428" t="n">
        <v>5.1358</v>
      </c>
      <c r="E428" t="n">
        <v>19.47</v>
      </c>
      <c r="F428" t="n">
        <v>16.92</v>
      </c>
      <c r="G428" t="n">
        <v>112.8</v>
      </c>
      <c r="H428" t="n">
        <v>1.83</v>
      </c>
      <c r="I428" t="n">
        <v>9</v>
      </c>
      <c r="J428" t="n">
        <v>174.75</v>
      </c>
      <c r="K428" t="n">
        <v>49.1</v>
      </c>
      <c r="L428" t="n">
        <v>18</v>
      </c>
      <c r="M428" t="n">
        <v>7</v>
      </c>
      <c r="N428" t="n">
        <v>32.65</v>
      </c>
      <c r="O428" t="n">
        <v>21786.02</v>
      </c>
      <c r="P428" t="n">
        <v>194.99</v>
      </c>
      <c r="Q428" t="n">
        <v>183.26</v>
      </c>
      <c r="R428" t="n">
        <v>33.46</v>
      </c>
      <c r="S428" t="n">
        <v>26.24</v>
      </c>
      <c r="T428" t="n">
        <v>2743.06</v>
      </c>
      <c r="U428" t="n">
        <v>0.78</v>
      </c>
      <c r="V428" t="n">
        <v>0.9</v>
      </c>
      <c r="W428" t="n">
        <v>2.95</v>
      </c>
      <c r="X428" t="n">
        <v>0.16</v>
      </c>
      <c r="Y428" t="n">
        <v>0.5</v>
      </c>
      <c r="Z428" t="n">
        <v>10</v>
      </c>
    </row>
    <row r="429">
      <c r="A429" t="n">
        <v>18</v>
      </c>
      <c r="B429" t="n">
        <v>75</v>
      </c>
      <c r="C429" t="inlineStr">
        <is>
          <t xml:space="preserve">CONCLUIDO	</t>
        </is>
      </c>
      <c r="D429" t="n">
        <v>5.1361</v>
      </c>
      <c r="E429" t="n">
        <v>19.47</v>
      </c>
      <c r="F429" t="n">
        <v>16.92</v>
      </c>
      <c r="G429" t="n">
        <v>112.79</v>
      </c>
      <c r="H429" t="n">
        <v>1.91</v>
      </c>
      <c r="I429" t="n">
        <v>9</v>
      </c>
      <c r="J429" t="n">
        <v>176.22</v>
      </c>
      <c r="K429" t="n">
        <v>49.1</v>
      </c>
      <c r="L429" t="n">
        <v>19</v>
      </c>
      <c r="M429" t="n">
        <v>7</v>
      </c>
      <c r="N429" t="n">
        <v>33.13</v>
      </c>
      <c r="O429" t="n">
        <v>21967.84</v>
      </c>
      <c r="P429" t="n">
        <v>194.74</v>
      </c>
      <c r="Q429" t="n">
        <v>183.27</v>
      </c>
      <c r="R429" t="n">
        <v>33.35</v>
      </c>
      <c r="S429" t="n">
        <v>26.24</v>
      </c>
      <c r="T429" t="n">
        <v>2687.93</v>
      </c>
      <c r="U429" t="n">
        <v>0.79</v>
      </c>
      <c r="V429" t="n">
        <v>0.9</v>
      </c>
      <c r="W429" t="n">
        <v>2.95</v>
      </c>
      <c r="X429" t="n">
        <v>0.16</v>
      </c>
      <c r="Y429" t="n">
        <v>0.5</v>
      </c>
      <c r="Z429" t="n">
        <v>10</v>
      </c>
    </row>
    <row r="430">
      <c r="A430" t="n">
        <v>19</v>
      </c>
      <c r="B430" t="n">
        <v>75</v>
      </c>
      <c r="C430" t="inlineStr">
        <is>
          <t xml:space="preserve">CONCLUIDO	</t>
        </is>
      </c>
      <c r="D430" t="n">
        <v>5.1524</v>
      </c>
      <c r="E430" t="n">
        <v>19.41</v>
      </c>
      <c r="F430" t="n">
        <v>16.89</v>
      </c>
      <c r="G430" t="n">
        <v>126.66</v>
      </c>
      <c r="H430" t="n">
        <v>2</v>
      </c>
      <c r="I430" t="n">
        <v>8</v>
      </c>
      <c r="J430" t="n">
        <v>177.7</v>
      </c>
      <c r="K430" t="n">
        <v>49.1</v>
      </c>
      <c r="L430" t="n">
        <v>20</v>
      </c>
      <c r="M430" t="n">
        <v>6</v>
      </c>
      <c r="N430" t="n">
        <v>33.61</v>
      </c>
      <c r="O430" t="n">
        <v>22150.3</v>
      </c>
      <c r="P430" t="n">
        <v>193.85</v>
      </c>
      <c r="Q430" t="n">
        <v>183.26</v>
      </c>
      <c r="R430" t="n">
        <v>32.34</v>
      </c>
      <c r="S430" t="n">
        <v>26.24</v>
      </c>
      <c r="T430" t="n">
        <v>2187.29</v>
      </c>
      <c r="U430" t="n">
        <v>0.8100000000000001</v>
      </c>
      <c r="V430" t="n">
        <v>0.9</v>
      </c>
      <c r="W430" t="n">
        <v>2.95</v>
      </c>
      <c r="X430" t="n">
        <v>0.13</v>
      </c>
      <c r="Y430" t="n">
        <v>0.5</v>
      </c>
      <c r="Z430" t="n">
        <v>10</v>
      </c>
    </row>
    <row r="431">
      <c r="A431" t="n">
        <v>20</v>
      </c>
      <c r="B431" t="n">
        <v>75</v>
      </c>
      <c r="C431" t="inlineStr">
        <is>
          <t xml:space="preserve">CONCLUIDO	</t>
        </is>
      </c>
      <c r="D431" t="n">
        <v>5.1521</v>
      </c>
      <c r="E431" t="n">
        <v>19.41</v>
      </c>
      <c r="F431" t="n">
        <v>16.89</v>
      </c>
      <c r="G431" t="n">
        <v>126.67</v>
      </c>
      <c r="H431" t="n">
        <v>2.08</v>
      </c>
      <c r="I431" t="n">
        <v>8</v>
      </c>
      <c r="J431" t="n">
        <v>179.18</v>
      </c>
      <c r="K431" t="n">
        <v>49.1</v>
      </c>
      <c r="L431" t="n">
        <v>21</v>
      </c>
      <c r="M431" t="n">
        <v>6</v>
      </c>
      <c r="N431" t="n">
        <v>34.09</v>
      </c>
      <c r="O431" t="n">
        <v>22333.43</v>
      </c>
      <c r="P431" t="n">
        <v>194.23</v>
      </c>
      <c r="Q431" t="n">
        <v>183.27</v>
      </c>
      <c r="R431" t="n">
        <v>32.37</v>
      </c>
      <c r="S431" t="n">
        <v>26.24</v>
      </c>
      <c r="T431" t="n">
        <v>2203.04</v>
      </c>
      <c r="U431" t="n">
        <v>0.8100000000000001</v>
      </c>
      <c r="V431" t="n">
        <v>0.9</v>
      </c>
      <c r="W431" t="n">
        <v>2.95</v>
      </c>
      <c r="X431" t="n">
        <v>0.13</v>
      </c>
      <c r="Y431" t="n">
        <v>0.5</v>
      </c>
      <c r="Z431" t="n">
        <v>10</v>
      </c>
    </row>
    <row r="432">
      <c r="A432" t="n">
        <v>21</v>
      </c>
      <c r="B432" t="n">
        <v>75</v>
      </c>
      <c r="C432" t="inlineStr">
        <is>
          <t xml:space="preserve">CONCLUIDO	</t>
        </is>
      </c>
      <c r="D432" t="n">
        <v>5.1501</v>
      </c>
      <c r="E432" t="n">
        <v>19.42</v>
      </c>
      <c r="F432" t="n">
        <v>16.9</v>
      </c>
      <c r="G432" t="n">
        <v>126.72</v>
      </c>
      <c r="H432" t="n">
        <v>2.16</v>
      </c>
      <c r="I432" t="n">
        <v>8</v>
      </c>
      <c r="J432" t="n">
        <v>180.67</v>
      </c>
      <c r="K432" t="n">
        <v>49.1</v>
      </c>
      <c r="L432" t="n">
        <v>22</v>
      </c>
      <c r="M432" t="n">
        <v>6</v>
      </c>
      <c r="N432" t="n">
        <v>34.58</v>
      </c>
      <c r="O432" t="n">
        <v>22517.21</v>
      </c>
      <c r="P432" t="n">
        <v>193.94</v>
      </c>
      <c r="Q432" t="n">
        <v>183.26</v>
      </c>
      <c r="R432" t="n">
        <v>32.63</v>
      </c>
      <c r="S432" t="n">
        <v>26.24</v>
      </c>
      <c r="T432" t="n">
        <v>2330.14</v>
      </c>
      <c r="U432" t="n">
        <v>0.8</v>
      </c>
      <c r="V432" t="n">
        <v>0.9</v>
      </c>
      <c r="W432" t="n">
        <v>2.95</v>
      </c>
      <c r="X432" t="n">
        <v>0.14</v>
      </c>
      <c r="Y432" t="n">
        <v>0.5</v>
      </c>
      <c r="Z432" t="n">
        <v>10</v>
      </c>
    </row>
    <row r="433">
      <c r="A433" t="n">
        <v>22</v>
      </c>
      <c r="B433" t="n">
        <v>75</v>
      </c>
      <c r="C433" t="inlineStr">
        <is>
          <t xml:space="preserve">CONCLUIDO	</t>
        </is>
      </c>
      <c r="D433" t="n">
        <v>5.1628</v>
      </c>
      <c r="E433" t="n">
        <v>19.37</v>
      </c>
      <c r="F433" t="n">
        <v>16.88</v>
      </c>
      <c r="G433" t="n">
        <v>144.68</v>
      </c>
      <c r="H433" t="n">
        <v>2.24</v>
      </c>
      <c r="I433" t="n">
        <v>7</v>
      </c>
      <c r="J433" t="n">
        <v>182.17</v>
      </c>
      <c r="K433" t="n">
        <v>49.1</v>
      </c>
      <c r="L433" t="n">
        <v>23</v>
      </c>
      <c r="M433" t="n">
        <v>5</v>
      </c>
      <c r="N433" t="n">
        <v>35.08</v>
      </c>
      <c r="O433" t="n">
        <v>22701.78</v>
      </c>
      <c r="P433" t="n">
        <v>192.33</v>
      </c>
      <c r="Q433" t="n">
        <v>183.26</v>
      </c>
      <c r="R433" t="n">
        <v>32.01</v>
      </c>
      <c r="S433" t="n">
        <v>26.24</v>
      </c>
      <c r="T433" t="n">
        <v>2026.81</v>
      </c>
      <c r="U433" t="n">
        <v>0.82</v>
      </c>
      <c r="V433" t="n">
        <v>0.9</v>
      </c>
      <c r="W433" t="n">
        <v>2.95</v>
      </c>
      <c r="X433" t="n">
        <v>0.12</v>
      </c>
      <c r="Y433" t="n">
        <v>0.5</v>
      </c>
      <c r="Z433" t="n">
        <v>10</v>
      </c>
    </row>
    <row r="434">
      <c r="A434" t="n">
        <v>23</v>
      </c>
      <c r="B434" t="n">
        <v>75</v>
      </c>
      <c r="C434" t="inlineStr">
        <is>
          <t xml:space="preserve">CONCLUIDO	</t>
        </is>
      </c>
      <c r="D434" t="n">
        <v>5.1651</v>
      </c>
      <c r="E434" t="n">
        <v>19.36</v>
      </c>
      <c r="F434" t="n">
        <v>16.87</v>
      </c>
      <c r="G434" t="n">
        <v>144.6</v>
      </c>
      <c r="H434" t="n">
        <v>2.32</v>
      </c>
      <c r="I434" t="n">
        <v>7</v>
      </c>
      <c r="J434" t="n">
        <v>183.67</v>
      </c>
      <c r="K434" t="n">
        <v>49.1</v>
      </c>
      <c r="L434" t="n">
        <v>24</v>
      </c>
      <c r="M434" t="n">
        <v>5</v>
      </c>
      <c r="N434" t="n">
        <v>35.58</v>
      </c>
      <c r="O434" t="n">
        <v>22886.92</v>
      </c>
      <c r="P434" t="n">
        <v>193.41</v>
      </c>
      <c r="Q434" t="n">
        <v>183.27</v>
      </c>
      <c r="R434" t="n">
        <v>31.81</v>
      </c>
      <c r="S434" t="n">
        <v>26.24</v>
      </c>
      <c r="T434" t="n">
        <v>1925.01</v>
      </c>
      <c r="U434" t="n">
        <v>0.83</v>
      </c>
      <c r="V434" t="n">
        <v>0.9</v>
      </c>
      <c r="W434" t="n">
        <v>2.95</v>
      </c>
      <c r="X434" t="n">
        <v>0.11</v>
      </c>
      <c r="Y434" t="n">
        <v>0.5</v>
      </c>
      <c r="Z434" t="n">
        <v>10</v>
      </c>
    </row>
    <row r="435">
      <c r="A435" t="n">
        <v>24</v>
      </c>
      <c r="B435" t="n">
        <v>75</v>
      </c>
      <c r="C435" t="inlineStr">
        <is>
          <t xml:space="preserve">CONCLUIDO	</t>
        </is>
      </c>
      <c r="D435" t="n">
        <v>5.1631</v>
      </c>
      <c r="E435" t="n">
        <v>19.37</v>
      </c>
      <c r="F435" t="n">
        <v>16.88</v>
      </c>
      <c r="G435" t="n">
        <v>144.67</v>
      </c>
      <c r="H435" t="n">
        <v>2.4</v>
      </c>
      <c r="I435" t="n">
        <v>7</v>
      </c>
      <c r="J435" t="n">
        <v>185.18</v>
      </c>
      <c r="K435" t="n">
        <v>49.1</v>
      </c>
      <c r="L435" t="n">
        <v>25</v>
      </c>
      <c r="M435" t="n">
        <v>5</v>
      </c>
      <c r="N435" t="n">
        <v>36.08</v>
      </c>
      <c r="O435" t="n">
        <v>23072.73</v>
      </c>
      <c r="P435" t="n">
        <v>193.47</v>
      </c>
      <c r="Q435" t="n">
        <v>183.26</v>
      </c>
      <c r="R435" t="n">
        <v>32.09</v>
      </c>
      <c r="S435" t="n">
        <v>26.24</v>
      </c>
      <c r="T435" t="n">
        <v>2064.73</v>
      </c>
      <c r="U435" t="n">
        <v>0.82</v>
      </c>
      <c r="V435" t="n">
        <v>0.9</v>
      </c>
      <c r="W435" t="n">
        <v>2.95</v>
      </c>
      <c r="X435" t="n">
        <v>0.12</v>
      </c>
      <c r="Y435" t="n">
        <v>0.5</v>
      </c>
      <c r="Z435" t="n">
        <v>10</v>
      </c>
    </row>
    <row r="436">
      <c r="A436" t="n">
        <v>25</v>
      </c>
      <c r="B436" t="n">
        <v>75</v>
      </c>
      <c r="C436" t="inlineStr">
        <is>
          <t xml:space="preserve">CONCLUIDO	</t>
        </is>
      </c>
      <c r="D436" t="n">
        <v>5.1637</v>
      </c>
      <c r="E436" t="n">
        <v>19.37</v>
      </c>
      <c r="F436" t="n">
        <v>16.88</v>
      </c>
      <c r="G436" t="n">
        <v>144.65</v>
      </c>
      <c r="H436" t="n">
        <v>2.47</v>
      </c>
      <c r="I436" t="n">
        <v>7</v>
      </c>
      <c r="J436" t="n">
        <v>186.69</v>
      </c>
      <c r="K436" t="n">
        <v>49.1</v>
      </c>
      <c r="L436" t="n">
        <v>26</v>
      </c>
      <c r="M436" t="n">
        <v>5</v>
      </c>
      <c r="N436" t="n">
        <v>36.6</v>
      </c>
      <c r="O436" t="n">
        <v>23259.24</v>
      </c>
      <c r="P436" t="n">
        <v>192.4</v>
      </c>
      <c r="Q436" t="n">
        <v>183.26</v>
      </c>
      <c r="R436" t="n">
        <v>32.01</v>
      </c>
      <c r="S436" t="n">
        <v>26.24</v>
      </c>
      <c r="T436" t="n">
        <v>2028.32</v>
      </c>
      <c r="U436" t="n">
        <v>0.82</v>
      </c>
      <c r="V436" t="n">
        <v>0.9</v>
      </c>
      <c r="W436" t="n">
        <v>2.95</v>
      </c>
      <c r="X436" t="n">
        <v>0.12</v>
      </c>
      <c r="Y436" t="n">
        <v>0.5</v>
      </c>
      <c r="Z436" t="n">
        <v>10</v>
      </c>
    </row>
    <row r="437">
      <c r="A437" t="n">
        <v>26</v>
      </c>
      <c r="B437" t="n">
        <v>75</v>
      </c>
      <c r="C437" t="inlineStr">
        <is>
          <t xml:space="preserve">CONCLUIDO	</t>
        </is>
      </c>
      <c r="D437" t="n">
        <v>5.164</v>
      </c>
      <c r="E437" t="n">
        <v>19.36</v>
      </c>
      <c r="F437" t="n">
        <v>16.87</v>
      </c>
      <c r="G437" t="n">
        <v>144.64</v>
      </c>
      <c r="H437" t="n">
        <v>2.55</v>
      </c>
      <c r="I437" t="n">
        <v>7</v>
      </c>
      <c r="J437" t="n">
        <v>188.21</v>
      </c>
      <c r="K437" t="n">
        <v>49.1</v>
      </c>
      <c r="L437" t="n">
        <v>27</v>
      </c>
      <c r="M437" t="n">
        <v>5</v>
      </c>
      <c r="N437" t="n">
        <v>37.11</v>
      </c>
      <c r="O437" t="n">
        <v>23446.45</v>
      </c>
      <c r="P437" t="n">
        <v>191.29</v>
      </c>
      <c r="Q437" t="n">
        <v>183.27</v>
      </c>
      <c r="R437" t="n">
        <v>31.94</v>
      </c>
      <c r="S437" t="n">
        <v>26.24</v>
      </c>
      <c r="T437" t="n">
        <v>1993.09</v>
      </c>
      <c r="U437" t="n">
        <v>0.82</v>
      </c>
      <c r="V437" t="n">
        <v>0.9</v>
      </c>
      <c r="W437" t="n">
        <v>2.95</v>
      </c>
      <c r="X437" t="n">
        <v>0.12</v>
      </c>
      <c r="Y437" t="n">
        <v>0.5</v>
      </c>
      <c r="Z437" t="n">
        <v>10</v>
      </c>
    </row>
    <row r="438">
      <c r="A438" t="n">
        <v>27</v>
      </c>
      <c r="B438" t="n">
        <v>75</v>
      </c>
      <c r="C438" t="inlineStr">
        <is>
          <t xml:space="preserve">CONCLUIDO	</t>
        </is>
      </c>
      <c r="D438" t="n">
        <v>5.1802</v>
      </c>
      <c r="E438" t="n">
        <v>19.3</v>
      </c>
      <c r="F438" t="n">
        <v>16.84</v>
      </c>
      <c r="G438" t="n">
        <v>168.45</v>
      </c>
      <c r="H438" t="n">
        <v>2.62</v>
      </c>
      <c r="I438" t="n">
        <v>6</v>
      </c>
      <c r="J438" t="n">
        <v>189.73</v>
      </c>
      <c r="K438" t="n">
        <v>49.1</v>
      </c>
      <c r="L438" t="n">
        <v>28</v>
      </c>
      <c r="M438" t="n">
        <v>4</v>
      </c>
      <c r="N438" t="n">
        <v>37.64</v>
      </c>
      <c r="O438" t="n">
        <v>23634.36</v>
      </c>
      <c r="P438" t="n">
        <v>190.88</v>
      </c>
      <c r="Q438" t="n">
        <v>183.27</v>
      </c>
      <c r="R438" t="n">
        <v>31.01</v>
      </c>
      <c r="S438" t="n">
        <v>26.24</v>
      </c>
      <c r="T438" t="n">
        <v>1529.74</v>
      </c>
      <c r="U438" t="n">
        <v>0.85</v>
      </c>
      <c r="V438" t="n">
        <v>0.9</v>
      </c>
      <c r="W438" t="n">
        <v>2.95</v>
      </c>
      <c r="X438" t="n">
        <v>0.09</v>
      </c>
      <c r="Y438" t="n">
        <v>0.5</v>
      </c>
      <c r="Z438" t="n">
        <v>10</v>
      </c>
    </row>
    <row r="439">
      <c r="A439" t="n">
        <v>28</v>
      </c>
      <c r="B439" t="n">
        <v>75</v>
      </c>
      <c r="C439" t="inlineStr">
        <is>
          <t xml:space="preserve">CONCLUIDO	</t>
        </is>
      </c>
      <c r="D439" t="n">
        <v>5.1764</v>
      </c>
      <c r="E439" t="n">
        <v>19.32</v>
      </c>
      <c r="F439" t="n">
        <v>16.86</v>
      </c>
      <c r="G439" t="n">
        <v>168.59</v>
      </c>
      <c r="H439" t="n">
        <v>2.69</v>
      </c>
      <c r="I439" t="n">
        <v>6</v>
      </c>
      <c r="J439" t="n">
        <v>191.26</v>
      </c>
      <c r="K439" t="n">
        <v>49.1</v>
      </c>
      <c r="L439" t="n">
        <v>29</v>
      </c>
      <c r="M439" t="n">
        <v>4</v>
      </c>
      <c r="N439" t="n">
        <v>38.17</v>
      </c>
      <c r="O439" t="n">
        <v>23822.99</v>
      </c>
      <c r="P439" t="n">
        <v>192.03</v>
      </c>
      <c r="Q439" t="n">
        <v>183.26</v>
      </c>
      <c r="R439" t="n">
        <v>31.34</v>
      </c>
      <c r="S439" t="n">
        <v>26.24</v>
      </c>
      <c r="T439" t="n">
        <v>1697.88</v>
      </c>
      <c r="U439" t="n">
        <v>0.84</v>
      </c>
      <c r="V439" t="n">
        <v>0.9</v>
      </c>
      <c r="W439" t="n">
        <v>2.95</v>
      </c>
      <c r="X439" t="n">
        <v>0.1</v>
      </c>
      <c r="Y439" t="n">
        <v>0.5</v>
      </c>
      <c r="Z439" t="n">
        <v>10</v>
      </c>
    </row>
    <row r="440">
      <c r="A440" t="n">
        <v>29</v>
      </c>
      <c r="B440" t="n">
        <v>75</v>
      </c>
      <c r="C440" t="inlineStr">
        <is>
          <t xml:space="preserve">CONCLUIDO	</t>
        </is>
      </c>
      <c r="D440" t="n">
        <v>5.1793</v>
      </c>
      <c r="E440" t="n">
        <v>19.31</v>
      </c>
      <c r="F440" t="n">
        <v>16.85</v>
      </c>
      <c r="G440" t="n">
        <v>168.48</v>
      </c>
      <c r="H440" t="n">
        <v>2.76</v>
      </c>
      <c r="I440" t="n">
        <v>6</v>
      </c>
      <c r="J440" t="n">
        <v>192.8</v>
      </c>
      <c r="K440" t="n">
        <v>49.1</v>
      </c>
      <c r="L440" t="n">
        <v>30</v>
      </c>
      <c r="M440" t="n">
        <v>4</v>
      </c>
      <c r="N440" t="n">
        <v>38.7</v>
      </c>
      <c r="O440" t="n">
        <v>24012.34</v>
      </c>
      <c r="P440" t="n">
        <v>192.15</v>
      </c>
      <c r="Q440" t="n">
        <v>183.27</v>
      </c>
      <c r="R440" t="n">
        <v>31.14</v>
      </c>
      <c r="S440" t="n">
        <v>26.24</v>
      </c>
      <c r="T440" t="n">
        <v>1594.87</v>
      </c>
      <c r="U440" t="n">
        <v>0.84</v>
      </c>
      <c r="V440" t="n">
        <v>0.9</v>
      </c>
      <c r="W440" t="n">
        <v>2.95</v>
      </c>
      <c r="X440" t="n">
        <v>0.09</v>
      </c>
      <c r="Y440" t="n">
        <v>0.5</v>
      </c>
      <c r="Z440" t="n">
        <v>10</v>
      </c>
    </row>
    <row r="441">
      <c r="A441" t="n">
        <v>30</v>
      </c>
      <c r="B441" t="n">
        <v>75</v>
      </c>
      <c r="C441" t="inlineStr">
        <is>
          <t xml:space="preserve">CONCLUIDO	</t>
        </is>
      </c>
      <c r="D441" t="n">
        <v>5.1788</v>
      </c>
      <c r="E441" t="n">
        <v>19.31</v>
      </c>
      <c r="F441" t="n">
        <v>16.85</v>
      </c>
      <c r="G441" t="n">
        <v>168.5</v>
      </c>
      <c r="H441" t="n">
        <v>2.83</v>
      </c>
      <c r="I441" t="n">
        <v>6</v>
      </c>
      <c r="J441" t="n">
        <v>194.34</v>
      </c>
      <c r="K441" t="n">
        <v>49.1</v>
      </c>
      <c r="L441" t="n">
        <v>31</v>
      </c>
      <c r="M441" t="n">
        <v>4</v>
      </c>
      <c r="N441" t="n">
        <v>39.24</v>
      </c>
      <c r="O441" t="n">
        <v>24202.42</v>
      </c>
      <c r="P441" t="n">
        <v>191.89</v>
      </c>
      <c r="Q441" t="n">
        <v>183.28</v>
      </c>
      <c r="R441" t="n">
        <v>31.22</v>
      </c>
      <c r="S441" t="n">
        <v>26.24</v>
      </c>
      <c r="T441" t="n">
        <v>1635.62</v>
      </c>
      <c r="U441" t="n">
        <v>0.84</v>
      </c>
      <c r="V441" t="n">
        <v>0.9</v>
      </c>
      <c r="W441" t="n">
        <v>2.95</v>
      </c>
      <c r="X441" t="n">
        <v>0.09</v>
      </c>
      <c r="Y441" t="n">
        <v>0.5</v>
      </c>
      <c r="Z441" t="n">
        <v>10</v>
      </c>
    </row>
    <row r="442">
      <c r="A442" t="n">
        <v>31</v>
      </c>
      <c r="B442" t="n">
        <v>75</v>
      </c>
      <c r="C442" t="inlineStr">
        <is>
          <t xml:space="preserve">CONCLUIDO	</t>
        </is>
      </c>
      <c r="D442" t="n">
        <v>5.1793</v>
      </c>
      <c r="E442" t="n">
        <v>19.31</v>
      </c>
      <c r="F442" t="n">
        <v>16.85</v>
      </c>
      <c r="G442" t="n">
        <v>168.48</v>
      </c>
      <c r="H442" t="n">
        <v>2.9</v>
      </c>
      <c r="I442" t="n">
        <v>6</v>
      </c>
      <c r="J442" t="n">
        <v>195.89</v>
      </c>
      <c r="K442" t="n">
        <v>49.1</v>
      </c>
      <c r="L442" t="n">
        <v>32</v>
      </c>
      <c r="M442" t="n">
        <v>4</v>
      </c>
      <c r="N442" t="n">
        <v>39.79</v>
      </c>
      <c r="O442" t="n">
        <v>24393.24</v>
      </c>
      <c r="P442" t="n">
        <v>190.91</v>
      </c>
      <c r="Q442" t="n">
        <v>183.26</v>
      </c>
      <c r="R442" t="n">
        <v>31.13</v>
      </c>
      <c r="S442" t="n">
        <v>26.24</v>
      </c>
      <c r="T442" t="n">
        <v>1592.83</v>
      </c>
      <c r="U442" t="n">
        <v>0.84</v>
      </c>
      <c r="V442" t="n">
        <v>0.9</v>
      </c>
      <c r="W442" t="n">
        <v>2.95</v>
      </c>
      <c r="X442" t="n">
        <v>0.09</v>
      </c>
      <c r="Y442" t="n">
        <v>0.5</v>
      </c>
      <c r="Z442" t="n">
        <v>10</v>
      </c>
    </row>
    <row r="443">
      <c r="A443" t="n">
        <v>32</v>
      </c>
      <c r="B443" t="n">
        <v>75</v>
      </c>
      <c r="C443" t="inlineStr">
        <is>
          <t xml:space="preserve">CONCLUIDO	</t>
        </is>
      </c>
      <c r="D443" t="n">
        <v>5.1784</v>
      </c>
      <c r="E443" t="n">
        <v>19.31</v>
      </c>
      <c r="F443" t="n">
        <v>16.85</v>
      </c>
      <c r="G443" t="n">
        <v>168.51</v>
      </c>
      <c r="H443" t="n">
        <v>2.97</v>
      </c>
      <c r="I443" t="n">
        <v>6</v>
      </c>
      <c r="J443" t="n">
        <v>197.44</v>
      </c>
      <c r="K443" t="n">
        <v>49.1</v>
      </c>
      <c r="L443" t="n">
        <v>33</v>
      </c>
      <c r="M443" t="n">
        <v>4</v>
      </c>
      <c r="N443" t="n">
        <v>40.34</v>
      </c>
      <c r="O443" t="n">
        <v>24584.81</v>
      </c>
      <c r="P443" t="n">
        <v>189.95</v>
      </c>
      <c r="Q443" t="n">
        <v>183.26</v>
      </c>
      <c r="R443" t="n">
        <v>31.17</v>
      </c>
      <c r="S443" t="n">
        <v>26.24</v>
      </c>
      <c r="T443" t="n">
        <v>1611.06</v>
      </c>
      <c r="U443" t="n">
        <v>0.84</v>
      </c>
      <c r="V443" t="n">
        <v>0.9</v>
      </c>
      <c r="W443" t="n">
        <v>2.95</v>
      </c>
      <c r="X443" t="n">
        <v>0.1</v>
      </c>
      <c r="Y443" t="n">
        <v>0.5</v>
      </c>
      <c r="Z443" t="n">
        <v>10</v>
      </c>
    </row>
    <row r="444">
      <c r="A444" t="n">
        <v>33</v>
      </c>
      <c r="B444" t="n">
        <v>75</v>
      </c>
      <c r="C444" t="inlineStr">
        <is>
          <t xml:space="preserve">CONCLUIDO	</t>
        </is>
      </c>
      <c r="D444" t="n">
        <v>5.1897</v>
      </c>
      <c r="E444" t="n">
        <v>19.27</v>
      </c>
      <c r="F444" t="n">
        <v>16.84</v>
      </c>
      <c r="G444" t="n">
        <v>202.08</v>
      </c>
      <c r="H444" t="n">
        <v>3.03</v>
      </c>
      <c r="I444" t="n">
        <v>5</v>
      </c>
      <c r="J444" t="n">
        <v>199</v>
      </c>
      <c r="K444" t="n">
        <v>49.1</v>
      </c>
      <c r="L444" t="n">
        <v>34</v>
      </c>
      <c r="M444" t="n">
        <v>3</v>
      </c>
      <c r="N444" t="n">
        <v>40.9</v>
      </c>
      <c r="O444" t="n">
        <v>24777.13</v>
      </c>
      <c r="P444" t="n">
        <v>188.74</v>
      </c>
      <c r="Q444" t="n">
        <v>183.27</v>
      </c>
      <c r="R444" t="n">
        <v>30.88</v>
      </c>
      <c r="S444" t="n">
        <v>26.24</v>
      </c>
      <c r="T444" t="n">
        <v>1469.86</v>
      </c>
      <c r="U444" t="n">
        <v>0.85</v>
      </c>
      <c r="V444" t="n">
        <v>0.9</v>
      </c>
      <c r="W444" t="n">
        <v>2.95</v>
      </c>
      <c r="X444" t="n">
        <v>0.08</v>
      </c>
      <c r="Y444" t="n">
        <v>0.5</v>
      </c>
      <c r="Z444" t="n">
        <v>10</v>
      </c>
    </row>
    <row r="445">
      <c r="A445" t="n">
        <v>34</v>
      </c>
      <c r="B445" t="n">
        <v>75</v>
      </c>
      <c r="C445" t="inlineStr">
        <is>
          <t xml:space="preserve">CONCLUIDO	</t>
        </is>
      </c>
      <c r="D445" t="n">
        <v>5.1892</v>
      </c>
      <c r="E445" t="n">
        <v>19.27</v>
      </c>
      <c r="F445" t="n">
        <v>16.84</v>
      </c>
      <c r="G445" t="n">
        <v>202.1</v>
      </c>
      <c r="H445" t="n">
        <v>3.1</v>
      </c>
      <c r="I445" t="n">
        <v>5</v>
      </c>
      <c r="J445" t="n">
        <v>200.56</v>
      </c>
      <c r="K445" t="n">
        <v>49.1</v>
      </c>
      <c r="L445" t="n">
        <v>35</v>
      </c>
      <c r="M445" t="n">
        <v>3</v>
      </c>
      <c r="N445" t="n">
        <v>41.47</v>
      </c>
      <c r="O445" t="n">
        <v>24970.22</v>
      </c>
      <c r="P445" t="n">
        <v>189.74</v>
      </c>
      <c r="Q445" t="n">
        <v>183.26</v>
      </c>
      <c r="R445" t="n">
        <v>30.95</v>
      </c>
      <c r="S445" t="n">
        <v>26.24</v>
      </c>
      <c r="T445" t="n">
        <v>1508.73</v>
      </c>
      <c r="U445" t="n">
        <v>0.85</v>
      </c>
      <c r="V445" t="n">
        <v>0.9</v>
      </c>
      <c r="W445" t="n">
        <v>2.95</v>
      </c>
      <c r="X445" t="n">
        <v>0.09</v>
      </c>
      <c r="Y445" t="n">
        <v>0.5</v>
      </c>
      <c r="Z445" t="n">
        <v>10</v>
      </c>
    </row>
    <row r="446">
      <c r="A446" t="n">
        <v>35</v>
      </c>
      <c r="B446" t="n">
        <v>75</v>
      </c>
      <c r="C446" t="inlineStr">
        <is>
          <t xml:space="preserve">CONCLUIDO	</t>
        </is>
      </c>
      <c r="D446" t="n">
        <v>5.1901</v>
      </c>
      <c r="E446" t="n">
        <v>19.27</v>
      </c>
      <c r="F446" t="n">
        <v>16.84</v>
      </c>
      <c r="G446" t="n">
        <v>202.06</v>
      </c>
      <c r="H446" t="n">
        <v>3.16</v>
      </c>
      <c r="I446" t="n">
        <v>5</v>
      </c>
      <c r="J446" t="n">
        <v>202.14</v>
      </c>
      <c r="K446" t="n">
        <v>49.1</v>
      </c>
      <c r="L446" t="n">
        <v>36</v>
      </c>
      <c r="M446" t="n">
        <v>3</v>
      </c>
      <c r="N446" t="n">
        <v>42.04</v>
      </c>
      <c r="O446" t="n">
        <v>25164.09</v>
      </c>
      <c r="P446" t="n">
        <v>190.38</v>
      </c>
      <c r="Q446" t="n">
        <v>183.27</v>
      </c>
      <c r="R446" t="n">
        <v>30.83</v>
      </c>
      <c r="S446" t="n">
        <v>26.24</v>
      </c>
      <c r="T446" t="n">
        <v>1445.36</v>
      </c>
      <c r="U446" t="n">
        <v>0.85</v>
      </c>
      <c r="V446" t="n">
        <v>0.9</v>
      </c>
      <c r="W446" t="n">
        <v>2.95</v>
      </c>
      <c r="X446" t="n">
        <v>0.08</v>
      </c>
      <c r="Y446" t="n">
        <v>0.5</v>
      </c>
      <c r="Z446" t="n">
        <v>10</v>
      </c>
    </row>
    <row r="447">
      <c r="A447" t="n">
        <v>36</v>
      </c>
      <c r="B447" t="n">
        <v>75</v>
      </c>
      <c r="C447" t="inlineStr">
        <is>
          <t xml:space="preserve">CONCLUIDO	</t>
        </is>
      </c>
      <c r="D447" t="n">
        <v>5.1907</v>
      </c>
      <c r="E447" t="n">
        <v>19.27</v>
      </c>
      <c r="F447" t="n">
        <v>16.84</v>
      </c>
      <c r="G447" t="n">
        <v>202.03</v>
      </c>
      <c r="H447" t="n">
        <v>3.23</v>
      </c>
      <c r="I447" t="n">
        <v>5</v>
      </c>
      <c r="J447" t="n">
        <v>203.71</v>
      </c>
      <c r="K447" t="n">
        <v>49.1</v>
      </c>
      <c r="L447" t="n">
        <v>37</v>
      </c>
      <c r="M447" t="n">
        <v>3</v>
      </c>
      <c r="N447" t="n">
        <v>42.62</v>
      </c>
      <c r="O447" t="n">
        <v>25358.87</v>
      </c>
      <c r="P447" t="n">
        <v>190.74</v>
      </c>
      <c r="Q447" t="n">
        <v>183.28</v>
      </c>
      <c r="R447" t="n">
        <v>30.74</v>
      </c>
      <c r="S447" t="n">
        <v>26.24</v>
      </c>
      <c r="T447" t="n">
        <v>1401.09</v>
      </c>
      <c r="U447" t="n">
        <v>0.85</v>
      </c>
      <c r="V447" t="n">
        <v>0.9</v>
      </c>
      <c r="W447" t="n">
        <v>2.95</v>
      </c>
      <c r="X447" t="n">
        <v>0.08</v>
      </c>
      <c r="Y447" t="n">
        <v>0.5</v>
      </c>
      <c r="Z447" t="n">
        <v>10</v>
      </c>
    </row>
    <row r="448">
      <c r="A448" t="n">
        <v>37</v>
      </c>
      <c r="B448" t="n">
        <v>75</v>
      </c>
      <c r="C448" t="inlineStr">
        <is>
          <t xml:space="preserve">CONCLUIDO	</t>
        </is>
      </c>
      <c r="D448" t="n">
        <v>5.1903</v>
      </c>
      <c r="E448" t="n">
        <v>19.27</v>
      </c>
      <c r="F448" t="n">
        <v>16.84</v>
      </c>
      <c r="G448" t="n">
        <v>202.05</v>
      </c>
      <c r="H448" t="n">
        <v>3.29</v>
      </c>
      <c r="I448" t="n">
        <v>5</v>
      </c>
      <c r="J448" t="n">
        <v>205.3</v>
      </c>
      <c r="K448" t="n">
        <v>49.1</v>
      </c>
      <c r="L448" t="n">
        <v>38</v>
      </c>
      <c r="M448" t="n">
        <v>3</v>
      </c>
      <c r="N448" t="n">
        <v>43.2</v>
      </c>
      <c r="O448" t="n">
        <v>25554.32</v>
      </c>
      <c r="P448" t="n">
        <v>190.75</v>
      </c>
      <c r="Q448" t="n">
        <v>183.28</v>
      </c>
      <c r="R448" t="n">
        <v>30.78</v>
      </c>
      <c r="S448" t="n">
        <v>26.24</v>
      </c>
      <c r="T448" t="n">
        <v>1419.86</v>
      </c>
      <c r="U448" t="n">
        <v>0.85</v>
      </c>
      <c r="V448" t="n">
        <v>0.9</v>
      </c>
      <c r="W448" t="n">
        <v>2.95</v>
      </c>
      <c r="X448" t="n">
        <v>0.08</v>
      </c>
      <c r="Y448" t="n">
        <v>0.5</v>
      </c>
      <c r="Z448" t="n">
        <v>10</v>
      </c>
    </row>
    <row r="449">
      <c r="A449" t="n">
        <v>38</v>
      </c>
      <c r="B449" t="n">
        <v>75</v>
      </c>
      <c r="C449" t="inlineStr">
        <is>
          <t xml:space="preserve">CONCLUIDO	</t>
        </is>
      </c>
      <c r="D449" t="n">
        <v>5.1926</v>
      </c>
      <c r="E449" t="n">
        <v>19.26</v>
      </c>
      <c r="F449" t="n">
        <v>16.83</v>
      </c>
      <c r="G449" t="n">
        <v>201.95</v>
      </c>
      <c r="H449" t="n">
        <v>3.35</v>
      </c>
      <c r="I449" t="n">
        <v>5</v>
      </c>
      <c r="J449" t="n">
        <v>206.89</v>
      </c>
      <c r="K449" t="n">
        <v>49.1</v>
      </c>
      <c r="L449" t="n">
        <v>39</v>
      </c>
      <c r="M449" t="n">
        <v>3</v>
      </c>
      <c r="N449" t="n">
        <v>43.8</v>
      </c>
      <c r="O449" t="n">
        <v>25750.58</v>
      </c>
      <c r="P449" t="n">
        <v>190.53</v>
      </c>
      <c r="Q449" t="n">
        <v>183.26</v>
      </c>
      <c r="R449" t="n">
        <v>30.6</v>
      </c>
      <c r="S449" t="n">
        <v>26.24</v>
      </c>
      <c r="T449" t="n">
        <v>1331.64</v>
      </c>
      <c r="U449" t="n">
        <v>0.86</v>
      </c>
      <c r="V449" t="n">
        <v>0.9</v>
      </c>
      <c r="W449" t="n">
        <v>2.94</v>
      </c>
      <c r="X449" t="n">
        <v>0.07000000000000001</v>
      </c>
      <c r="Y449" t="n">
        <v>0.5</v>
      </c>
      <c r="Z449" t="n">
        <v>10</v>
      </c>
    </row>
    <row r="450">
      <c r="A450" t="n">
        <v>39</v>
      </c>
      <c r="B450" t="n">
        <v>75</v>
      </c>
      <c r="C450" t="inlineStr">
        <is>
          <t xml:space="preserve">CONCLUIDO	</t>
        </is>
      </c>
      <c r="D450" t="n">
        <v>5.1932</v>
      </c>
      <c r="E450" t="n">
        <v>19.26</v>
      </c>
      <c r="F450" t="n">
        <v>16.83</v>
      </c>
      <c r="G450" t="n">
        <v>201.92</v>
      </c>
      <c r="H450" t="n">
        <v>3.41</v>
      </c>
      <c r="I450" t="n">
        <v>5</v>
      </c>
      <c r="J450" t="n">
        <v>208.49</v>
      </c>
      <c r="K450" t="n">
        <v>49.1</v>
      </c>
      <c r="L450" t="n">
        <v>40</v>
      </c>
      <c r="M450" t="n">
        <v>3</v>
      </c>
      <c r="N450" t="n">
        <v>44.39</v>
      </c>
      <c r="O450" t="n">
        <v>25947.65</v>
      </c>
      <c r="P450" t="n">
        <v>189.92</v>
      </c>
      <c r="Q450" t="n">
        <v>183.26</v>
      </c>
      <c r="R450" t="n">
        <v>30.5</v>
      </c>
      <c r="S450" t="n">
        <v>26.24</v>
      </c>
      <c r="T450" t="n">
        <v>1279.15</v>
      </c>
      <c r="U450" t="n">
        <v>0.86</v>
      </c>
      <c r="V450" t="n">
        <v>0.9</v>
      </c>
      <c r="W450" t="n">
        <v>2.95</v>
      </c>
      <c r="X450" t="n">
        <v>0.07000000000000001</v>
      </c>
      <c r="Y450" t="n">
        <v>0.5</v>
      </c>
      <c r="Z450" t="n">
        <v>10</v>
      </c>
    </row>
    <row r="451">
      <c r="A451" t="n">
        <v>0</v>
      </c>
      <c r="B451" t="n">
        <v>95</v>
      </c>
      <c r="C451" t="inlineStr">
        <is>
          <t xml:space="preserve">CONCLUIDO	</t>
        </is>
      </c>
      <c r="D451" t="n">
        <v>3.2143</v>
      </c>
      <c r="E451" t="n">
        <v>31.11</v>
      </c>
      <c r="F451" t="n">
        <v>20.97</v>
      </c>
      <c r="G451" t="n">
        <v>6.11</v>
      </c>
      <c r="H451" t="n">
        <v>0.1</v>
      </c>
      <c r="I451" t="n">
        <v>206</v>
      </c>
      <c r="J451" t="n">
        <v>185.69</v>
      </c>
      <c r="K451" t="n">
        <v>53.44</v>
      </c>
      <c r="L451" t="n">
        <v>1</v>
      </c>
      <c r="M451" t="n">
        <v>204</v>
      </c>
      <c r="N451" t="n">
        <v>36.26</v>
      </c>
      <c r="O451" t="n">
        <v>23136.14</v>
      </c>
      <c r="P451" t="n">
        <v>285.77</v>
      </c>
      <c r="Q451" t="n">
        <v>183.34</v>
      </c>
      <c r="R451" t="n">
        <v>159.65</v>
      </c>
      <c r="S451" t="n">
        <v>26.24</v>
      </c>
      <c r="T451" t="n">
        <v>64852.75</v>
      </c>
      <c r="U451" t="n">
        <v>0.16</v>
      </c>
      <c r="V451" t="n">
        <v>0.73</v>
      </c>
      <c r="W451" t="n">
        <v>3.27</v>
      </c>
      <c r="X451" t="n">
        <v>4.21</v>
      </c>
      <c r="Y451" t="n">
        <v>0.5</v>
      </c>
      <c r="Z451" t="n">
        <v>10</v>
      </c>
    </row>
    <row r="452">
      <c r="A452" t="n">
        <v>1</v>
      </c>
      <c r="B452" t="n">
        <v>95</v>
      </c>
      <c r="C452" t="inlineStr">
        <is>
          <t xml:space="preserve">CONCLUIDO	</t>
        </is>
      </c>
      <c r="D452" t="n">
        <v>4.0864</v>
      </c>
      <c r="E452" t="n">
        <v>24.47</v>
      </c>
      <c r="F452" t="n">
        <v>18.58</v>
      </c>
      <c r="G452" t="n">
        <v>12.12</v>
      </c>
      <c r="H452" t="n">
        <v>0.19</v>
      </c>
      <c r="I452" t="n">
        <v>92</v>
      </c>
      <c r="J452" t="n">
        <v>187.21</v>
      </c>
      <c r="K452" t="n">
        <v>53.44</v>
      </c>
      <c r="L452" t="n">
        <v>2</v>
      </c>
      <c r="M452" t="n">
        <v>90</v>
      </c>
      <c r="N452" t="n">
        <v>36.77</v>
      </c>
      <c r="O452" t="n">
        <v>23322.88</v>
      </c>
      <c r="P452" t="n">
        <v>252.91</v>
      </c>
      <c r="Q452" t="n">
        <v>183.33</v>
      </c>
      <c r="R452" t="n">
        <v>85.04000000000001</v>
      </c>
      <c r="S452" t="n">
        <v>26.24</v>
      </c>
      <c r="T452" t="n">
        <v>28116.01</v>
      </c>
      <c r="U452" t="n">
        <v>0.31</v>
      </c>
      <c r="V452" t="n">
        <v>0.82</v>
      </c>
      <c r="W452" t="n">
        <v>3.08</v>
      </c>
      <c r="X452" t="n">
        <v>1.82</v>
      </c>
      <c r="Y452" t="n">
        <v>0.5</v>
      </c>
      <c r="Z452" t="n">
        <v>10</v>
      </c>
    </row>
    <row r="453">
      <c r="A453" t="n">
        <v>2</v>
      </c>
      <c r="B453" t="n">
        <v>95</v>
      </c>
      <c r="C453" t="inlineStr">
        <is>
          <t xml:space="preserve">CONCLUIDO	</t>
        </is>
      </c>
      <c r="D453" t="n">
        <v>4.4153</v>
      </c>
      <c r="E453" t="n">
        <v>22.65</v>
      </c>
      <c r="F453" t="n">
        <v>17.95</v>
      </c>
      <c r="G453" t="n">
        <v>17.95</v>
      </c>
      <c r="H453" t="n">
        <v>0.28</v>
      </c>
      <c r="I453" t="n">
        <v>60</v>
      </c>
      <c r="J453" t="n">
        <v>188.73</v>
      </c>
      <c r="K453" t="n">
        <v>53.44</v>
      </c>
      <c r="L453" t="n">
        <v>3</v>
      </c>
      <c r="M453" t="n">
        <v>58</v>
      </c>
      <c r="N453" t="n">
        <v>37.29</v>
      </c>
      <c r="O453" t="n">
        <v>23510.33</v>
      </c>
      <c r="P453" t="n">
        <v>244.11</v>
      </c>
      <c r="Q453" t="n">
        <v>183.3</v>
      </c>
      <c r="R453" t="n">
        <v>64.92</v>
      </c>
      <c r="S453" t="n">
        <v>26.24</v>
      </c>
      <c r="T453" t="n">
        <v>18215.42</v>
      </c>
      <c r="U453" t="n">
        <v>0.4</v>
      </c>
      <c r="V453" t="n">
        <v>0.85</v>
      </c>
      <c r="W453" t="n">
        <v>3.04</v>
      </c>
      <c r="X453" t="n">
        <v>1.19</v>
      </c>
      <c r="Y453" t="n">
        <v>0.5</v>
      </c>
      <c r="Z453" t="n">
        <v>10</v>
      </c>
    </row>
    <row r="454">
      <c r="A454" t="n">
        <v>3</v>
      </c>
      <c r="B454" t="n">
        <v>95</v>
      </c>
      <c r="C454" t="inlineStr">
        <is>
          <t xml:space="preserve">CONCLUIDO	</t>
        </is>
      </c>
      <c r="D454" t="n">
        <v>4.603</v>
      </c>
      <c r="E454" t="n">
        <v>21.72</v>
      </c>
      <c r="F454" t="n">
        <v>17.62</v>
      </c>
      <c r="G454" t="n">
        <v>24.03</v>
      </c>
      <c r="H454" t="n">
        <v>0.37</v>
      </c>
      <c r="I454" t="n">
        <v>44</v>
      </c>
      <c r="J454" t="n">
        <v>190.25</v>
      </c>
      <c r="K454" t="n">
        <v>53.44</v>
      </c>
      <c r="L454" t="n">
        <v>4</v>
      </c>
      <c r="M454" t="n">
        <v>42</v>
      </c>
      <c r="N454" t="n">
        <v>37.82</v>
      </c>
      <c r="O454" t="n">
        <v>23698.48</v>
      </c>
      <c r="P454" t="n">
        <v>239.43</v>
      </c>
      <c r="Q454" t="n">
        <v>183.31</v>
      </c>
      <c r="R454" t="n">
        <v>55.09</v>
      </c>
      <c r="S454" t="n">
        <v>26.24</v>
      </c>
      <c r="T454" t="n">
        <v>13380.97</v>
      </c>
      <c r="U454" t="n">
        <v>0.48</v>
      </c>
      <c r="V454" t="n">
        <v>0.86</v>
      </c>
      <c r="W454" t="n">
        <v>3.01</v>
      </c>
      <c r="X454" t="n">
        <v>0.86</v>
      </c>
      <c r="Y454" t="n">
        <v>0.5</v>
      </c>
      <c r="Z454" t="n">
        <v>10</v>
      </c>
    </row>
    <row r="455">
      <c r="A455" t="n">
        <v>4</v>
      </c>
      <c r="B455" t="n">
        <v>95</v>
      </c>
      <c r="C455" t="inlineStr">
        <is>
          <t xml:space="preserve">CONCLUIDO	</t>
        </is>
      </c>
      <c r="D455" t="n">
        <v>4.7138</v>
      </c>
      <c r="E455" t="n">
        <v>21.21</v>
      </c>
      <c r="F455" t="n">
        <v>17.44</v>
      </c>
      <c r="G455" t="n">
        <v>29.9</v>
      </c>
      <c r="H455" t="n">
        <v>0.46</v>
      </c>
      <c r="I455" t="n">
        <v>35</v>
      </c>
      <c r="J455" t="n">
        <v>191.78</v>
      </c>
      <c r="K455" t="n">
        <v>53.44</v>
      </c>
      <c r="L455" t="n">
        <v>5</v>
      </c>
      <c r="M455" t="n">
        <v>33</v>
      </c>
      <c r="N455" t="n">
        <v>38.35</v>
      </c>
      <c r="O455" t="n">
        <v>23887.36</v>
      </c>
      <c r="P455" t="n">
        <v>236.79</v>
      </c>
      <c r="Q455" t="n">
        <v>183.32</v>
      </c>
      <c r="R455" t="n">
        <v>49.44</v>
      </c>
      <c r="S455" t="n">
        <v>26.24</v>
      </c>
      <c r="T455" t="n">
        <v>10599.72</v>
      </c>
      <c r="U455" t="n">
        <v>0.53</v>
      </c>
      <c r="V455" t="n">
        <v>0.87</v>
      </c>
      <c r="W455" t="n">
        <v>3</v>
      </c>
      <c r="X455" t="n">
        <v>0.6899999999999999</v>
      </c>
      <c r="Y455" t="n">
        <v>0.5</v>
      </c>
      <c r="Z455" t="n">
        <v>10</v>
      </c>
    </row>
    <row r="456">
      <c r="A456" t="n">
        <v>5</v>
      </c>
      <c r="B456" t="n">
        <v>95</v>
      </c>
      <c r="C456" t="inlineStr">
        <is>
          <t xml:space="preserve">CONCLUIDO	</t>
        </is>
      </c>
      <c r="D456" t="n">
        <v>4.794</v>
      </c>
      <c r="E456" t="n">
        <v>20.86</v>
      </c>
      <c r="F456" t="n">
        <v>17.31</v>
      </c>
      <c r="G456" t="n">
        <v>35.82</v>
      </c>
      <c r="H456" t="n">
        <v>0.55</v>
      </c>
      <c r="I456" t="n">
        <v>29</v>
      </c>
      <c r="J456" t="n">
        <v>193.32</v>
      </c>
      <c r="K456" t="n">
        <v>53.44</v>
      </c>
      <c r="L456" t="n">
        <v>6</v>
      </c>
      <c r="M456" t="n">
        <v>27</v>
      </c>
      <c r="N456" t="n">
        <v>38.89</v>
      </c>
      <c r="O456" t="n">
        <v>24076.95</v>
      </c>
      <c r="P456" t="n">
        <v>234.85</v>
      </c>
      <c r="Q456" t="n">
        <v>183.28</v>
      </c>
      <c r="R456" t="n">
        <v>45.48</v>
      </c>
      <c r="S456" t="n">
        <v>26.24</v>
      </c>
      <c r="T456" t="n">
        <v>8649.5</v>
      </c>
      <c r="U456" t="n">
        <v>0.58</v>
      </c>
      <c r="V456" t="n">
        <v>0.88</v>
      </c>
      <c r="W456" t="n">
        <v>2.99</v>
      </c>
      <c r="X456" t="n">
        <v>0.5600000000000001</v>
      </c>
      <c r="Y456" t="n">
        <v>0.5</v>
      </c>
      <c r="Z456" t="n">
        <v>10</v>
      </c>
    </row>
    <row r="457">
      <c r="A457" t="n">
        <v>6</v>
      </c>
      <c r="B457" t="n">
        <v>95</v>
      </c>
      <c r="C457" t="inlineStr">
        <is>
          <t xml:space="preserve">CONCLUIDO	</t>
        </is>
      </c>
      <c r="D457" t="n">
        <v>4.8453</v>
      </c>
      <c r="E457" t="n">
        <v>20.64</v>
      </c>
      <c r="F457" t="n">
        <v>17.24</v>
      </c>
      <c r="G457" t="n">
        <v>41.37</v>
      </c>
      <c r="H457" t="n">
        <v>0.64</v>
      </c>
      <c r="I457" t="n">
        <v>25</v>
      </c>
      <c r="J457" t="n">
        <v>194.86</v>
      </c>
      <c r="K457" t="n">
        <v>53.44</v>
      </c>
      <c r="L457" t="n">
        <v>7</v>
      </c>
      <c r="M457" t="n">
        <v>23</v>
      </c>
      <c r="N457" t="n">
        <v>39.43</v>
      </c>
      <c r="O457" t="n">
        <v>24267.28</v>
      </c>
      <c r="P457" t="n">
        <v>233.69</v>
      </c>
      <c r="Q457" t="n">
        <v>183.28</v>
      </c>
      <c r="R457" t="n">
        <v>43.22</v>
      </c>
      <c r="S457" t="n">
        <v>26.24</v>
      </c>
      <c r="T457" t="n">
        <v>7542.68</v>
      </c>
      <c r="U457" t="n">
        <v>0.61</v>
      </c>
      <c r="V457" t="n">
        <v>0.88</v>
      </c>
      <c r="W457" t="n">
        <v>2.98</v>
      </c>
      <c r="X457" t="n">
        <v>0.48</v>
      </c>
      <c r="Y457" t="n">
        <v>0.5</v>
      </c>
      <c r="Z457" t="n">
        <v>10</v>
      </c>
    </row>
    <row r="458">
      <c r="A458" t="n">
        <v>7</v>
      </c>
      <c r="B458" t="n">
        <v>95</v>
      </c>
      <c r="C458" t="inlineStr">
        <is>
          <t xml:space="preserve">CONCLUIDO	</t>
        </is>
      </c>
      <c r="D458" t="n">
        <v>4.8904</v>
      </c>
      <c r="E458" t="n">
        <v>20.45</v>
      </c>
      <c r="F458" t="n">
        <v>17.16</v>
      </c>
      <c r="G458" t="n">
        <v>46.8</v>
      </c>
      <c r="H458" t="n">
        <v>0.72</v>
      </c>
      <c r="I458" t="n">
        <v>22</v>
      </c>
      <c r="J458" t="n">
        <v>196.41</v>
      </c>
      <c r="K458" t="n">
        <v>53.44</v>
      </c>
      <c r="L458" t="n">
        <v>8</v>
      </c>
      <c r="M458" t="n">
        <v>20</v>
      </c>
      <c r="N458" t="n">
        <v>39.98</v>
      </c>
      <c r="O458" t="n">
        <v>24458.36</v>
      </c>
      <c r="P458" t="n">
        <v>232.46</v>
      </c>
      <c r="Q458" t="n">
        <v>183.28</v>
      </c>
      <c r="R458" t="n">
        <v>40.86</v>
      </c>
      <c r="S458" t="n">
        <v>26.24</v>
      </c>
      <c r="T458" t="n">
        <v>6374.47</v>
      </c>
      <c r="U458" t="n">
        <v>0.64</v>
      </c>
      <c r="V458" t="n">
        <v>0.89</v>
      </c>
      <c r="W458" t="n">
        <v>2.97</v>
      </c>
      <c r="X458" t="n">
        <v>0.4</v>
      </c>
      <c r="Y458" t="n">
        <v>0.5</v>
      </c>
      <c r="Z458" t="n">
        <v>10</v>
      </c>
    </row>
    <row r="459">
      <c r="A459" t="n">
        <v>8</v>
      </c>
      <c r="B459" t="n">
        <v>95</v>
      </c>
      <c r="C459" t="inlineStr">
        <is>
          <t xml:space="preserve">CONCLUIDO	</t>
        </is>
      </c>
      <c r="D459" t="n">
        <v>4.9174</v>
      </c>
      <c r="E459" t="n">
        <v>20.34</v>
      </c>
      <c r="F459" t="n">
        <v>17.12</v>
      </c>
      <c r="G459" t="n">
        <v>51.37</v>
      </c>
      <c r="H459" t="n">
        <v>0.8100000000000001</v>
      </c>
      <c r="I459" t="n">
        <v>20</v>
      </c>
      <c r="J459" t="n">
        <v>197.97</v>
      </c>
      <c r="K459" t="n">
        <v>53.44</v>
      </c>
      <c r="L459" t="n">
        <v>9</v>
      </c>
      <c r="M459" t="n">
        <v>18</v>
      </c>
      <c r="N459" t="n">
        <v>40.53</v>
      </c>
      <c r="O459" t="n">
        <v>24650.18</v>
      </c>
      <c r="P459" t="n">
        <v>231.97</v>
      </c>
      <c r="Q459" t="n">
        <v>183.27</v>
      </c>
      <c r="R459" t="n">
        <v>39.62</v>
      </c>
      <c r="S459" t="n">
        <v>26.24</v>
      </c>
      <c r="T459" t="n">
        <v>5767.65</v>
      </c>
      <c r="U459" t="n">
        <v>0.66</v>
      </c>
      <c r="V459" t="n">
        <v>0.89</v>
      </c>
      <c r="W459" t="n">
        <v>2.97</v>
      </c>
      <c r="X459" t="n">
        <v>0.37</v>
      </c>
      <c r="Y459" t="n">
        <v>0.5</v>
      </c>
      <c r="Z459" t="n">
        <v>10</v>
      </c>
    </row>
    <row r="460">
      <c r="A460" t="n">
        <v>9</v>
      </c>
      <c r="B460" t="n">
        <v>95</v>
      </c>
      <c r="C460" t="inlineStr">
        <is>
          <t xml:space="preserve">CONCLUIDO	</t>
        </is>
      </c>
      <c r="D460" t="n">
        <v>4.9413</v>
      </c>
      <c r="E460" t="n">
        <v>20.24</v>
      </c>
      <c r="F460" t="n">
        <v>17.1</v>
      </c>
      <c r="G460" t="n">
        <v>57</v>
      </c>
      <c r="H460" t="n">
        <v>0.89</v>
      </c>
      <c r="I460" t="n">
        <v>18</v>
      </c>
      <c r="J460" t="n">
        <v>199.53</v>
      </c>
      <c r="K460" t="n">
        <v>53.44</v>
      </c>
      <c r="L460" t="n">
        <v>10</v>
      </c>
      <c r="M460" t="n">
        <v>16</v>
      </c>
      <c r="N460" t="n">
        <v>41.1</v>
      </c>
      <c r="O460" t="n">
        <v>24842.77</v>
      </c>
      <c r="P460" t="n">
        <v>231.56</v>
      </c>
      <c r="Q460" t="n">
        <v>183.27</v>
      </c>
      <c r="R460" t="n">
        <v>38.8</v>
      </c>
      <c r="S460" t="n">
        <v>26.24</v>
      </c>
      <c r="T460" t="n">
        <v>5368.88</v>
      </c>
      <c r="U460" t="n">
        <v>0.68</v>
      </c>
      <c r="V460" t="n">
        <v>0.89</v>
      </c>
      <c r="W460" t="n">
        <v>2.97</v>
      </c>
      <c r="X460" t="n">
        <v>0.34</v>
      </c>
      <c r="Y460" t="n">
        <v>0.5</v>
      </c>
      <c r="Z460" t="n">
        <v>10</v>
      </c>
    </row>
    <row r="461">
      <c r="A461" t="n">
        <v>10</v>
      </c>
      <c r="B461" t="n">
        <v>95</v>
      </c>
      <c r="C461" t="inlineStr">
        <is>
          <t xml:space="preserve">CONCLUIDO	</t>
        </is>
      </c>
      <c r="D461" t="n">
        <v>4.9693</v>
      </c>
      <c r="E461" t="n">
        <v>20.12</v>
      </c>
      <c r="F461" t="n">
        <v>17.06</v>
      </c>
      <c r="G461" t="n">
        <v>63.97</v>
      </c>
      <c r="H461" t="n">
        <v>0.97</v>
      </c>
      <c r="I461" t="n">
        <v>16</v>
      </c>
      <c r="J461" t="n">
        <v>201.1</v>
      </c>
      <c r="K461" t="n">
        <v>53.44</v>
      </c>
      <c r="L461" t="n">
        <v>11</v>
      </c>
      <c r="M461" t="n">
        <v>14</v>
      </c>
      <c r="N461" t="n">
        <v>41.66</v>
      </c>
      <c r="O461" t="n">
        <v>25036.12</v>
      </c>
      <c r="P461" t="n">
        <v>230.66</v>
      </c>
      <c r="Q461" t="n">
        <v>183.28</v>
      </c>
      <c r="R461" t="n">
        <v>37.8</v>
      </c>
      <c r="S461" t="n">
        <v>26.24</v>
      </c>
      <c r="T461" t="n">
        <v>4878.47</v>
      </c>
      <c r="U461" t="n">
        <v>0.6899999999999999</v>
      </c>
      <c r="V461" t="n">
        <v>0.89</v>
      </c>
      <c r="W461" t="n">
        <v>2.96</v>
      </c>
      <c r="X461" t="n">
        <v>0.3</v>
      </c>
      <c r="Y461" t="n">
        <v>0.5</v>
      </c>
      <c r="Z461" t="n">
        <v>10</v>
      </c>
    </row>
    <row r="462">
      <c r="A462" t="n">
        <v>11</v>
      </c>
      <c r="B462" t="n">
        <v>95</v>
      </c>
      <c r="C462" t="inlineStr">
        <is>
          <t xml:space="preserve">CONCLUIDO	</t>
        </is>
      </c>
      <c r="D462" t="n">
        <v>4.9862</v>
      </c>
      <c r="E462" t="n">
        <v>20.06</v>
      </c>
      <c r="F462" t="n">
        <v>17.03</v>
      </c>
      <c r="G462" t="n">
        <v>68.11</v>
      </c>
      <c r="H462" t="n">
        <v>1.05</v>
      </c>
      <c r="I462" t="n">
        <v>15</v>
      </c>
      <c r="J462" t="n">
        <v>202.67</v>
      </c>
      <c r="K462" t="n">
        <v>53.44</v>
      </c>
      <c r="L462" t="n">
        <v>12</v>
      </c>
      <c r="M462" t="n">
        <v>13</v>
      </c>
      <c r="N462" t="n">
        <v>42.24</v>
      </c>
      <c r="O462" t="n">
        <v>25230.25</v>
      </c>
      <c r="P462" t="n">
        <v>230.28</v>
      </c>
      <c r="Q462" t="n">
        <v>183.26</v>
      </c>
      <c r="R462" t="n">
        <v>36.94</v>
      </c>
      <c r="S462" t="n">
        <v>26.24</v>
      </c>
      <c r="T462" t="n">
        <v>4449.51</v>
      </c>
      <c r="U462" t="n">
        <v>0.71</v>
      </c>
      <c r="V462" t="n">
        <v>0.89</v>
      </c>
      <c r="W462" t="n">
        <v>2.96</v>
      </c>
      <c r="X462" t="n">
        <v>0.27</v>
      </c>
      <c r="Y462" t="n">
        <v>0.5</v>
      </c>
      <c r="Z462" t="n">
        <v>10</v>
      </c>
    </row>
    <row r="463">
      <c r="A463" t="n">
        <v>12</v>
      </c>
      <c r="B463" t="n">
        <v>95</v>
      </c>
      <c r="C463" t="inlineStr">
        <is>
          <t xml:space="preserve">CONCLUIDO	</t>
        </is>
      </c>
      <c r="D463" t="n">
        <v>5.0015</v>
      </c>
      <c r="E463" t="n">
        <v>19.99</v>
      </c>
      <c r="F463" t="n">
        <v>17</v>
      </c>
      <c r="G463" t="n">
        <v>72.88</v>
      </c>
      <c r="H463" t="n">
        <v>1.13</v>
      </c>
      <c r="I463" t="n">
        <v>14</v>
      </c>
      <c r="J463" t="n">
        <v>204.25</v>
      </c>
      <c r="K463" t="n">
        <v>53.44</v>
      </c>
      <c r="L463" t="n">
        <v>13</v>
      </c>
      <c r="M463" t="n">
        <v>12</v>
      </c>
      <c r="N463" t="n">
        <v>42.82</v>
      </c>
      <c r="O463" t="n">
        <v>25425.3</v>
      </c>
      <c r="P463" t="n">
        <v>229.84</v>
      </c>
      <c r="Q463" t="n">
        <v>183.26</v>
      </c>
      <c r="R463" t="n">
        <v>36.02</v>
      </c>
      <c r="S463" t="n">
        <v>26.24</v>
      </c>
      <c r="T463" t="n">
        <v>3995.69</v>
      </c>
      <c r="U463" t="n">
        <v>0.73</v>
      </c>
      <c r="V463" t="n">
        <v>0.89</v>
      </c>
      <c r="W463" t="n">
        <v>2.96</v>
      </c>
      <c r="X463" t="n">
        <v>0.25</v>
      </c>
      <c r="Y463" t="n">
        <v>0.5</v>
      </c>
      <c r="Z463" t="n">
        <v>10</v>
      </c>
    </row>
    <row r="464">
      <c r="A464" t="n">
        <v>13</v>
      </c>
      <c r="B464" t="n">
        <v>95</v>
      </c>
      <c r="C464" t="inlineStr">
        <is>
          <t xml:space="preserve">CONCLUIDO	</t>
        </is>
      </c>
      <c r="D464" t="n">
        <v>5.0106</v>
      </c>
      <c r="E464" t="n">
        <v>19.96</v>
      </c>
      <c r="F464" t="n">
        <v>17</v>
      </c>
      <c r="G464" t="n">
        <v>78.48</v>
      </c>
      <c r="H464" t="n">
        <v>1.21</v>
      </c>
      <c r="I464" t="n">
        <v>13</v>
      </c>
      <c r="J464" t="n">
        <v>205.84</v>
      </c>
      <c r="K464" t="n">
        <v>53.44</v>
      </c>
      <c r="L464" t="n">
        <v>14</v>
      </c>
      <c r="M464" t="n">
        <v>11</v>
      </c>
      <c r="N464" t="n">
        <v>43.4</v>
      </c>
      <c r="O464" t="n">
        <v>25621.03</v>
      </c>
      <c r="P464" t="n">
        <v>229.88</v>
      </c>
      <c r="Q464" t="n">
        <v>183.29</v>
      </c>
      <c r="R464" t="n">
        <v>36.04</v>
      </c>
      <c r="S464" t="n">
        <v>26.24</v>
      </c>
      <c r="T464" t="n">
        <v>4013.32</v>
      </c>
      <c r="U464" t="n">
        <v>0.73</v>
      </c>
      <c r="V464" t="n">
        <v>0.89</v>
      </c>
      <c r="W464" t="n">
        <v>2.96</v>
      </c>
      <c r="X464" t="n">
        <v>0.25</v>
      </c>
      <c r="Y464" t="n">
        <v>0.5</v>
      </c>
      <c r="Z464" t="n">
        <v>10</v>
      </c>
    </row>
    <row r="465">
      <c r="A465" t="n">
        <v>14</v>
      </c>
      <c r="B465" t="n">
        <v>95</v>
      </c>
      <c r="C465" t="inlineStr">
        <is>
          <t xml:space="preserve">CONCLUIDO	</t>
        </is>
      </c>
      <c r="D465" t="n">
        <v>5.027</v>
      </c>
      <c r="E465" t="n">
        <v>19.89</v>
      </c>
      <c r="F465" t="n">
        <v>16.98</v>
      </c>
      <c r="G465" t="n">
        <v>84.89</v>
      </c>
      <c r="H465" t="n">
        <v>1.28</v>
      </c>
      <c r="I465" t="n">
        <v>12</v>
      </c>
      <c r="J465" t="n">
        <v>207.43</v>
      </c>
      <c r="K465" t="n">
        <v>53.44</v>
      </c>
      <c r="L465" t="n">
        <v>15</v>
      </c>
      <c r="M465" t="n">
        <v>10</v>
      </c>
      <c r="N465" t="n">
        <v>44</v>
      </c>
      <c r="O465" t="n">
        <v>25817.56</v>
      </c>
      <c r="P465" t="n">
        <v>229.02</v>
      </c>
      <c r="Q465" t="n">
        <v>183.26</v>
      </c>
      <c r="R465" t="n">
        <v>35.2</v>
      </c>
      <c r="S465" t="n">
        <v>26.24</v>
      </c>
      <c r="T465" t="n">
        <v>3594.75</v>
      </c>
      <c r="U465" t="n">
        <v>0.75</v>
      </c>
      <c r="V465" t="n">
        <v>0.9</v>
      </c>
      <c r="W465" t="n">
        <v>2.96</v>
      </c>
      <c r="X465" t="n">
        <v>0.22</v>
      </c>
      <c r="Y465" t="n">
        <v>0.5</v>
      </c>
      <c r="Z465" t="n">
        <v>10</v>
      </c>
    </row>
    <row r="466">
      <c r="A466" t="n">
        <v>15</v>
      </c>
      <c r="B466" t="n">
        <v>95</v>
      </c>
      <c r="C466" t="inlineStr">
        <is>
          <t xml:space="preserve">CONCLUIDO	</t>
        </is>
      </c>
      <c r="D466" t="n">
        <v>5.0278</v>
      </c>
      <c r="E466" t="n">
        <v>19.89</v>
      </c>
      <c r="F466" t="n">
        <v>16.97</v>
      </c>
      <c r="G466" t="n">
        <v>84.87</v>
      </c>
      <c r="H466" t="n">
        <v>1.36</v>
      </c>
      <c r="I466" t="n">
        <v>12</v>
      </c>
      <c r="J466" t="n">
        <v>209.03</v>
      </c>
      <c r="K466" t="n">
        <v>53.44</v>
      </c>
      <c r="L466" t="n">
        <v>16</v>
      </c>
      <c r="M466" t="n">
        <v>10</v>
      </c>
      <c r="N466" t="n">
        <v>44.6</v>
      </c>
      <c r="O466" t="n">
        <v>26014.91</v>
      </c>
      <c r="P466" t="n">
        <v>228.87</v>
      </c>
      <c r="Q466" t="n">
        <v>183.27</v>
      </c>
      <c r="R466" t="n">
        <v>35.06</v>
      </c>
      <c r="S466" t="n">
        <v>26.24</v>
      </c>
      <c r="T466" t="n">
        <v>3525.48</v>
      </c>
      <c r="U466" t="n">
        <v>0.75</v>
      </c>
      <c r="V466" t="n">
        <v>0.9</v>
      </c>
      <c r="W466" t="n">
        <v>2.96</v>
      </c>
      <c r="X466" t="n">
        <v>0.22</v>
      </c>
      <c r="Y466" t="n">
        <v>0.5</v>
      </c>
      <c r="Z466" t="n">
        <v>10</v>
      </c>
    </row>
    <row r="467">
      <c r="A467" t="n">
        <v>16</v>
      </c>
      <c r="B467" t="n">
        <v>95</v>
      </c>
      <c r="C467" t="inlineStr">
        <is>
          <t xml:space="preserve">CONCLUIDO	</t>
        </is>
      </c>
      <c r="D467" t="n">
        <v>5.0436</v>
      </c>
      <c r="E467" t="n">
        <v>19.83</v>
      </c>
      <c r="F467" t="n">
        <v>16.95</v>
      </c>
      <c r="G467" t="n">
        <v>92.45</v>
      </c>
      <c r="H467" t="n">
        <v>1.43</v>
      </c>
      <c r="I467" t="n">
        <v>11</v>
      </c>
      <c r="J467" t="n">
        <v>210.64</v>
      </c>
      <c r="K467" t="n">
        <v>53.44</v>
      </c>
      <c r="L467" t="n">
        <v>17</v>
      </c>
      <c r="M467" t="n">
        <v>9</v>
      </c>
      <c r="N467" t="n">
        <v>45.21</v>
      </c>
      <c r="O467" t="n">
        <v>26213.09</v>
      </c>
      <c r="P467" t="n">
        <v>228.43</v>
      </c>
      <c r="Q467" t="n">
        <v>183.26</v>
      </c>
      <c r="R467" t="n">
        <v>34.32</v>
      </c>
      <c r="S467" t="n">
        <v>26.24</v>
      </c>
      <c r="T467" t="n">
        <v>3160</v>
      </c>
      <c r="U467" t="n">
        <v>0.76</v>
      </c>
      <c r="V467" t="n">
        <v>0.9</v>
      </c>
      <c r="W467" t="n">
        <v>2.95</v>
      </c>
      <c r="X467" t="n">
        <v>0.19</v>
      </c>
      <c r="Y467" t="n">
        <v>0.5</v>
      </c>
      <c r="Z467" t="n">
        <v>10</v>
      </c>
    </row>
    <row r="468">
      <c r="A468" t="n">
        <v>17</v>
      </c>
      <c r="B468" t="n">
        <v>95</v>
      </c>
      <c r="C468" t="inlineStr">
        <is>
          <t xml:space="preserve">CONCLUIDO	</t>
        </is>
      </c>
      <c r="D468" t="n">
        <v>5.0441</v>
      </c>
      <c r="E468" t="n">
        <v>19.83</v>
      </c>
      <c r="F468" t="n">
        <v>16.95</v>
      </c>
      <c r="G468" t="n">
        <v>92.44</v>
      </c>
      <c r="H468" t="n">
        <v>1.51</v>
      </c>
      <c r="I468" t="n">
        <v>11</v>
      </c>
      <c r="J468" t="n">
        <v>212.25</v>
      </c>
      <c r="K468" t="n">
        <v>53.44</v>
      </c>
      <c r="L468" t="n">
        <v>18</v>
      </c>
      <c r="M468" t="n">
        <v>9</v>
      </c>
      <c r="N468" t="n">
        <v>45.82</v>
      </c>
      <c r="O468" t="n">
        <v>26412.11</v>
      </c>
      <c r="P468" t="n">
        <v>228.28</v>
      </c>
      <c r="Q468" t="n">
        <v>183.26</v>
      </c>
      <c r="R468" t="n">
        <v>34.24</v>
      </c>
      <c r="S468" t="n">
        <v>26.24</v>
      </c>
      <c r="T468" t="n">
        <v>3119.15</v>
      </c>
      <c r="U468" t="n">
        <v>0.77</v>
      </c>
      <c r="V468" t="n">
        <v>0.9</v>
      </c>
      <c r="W468" t="n">
        <v>2.96</v>
      </c>
      <c r="X468" t="n">
        <v>0.19</v>
      </c>
      <c r="Y468" t="n">
        <v>0.5</v>
      </c>
      <c r="Z468" t="n">
        <v>10</v>
      </c>
    </row>
    <row r="469">
      <c r="A469" t="n">
        <v>18</v>
      </c>
      <c r="B469" t="n">
        <v>95</v>
      </c>
      <c r="C469" t="inlineStr">
        <is>
          <t xml:space="preserve">CONCLUIDO	</t>
        </is>
      </c>
      <c r="D469" t="n">
        <v>5.0594</v>
      </c>
      <c r="E469" t="n">
        <v>19.77</v>
      </c>
      <c r="F469" t="n">
        <v>16.92</v>
      </c>
      <c r="G469" t="n">
        <v>101.55</v>
      </c>
      <c r="H469" t="n">
        <v>1.58</v>
      </c>
      <c r="I469" t="n">
        <v>10</v>
      </c>
      <c r="J469" t="n">
        <v>213.87</v>
      </c>
      <c r="K469" t="n">
        <v>53.44</v>
      </c>
      <c r="L469" t="n">
        <v>19</v>
      </c>
      <c r="M469" t="n">
        <v>8</v>
      </c>
      <c r="N469" t="n">
        <v>46.44</v>
      </c>
      <c r="O469" t="n">
        <v>26611.98</v>
      </c>
      <c r="P469" t="n">
        <v>228.44</v>
      </c>
      <c r="Q469" t="n">
        <v>183.28</v>
      </c>
      <c r="R469" t="n">
        <v>33.45</v>
      </c>
      <c r="S469" t="n">
        <v>26.24</v>
      </c>
      <c r="T469" t="n">
        <v>2731.82</v>
      </c>
      <c r="U469" t="n">
        <v>0.78</v>
      </c>
      <c r="V469" t="n">
        <v>0.9</v>
      </c>
      <c r="W469" t="n">
        <v>2.96</v>
      </c>
      <c r="X469" t="n">
        <v>0.17</v>
      </c>
      <c r="Y469" t="n">
        <v>0.5</v>
      </c>
      <c r="Z469" t="n">
        <v>10</v>
      </c>
    </row>
    <row r="470">
      <c r="A470" t="n">
        <v>19</v>
      </c>
      <c r="B470" t="n">
        <v>95</v>
      </c>
      <c r="C470" t="inlineStr">
        <is>
          <t xml:space="preserve">CONCLUIDO	</t>
        </is>
      </c>
      <c r="D470" t="n">
        <v>5.0599</v>
      </c>
      <c r="E470" t="n">
        <v>19.76</v>
      </c>
      <c r="F470" t="n">
        <v>16.92</v>
      </c>
      <c r="G470" t="n">
        <v>101.53</v>
      </c>
      <c r="H470" t="n">
        <v>1.65</v>
      </c>
      <c r="I470" t="n">
        <v>10</v>
      </c>
      <c r="J470" t="n">
        <v>215.5</v>
      </c>
      <c r="K470" t="n">
        <v>53.44</v>
      </c>
      <c r="L470" t="n">
        <v>20</v>
      </c>
      <c r="M470" t="n">
        <v>8</v>
      </c>
      <c r="N470" t="n">
        <v>47.07</v>
      </c>
      <c r="O470" t="n">
        <v>26812.71</v>
      </c>
      <c r="P470" t="n">
        <v>227.88</v>
      </c>
      <c r="Q470" t="n">
        <v>183.26</v>
      </c>
      <c r="R470" t="n">
        <v>33.52</v>
      </c>
      <c r="S470" t="n">
        <v>26.24</v>
      </c>
      <c r="T470" t="n">
        <v>2766.23</v>
      </c>
      <c r="U470" t="n">
        <v>0.78</v>
      </c>
      <c r="V470" t="n">
        <v>0.9</v>
      </c>
      <c r="W470" t="n">
        <v>2.95</v>
      </c>
      <c r="X470" t="n">
        <v>0.17</v>
      </c>
      <c r="Y470" t="n">
        <v>0.5</v>
      </c>
      <c r="Z470" t="n">
        <v>10</v>
      </c>
    </row>
    <row r="471">
      <c r="A471" t="n">
        <v>20</v>
      </c>
      <c r="B471" t="n">
        <v>95</v>
      </c>
      <c r="C471" t="inlineStr">
        <is>
          <t xml:space="preserve">CONCLUIDO	</t>
        </is>
      </c>
      <c r="D471" t="n">
        <v>5.0686</v>
      </c>
      <c r="E471" t="n">
        <v>19.73</v>
      </c>
      <c r="F471" t="n">
        <v>16.93</v>
      </c>
      <c r="G471" t="n">
        <v>112.84</v>
      </c>
      <c r="H471" t="n">
        <v>1.72</v>
      </c>
      <c r="I471" t="n">
        <v>9</v>
      </c>
      <c r="J471" t="n">
        <v>217.14</v>
      </c>
      <c r="K471" t="n">
        <v>53.44</v>
      </c>
      <c r="L471" t="n">
        <v>21</v>
      </c>
      <c r="M471" t="n">
        <v>7</v>
      </c>
      <c r="N471" t="n">
        <v>47.7</v>
      </c>
      <c r="O471" t="n">
        <v>27014.3</v>
      </c>
      <c r="P471" t="n">
        <v>227.91</v>
      </c>
      <c r="Q471" t="n">
        <v>183.27</v>
      </c>
      <c r="R471" t="n">
        <v>33.54</v>
      </c>
      <c r="S471" t="n">
        <v>26.24</v>
      </c>
      <c r="T471" t="n">
        <v>2780.9</v>
      </c>
      <c r="U471" t="n">
        <v>0.78</v>
      </c>
      <c r="V471" t="n">
        <v>0.9</v>
      </c>
      <c r="W471" t="n">
        <v>2.95</v>
      </c>
      <c r="X471" t="n">
        <v>0.17</v>
      </c>
      <c r="Y471" t="n">
        <v>0.5</v>
      </c>
      <c r="Z471" t="n">
        <v>10</v>
      </c>
    </row>
    <row r="472">
      <c r="A472" t="n">
        <v>21</v>
      </c>
      <c r="B472" t="n">
        <v>95</v>
      </c>
      <c r="C472" t="inlineStr">
        <is>
          <t xml:space="preserve">CONCLUIDO	</t>
        </is>
      </c>
      <c r="D472" t="n">
        <v>5.0733</v>
      </c>
      <c r="E472" t="n">
        <v>19.71</v>
      </c>
      <c r="F472" t="n">
        <v>16.91</v>
      </c>
      <c r="G472" t="n">
        <v>112.72</v>
      </c>
      <c r="H472" t="n">
        <v>1.79</v>
      </c>
      <c r="I472" t="n">
        <v>9</v>
      </c>
      <c r="J472" t="n">
        <v>218.78</v>
      </c>
      <c r="K472" t="n">
        <v>53.44</v>
      </c>
      <c r="L472" t="n">
        <v>22</v>
      </c>
      <c r="M472" t="n">
        <v>7</v>
      </c>
      <c r="N472" t="n">
        <v>48.34</v>
      </c>
      <c r="O472" t="n">
        <v>27216.79</v>
      </c>
      <c r="P472" t="n">
        <v>227.67</v>
      </c>
      <c r="Q472" t="n">
        <v>183.26</v>
      </c>
      <c r="R472" t="n">
        <v>32.93</v>
      </c>
      <c r="S472" t="n">
        <v>26.24</v>
      </c>
      <c r="T472" t="n">
        <v>2477.07</v>
      </c>
      <c r="U472" t="n">
        <v>0.8</v>
      </c>
      <c r="V472" t="n">
        <v>0.9</v>
      </c>
      <c r="W472" t="n">
        <v>2.95</v>
      </c>
      <c r="X472" t="n">
        <v>0.15</v>
      </c>
      <c r="Y472" t="n">
        <v>0.5</v>
      </c>
      <c r="Z472" t="n">
        <v>10</v>
      </c>
    </row>
    <row r="473">
      <c r="A473" t="n">
        <v>22</v>
      </c>
      <c r="B473" t="n">
        <v>95</v>
      </c>
      <c r="C473" t="inlineStr">
        <is>
          <t xml:space="preserve">CONCLUIDO	</t>
        </is>
      </c>
      <c r="D473" t="n">
        <v>5.0715</v>
      </c>
      <c r="E473" t="n">
        <v>19.72</v>
      </c>
      <c r="F473" t="n">
        <v>16.91</v>
      </c>
      <c r="G473" t="n">
        <v>112.76</v>
      </c>
      <c r="H473" t="n">
        <v>1.85</v>
      </c>
      <c r="I473" t="n">
        <v>9</v>
      </c>
      <c r="J473" t="n">
        <v>220.43</v>
      </c>
      <c r="K473" t="n">
        <v>53.44</v>
      </c>
      <c r="L473" t="n">
        <v>23</v>
      </c>
      <c r="M473" t="n">
        <v>7</v>
      </c>
      <c r="N473" t="n">
        <v>48.99</v>
      </c>
      <c r="O473" t="n">
        <v>27420.16</v>
      </c>
      <c r="P473" t="n">
        <v>227.57</v>
      </c>
      <c r="Q473" t="n">
        <v>183.26</v>
      </c>
      <c r="R473" t="n">
        <v>33.2</v>
      </c>
      <c r="S473" t="n">
        <v>26.24</v>
      </c>
      <c r="T473" t="n">
        <v>2612.49</v>
      </c>
      <c r="U473" t="n">
        <v>0.79</v>
      </c>
      <c r="V473" t="n">
        <v>0.9</v>
      </c>
      <c r="W473" t="n">
        <v>2.95</v>
      </c>
      <c r="X473" t="n">
        <v>0.16</v>
      </c>
      <c r="Y473" t="n">
        <v>0.5</v>
      </c>
      <c r="Z473" t="n">
        <v>10</v>
      </c>
    </row>
    <row r="474">
      <c r="A474" t="n">
        <v>23</v>
      </c>
      <c r="B474" t="n">
        <v>95</v>
      </c>
      <c r="C474" t="inlineStr">
        <is>
          <t xml:space="preserve">CONCLUIDO	</t>
        </is>
      </c>
      <c r="D474" t="n">
        <v>5.0873</v>
      </c>
      <c r="E474" t="n">
        <v>19.66</v>
      </c>
      <c r="F474" t="n">
        <v>16.89</v>
      </c>
      <c r="G474" t="n">
        <v>126.68</v>
      </c>
      <c r="H474" t="n">
        <v>1.92</v>
      </c>
      <c r="I474" t="n">
        <v>8</v>
      </c>
      <c r="J474" t="n">
        <v>222.08</v>
      </c>
      <c r="K474" t="n">
        <v>53.44</v>
      </c>
      <c r="L474" t="n">
        <v>24</v>
      </c>
      <c r="M474" t="n">
        <v>6</v>
      </c>
      <c r="N474" t="n">
        <v>49.65</v>
      </c>
      <c r="O474" t="n">
        <v>27624.44</v>
      </c>
      <c r="P474" t="n">
        <v>227.48</v>
      </c>
      <c r="Q474" t="n">
        <v>183.27</v>
      </c>
      <c r="R474" t="n">
        <v>32.36</v>
      </c>
      <c r="S474" t="n">
        <v>26.24</v>
      </c>
      <c r="T474" t="n">
        <v>2195.83</v>
      </c>
      <c r="U474" t="n">
        <v>0.8100000000000001</v>
      </c>
      <c r="V474" t="n">
        <v>0.9</v>
      </c>
      <c r="W474" t="n">
        <v>2.95</v>
      </c>
      <c r="X474" t="n">
        <v>0.13</v>
      </c>
      <c r="Y474" t="n">
        <v>0.5</v>
      </c>
      <c r="Z474" t="n">
        <v>10</v>
      </c>
    </row>
    <row r="475">
      <c r="A475" t="n">
        <v>24</v>
      </c>
      <c r="B475" t="n">
        <v>95</v>
      </c>
      <c r="C475" t="inlineStr">
        <is>
          <t xml:space="preserve">CONCLUIDO	</t>
        </is>
      </c>
      <c r="D475" t="n">
        <v>5.0874</v>
      </c>
      <c r="E475" t="n">
        <v>19.66</v>
      </c>
      <c r="F475" t="n">
        <v>16.89</v>
      </c>
      <c r="G475" t="n">
        <v>126.67</v>
      </c>
      <c r="H475" t="n">
        <v>1.99</v>
      </c>
      <c r="I475" t="n">
        <v>8</v>
      </c>
      <c r="J475" t="n">
        <v>223.75</v>
      </c>
      <c r="K475" t="n">
        <v>53.44</v>
      </c>
      <c r="L475" t="n">
        <v>25</v>
      </c>
      <c r="M475" t="n">
        <v>6</v>
      </c>
      <c r="N475" t="n">
        <v>50.31</v>
      </c>
      <c r="O475" t="n">
        <v>27829.77</v>
      </c>
      <c r="P475" t="n">
        <v>227.9</v>
      </c>
      <c r="Q475" t="n">
        <v>183.26</v>
      </c>
      <c r="R475" t="n">
        <v>32.43</v>
      </c>
      <c r="S475" t="n">
        <v>26.24</v>
      </c>
      <c r="T475" t="n">
        <v>2233.81</v>
      </c>
      <c r="U475" t="n">
        <v>0.8100000000000001</v>
      </c>
      <c r="V475" t="n">
        <v>0.9</v>
      </c>
      <c r="W475" t="n">
        <v>2.95</v>
      </c>
      <c r="X475" t="n">
        <v>0.13</v>
      </c>
      <c r="Y475" t="n">
        <v>0.5</v>
      </c>
      <c r="Z475" t="n">
        <v>10</v>
      </c>
    </row>
    <row r="476">
      <c r="A476" t="n">
        <v>25</v>
      </c>
      <c r="B476" t="n">
        <v>95</v>
      </c>
      <c r="C476" t="inlineStr">
        <is>
          <t xml:space="preserve">CONCLUIDO	</t>
        </is>
      </c>
      <c r="D476" t="n">
        <v>5.0859</v>
      </c>
      <c r="E476" t="n">
        <v>19.66</v>
      </c>
      <c r="F476" t="n">
        <v>16.9</v>
      </c>
      <c r="G476" t="n">
        <v>126.72</v>
      </c>
      <c r="H476" t="n">
        <v>2.05</v>
      </c>
      <c r="I476" t="n">
        <v>8</v>
      </c>
      <c r="J476" t="n">
        <v>225.42</v>
      </c>
      <c r="K476" t="n">
        <v>53.44</v>
      </c>
      <c r="L476" t="n">
        <v>26</v>
      </c>
      <c r="M476" t="n">
        <v>6</v>
      </c>
      <c r="N476" t="n">
        <v>50.98</v>
      </c>
      <c r="O476" t="n">
        <v>28035.92</v>
      </c>
      <c r="P476" t="n">
        <v>227.73</v>
      </c>
      <c r="Q476" t="n">
        <v>183.26</v>
      </c>
      <c r="R476" t="n">
        <v>32.55</v>
      </c>
      <c r="S476" t="n">
        <v>26.24</v>
      </c>
      <c r="T476" t="n">
        <v>2291.89</v>
      </c>
      <c r="U476" t="n">
        <v>0.8100000000000001</v>
      </c>
      <c r="V476" t="n">
        <v>0.9</v>
      </c>
      <c r="W476" t="n">
        <v>2.95</v>
      </c>
      <c r="X476" t="n">
        <v>0.14</v>
      </c>
      <c r="Y476" t="n">
        <v>0.5</v>
      </c>
      <c r="Z476" t="n">
        <v>10</v>
      </c>
    </row>
    <row r="477">
      <c r="A477" t="n">
        <v>26</v>
      </c>
      <c r="B477" t="n">
        <v>95</v>
      </c>
      <c r="C477" t="inlineStr">
        <is>
          <t xml:space="preserve">CONCLUIDO	</t>
        </is>
      </c>
      <c r="D477" t="n">
        <v>5.1001</v>
      </c>
      <c r="E477" t="n">
        <v>19.61</v>
      </c>
      <c r="F477" t="n">
        <v>16.88</v>
      </c>
      <c r="G477" t="n">
        <v>144.67</v>
      </c>
      <c r="H477" t="n">
        <v>2.11</v>
      </c>
      <c r="I477" t="n">
        <v>7</v>
      </c>
      <c r="J477" t="n">
        <v>227.1</v>
      </c>
      <c r="K477" t="n">
        <v>53.44</v>
      </c>
      <c r="L477" t="n">
        <v>27</v>
      </c>
      <c r="M477" t="n">
        <v>5</v>
      </c>
      <c r="N477" t="n">
        <v>51.66</v>
      </c>
      <c r="O477" t="n">
        <v>28243</v>
      </c>
      <c r="P477" t="n">
        <v>226.27</v>
      </c>
      <c r="Q477" t="n">
        <v>183.26</v>
      </c>
      <c r="R477" t="n">
        <v>32.09</v>
      </c>
      <c r="S477" t="n">
        <v>26.24</v>
      </c>
      <c r="T477" t="n">
        <v>2065.31</v>
      </c>
      <c r="U477" t="n">
        <v>0.82</v>
      </c>
      <c r="V477" t="n">
        <v>0.9</v>
      </c>
      <c r="W477" t="n">
        <v>2.95</v>
      </c>
      <c r="X477" t="n">
        <v>0.12</v>
      </c>
      <c r="Y477" t="n">
        <v>0.5</v>
      </c>
      <c r="Z477" t="n">
        <v>10</v>
      </c>
    </row>
    <row r="478">
      <c r="A478" t="n">
        <v>27</v>
      </c>
      <c r="B478" t="n">
        <v>95</v>
      </c>
      <c r="C478" t="inlineStr">
        <is>
          <t xml:space="preserve">CONCLUIDO	</t>
        </is>
      </c>
      <c r="D478" t="n">
        <v>5.101</v>
      </c>
      <c r="E478" t="n">
        <v>19.6</v>
      </c>
      <c r="F478" t="n">
        <v>16.88</v>
      </c>
      <c r="G478" t="n">
        <v>144.64</v>
      </c>
      <c r="H478" t="n">
        <v>2.18</v>
      </c>
      <c r="I478" t="n">
        <v>7</v>
      </c>
      <c r="J478" t="n">
        <v>228.79</v>
      </c>
      <c r="K478" t="n">
        <v>53.44</v>
      </c>
      <c r="L478" t="n">
        <v>28</v>
      </c>
      <c r="M478" t="n">
        <v>5</v>
      </c>
      <c r="N478" t="n">
        <v>52.35</v>
      </c>
      <c r="O478" t="n">
        <v>28451.04</v>
      </c>
      <c r="P478" t="n">
        <v>227.6</v>
      </c>
      <c r="Q478" t="n">
        <v>183.28</v>
      </c>
      <c r="R478" t="n">
        <v>32.01</v>
      </c>
      <c r="S478" t="n">
        <v>26.24</v>
      </c>
      <c r="T478" t="n">
        <v>2026.81</v>
      </c>
      <c r="U478" t="n">
        <v>0.82</v>
      </c>
      <c r="V478" t="n">
        <v>0.9</v>
      </c>
      <c r="W478" t="n">
        <v>2.95</v>
      </c>
      <c r="X478" t="n">
        <v>0.12</v>
      </c>
      <c r="Y478" t="n">
        <v>0.5</v>
      </c>
      <c r="Z478" t="n">
        <v>10</v>
      </c>
    </row>
    <row r="479">
      <c r="A479" t="n">
        <v>28</v>
      </c>
      <c r="B479" t="n">
        <v>95</v>
      </c>
      <c r="C479" t="inlineStr">
        <is>
          <t xml:space="preserve">CONCLUIDO	</t>
        </is>
      </c>
      <c r="D479" t="n">
        <v>5.1007</v>
      </c>
      <c r="E479" t="n">
        <v>19.6</v>
      </c>
      <c r="F479" t="n">
        <v>16.88</v>
      </c>
      <c r="G479" t="n">
        <v>144.65</v>
      </c>
      <c r="H479" t="n">
        <v>2.24</v>
      </c>
      <c r="I479" t="n">
        <v>7</v>
      </c>
      <c r="J479" t="n">
        <v>230.48</v>
      </c>
      <c r="K479" t="n">
        <v>53.44</v>
      </c>
      <c r="L479" t="n">
        <v>29</v>
      </c>
      <c r="M479" t="n">
        <v>5</v>
      </c>
      <c r="N479" t="n">
        <v>53.05</v>
      </c>
      <c r="O479" t="n">
        <v>28660.06</v>
      </c>
      <c r="P479" t="n">
        <v>227.93</v>
      </c>
      <c r="Q479" t="n">
        <v>183.27</v>
      </c>
      <c r="R479" t="n">
        <v>31.98</v>
      </c>
      <c r="S479" t="n">
        <v>26.24</v>
      </c>
      <c r="T479" t="n">
        <v>2011.36</v>
      </c>
      <c r="U479" t="n">
        <v>0.82</v>
      </c>
      <c r="V479" t="n">
        <v>0.9</v>
      </c>
      <c r="W479" t="n">
        <v>2.95</v>
      </c>
      <c r="X479" t="n">
        <v>0.12</v>
      </c>
      <c r="Y479" t="n">
        <v>0.5</v>
      </c>
      <c r="Z479" t="n">
        <v>10</v>
      </c>
    </row>
    <row r="480">
      <c r="A480" t="n">
        <v>29</v>
      </c>
      <c r="B480" t="n">
        <v>95</v>
      </c>
      <c r="C480" t="inlineStr">
        <is>
          <t xml:space="preserve">CONCLUIDO	</t>
        </is>
      </c>
      <c r="D480" t="n">
        <v>5.1031</v>
      </c>
      <c r="E480" t="n">
        <v>19.6</v>
      </c>
      <c r="F480" t="n">
        <v>16.87</v>
      </c>
      <c r="G480" t="n">
        <v>144.57</v>
      </c>
      <c r="H480" t="n">
        <v>2.3</v>
      </c>
      <c r="I480" t="n">
        <v>7</v>
      </c>
      <c r="J480" t="n">
        <v>232.18</v>
      </c>
      <c r="K480" t="n">
        <v>53.44</v>
      </c>
      <c r="L480" t="n">
        <v>30</v>
      </c>
      <c r="M480" t="n">
        <v>5</v>
      </c>
      <c r="N480" t="n">
        <v>53.75</v>
      </c>
      <c r="O480" t="n">
        <v>28870.05</v>
      </c>
      <c r="P480" t="n">
        <v>227.83</v>
      </c>
      <c r="Q480" t="n">
        <v>183.27</v>
      </c>
      <c r="R480" t="n">
        <v>31.75</v>
      </c>
      <c r="S480" t="n">
        <v>26.24</v>
      </c>
      <c r="T480" t="n">
        <v>1897.96</v>
      </c>
      <c r="U480" t="n">
        <v>0.83</v>
      </c>
      <c r="V480" t="n">
        <v>0.9</v>
      </c>
      <c r="W480" t="n">
        <v>2.95</v>
      </c>
      <c r="X480" t="n">
        <v>0.11</v>
      </c>
      <c r="Y480" t="n">
        <v>0.5</v>
      </c>
      <c r="Z480" t="n">
        <v>10</v>
      </c>
    </row>
    <row r="481">
      <c r="A481" t="n">
        <v>30</v>
      </c>
      <c r="B481" t="n">
        <v>95</v>
      </c>
      <c r="C481" t="inlineStr">
        <is>
          <t xml:space="preserve">CONCLUIDO	</t>
        </is>
      </c>
      <c r="D481" t="n">
        <v>5.099</v>
      </c>
      <c r="E481" t="n">
        <v>19.61</v>
      </c>
      <c r="F481" t="n">
        <v>16.88</v>
      </c>
      <c r="G481" t="n">
        <v>144.71</v>
      </c>
      <c r="H481" t="n">
        <v>2.36</v>
      </c>
      <c r="I481" t="n">
        <v>7</v>
      </c>
      <c r="J481" t="n">
        <v>233.89</v>
      </c>
      <c r="K481" t="n">
        <v>53.44</v>
      </c>
      <c r="L481" t="n">
        <v>31</v>
      </c>
      <c r="M481" t="n">
        <v>5</v>
      </c>
      <c r="N481" t="n">
        <v>54.46</v>
      </c>
      <c r="O481" t="n">
        <v>29081.05</v>
      </c>
      <c r="P481" t="n">
        <v>227.23</v>
      </c>
      <c r="Q481" t="n">
        <v>183.26</v>
      </c>
      <c r="R481" t="n">
        <v>32.21</v>
      </c>
      <c r="S481" t="n">
        <v>26.24</v>
      </c>
      <c r="T481" t="n">
        <v>2127.56</v>
      </c>
      <c r="U481" t="n">
        <v>0.8100000000000001</v>
      </c>
      <c r="V481" t="n">
        <v>0.9</v>
      </c>
      <c r="W481" t="n">
        <v>2.95</v>
      </c>
      <c r="X481" t="n">
        <v>0.13</v>
      </c>
      <c r="Y481" t="n">
        <v>0.5</v>
      </c>
      <c r="Z481" t="n">
        <v>10</v>
      </c>
    </row>
    <row r="482">
      <c r="A482" t="n">
        <v>31</v>
      </c>
      <c r="B482" t="n">
        <v>95</v>
      </c>
      <c r="C482" t="inlineStr">
        <is>
          <t xml:space="preserve">CONCLUIDO	</t>
        </is>
      </c>
      <c r="D482" t="n">
        <v>5.1008</v>
      </c>
      <c r="E482" t="n">
        <v>19.6</v>
      </c>
      <c r="F482" t="n">
        <v>16.88</v>
      </c>
      <c r="G482" t="n">
        <v>144.65</v>
      </c>
      <c r="H482" t="n">
        <v>2.41</v>
      </c>
      <c r="I482" t="n">
        <v>7</v>
      </c>
      <c r="J482" t="n">
        <v>235.61</v>
      </c>
      <c r="K482" t="n">
        <v>53.44</v>
      </c>
      <c r="L482" t="n">
        <v>32</v>
      </c>
      <c r="M482" t="n">
        <v>5</v>
      </c>
      <c r="N482" t="n">
        <v>55.18</v>
      </c>
      <c r="O482" t="n">
        <v>29293.06</v>
      </c>
      <c r="P482" t="n">
        <v>226.55</v>
      </c>
      <c r="Q482" t="n">
        <v>183.26</v>
      </c>
      <c r="R482" t="n">
        <v>31.95</v>
      </c>
      <c r="S482" t="n">
        <v>26.24</v>
      </c>
      <c r="T482" t="n">
        <v>1995.4</v>
      </c>
      <c r="U482" t="n">
        <v>0.82</v>
      </c>
      <c r="V482" t="n">
        <v>0.9</v>
      </c>
      <c r="W482" t="n">
        <v>2.95</v>
      </c>
      <c r="X482" t="n">
        <v>0.12</v>
      </c>
      <c r="Y482" t="n">
        <v>0.5</v>
      </c>
      <c r="Z482" t="n">
        <v>10</v>
      </c>
    </row>
    <row r="483">
      <c r="A483" t="n">
        <v>32</v>
      </c>
      <c r="B483" t="n">
        <v>95</v>
      </c>
      <c r="C483" t="inlineStr">
        <is>
          <t xml:space="preserve">CONCLUIDO	</t>
        </is>
      </c>
      <c r="D483" t="n">
        <v>5.1178</v>
      </c>
      <c r="E483" t="n">
        <v>19.54</v>
      </c>
      <c r="F483" t="n">
        <v>16.85</v>
      </c>
      <c r="G483" t="n">
        <v>168.48</v>
      </c>
      <c r="H483" t="n">
        <v>2.47</v>
      </c>
      <c r="I483" t="n">
        <v>6</v>
      </c>
      <c r="J483" t="n">
        <v>237.34</v>
      </c>
      <c r="K483" t="n">
        <v>53.44</v>
      </c>
      <c r="L483" t="n">
        <v>33</v>
      </c>
      <c r="M483" t="n">
        <v>4</v>
      </c>
      <c r="N483" t="n">
        <v>55.91</v>
      </c>
      <c r="O483" t="n">
        <v>29506.09</v>
      </c>
      <c r="P483" t="n">
        <v>226.31</v>
      </c>
      <c r="Q483" t="n">
        <v>183.26</v>
      </c>
      <c r="R483" t="n">
        <v>31.12</v>
      </c>
      <c r="S483" t="n">
        <v>26.24</v>
      </c>
      <c r="T483" t="n">
        <v>1585.85</v>
      </c>
      <c r="U483" t="n">
        <v>0.84</v>
      </c>
      <c r="V483" t="n">
        <v>0.9</v>
      </c>
      <c r="W483" t="n">
        <v>2.95</v>
      </c>
      <c r="X483" t="n">
        <v>0.09</v>
      </c>
      <c r="Y483" t="n">
        <v>0.5</v>
      </c>
      <c r="Z483" t="n">
        <v>10</v>
      </c>
    </row>
    <row r="484">
      <c r="A484" t="n">
        <v>33</v>
      </c>
      <c r="B484" t="n">
        <v>95</v>
      </c>
      <c r="C484" t="inlineStr">
        <is>
          <t xml:space="preserve">CONCLUIDO	</t>
        </is>
      </c>
      <c r="D484" t="n">
        <v>5.1177</v>
      </c>
      <c r="E484" t="n">
        <v>19.54</v>
      </c>
      <c r="F484" t="n">
        <v>16.85</v>
      </c>
      <c r="G484" t="n">
        <v>168.48</v>
      </c>
      <c r="H484" t="n">
        <v>2.53</v>
      </c>
      <c r="I484" t="n">
        <v>6</v>
      </c>
      <c r="J484" t="n">
        <v>239.08</v>
      </c>
      <c r="K484" t="n">
        <v>53.44</v>
      </c>
      <c r="L484" t="n">
        <v>34</v>
      </c>
      <c r="M484" t="n">
        <v>4</v>
      </c>
      <c r="N484" t="n">
        <v>56.64</v>
      </c>
      <c r="O484" t="n">
        <v>29720.17</v>
      </c>
      <c r="P484" t="n">
        <v>227.35</v>
      </c>
      <c r="Q484" t="n">
        <v>183.29</v>
      </c>
      <c r="R484" t="n">
        <v>31.14</v>
      </c>
      <c r="S484" t="n">
        <v>26.24</v>
      </c>
      <c r="T484" t="n">
        <v>1597.61</v>
      </c>
      <c r="U484" t="n">
        <v>0.84</v>
      </c>
      <c r="V484" t="n">
        <v>0.9</v>
      </c>
      <c r="W484" t="n">
        <v>2.95</v>
      </c>
      <c r="X484" t="n">
        <v>0.09</v>
      </c>
      <c r="Y484" t="n">
        <v>0.5</v>
      </c>
      <c r="Z484" t="n">
        <v>10</v>
      </c>
    </row>
    <row r="485">
      <c r="A485" t="n">
        <v>34</v>
      </c>
      <c r="B485" t="n">
        <v>95</v>
      </c>
      <c r="C485" t="inlineStr">
        <is>
          <t xml:space="preserve">CONCLUIDO	</t>
        </is>
      </c>
      <c r="D485" t="n">
        <v>5.1171</v>
      </c>
      <c r="E485" t="n">
        <v>19.54</v>
      </c>
      <c r="F485" t="n">
        <v>16.85</v>
      </c>
      <c r="G485" t="n">
        <v>168.5</v>
      </c>
      <c r="H485" t="n">
        <v>2.58</v>
      </c>
      <c r="I485" t="n">
        <v>6</v>
      </c>
      <c r="J485" t="n">
        <v>240.82</v>
      </c>
      <c r="K485" t="n">
        <v>53.44</v>
      </c>
      <c r="L485" t="n">
        <v>35</v>
      </c>
      <c r="M485" t="n">
        <v>4</v>
      </c>
      <c r="N485" t="n">
        <v>57.39</v>
      </c>
      <c r="O485" t="n">
        <v>29935.43</v>
      </c>
      <c r="P485" t="n">
        <v>228.11</v>
      </c>
      <c r="Q485" t="n">
        <v>183.26</v>
      </c>
      <c r="R485" t="n">
        <v>31.17</v>
      </c>
      <c r="S485" t="n">
        <v>26.24</v>
      </c>
      <c r="T485" t="n">
        <v>1612.21</v>
      </c>
      <c r="U485" t="n">
        <v>0.84</v>
      </c>
      <c r="V485" t="n">
        <v>0.9</v>
      </c>
      <c r="W485" t="n">
        <v>2.95</v>
      </c>
      <c r="X485" t="n">
        <v>0.09</v>
      </c>
      <c r="Y485" t="n">
        <v>0.5</v>
      </c>
      <c r="Z485" t="n">
        <v>10</v>
      </c>
    </row>
    <row r="486">
      <c r="A486" t="n">
        <v>35</v>
      </c>
      <c r="B486" t="n">
        <v>95</v>
      </c>
      <c r="C486" t="inlineStr">
        <is>
          <t xml:space="preserve">CONCLUIDO	</t>
        </is>
      </c>
      <c r="D486" t="n">
        <v>5.116</v>
      </c>
      <c r="E486" t="n">
        <v>19.55</v>
      </c>
      <c r="F486" t="n">
        <v>16.85</v>
      </c>
      <c r="G486" t="n">
        <v>168.54</v>
      </c>
      <c r="H486" t="n">
        <v>2.64</v>
      </c>
      <c r="I486" t="n">
        <v>6</v>
      </c>
      <c r="J486" t="n">
        <v>242.57</v>
      </c>
      <c r="K486" t="n">
        <v>53.44</v>
      </c>
      <c r="L486" t="n">
        <v>36</v>
      </c>
      <c r="M486" t="n">
        <v>4</v>
      </c>
      <c r="N486" t="n">
        <v>58.14</v>
      </c>
      <c r="O486" t="n">
        <v>30151.65</v>
      </c>
      <c r="P486" t="n">
        <v>228.43</v>
      </c>
      <c r="Q486" t="n">
        <v>183.26</v>
      </c>
      <c r="R486" t="n">
        <v>31.32</v>
      </c>
      <c r="S486" t="n">
        <v>26.24</v>
      </c>
      <c r="T486" t="n">
        <v>1684.27</v>
      </c>
      <c r="U486" t="n">
        <v>0.84</v>
      </c>
      <c r="V486" t="n">
        <v>0.9</v>
      </c>
      <c r="W486" t="n">
        <v>2.95</v>
      </c>
      <c r="X486" t="n">
        <v>0.1</v>
      </c>
      <c r="Y486" t="n">
        <v>0.5</v>
      </c>
      <c r="Z486" t="n">
        <v>10</v>
      </c>
    </row>
    <row r="487">
      <c r="A487" t="n">
        <v>36</v>
      </c>
      <c r="B487" t="n">
        <v>95</v>
      </c>
      <c r="C487" t="inlineStr">
        <is>
          <t xml:space="preserve">CONCLUIDO	</t>
        </is>
      </c>
      <c r="D487" t="n">
        <v>5.1165</v>
      </c>
      <c r="E487" t="n">
        <v>19.54</v>
      </c>
      <c r="F487" t="n">
        <v>16.85</v>
      </c>
      <c r="G487" t="n">
        <v>168.53</v>
      </c>
      <c r="H487" t="n">
        <v>2.69</v>
      </c>
      <c r="I487" t="n">
        <v>6</v>
      </c>
      <c r="J487" t="n">
        <v>244.34</v>
      </c>
      <c r="K487" t="n">
        <v>53.44</v>
      </c>
      <c r="L487" t="n">
        <v>37</v>
      </c>
      <c r="M487" t="n">
        <v>4</v>
      </c>
      <c r="N487" t="n">
        <v>58.9</v>
      </c>
      <c r="O487" t="n">
        <v>30368.96</v>
      </c>
      <c r="P487" t="n">
        <v>228.47</v>
      </c>
      <c r="Q487" t="n">
        <v>183.27</v>
      </c>
      <c r="R487" t="n">
        <v>31.24</v>
      </c>
      <c r="S487" t="n">
        <v>26.24</v>
      </c>
      <c r="T487" t="n">
        <v>1645.82</v>
      </c>
      <c r="U487" t="n">
        <v>0.84</v>
      </c>
      <c r="V487" t="n">
        <v>0.9</v>
      </c>
      <c r="W487" t="n">
        <v>2.95</v>
      </c>
      <c r="X487" t="n">
        <v>0.1</v>
      </c>
      <c r="Y487" t="n">
        <v>0.5</v>
      </c>
      <c r="Z487" t="n">
        <v>10</v>
      </c>
    </row>
    <row r="488">
      <c r="A488" t="n">
        <v>37</v>
      </c>
      <c r="B488" t="n">
        <v>95</v>
      </c>
      <c r="C488" t="inlineStr">
        <is>
          <t xml:space="preserve">CONCLUIDO	</t>
        </is>
      </c>
      <c r="D488" t="n">
        <v>5.1163</v>
      </c>
      <c r="E488" t="n">
        <v>19.55</v>
      </c>
      <c r="F488" t="n">
        <v>16.85</v>
      </c>
      <c r="G488" t="n">
        <v>168.54</v>
      </c>
      <c r="H488" t="n">
        <v>2.75</v>
      </c>
      <c r="I488" t="n">
        <v>6</v>
      </c>
      <c r="J488" t="n">
        <v>246.11</v>
      </c>
      <c r="K488" t="n">
        <v>53.44</v>
      </c>
      <c r="L488" t="n">
        <v>38</v>
      </c>
      <c r="M488" t="n">
        <v>4</v>
      </c>
      <c r="N488" t="n">
        <v>59.67</v>
      </c>
      <c r="O488" t="n">
        <v>30587.38</v>
      </c>
      <c r="P488" t="n">
        <v>228.21</v>
      </c>
      <c r="Q488" t="n">
        <v>183.27</v>
      </c>
      <c r="R488" t="n">
        <v>31.31</v>
      </c>
      <c r="S488" t="n">
        <v>26.24</v>
      </c>
      <c r="T488" t="n">
        <v>1679.4</v>
      </c>
      <c r="U488" t="n">
        <v>0.84</v>
      </c>
      <c r="V488" t="n">
        <v>0.9</v>
      </c>
      <c r="W488" t="n">
        <v>2.95</v>
      </c>
      <c r="X488" t="n">
        <v>0.1</v>
      </c>
      <c r="Y488" t="n">
        <v>0.5</v>
      </c>
      <c r="Z488" t="n">
        <v>10</v>
      </c>
    </row>
    <row r="489">
      <c r="A489" t="n">
        <v>38</v>
      </c>
      <c r="B489" t="n">
        <v>95</v>
      </c>
      <c r="C489" t="inlineStr">
        <is>
          <t xml:space="preserve">CONCLUIDO	</t>
        </is>
      </c>
      <c r="D489" t="n">
        <v>5.1168</v>
      </c>
      <c r="E489" t="n">
        <v>19.54</v>
      </c>
      <c r="F489" t="n">
        <v>16.85</v>
      </c>
      <c r="G489" t="n">
        <v>168.52</v>
      </c>
      <c r="H489" t="n">
        <v>2.8</v>
      </c>
      <c r="I489" t="n">
        <v>6</v>
      </c>
      <c r="J489" t="n">
        <v>247.89</v>
      </c>
      <c r="K489" t="n">
        <v>53.44</v>
      </c>
      <c r="L489" t="n">
        <v>39</v>
      </c>
      <c r="M489" t="n">
        <v>4</v>
      </c>
      <c r="N489" t="n">
        <v>60.45</v>
      </c>
      <c r="O489" t="n">
        <v>30806.92</v>
      </c>
      <c r="P489" t="n">
        <v>227.48</v>
      </c>
      <c r="Q489" t="n">
        <v>183.26</v>
      </c>
      <c r="R489" t="n">
        <v>31.17</v>
      </c>
      <c r="S489" t="n">
        <v>26.24</v>
      </c>
      <c r="T489" t="n">
        <v>1609.37</v>
      </c>
      <c r="U489" t="n">
        <v>0.84</v>
      </c>
      <c r="V489" t="n">
        <v>0.9</v>
      </c>
      <c r="W489" t="n">
        <v>2.95</v>
      </c>
      <c r="X489" t="n">
        <v>0.1</v>
      </c>
      <c r="Y489" t="n">
        <v>0.5</v>
      </c>
      <c r="Z489" t="n">
        <v>10</v>
      </c>
    </row>
    <row r="490">
      <c r="A490" t="n">
        <v>39</v>
      </c>
      <c r="B490" t="n">
        <v>95</v>
      </c>
      <c r="C490" t="inlineStr">
        <is>
          <t xml:space="preserve">CONCLUIDO	</t>
        </is>
      </c>
      <c r="D490" t="n">
        <v>5.1164</v>
      </c>
      <c r="E490" t="n">
        <v>19.55</v>
      </c>
      <c r="F490" t="n">
        <v>16.85</v>
      </c>
      <c r="G490" t="n">
        <v>168.53</v>
      </c>
      <c r="H490" t="n">
        <v>2.85</v>
      </c>
      <c r="I490" t="n">
        <v>6</v>
      </c>
      <c r="J490" t="n">
        <v>249.68</v>
      </c>
      <c r="K490" t="n">
        <v>53.44</v>
      </c>
      <c r="L490" t="n">
        <v>40</v>
      </c>
      <c r="M490" t="n">
        <v>4</v>
      </c>
      <c r="N490" t="n">
        <v>61.24</v>
      </c>
      <c r="O490" t="n">
        <v>31027.6</v>
      </c>
      <c r="P490" t="n">
        <v>226.49</v>
      </c>
      <c r="Q490" t="n">
        <v>183.27</v>
      </c>
      <c r="R490" t="n">
        <v>31.37</v>
      </c>
      <c r="S490" t="n">
        <v>26.24</v>
      </c>
      <c r="T490" t="n">
        <v>1712.57</v>
      </c>
      <c r="U490" t="n">
        <v>0.84</v>
      </c>
      <c r="V490" t="n">
        <v>0.9</v>
      </c>
      <c r="W490" t="n">
        <v>2.95</v>
      </c>
      <c r="X490" t="n">
        <v>0.1</v>
      </c>
      <c r="Y490" t="n">
        <v>0.5</v>
      </c>
      <c r="Z490" t="n">
        <v>10</v>
      </c>
    </row>
    <row r="491">
      <c r="A491" t="n">
        <v>0</v>
      </c>
      <c r="B491" t="n">
        <v>55</v>
      </c>
      <c r="C491" t="inlineStr">
        <is>
          <t xml:space="preserve">CONCLUIDO	</t>
        </is>
      </c>
      <c r="D491" t="n">
        <v>3.9848</v>
      </c>
      <c r="E491" t="n">
        <v>25.1</v>
      </c>
      <c r="F491" t="n">
        <v>19.62</v>
      </c>
      <c r="G491" t="n">
        <v>8.289999999999999</v>
      </c>
      <c r="H491" t="n">
        <v>0.15</v>
      </c>
      <c r="I491" t="n">
        <v>142</v>
      </c>
      <c r="J491" t="n">
        <v>116.05</v>
      </c>
      <c r="K491" t="n">
        <v>43.4</v>
      </c>
      <c r="L491" t="n">
        <v>1</v>
      </c>
      <c r="M491" t="n">
        <v>140</v>
      </c>
      <c r="N491" t="n">
        <v>16.65</v>
      </c>
      <c r="O491" t="n">
        <v>14546.17</v>
      </c>
      <c r="P491" t="n">
        <v>197.04</v>
      </c>
      <c r="Q491" t="n">
        <v>183.35</v>
      </c>
      <c r="R491" t="n">
        <v>117.16</v>
      </c>
      <c r="S491" t="n">
        <v>26.24</v>
      </c>
      <c r="T491" t="n">
        <v>43926.45</v>
      </c>
      <c r="U491" t="n">
        <v>0.22</v>
      </c>
      <c r="V491" t="n">
        <v>0.78</v>
      </c>
      <c r="W491" t="n">
        <v>3.17</v>
      </c>
      <c r="X491" t="n">
        <v>2.86</v>
      </c>
      <c r="Y491" t="n">
        <v>0.5</v>
      </c>
      <c r="Z491" t="n">
        <v>10</v>
      </c>
    </row>
    <row r="492">
      <c r="A492" t="n">
        <v>1</v>
      </c>
      <c r="B492" t="n">
        <v>55</v>
      </c>
      <c r="C492" t="inlineStr">
        <is>
          <t xml:space="preserve">CONCLUIDO	</t>
        </is>
      </c>
      <c r="D492" t="n">
        <v>4.5997</v>
      </c>
      <c r="E492" t="n">
        <v>21.74</v>
      </c>
      <c r="F492" t="n">
        <v>18.08</v>
      </c>
      <c r="G492" t="n">
        <v>16.44</v>
      </c>
      <c r="H492" t="n">
        <v>0.3</v>
      </c>
      <c r="I492" t="n">
        <v>66</v>
      </c>
      <c r="J492" t="n">
        <v>117.34</v>
      </c>
      <c r="K492" t="n">
        <v>43.4</v>
      </c>
      <c r="L492" t="n">
        <v>2</v>
      </c>
      <c r="M492" t="n">
        <v>64</v>
      </c>
      <c r="N492" t="n">
        <v>16.94</v>
      </c>
      <c r="O492" t="n">
        <v>14705.49</v>
      </c>
      <c r="P492" t="n">
        <v>180.85</v>
      </c>
      <c r="Q492" t="n">
        <v>183.29</v>
      </c>
      <c r="R492" t="n">
        <v>69.11</v>
      </c>
      <c r="S492" t="n">
        <v>26.24</v>
      </c>
      <c r="T492" t="n">
        <v>20280.18</v>
      </c>
      <c r="U492" t="n">
        <v>0.38</v>
      </c>
      <c r="V492" t="n">
        <v>0.84</v>
      </c>
      <c r="W492" t="n">
        <v>3.06</v>
      </c>
      <c r="X492" t="n">
        <v>1.32</v>
      </c>
      <c r="Y492" t="n">
        <v>0.5</v>
      </c>
      <c r="Z492" t="n">
        <v>10</v>
      </c>
    </row>
    <row r="493">
      <c r="A493" t="n">
        <v>2</v>
      </c>
      <c r="B493" t="n">
        <v>55</v>
      </c>
      <c r="C493" t="inlineStr">
        <is>
          <t xml:space="preserve">CONCLUIDO	</t>
        </is>
      </c>
      <c r="D493" t="n">
        <v>4.8282</v>
      </c>
      <c r="E493" t="n">
        <v>20.71</v>
      </c>
      <c r="F493" t="n">
        <v>17.6</v>
      </c>
      <c r="G493" t="n">
        <v>24.56</v>
      </c>
      <c r="H493" t="n">
        <v>0.45</v>
      </c>
      <c r="I493" t="n">
        <v>43</v>
      </c>
      <c r="J493" t="n">
        <v>118.63</v>
      </c>
      <c r="K493" t="n">
        <v>43.4</v>
      </c>
      <c r="L493" t="n">
        <v>3</v>
      </c>
      <c r="M493" t="n">
        <v>41</v>
      </c>
      <c r="N493" t="n">
        <v>17.23</v>
      </c>
      <c r="O493" t="n">
        <v>14865.24</v>
      </c>
      <c r="P493" t="n">
        <v>175.28</v>
      </c>
      <c r="Q493" t="n">
        <v>183.28</v>
      </c>
      <c r="R493" t="n">
        <v>54.4</v>
      </c>
      <c r="S493" t="n">
        <v>26.24</v>
      </c>
      <c r="T493" t="n">
        <v>13040.19</v>
      </c>
      <c r="U493" t="n">
        <v>0.48</v>
      </c>
      <c r="V493" t="n">
        <v>0.86</v>
      </c>
      <c r="W493" t="n">
        <v>3.01</v>
      </c>
      <c r="X493" t="n">
        <v>0.84</v>
      </c>
      <c r="Y493" t="n">
        <v>0.5</v>
      </c>
      <c r="Z493" t="n">
        <v>10</v>
      </c>
    </row>
    <row r="494">
      <c r="A494" t="n">
        <v>3</v>
      </c>
      <c r="B494" t="n">
        <v>55</v>
      </c>
      <c r="C494" t="inlineStr">
        <is>
          <t xml:space="preserve">CONCLUIDO	</t>
        </is>
      </c>
      <c r="D494" t="n">
        <v>4.9435</v>
      </c>
      <c r="E494" t="n">
        <v>20.23</v>
      </c>
      <c r="F494" t="n">
        <v>17.38</v>
      </c>
      <c r="G494" t="n">
        <v>32.59</v>
      </c>
      <c r="H494" t="n">
        <v>0.59</v>
      </c>
      <c r="I494" t="n">
        <v>32</v>
      </c>
      <c r="J494" t="n">
        <v>119.93</v>
      </c>
      <c r="K494" t="n">
        <v>43.4</v>
      </c>
      <c r="L494" t="n">
        <v>4</v>
      </c>
      <c r="M494" t="n">
        <v>30</v>
      </c>
      <c r="N494" t="n">
        <v>17.53</v>
      </c>
      <c r="O494" t="n">
        <v>15025.44</v>
      </c>
      <c r="P494" t="n">
        <v>172.37</v>
      </c>
      <c r="Q494" t="n">
        <v>183.27</v>
      </c>
      <c r="R494" t="n">
        <v>47.49</v>
      </c>
      <c r="S494" t="n">
        <v>26.24</v>
      </c>
      <c r="T494" t="n">
        <v>9641.24</v>
      </c>
      <c r="U494" t="n">
        <v>0.55</v>
      </c>
      <c r="V494" t="n">
        <v>0.88</v>
      </c>
      <c r="W494" t="n">
        <v>3</v>
      </c>
      <c r="X494" t="n">
        <v>0.62</v>
      </c>
      <c r="Y494" t="n">
        <v>0.5</v>
      </c>
      <c r="Z494" t="n">
        <v>10</v>
      </c>
    </row>
    <row r="495">
      <c r="A495" t="n">
        <v>4</v>
      </c>
      <c r="B495" t="n">
        <v>55</v>
      </c>
      <c r="C495" t="inlineStr">
        <is>
          <t xml:space="preserve">CONCLUIDO	</t>
        </is>
      </c>
      <c r="D495" t="n">
        <v>5.0109</v>
      </c>
      <c r="E495" t="n">
        <v>19.96</v>
      </c>
      <c r="F495" t="n">
        <v>17.25</v>
      </c>
      <c r="G495" t="n">
        <v>39.81</v>
      </c>
      <c r="H495" t="n">
        <v>0.73</v>
      </c>
      <c r="I495" t="n">
        <v>26</v>
      </c>
      <c r="J495" t="n">
        <v>121.23</v>
      </c>
      <c r="K495" t="n">
        <v>43.4</v>
      </c>
      <c r="L495" t="n">
        <v>5</v>
      </c>
      <c r="M495" t="n">
        <v>24</v>
      </c>
      <c r="N495" t="n">
        <v>17.83</v>
      </c>
      <c r="O495" t="n">
        <v>15186.08</v>
      </c>
      <c r="P495" t="n">
        <v>170.28</v>
      </c>
      <c r="Q495" t="n">
        <v>183.28</v>
      </c>
      <c r="R495" t="n">
        <v>43.75</v>
      </c>
      <c r="S495" t="n">
        <v>26.24</v>
      </c>
      <c r="T495" t="n">
        <v>7802.97</v>
      </c>
      <c r="U495" t="n">
        <v>0.6</v>
      </c>
      <c r="V495" t="n">
        <v>0.88</v>
      </c>
      <c r="W495" t="n">
        <v>2.98</v>
      </c>
      <c r="X495" t="n">
        <v>0.49</v>
      </c>
      <c r="Y495" t="n">
        <v>0.5</v>
      </c>
      <c r="Z495" t="n">
        <v>10</v>
      </c>
    </row>
    <row r="496">
      <c r="A496" t="n">
        <v>5</v>
      </c>
      <c r="B496" t="n">
        <v>55</v>
      </c>
      <c r="C496" t="inlineStr">
        <is>
          <t xml:space="preserve">CONCLUIDO	</t>
        </is>
      </c>
      <c r="D496" t="n">
        <v>5.0573</v>
      </c>
      <c r="E496" t="n">
        <v>19.77</v>
      </c>
      <c r="F496" t="n">
        <v>17.16</v>
      </c>
      <c r="G496" t="n">
        <v>46.81</v>
      </c>
      <c r="H496" t="n">
        <v>0.86</v>
      </c>
      <c r="I496" t="n">
        <v>22</v>
      </c>
      <c r="J496" t="n">
        <v>122.54</v>
      </c>
      <c r="K496" t="n">
        <v>43.4</v>
      </c>
      <c r="L496" t="n">
        <v>6</v>
      </c>
      <c r="M496" t="n">
        <v>20</v>
      </c>
      <c r="N496" t="n">
        <v>18.14</v>
      </c>
      <c r="O496" t="n">
        <v>15347.16</v>
      </c>
      <c r="P496" t="n">
        <v>168.82</v>
      </c>
      <c r="Q496" t="n">
        <v>183.29</v>
      </c>
      <c r="R496" t="n">
        <v>41.17</v>
      </c>
      <c r="S496" t="n">
        <v>26.24</v>
      </c>
      <c r="T496" t="n">
        <v>6529.59</v>
      </c>
      <c r="U496" t="n">
        <v>0.64</v>
      </c>
      <c r="V496" t="n">
        <v>0.89</v>
      </c>
      <c r="W496" t="n">
        <v>2.97</v>
      </c>
      <c r="X496" t="n">
        <v>0.41</v>
      </c>
      <c r="Y496" t="n">
        <v>0.5</v>
      </c>
      <c r="Z496" t="n">
        <v>10</v>
      </c>
    </row>
    <row r="497">
      <c r="A497" t="n">
        <v>6</v>
      </c>
      <c r="B497" t="n">
        <v>55</v>
      </c>
      <c r="C497" t="inlineStr">
        <is>
          <t xml:space="preserve">CONCLUIDO	</t>
        </is>
      </c>
      <c r="D497" t="n">
        <v>5.0884</v>
      </c>
      <c r="E497" t="n">
        <v>19.65</v>
      </c>
      <c r="F497" t="n">
        <v>17.11</v>
      </c>
      <c r="G497" t="n">
        <v>54.05</v>
      </c>
      <c r="H497" t="n">
        <v>1</v>
      </c>
      <c r="I497" t="n">
        <v>19</v>
      </c>
      <c r="J497" t="n">
        <v>123.85</v>
      </c>
      <c r="K497" t="n">
        <v>43.4</v>
      </c>
      <c r="L497" t="n">
        <v>7</v>
      </c>
      <c r="M497" t="n">
        <v>17</v>
      </c>
      <c r="N497" t="n">
        <v>18.45</v>
      </c>
      <c r="O497" t="n">
        <v>15508.69</v>
      </c>
      <c r="P497" t="n">
        <v>167.72</v>
      </c>
      <c r="Q497" t="n">
        <v>183.27</v>
      </c>
      <c r="R497" t="n">
        <v>39.18</v>
      </c>
      <c r="S497" t="n">
        <v>26.24</v>
      </c>
      <c r="T497" t="n">
        <v>5552.51</v>
      </c>
      <c r="U497" t="n">
        <v>0.67</v>
      </c>
      <c r="V497" t="n">
        <v>0.89</v>
      </c>
      <c r="W497" t="n">
        <v>2.97</v>
      </c>
      <c r="X497" t="n">
        <v>0.36</v>
      </c>
      <c r="Y497" t="n">
        <v>0.5</v>
      </c>
      <c r="Z497" t="n">
        <v>10</v>
      </c>
    </row>
    <row r="498">
      <c r="A498" t="n">
        <v>7</v>
      </c>
      <c r="B498" t="n">
        <v>55</v>
      </c>
      <c r="C498" t="inlineStr">
        <is>
          <t xml:space="preserve">CONCLUIDO	</t>
        </is>
      </c>
      <c r="D498" t="n">
        <v>5.1234</v>
      </c>
      <c r="E498" t="n">
        <v>19.52</v>
      </c>
      <c r="F498" t="n">
        <v>17.05</v>
      </c>
      <c r="G498" t="n">
        <v>63.94</v>
      </c>
      <c r="H498" t="n">
        <v>1.13</v>
      </c>
      <c r="I498" t="n">
        <v>16</v>
      </c>
      <c r="J498" t="n">
        <v>125.16</v>
      </c>
      <c r="K498" t="n">
        <v>43.4</v>
      </c>
      <c r="L498" t="n">
        <v>8</v>
      </c>
      <c r="M498" t="n">
        <v>14</v>
      </c>
      <c r="N498" t="n">
        <v>18.76</v>
      </c>
      <c r="O498" t="n">
        <v>15670.68</v>
      </c>
      <c r="P498" t="n">
        <v>166.34</v>
      </c>
      <c r="Q498" t="n">
        <v>183.3</v>
      </c>
      <c r="R498" t="n">
        <v>37.43</v>
      </c>
      <c r="S498" t="n">
        <v>26.24</v>
      </c>
      <c r="T498" t="n">
        <v>4693.49</v>
      </c>
      <c r="U498" t="n">
        <v>0.7</v>
      </c>
      <c r="V498" t="n">
        <v>0.89</v>
      </c>
      <c r="W498" t="n">
        <v>2.97</v>
      </c>
      <c r="X498" t="n">
        <v>0.3</v>
      </c>
      <c r="Y498" t="n">
        <v>0.5</v>
      </c>
      <c r="Z498" t="n">
        <v>10</v>
      </c>
    </row>
    <row r="499">
      <c r="A499" t="n">
        <v>8</v>
      </c>
      <c r="B499" t="n">
        <v>55</v>
      </c>
      <c r="C499" t="inlineStr">
        <is>
          <t xml:space="preserve">CONCLUIDO	</t>
        </is>
      </c>
      <c r="D499" t="n">
        <v>5.1366</v>
      </c>
      <c r="E499" t="n">
        <v>19.47</v>
      </c>
      <c r="F499" t="n">
        <v>17.03</v>
      </c>
      <c r="G499" t="n">
        <v>68.09999999999999</v>
      </c>
      <c r="H499" t="n">
        <v>1.26</v>
      </c>
      <c r="I499" t="n">
        <v>15</v>
      </c>
      <c r="J499" t="n">
        <v>126.48</v>
      </c>
      <c r="K499" t="n">
        <v>43.4</v>
      </c>
      <c r="L499" t="n">
        <v>9</v>
      </c>
      <c r="M499" t="n">
        <v>13</v>
      </c>
      <c r="N499" t="n">
        <v>19.08</v>
      </c>
      <c r="O499" t="n">
        <v>15833.12</v>
      </c>
      <c r="P499" t="n">
        <v>165.36</v>
      </c>
      <c r="Q499" t="n">
        <v>183.26</v>
      </c>
      <c r="R499" t="n">
        <v>36.63</v>
      </c>
      <c r="S499" t="n">
        <v>26.24</v>
      </c>
      <c r="T499" t="n">
        <v>4296.48</v>
      </c>
      <c r="U499" t="n">
        <v>0.72</v>
      </c>
      <c r="V499" t="n">
        <v>0.89</v>
      </c>
      <c r="W499" t="n">
        <v>2.96</v>
      </c>
      <c r="X499" t="n">
        <v>0.27</v>
      </c>
      <c r="Y499" t="n">
        <v>0.5</v>
      </c>
      <c r="Z499" t="n">
        <v>10</v>
      </c>
    </row>
    <row r="500">
      <c r="A500" t="n">
        <v>9</v>
      </c>
      <c r="B500" t="n">
        <v>55</v>
      </c>
      <c r="C500" t="inlineStr">
        <is>
          <t xml:space="preserve">CONCLUIDO	</t>
        </is>
      </c>
      <c r="D500" t="n">
        <v>5.1549</v>
      </c>
      <c r="E500" t="n">
        <v>19.4</v>
      </c>
      <c r="F500" t="n">
        <v>17</v>
      </c>
      <c r="G500" t="n">
        <v>78.48</v>
      </c>
      <c r="H500" t="n">
        <v>1.38</v>
      </c>
      <c r="I500" t="n">
        <v>13</v>
      </c>
      <c r="J500" t="n">
        <v>127.8</v>
      </c>
      <c r="K500" t="n">
        <v>43.4</v>
      </c>
      <c r="L500" t="n">
        <v>10</v>
      </c>
      <c r="M500" t="n">
        <v>11</v>
      </c>
      <c r="N500" t="n">
        <v>19.4</v>
      </c>
      <c r="O500" t="n">
        <v>15996.02</v>
      </c>
      <c r="P500" t="n">
        <v>164.77</v>
      </c>
      <c r="Q500" t="n">
        <v>183.29</v>
      </c>
      <c r="R500" t="n">
        <v>35.94</v>
      </c>
      <c r="S500" t="n">
        <v>26.24</v>
      </c>
      <c r="T500" t="n">
        <v>3959.24</v>
      </c>
      <c r="U500" t="n">
        <v>0.73</v>
      </c>
      <c r="V500" t="n">
        <v>0.89</v>
      </c>
      <c r="W500" t="n">
        <v>2.96</v>
      </c>
      <c r="X500" t="n">
        <v>0.25</v>
      </c>
      <c r="Y500" t="n">
        <v>0.5</v>
      </c>
      <c r="Z500" t="n">
        <v>10</v>
      </c>
    </row>
    <row r="501">
      <c r="A501" t="n">
        <v>10</v>
      </c>
      <c r="B501" t="n">
        <v>55</v>
      </c>
      <c r="C501" t="inlineStr">
        <is>
          <t xml:space="preserve">CONCLUIDO	</t>
        </is>
      </c>
      <c r="D501" t="n">
        <v>5.1687</v>
      </c>
      <c r="E501" t="n">
        <v>19.35</v>
      </c>
      <c r="F501" t="n">
        <v>16.98</v>
      </c>
      <c r="G501" t="n">
        <v>84.88</v>
      </c>
      <c r="H501" t="n">
        <v>1.5</v>
      </c>
      <c r="I501" t="n">
        <v>12</v>
      </c>
      <c r="J501" t="n">
        <v>129.13</v>
      </c>
      <c r="K501" t="n">
        <v>43.4</v>
      </c>
      <c r="L501" t="n">
        <v>11</v>
      </c>
      <c r="M501" t="n">
        <v>10</v>
      </c>
      <c r="N501" t="n">
        <v>19.73</v>
      </c>
      <c r="O501" t="n">
        <v>16159.39</v>
      </c>
      <c r="P501" t="n">
        <v>163.62</v>
      </c>
      <c r="Q501" t="n">
        <v>183.26</v>
      </c>
      <c r="R501" t="n">
        <v>35.11</v>
      </c>
      <c r="S501" t="n">
        <v>26.24</v>
      </c>
      <c r="T501" t="n">
        <v>3552.71</v>
      </c>
      <c r="U501" t="n">
        <v>0.75</v>
      </c>
      <c r="V501" t="n">
        <v>0.9</v>
      </c>
      <c r="W501" t="n">
        <v>2.96</v>
      </c>
      <c r="X501" t="n">
        <v>0.22</v>
      </c>
      <c r="Y501" t="n">
        <v>0.5</v>
      </c>
      <c r="Z501" t="n">
        <v>10</v>
      </c>
    </row>
    <row r="502">
      <c r="A502" t="n">
        <v>11</v>
      </c>
      <c r="B502" t="n">
        <v>55</v>
      </c>
      <c r="C502" t="inlineStr">
        <is>
          <t xml:space="preserve">CONCLUIDO	</t>
        </is>
      </c>
      <c r="D502" t="n">
        <v>5.1816</v>
      </c>
      <c r="E502" t="n">
        <v>19.3</v>
      </c>
      <c r="F502" t="n">
        <v>16.95</v>
      </c>
      <c r="G502" t="n">
        <v>92.47</v>
      </c>
      <c r="H502" t="n">
        <v>1.63</v>
      </c>
      <c r="I502" t="n">
        <v>11</v>
      </c>
      <c r="J502" t="n">
        <v>130.45</v>
      </c>
      <c r="K502" t="n">
        <v>43.4</v>
      </c>
      <c r="L502" t="n">
        <v>12</v>
      </c>
      <c r="M502" t="n">
        <v>9</v>
      </c>
      <c r="N502" t="n">
        <v>20.05</v>
      </c>
      <c r="O502" t="n">
        <v>16323.22</v>
      </c>
      <c r="P502" t="n">
        <v>162.36</v>
      </c>
      <c r="Q502" t="n">
        <v>183.29</v>
      </c>
      <c r="R502" t="n">
        <v>34.35</v>
      </c>
      <c r="S502" t="n">
        <v>26.24</v>
      </c>
      <c r="T502" t="n">
        <v>3174.48</v>
      </c>
      <c r="U502" t="n">
        <v>0.76</v>
      </c>
      <c r="V502" t="n">
        <v>0.9</v>
      </c>
      <c r="W502" t="n">
        <v>2.96</v>
      </c>
      <c r="X502" t="n">
        <v>0.2</v>
      </c>
      <c r="Y502" t="n">
        <v>0.5</v>
      </c>
      <c r="Z502" t="n">
        <v>10</v>
      </c>
    </row>
    <row r="503">
      <c r="A503" t="n">
        <v>12</v>
      </c>
      <c r="B503" t="n">
        <v>55</v>
      </c>
      <c r="C503" t="inlineStr">
        <is>
          <t xml:space="preserve">CONCLUIDO	</t>
        </is>
      </c>
      <c r="D503" t="n">
        <v>5.1949</v>
      </c>
      <c r="E503" t="n">
        <v>19.25</v>
      </c>
      <c r="F503" t="n">
        <v>16.93</v>
      </c>
      <c r="G503" t="n">
        <v>101.56</v>
      </c>
      <c r="H503" t="n">
        <v>1.74</v>
      </c>
      <c r="I503" t="n">
        <v>10</v>
      </c>
      <c r="J503" t="n">
        <v>131.79</v>
      </c>
      <c r="K503" t="n">
        <v>43.4</v>
      </c>
      <c r="L503" t="n">
        <v>13</v>
      </c>
      <c r="M503" t="n">
        <v>8</v>
      </c>
      <c r="N503" t="n">
        <v>20.39</v>
      </c>
      <c r="O503" t="n">
        <v>16487.53</v>
      </c>
      <c r="P503" t="n">
        <v>161.71</v>
      </c>
      <c r="Q503" t="n">
        <v>183.27</v>
      </c>
      <c r="R503" t="n">
        <v>33.62</v>
      </c>
      <c r="S503" t="n">
        <v>26.24</v>
      </c>
      <c r="T503" t="n">
        <v>2815.92</v>
      </c>
      <c r="U503" t="n">
        <v>0.78</v>
      </c>
      <c r="V503" t="n">
        <v>0.9</v>
      </c>
      <c r="W503" t="n">
        <v>2.95</v>
      </c>
      <c r="X503" t="n">
        <v>0.17</v>
      </c>
      <c r="Y503" t="n">
        <v>0.5</v>
      </c>
      <c r="Z503" t="n">
        <v>10</v>
      </c>
    </row>
    <row r="504">
      <c r="A504" t="n">
        <v>13</v>
      </c>
      <c r="B504" t="n">
        <v>55</v>
      </c>
      <c r="C504" t="inlineStr">
        <is>
          <t xml:space="preserve">CONCLUIDO	</t>
        </is>
      </c>
      <c r="D504" t="n">
        <v>5.1935</v>
      </c>
      <c r="E504" t="n">
        <v>19.25</v>
      </c>
      <c r="F504" t="n">
        <v>16.93</v>
      </c>
      <c r="G504" t="n">
        <v>101.59</v>
      </c>
      <c r="H504" t="n">
        <v>1.86</v>
      </c>
      <c r="I504" t="n">
        <v>10</v>
      </c>
      <c r="J504" t="n">
        <v>133.12</v>
      </c>
      <c r="K504" t="n">
        <v>43.4</v>
      </c>
      <c r="L504" t="n">
        <v>14</v>
      </c>
      <c r="M504" t="n">
        <v>8</v>
      </c>
      <c r="N504" t="n">
        <v>20.72</v>
      </c>
      <c r="O504" t="n">
        <v>16652.31</v>
      </c>
      <c r="P504" t="n">
        <v>161.09</v>
      </c>
      <c r="Q504" t="n">
        <v>183.27</v>
      </c>
      <c r="R504" t="n">
        <v>33.63</v>
      </c>
      <c r="S504" t="n">
        <v>26.24</v>
      </c>
      <c r="T504" t="n">
        <v>2823.61</v>
      </c>
      <c r="U504" t="n">
        <v>0.78</v>
      </c>
      <c r="V504" t="n">
        <v>0.9</v>
      </c>
      <c r="W504" t="n">
        <v>2.96</v>
      </c>
      <c r="X504" t="n">
        <v>0.18</v>
      </c>
      <c r="Y504" t="n">
        <v>0.5</v>
      </c>
      <c r="Z504" t="n">
        <v>10</v>
      </c>
    </row>
    <row r="505">
      <c r="A505" t="n">
        <v>14</v>
      </c>
      <c r="B505" t="n">
        <v>55</v>
      </c>
      <c r="C505" t="inlineStr">
        <is>
          <t xml:space="preserve">CONCLUIDO	</t>
        </is>
      </c>
      <c r="D505" t="n">
        <v>5.2041</v>
      </c>
      <c r="E505" t="n">
        <v>19.22</v>
      </c>
      <c r="F505" t="n">
        <v>16.92</v>
      </c>
      <c r="G505" t="n">
        <v>112.78</v>
      </c>
      <c r="H505" t="n">
        <v>1.97</v>
      </c>
      <c r="I505" t="n">
        <v>9</v>
      </c>
      <c r="J505" t="n">
        <v>134.46</v>
      </c>
      <c r="K505" t="n">
        <v>43.4</v>
      </c>
      <c r="L505" t="n">
        <v>15</v>
      </c>
      <c r="M505" t="n">
        <v>7</v>
      </c>
      <c r="N505" t="n">
        <v>21.06</v>
      </c>
      <c r="O505" t="n">
        <v>16817.7</v>
      </c>
      <c r="P505" t="n">
        <v>160.22</v>
      </c>
      <c r="Q505" t="n">
        <v>183.28</v>
      </c>
      <c r="R505" t="n">
        <v>33.25</v>
      </c>
      <c r="S505" t="n">
        <v>26.24</v>
      </c>
      <c r="T505" t="n">
        <v>2638.37</v>
      </c>
      <c r="U505" t="n">
        <v>0.79</v>
      </c>
      <c r="V505" t="n">
        <v>0.9</v>
      </c>
      <c r="W505" t="n">
        <v>2.95</v>
      </c>
      <c r="X505" t="n">
        <v>0.16</v>
      </c>
      <c r="Y505" t="n">
        <v>0.5</v>
      </c>
      <c r="Z505" t="n">
        <v>10</v>
      </c>
    </row>
    <row r="506">
      <c r="A506" t="n">
        <v>15</v>
      </c>
      <c r="B506" t="n">
        <v>55</v>
      </c>
      <c r="C506" t="inlineStr">
        <is>
          <t xml:space="preserve">CONCLUIDO	</t>
        </is>
      </c>
      <c r="D506" t="n">
        <v>5.2048</v>
      </c>
      <c r="E506" t="n">
        <v>19.21</v>
      </c>
      <c r="F506" t="n">
        <v>16.91</v>
      </c>
      <c r="G506" t="n">
        <v>112.76</v>
      </c>
      <c r="H506" t="n">
        <v>2.08</v>
      </c>
      <c r="I506" t="n">
        <v>9</v>
      </c>
      <c r="J506" t="n">
        <v>135.81</v>
      </c>
      <c r="K506" t="n">
        <v>43.4</v>
      </c>
      <c r="L506" t="n">
        <v>16</v>
      </c>
      <c r="M506" t="n">
        <v>7</v>
      </c>
      <c r="N506" t="n">
        <v>21.41</v>
      </c>
      <c r="O506" t="n">
        <v>16983.46</v>
      </c>
      <c r="P506" t="n">
        <v>159.38</v>
      </c>
      <c r="Q506" t="n">
        <v>183.26</v>
      </c>
      <c r="R506" t="n">
        <v>33.25</v>
      </c>
      <c r="S506" t="n">
        <v>26.24</v>
      </c>
      <c r="T506" t="n">
        <v>2638.8</v>
      </c>
      <c r="U506" t="n">
        <v>0.79</v>
      </c>
      <c r="V506" t="n">
        <v>0.9</v>
      </c>
      <c r="W506" t="n">
        <v>2.95</v>
      </c>
      <c r="X506" t="n">
        <v>0.16</v>
      </c>
      <c r="Y506" t="n">
        <v>0.5</v>
      </c>
      <c r="Z506" t="n">
        <v>10</v>
      </c>
    </row>
    <row r="507">
      <c r="A507" t="n">
        <v>16</v>
      </c>
      <c r="B507" t="n">
        <v>55</v>
      </c>
      <c r="C507" t="inlineStr">
        <is>
          <t xml:space="preserve">CONCLUIDO	</t>
        </is>
      </c>
      <c r="D507" t="n">
        <v>5.216</v>
      </c>
      <c r="E507" t="n">
        <v>19.17</v>
      </c>
      <c r="F507" t="n">
        <v>16.9</v>
      </c>
      <c r="G507" t="n">
        <v>126.72</v>
      </c>
      <c r="H507" t="n">
        <v>2.19</v>
      </c>
      <c r="I507" t="n">
        <v>8</v>
      </c>
      <c r="J507" t="n">
        <v>137.15</v>
      </c>
      <c r="K507" t="n">
        <v>43.4</v>
      </c>
      <c r="L507" t="n">
        <v>17</v>
      </c>
      <c r="M507" t="n">
        <v>6</v>
      </c>
      <c r="N507" t="n">
        <v>21.75</v>
      </c>
      <c r="O507" t="n">
        <v>17149.71</v>
      </c>
      <c r="P507" t="n">
        <v>158.92</v>
      </c>
      <c r="Q507" t="n">
        <v>183.26</v>
      </c>
      <c r="R507" t="n">
        <v>32.56</v>
      </c>
      <c r="S507" t="n">
        <v>26.24</v>
      </c>
      <c r="T507" t="n">
        <v>2297.32</v>
      </c>
      <c r="U507" t="n">
        <v>0.8100000000000001</v>
      </c>
      <c r="V507" t="n">
        <v>0.9</v>
      </c>
      <c r="W507" t="n">
        <v>2.95</v>
      </c>
      <c r="X507" t="n">
        <v>0.14</v>
      </c>
      <c r="Y507" t="n">
        <v>0.5</v>
      </c>
      <c r="Z507" t="n">
        <v>10</v>
      </c>
    </row>
    <row r="508">
      <c r="A508" t="n">
        <v>17</v>
      </c>
      <c r="B508" t="n">
        <v>55</v>
      </c>
      <c r="C508" t="inlineStr">
        <is>
          <t xml:space="preserve">CONCLUIDO	</t>
        </is>
      </c>
      <c r="D508" t="n">
        <v>5.2163</v>
      </c>
      <c r="E508" t="n">
        <v>19.17</v>
      </c>
      <c r="F508" t="n">
        <v>16.9</v>
      </c>
      <c r="G508" t="n">
        <v>126.71</v>
      </c>
      <c r="H508" t="n">
        <v>2.3</v>
      </c>
      <c r="I508" t="n">
        <v>8</v>
      </c>
      <c r="J508" t="n">
        <v>138.51</v>
      </c>
      <c r="K508" t="n">
        <v>43.4</v>
      </c>
      <c r="L508" t="n">
        <v>18</v>
      </c>
      <c r="M508" t="n">
        <v>6</v>
      </c>
      <c r="N508" t="n">
        <v>22.11</v>
      </c>
      <c r="O508" t="n">
        <v>17316.45</v>
      </c>
      <c r="P508" t="n">
        <v>158.3</v>
      </c>
      <c r="Q508" t="n">
        <v>183.26</v>
      </c>
      <c r="R508" t="n">
        <v>32.58</v>
      </c>
      <c r="S508" t="n">
        <v>26.24</v>
      </c>
      <c r="T508" t="n">
        <v>2308.02</v>
      </c>
      <c r="U508" t="n">
        <v>0.8100000000000001</v>
      </c>
      <c r="V508" t="n">
        <v>0.9</v>
      </c>
      <c r="W508" t="n">
        <v>2.95</v>
      </c>
      <c r="X508" t="n">
        <v>0.14</v>
      </c>
      <c r="Y508" t="n">
        <v>0.5</v>
      </c>
      <c r="Z508" t="n">
        <v>10</v>
      </c>
    </row>
    <row r="509">
      <c r="A509" t="n">
        <v>18</v>
      </c>
      <c r="B509" t="n">
        <v>55</v>
      </c>
      <c r="C509" t="inlineStr">
        <is>
          <t xml:space="preserve">CONCLUIDO	</t>
        </is>
      </c>
      <c r="D509" t="n">
        <v>5.2297</v>
      </c>
      <c r="E509" t="n">
        <v>19.12</v>
      </c>
      <c r="F509" t="n">
        <v>16.87</v>
      </c>
      <c r="G509" t="n">
        <v>144.6</v>
      </c>
      <c r="H509" t="n">
        <v>2.4</v>
      </c>
      <c r="I509" t="n">
        <v>7</v>
      </c>
      <c r="J509" t="n">
        <v>139.86</v>
      </c>
      <c r="K509" t="n">
        <v>43.4</v>
      </c>
      <c r="L509" t="n">
        <v>19</v>
      </c>
      <c r="M509" t="n">
        <v>5</v>
      </c>
      <c r="N509" t="n">
        <v>22.46</v>
      </c>
      <c r="O509" t="n">
        <v>17483.7</v>
      </c>
      <c r="P509" t="n">
        <v>157.02</v>
      </c>
      <c r="Q509" t="n">
        <v>183.27</v>
      </c>
      <c r="R509" t="n">
        <v>31.8</v>
      </c>
      <c r="S509" t="n">
        <v>26.24</v>
      </c>
      <c r="T509" t="n">
        <v>1921.88</v>
      </c>
      <c r="U509" t="n">
        <v>0.83</v>
      </c>
      <c r="V509" t="n">
        <v>0.9</v>
      </c>
      <c r="W509" t="n">
        <v>2.95</v>
      </c>
      <c r="X509" t="n">
        <v>0.11</v>
      </c>
      <c r="Y509" t="n">
        <v>0.5</v>
      </c>
      <c r="Z509" t="n">
        <v>10</v>
      </c>
    </row>
    <row r="510">
      <c r="A510" t="n">
        <v>19</v>
      </c>
      <c r="B510" t="n">
        <v>55</v>
      </c>
      <c r="C510" t="inlineStr">
        <is>
          <t xml:space="preserve">CONCLUIDO	</t>
        </is>
      </c>
      <c r="D510" t="n">
        <v>5.2271</v>
      </c>
      <c r="E510" t="n">
        <v>19.13</v>
      </c>
      <c r="F510" t="n">
        <v>16.88</v>
      </c>
      <c r="G510" t="n">
        <v>144.68</v>
      </c>
      <c r="H510" t="n">
        <v>2.5</v>
      </c>
      <c r="I510" t="n">
        <v>7</v>
      </c>
      <c r="J510" t="n">
        <v>141.22</v>
      </c>
      <c r="K510" t="n">
        <v>43.4</v>
      </c>
      <c r="L510" t="n">
        <v>20</v>
      </c>
      <c r="M510" t="n">
        <v>5</v>
      </c>
      <c r="N510" t="n">
        <v>22.82</v>
      </c>
      <c r="O510" t="n">
        <v>17651.44</v>
      </c>
      <c r="P510" t="n">
        <v>157.26</v>
      </c>
      <c r="Q510" t="n">
        <v>183.27</v>
      </c>
      <c r="R510" t="n">
        <v>32.11</v>
      </c>
      <c r="S510" t="n">
        <v>26.24</v>
      </c>
      <c r="T510" t="n">
        <v>2074.03</v>
      </c>
      <c r="U510" t="n">
        <v>0.82</v>
      </c>
      <c r="V510" t="n">
        <v>0.9</v>
      </c>
      <c r="W510" t="n">
        <v>2.95</v>
      </c>
      <c r="X510" t="n">
        <v>0.12</v>
      </c>
      <c r="Y510" t="n">
        <v>0.5</v>
      </c>
      <c r="Z510" t="n">
        <v>10</v>
      </c>
    </row>
    <row r="511">
      <c r="A511" t="n">
        <v>20</v>
      </c>
      <c r="B511" t="n">
        <v>55</v>
      </c>
      <c r="C511" t="inlineStr">
        <is>
          <t xml:space="preserve">CONCLUIDO	</t>
        </is>
      </c>
      <c r="D511" t="n">
        <v>5.2285</v>
      </c>
      <c r="E511" t="n">
        <v>19.13</v>
      </c>
      <c r="F511" t="n">
        <v>16.87</v>
      </c>
      <c r="G511" t="n">
        <v>144.64</v>
      </c>
      <c r="H511" t="n">
        <v>2.61</v>
      </c>
      <c r="I511" t="n">
        <v>7</v>
      </c>
      <c r="J511" t="n">
        <v>142.59</v>
      </c>
      <c r="K511" t="n">
        <v>43.4</v>
      </c>
      <c r="L511" t="n">
        <v>21</v>
      </c>
      <c r="M511" t="n">
        <v>5</v>
      </c>
      <c r="N511" t="n">
        <v>23.19</v>
      </c>
      <c r="O511" t="n">
        <v>17819.69</v>
      </c>
      <c r="P511" t="n">
        <v>155.74</v>
      </c>
      <c r="Q511" t="n">
        <v>183.26</v>
      </c>
      <c r="R511" t="n">
        <v>32.01</v>
      </c>
      <c r="S511" t="n">
        <v>26.24</v>
      </c>
      <c r="T511" t="n">
        <v>2027.5</v>
      </c>
      <c r="U511" t="n">
        <v>0.82</v>
      </c>
      <c r="V511" t="n">
        <v>0.9</v>
      </c>
      <c r="W511" t="n">
        <v>2.95</v>
      </c>
      <c r="X511" t="n">
        <v>0.12</v>
      </c>
      <c r="Y511" t="n">
        <v>0.5</v>
      </c>
      <c r="Z511" t="n">
        <v>10</v>
      </c>
    </row>
    <row r="512">
      <c r="A512" t="n">
        <v>21</v>
      </c>
      <c r="B512" t="n">
        <v>55</v>
      </c>
      <c r="C512" t="inlineStr">
        <is>
          <t xml:space="preserve">CONCLUIDO	</t>
        </is>
      </c>
      <c r="D512" t="n">
        <v>5.2406</v>
      </c>
      <c r="E512" t="n">
        <v>19.08</v>
      </c>
      <c r="F512" t="n">
        <v>16.85</v>
      </c>
      <c r="G512" t="n">
        <v>168.54</v>
      </c>
      <c r="H512" t="n">
        <v>2.7</v>
      </c>
      <c r="I512" t="n">
        <v>6</v>
      </c>
      <c r="J512" t="n">
        <v>143.96</v>
      </c>
      <c r="K512" t="n">
        <v>43.4</v>
      </c>
      <c r="L512" t="n">
        <v>22</v>
      </c>
      <c r="M512" t="n">
        <v>4</v>
      </c>
      <c r="N512" t="n">
        <v>23.56</v>
      </c>
      <c r="O512" t="n">
        <v>17988.46</v>
      </c>
      <c r="P512" t="n">
        <v>153.7</v>
      </c>
      <c r="Q512" t="n">
        <v>183.26</v>
      </c>
      <c r="R512" t="n">
        <v>31.36</v>
      </c>
      <c r="S512" t="n">
        <v>26.24</v>
      </c>
      <c r="T512" t="n">
        <v>1707.21</v>
      </c>
      <c r="U512" t="n">
        <v>0.84</v>
      </c>
      <c r="V512" t="n">
        <v>0.9</v>
      </c>
      <c r="W512" t="n">
        <v>2.95</v>
      </c>
      <c r="X512" t="n">
        <v>0.1</v>
      </c>
      <c r="Y512" t="n">
        <v>0.5</v>
      </c>
      <c r="Z512" t="n">
        <v>10</v>
      </c>
    </row>
    <row r="513">
      <c r="A513" t="n">
        <v>22</v>
      </c>
      <c r="B513" t="n">
        <v>55</v>
      </c>
      <c r="C513" t="inlineStr">
        <is>
          <t xml:space="preserve">CONCLUIDO	</t>
        </is>
      </c>
      <c r="D513" t="n">
        <v>5.2416</v>
      </c>
      <c r="E513" t="n">
        <v>19.08</v>
      </c>
      <c r="F513" t="n">
        <v>16.85</v>
      </c>
      <c r="G513" t="n">
        <v>168.51</v>
      </c>
      <c r="H513" t="n">
        <v>2.8</v>
      </c>
      <c r="I513" t="n">
        <v>6</v>
      </c>
      <c r="J513" t="n">
        <v>145.33</v>
      </c>
      <c r="K513" t="n">
        <v>43.4</v>
      </c>
      <c r="L513" t="n">
        <v>23</v>
      </c>
      <c r="M513" t="n">
        <v>4</v>
      </c>
      <c r="N513" t="n">
        <v>23.93</v>
      </c>
      <c r="O513" t="n">
        <v>18157.74</v>
      </c>
      <c r="P513" t="n">
        <v>154.44</v>
      </c>
      <c r="Q513" t="n">
        <v>183.26</v>
      </c>
      <c r="R513" t="n">
        <v>31.16</v>
      </c>
      <c r="S513" t="n">
        <v>26.24</v>
      </c>
      <c r="T513" t="n">
        <v>1607.09</v>
      </c>
      <c r="U513" t="n">
        <v>0.84</v>
      </c>
      <c r="V513" t="n">
        <v>0.9</v>
      </c>
      <c r="W513" t="n">
        <v>2.95</v>
      </c>
      <c r="X513" t="n">
        <v>0.1</v>
      </c>
      <c r="Y513" t="n">
        <v>0.5</v>
      </c>
      <c r="Z513" t="n">
        <v>10</v>
      </c>
    </row>
    <row r="514">
      <c r="A514" t="n">
        <v>23</v>
      </c>
      <c r="B514" t="n">
        <v>55</v>
      </c>
      <c r="C514" t="inlineStr">
        <is>
          <t xml:space="preserve">CONCLUIDO	</t>
        </is>
      </c>
      <c r="D514" t="n">
        <v>5.2425</v>
      </c>
      <c r="E514" t="n">
        <v>19.07</v>
      </c>
      <c r="F514" t="n">
        <v>16.85</v>
      </c>
      <c r="G514" t="n">
        <v>168.47</v>
      </c>
      <c r="H514" t="n">
        <v>2.89</v>
      </c>
      <c r="I514" t="n">
        <v>6</v>
      </c>
      <c r="J514" t="n">
        <v>146.7</v>
      </c>
      <c r="K514" t="n">
        <v>43.4</v>
      </c>
      <c r="L514" t="n">
        <v>24</v>
      </c>
      <c r="M514" t="n">
        <v>4</v>
      </c>
      <c r="N514" t="n">
        <v>24.3</v>
      </c>
      <c r="O514" t="n">
        <v>18327.54</v>
      </c>
      <c r="P514" t="n">
        <v>154.42</v>
      </c>
      <c r="Q514" t="n">
        <v>183.27</v>
      </c>
      <c r="R514" t="n">
        <v>31.15</v>
      </c>
      <c r="S514" t="n">
        <v>26.24</v>
      </c>
      <c r="T514" t="n">
        <v>1601.58</v>
      </c>
      <c r="U514" t="n">
        <v>0.84</v>
      </c>
      <c r="V514" t="n">
        <v>0.9</v>
      </c>
      <c r="W514" t="n">
        <v>2.95</v>
      </c>
      <c r="X514" t="n">
        <v>0.09</v>
      </c>
      <c r="Y514" t="n">
        <v>0.5</v>
      </c>
      <c r="Z514" t="n">
        <v>10</v>
      </c>
    </row>
    <row r="515">
      <c r="A515" t="n">
        <v>24</v>
      </c>
      <c r="B515" t="n">
        <v>55</v>
      </c>
      <c r="C515" t="inlineStr">
        <is>
          <t xml:space="preserve">CONCLUIDO	</t>
        </is>
      </c>
      <c r="D515" t="n">
        <v>5.2418</v>
      </c>
      <c r="E515" t="n">
        <v>19.08</v>
      </c>
      <c r="F515" t="n">
        <v>16.85</v>
      </c>
      <c r="G515" t="n">
        <v>168.5</v>
      </c>
      <c r="H515" t="n">
        <v>2.99</v>
      </c>
      <c r="I515" t="n">
        <v>6</v>
      </c>
      <c r="J515" t="n">
        <v>148.09</v>
      </c>
      <c r="K515" t="n">
        <v>43.4</v>
      </c>
      <c r="L515" t="n">
        <v>25</v>
      </c>
      <c r="M515" t="n">
        <v>4</v>
      </c>
      <c r="N515" t="n">
        <v>24.69</v>
      </c>
      <c r="O515" t="n">
        <v>18497.87</v>
      </c>
      <c r="P515" t="n">
        <v>153.64</v>
      </c>
      <c r="Q515" t="n">
        <v>183.27</v>
      </c>
      <c r="R515" t="n">
        <v>31.28</v>
      </c>
      <c r="S515" t="n">
        <v>26.24</v>
      </c>
      <c r="T515" t="n">
        <v>1667.17</v>
      </c>
      <c r="U515" t="n">
        <v>0.84</v>
      </c>
      <c r="V515" t="n">
        <v>0.9</v>
      </c>
      <c r="W515" t="n">
        <v>2.95</v>
      </c>
      <c r="X515" t="n">
        <v>0.09</v>
      </c>
      <c r="Y515" t="n">
        <v>0.5</v>
      </c>
      <c r="Z515" t="n">
        <v>10</v>
      </c>
    </row>
    <row r="516">
      <c r="A516" t="n">
        <v>25</v>
      </c>
      <c r="B516" t="n">
        <v>55</v>
      </c>
      <c r="C516" t="inlineStr">
        <is>
          <t xml:space="preserve">CONCLUIDO	</t>
        </is>
      </c>
      <c r="D516" t="n">
        <v>5.2414</v>
      </c>
      <c r="E516" t="n">
        <v>19.08</v>
      </c>
      <c r="F516" t="n">
        <v>16.85</v>
      </c>
      <c r="G516" t="n">
        <v>168.51</v>
      </c>
      <c r="H516" t="n">
        <v>3.08</v>
      </c>
      <c r="I516" t="n">
        <v>6</v>
      </c>
      <c r="J516" t="n">
        <v>149.47</v>
      </c>
      <c r="K516" t="n">
        <v>43.4</v>
      </c>
      <c r="L516" t="n">
        <v>26</v>
      </c>
      <c r="M516" t="n">
        <v>4</v>
      </c>
      <c r="N516" t="n">
        <v>25.07</v>
      </c>
      <c r="O516" t="n">
        <v>18668.73</v>
      </c>
      <c r="P516" t="n">
        <v>152.07</v>
      </c>
      <c r="Q516" t="n">
        <v>183.27</v>
      </c>
      <c r="R516" t="n">
        <v>31.2</v>
      </c>
      <c r="S516" t="n">
        <v>26.24</v>
      </c>
      <c r="T516" t="n">
        <v>1627.55</v>
      </c>
      <c r="U516" t="n">
        <v>0.84</v>
      </c>
      <c r="V516" t="n">
        <v>0.9</v>
      </c>
      <c r="W516" t="n">
        <v>2.95</v>
      </c>
      <c r="X516" t="n">
        <v>0.1</v>
      </c>
      <c r="Y516" t="n">
        <v>0.5</v>
      </c>
      <c r="Z516" t="n">
        <v>10</v>
      </c>
    </row>
    <row r="517">
      <c r="A517" t="n">
        <v>26</v>
      </c>
      <c r="B517" t="n">
        <v>55</v>
      </c>
      <c r="C517" t="inlineStr">
        <is>
          <t xml:space="preserve">CONCLUIDO	</t>
        </is>
      </c>
      <c r="D517" t="n">
        <v>5.2518</v>
      </c>
      <c r="E517" t="n">
        <v>19.04</v>
      </c>
      <c r="F517" t="n">
        <v>16.84</v>
      </c>
      <c r="G517" t="n">
        <v>202.05</v>
      </c>
      <c r="H517" t="n">
        <v>3.17</v>
      </c>
      <c r="I517" t="n">
        <v>5</v>
      </c>
      <c r="J517" t="n">
        <v>150.86</v>
      </c>
      <c r="K517" t="n">
        <v>43.4</v>
      </c>
      <c r="L517" t="n">
        <v>27</v>
      </c>
      <c r="M517" t="n">
        <v>3</v>
      </c>
      <c r="N517" t="n">
        <v>25.46</v>
      </c>
      <c r="O517" t="n">
        <v>18840.13</v>
      </c>
      <c r="P517" t="n">
        <v>149.96</v>
      </c>
      <c r="Q517" t="n">
        <v>183.26</v>
      </c>
      <c r="R517" t="n">
        <v>30.87</v>
      </c>
      <c r="S517" t="n">
        <v>26.24</v>
      </c>
      <c r="T517" t="n">
        <v>1466.94</v>
      </c>
      <c r="U517" t="n">
        <v>0.85</v>
      </c>
      <c r="V517" t="n">
        <v>0.9</v>
      </c>
      <c r="W517" t="n">
        <v>2.95</v>
      </c>
      <c r="X517" t="n">
        <v>0.08</v>
      </c>
      <c r="Y517" t="n">
        <v>0.5</v>
      </c>
      <c r="Z517" t="n">
        <v>10</v>
      </c>
    </row>
    <row r="518">
      <c r="A518" t="n">
        <v>27</v>
      </c>
      <c r="B518" t="n">
        <v>55</v>
      </c>
      <c r="C518" t="inlineStr">
        <is>
          <t xml:space="preserve">CONCLUIDO	</t>
        </is>
      </c>
      <c r="D518" t="n">
        <v>5.2513</v>
      </c>
      <c r="E518" t="n">
        <v>19.04</v>
      </c>
      <c r="F518" t="n">
        <v>16.84</v>
      </c>
      <c r="G518" t="n">
        <v>202.07</v>
      </c>
      <c r="H518" t="n">
        <v>3.26</v>
      </c>
      <c r="I518" t="n">
        <v>5</v>
      </c>
      <c r="J518" t="n">
        <v>152.25</v>
      </c>
      <c r="K518" t="n">
        <v>43.4</v>
      </c>
      <c r="L518" t="n">
        <v>28</v>
      </c>
      <c r="M518" t="n">
        <v>3</v>
      </c>
      <c r="N518" t="n">
        <v>25.85</v>
      </c>
      <c r="O518" t="n">
        <v>19012.07</v>
      </c>
      <c r="P518" t="n">
        <v>150.79</v>
      </c>
      <c r="Q518" t="n">
        <v>183.26</v>
      </c>
      <c r="R518" t="n">
        <v>30.79</v>
      </c>
      <c r="S518" t="n">
        <v>26.24</v>
      </c>
      <c r="T518" t="n">
        <v>1427.39</v>
      </c>
      <c r="U518" t="n">
        <v>0.85</v>
      </c>
      <c r="V518" t="n">
        <v>0.9</v>
      </c>
      <c r="W518" t="n">
        <v>2.95</v>
      </c>
      <c r="X518" t="n">
        <v>0.08</v>
      </c>
      <c r="Y518" t="n">
        <v>0.5</v>
      </c>
      <c r="Z518" t="n">
        <v>10</v>
      </c>
    </row>
    <row r="519">
      <c r="A519" t="n">
        <v>28</v>
      </c>
      <c r="B519" t="n">
        <v>55</v>
      </c>
      <c r="C519" t="inlineStr">
        <is>
          <t xml:space="preserve">CONCLUIDO	</t>
        </is>
      </c>
      <c r="D519" t="n">
        <v>5.253</v>
      </c>
      <c r="E519" t="n">
        <v>19.04</v>
      </c>
      <c r="F519" t="n">
        <v>16.83</v>
      </c>
      <c r="G519" t="n">
        <v>202</v>
      </c>
      <c r="H519" t="n">
        <v>3.34</v>
      </c>
      <c r="I519" t="n">
        <v>5</v>
      </c>
      <c r="J519" t="n">
        <v>153.65</v>
      </c>
      <c r="K519" t="n">
        <v>43.4</v>
      </c>
      <c r="L519" t="n">
        <v>29</v>
      </c>
      <c r="M519" t="n">
        <v>3</v>
      </c>
      <c r="N519" t="n">
        <v>26.25</v>
      </c>
      <c r="O519" t="n">
        <v>19184.56</v>
      </c>
      <c r="P519" t="n">
        <v>150.97</v>
      </c>
      <c r="Q519" t="n">
        <v>183.26</v>
      </c>
      <c r="R519" t="n">
        <v>30.72</v>
      </c>
      <c r="S519" t="n">
        <v>26.24</v>
      </c>
      <c r="T519" t="n">
        <v>1392.77</v>
      </c>
      <c r="U519" t="n">
        <v>0.85</v>
      </c>
      <c r="V519" t="n">
        <v>0.9</v>
      </c>
      <c r="W519" t="n">
        <v>2.95</v>
      </c>
      <c r="X519" t="n">
        <v>0.08</v>
      </c>
      <c r="Y519" t="n">
        <v>0.5</v>
      </c>
      <c r="Z519" t="n">
        <v>10</v>
      </c>
    </row>
    <row r="520">
      <c r="A520" t="n">
        <v>29</v>
      </c>
      <c r="B520" t="n">
        <v>55</v>
      </c>
      <c r="C520" t="inlineStr">
        <is>
          <t xml:space="preserve">CONCLUIDO	</t>
        </is>
      </c>
      <c r="D520" t="n">
        <v>5.251</v>
      </c>
      <c r="E520" t="n">
        <v>19.04</v>
      </c>
      <c r="F520" t="n">
        <v>16.84</v>
      </c>
      <c r="G520" t="n">
        <v>202.08</v>
      </c>
      <c r="H520" t="n">
        <v>3.43</v>
      </c>
      <c r="I520" t="n">
        <v>5</v>
      </c>
      <c r="J520" t="n">
        <v>155.06</v>
      </c>
      <c r="K520" t="n">
        <v>43.4</v>
      </c>
      <c r="L520" t="n">
        <v>30</v>
      </c>
      <c r="M520" t="n">
        <v>2</v>
      </c>
      <c r="N520" t="n">
        <v>26.66</v>
      </c>
      <c r="O520" t="n">
        <v>19357.59</v>
      </c>
      <c r="P520" t="n">
        <v>151.17</v>
      </c>
      <c r="Q520" t="n">
        <v>183.26</v>
      </c>
      <c r="R520" t="n">
        <v>30.86</v>
      </c>
      <c r="S520" t="n">
        <v>26.24</v>
      </c>
      <c r="T520" t="n">
        <v>1462.86</v>
      </c>
      <c r="U520" t="n">
        <v>0.85</v>
      </c>
      <c r="V520" t="n">
        <v>0.9</v>
      </c>
      <c r="W520" t="n">
        <v>2.95</v>
      </c>
      <c r="X520" t="n">
        <v>0.08</v>
      </c>
      <c r="Y520" t="n">
        <v>0.5</v>
      </c>
      <c r="Z520" t="n">
        <v>10</v>
      </c>
    </row>
    <row r="521">
      <c r="A521" t="n">
        <v>30</v>
      </c>
      <c r="B521" t="n">
        <v>55</v>
      </c>
      <c r="C521" t="inlineStr">
        <is>
          <t xml:space="preserve">CONCLUIDO	</t>
        </is>
      </c>
      <c r="D521" t="n">
        <v>5.2537</v>
      </c>
      <c r="E521" t="n">
        <v>19.03</v>
      </c>
      <c r="F521" t="n">
        <v>16.83</v>
      </c>
      <c r="G521" t="n">
        <v>201.97</v>
      </c>
      <c r="H521" t="n">
        <v>3.51</v>
      </c>
      <c r="I521" t="n">
        <v>5</v>
      </c>
      <c r="J521" t="n">
        <v>156.46</v>
      </c>
      <c r="K521" t="n">
        <v>43.4</v>
      </c>
      <c r="L521" t="n">
        <v>31</v>
      </c>
      <c r="M521" t="n">
        <v>2</v>
      </c>
      <c r="N521" t="n">
        <v>27.06</v>
      </c>
      <c r="O521" t="n">
        <v>19531.19</v>
      </c>
      <c r="P521" t="n">
        <v>150.9</v>
      </c>
      <c r="Q521" t="n">
        <v>183.26</v>
      </c>
      <c r="R521" t="n">
        <v>30.56</v>
      </c>
      <c r="S521" t="n">
        <v>26.24</v>
      </c>
      <c r="T521" t="n">
        <v>1309.69</v>
      </c>
      <c r="U521" t="n">
        <v>0.86</v>
      </c>
      <c r="V521" t="n">
        <v>0.9</v>
      </c>
      <c r="W521" t="n">
        <v>2.95</v>
      </c>
      <c r="X521" t="n">
        <v>0.07000000000000001</v>
      </c>
      <c r="Y521" t="n">
        <v>0.5</v>
      </c>
      <c r="Z521" t="n">
        <v>10</v>
      </c>
    </row>
    <row r="522">
      <c r="A522" t="n">
        <v>31</v>
      </c>
      <c r="B522" t="n">
        <v>55</v>
      </c>
      <c r="C522" t="inlineStr">
        <is>
          <t xml:space="preserve">CONCLUIDO	</t>
        </is>
      </c>
      <c r="D522" t="n">
        <v>5.2509</v>
      </c>
      <c r="E522" t="n">
        <v>19.04</v>
      </c>
      <c r="F522" t="n">
        <v>16.84</v>
      </c>
      <c r="G522" t="n">
        <v>202.09</v>
      </c>
      <c r="H522" t="n">
        <v>3.59</v>
      </c>
      <c r="I522" t="n">
        <v>5</v>
      </c>
      <c r="J522" t="n">
        <v>157.88</v>
      </c>
      <c r="K522" t="n">
        <v>43.4</v>
      </c>
      <c r="L522" t="n">
        <v>32</v>
      </c>
      <c r="M522" t="n">
        <v>0</v>
      </c>
      <c r="N522" t="n">
        <v>27.48</v>
      </c>
      <c r="O522" t="n">
        <v>19705.34</v>
      </c>
      <c r="P522" t="n">
        <v>151.19</v>
      </c>
      <c r="Q522" t="n">
        <v>183.26</v>
      </c>
      <c r="R522" t="n">
        <v>30.79</v>
      </c>
      <c r="S522" t="n">
        <v>26.24</v>
      </c>
      <c r="T522" t="n">
        <v>1428.18</v>
      </c>
      <c r="U522" t="n">
        <v>0.85</v>
      </c>
      <c r="V522" t="n">
        <v>0.9</v>
      </c>
      <c r="W522" t="n">
        <v>2.95</v>
      </c>
      <c r="X522" t="n">
        <v>0.09</v>
      </c>
      <c r="Y522" t="n">
        <v>0.5</v>
      </c>
      <c r="Z5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INDEX(resultados!$A$2:$ZZ$522, 1, MATCH($B$1, resultados!$A$1:$ZZ$1, 0))</f>
        <v/>
      </c>
      <c r="B7">
        <f>INDEX(resultados!$A$2:$ZZ$522, 1, MATCH($B$2, resultados!$A$1:$ZZ$1, 0))</f>
        <v/>
      </c>
      <c r="C7">
        <f>INDEX(resultados!$A$2:$ZZ$522, 1, MATCH($B$3, resultados!$A$1:$ZZ$1, 0))</f>
        <v/>
      </c>
    </row>
    <row r="8">
      <c r="A8">
        <f>INDEX(resultados!$A$2:$ZZ$522, 2, MATCH($B$1, resultados!$A$1:$ZZ$1, 0))</f>
        <v/>
      </c>
      <c r="B8">
        <f>INDEX(resultados!$A$2:$ZZ$522, 2, MATCH($B$2, resultados!$A$1:$ZZ$1, 0))</f>
        <v/>
      </c>
      <c r="C8">
        <f>INDEX(resultados!$A$2:$ZZ$522, 2, MATCH($B$3, resultados!$A$1:$ZZ$1, 0))</f>
        <v/>
      </c>
    </row>
    <row r="9">
      <c r="A9">
        <f>INDEX(resultados!$A$2:$ZZ$522, 3, MATCH($B$1, resultados!$A$1:$ZZ$1, 0))</f>
        <v/>
      </c>
      <c r="B9">
        <f>INDEX(resultados!$A$2:$ZZ$522, 3, MATCH($B$2, resultados!$A$1:$ZZ$1, 0))</f>
        <v/>
      </c>
      <c r="C9">
        <f>INDEX(resultados!$A$2:$ZZ$522, 3, MATCH($B$3, resultados!$A$1:$ZZ$1, 0))</f>
        <v/>
      </c>
    </row>
    <row r="10">
      <c r="A10">
        <f>INDEX(resultados!$A$2:$ZZ$522, 4, MATCH($B$1, resultados!$A$1:$ZZ$1, 0))</f>
        <v/>
      </c>
      <c r="B10">
        <f>INDEX(resultados!$A$2:$ZZ$522, 4, MATCH($B$2, resultados!$A$1:$ZZ$1, 0))</f>
        <v/>
      </c>
      <c r="C10">
        <f>INDEX(resultados!$A$2:$ZZ$522, 4, MATCH($B$3, resultados!$A$1:$ZZ$1, 0))</f>
        <v/>
      </c>
    </row>
    <row r="11">
      <c r="A11">
        <f>INDEX(resultados!$A$2:$ZZ$522, 5, MATCH($B$1, resultados!$A$1:$ZZ$1, 0))</f>
        <v/>
      </c>
      <c r="B11">
        <f>INDEX(resultados!$A$2:$ZZ$522, 5, MATCH($B$2, resultados!$A$1:$ZZ$1, 0))</f>
        <v/>
      </c>
      <c r="C11">
        <f>INDEX(resultados!$A$2:$ZZ$522, 5, MATCH($B$3, resultados!$A$1:$ZZ$1, 0))</f>
        <v/>
      </c>
    </row>
    <row r="12">
      <c r="A12">
        <f>INDEX(resultados!$A$2:$ZZ$522, 6, MATCH($B$1, resultados!$A$1:$ZZ$1, 0))</f>
        <v/>
      </c>
      <c r="B12">
        <f>INDEX(resultados!$A$2:$ZZ$522, 6, MATCH($B$2, resultados!$A$1:$ZZ$1, 0))</f>
        <v/>
      </c>
      <c r="C12">
        <f>INDEX(resultados!$A$2:$ZZ$522, 6, MATCH($B$3, resultados!$A$1:$ZZ$1, 0))</f>
        <v/>
      </c>
    </row>
    <row r="13">
      <c r="A13">
        <f>INDEX(resultados!$A$2:$ZZ$522, 7, MATCH($B$1, resultados!$A$1:$ZZ$1, 0))</f>
        <v/>
      </c>
      <c r="B13">
        <f>INDEX(resultados!$A$2:$ZZ$522, 7, MATCH($B$2, resultados!$A$1:$ZZ$1, 0))</f>
        <v/>
      </c>
      <c r="C13">
        <f>INDEX(resultados!$A$2:$ZZ$522, 7, MATCH($B$3, resultados!$A$1:$ZZ$1, 0))</f>
        <v/>
      </c>
    </row>
    <row r="14">
      <c r="A14">
        <f>INDEX(resultados!$A$2:$ZZ$522, 8, MATCH($B$1, resultados!$A$1:$ZZ$1, 0))</f>
        <v/>
      </c>
      <c r="B14">
        <f>INDEX(resultados!$A$2:$ZZ$522, 8, MATCH($B$2, resultados!$A$1:$ZZ$1, 0))</f>
        <v/>
      </c>
      <c r="C14">
        <f>INDEX(resultados!$A$2:$ZZ$522, 8, MATCH($B$3, resultados!$A$1:$ZZ$1, 0))</f>
        <v/>
      </c>
    </row>
    <row r="15">
      <c r="A15">
        <f>INDEX(resultados!$A$2:$ZZ$522, 9, MATCH($B$1, resultados!$A$1:$ZZ$1, 0))</f>
        <v/>
      </c>
      <c r="B15">
        <f>INDEX(resultados!$A$2:$ZZ$522, 9, MATCH($B$2, resultados!$A$1:$ZZ$1, 0))</f>
        <v/>
      </c>
      <c r="C15">
        <f>INDEX(resultados!$A$2:$ZZ$522, 9, MATCH($B$3, resultados!$A$1:$ZZ$1, 0))</f>
        <v/>
      </c>
    </row>
    <row r="16">
      <c r="A16">
        <f>INDEX(resultados!$A$2:$ZZ$522, 10, MATCH($B$1, resultados!$A$1:$ZZ$1, 0))</f>
        <v/>
      </c>
      <c r="B16">
        <f>INDEX(resultados!$A$2:$ZZ$522, 10, MATCH($B$2, resultados!$A$1:$ZZ$1, 0))</f>
        <v/>
      </c>
      <c r="C16">
        <f>INDEX(resultados!$A$2:$ZZ$522, 10, MATCH($B$3, resultados!$A$1:$ZZ$1, 0))</f>
        <v/>
      </c>
    </row>
    <row r="17">
      <c r="A17">
        <f>INDEX(resultados!$A$2:$ZZ$522, 11, MATCH($B$1, resultados!$A$1:$ZZ$1, 0))</f>
        <v/>
      </c>
      <c r="B17">
        <f>INDEX(resultados!$A$2:$ZZ$522, 11, MATCH($B$2, resultados!$A$1:$ZZ$1, 0))</f>
        <v/>
      </c>
      <c r="C17">
        <f>INDEX(resultados!$A$2:$ZZ$522, 11, MATCH($B$3, resultados!$A$1:$ZZ$1, 0))</f>
        <v/>
      </c>
    </row>
    <row r="18">
      <c r="A18">
        <f>INDEX(resultados!$A$2:$ZZ$522, 12, MATCH($B$1, resultados!$A$1:$ZZ$1, 0))</f>
        <v/>
      </c>
      <c r="B18">
        <f>INDEX(resultados!$A$2:$ZZ$522, 12, MATCH($B$2, resultados!$A$1:$ZZ$1, 0))</f>
        <v/>
      </c>
      <c r="C18">
        <f>INDEX(resultados!$A$2:$ZZ$522, 12, MATCH($B$3, resultados!$A$1:$ZZ$1, 0))</f>
        <v/>
      </c>
    </row>
    <row r="19">
      <c r="A19">
        <f>INDEX(resultados!$A$2:$ZZ$522, 13, MATCH($B$1, resultados!$A$1:$ZZ$1, 0))</f>
        <v/>
      </c>
      <c r="B19">
        <f>INDEX(resultados!$A$2:$ZZ$522, 13, MATCH($B$2, resultados!$A$1:$ZZ$1, 0))</f>
        <v/>
      </c>
      <c r="C19">
        <f>INDEX(resultados!$A$2:$ZZ$522, 13, MATCH($B$3, resultados!$A$1:$ZZ$1, 0))</f>
        <v/>
      </c>
    </row>
    <row r="20">
      <c r="A20">
        <f>INDEX(resultados!$A$2:$ZZ$522, 14, MATCH($B$1, resultados!$A$1:$ZZ$1, 0))</f>
        <v/>
      </c>
      <c r="B20">
        <f>INDEX(resultados!$A$2:$ZZ$522, 14, MATCH($B$2, resultados!$A$1:$ZZ$1, 0))</f>
        <v/>
      </c>
      <c r="C20">
        <f>INDEX(resultados!$A$2:$ZZ$522, 14, MATCH($B$3, resultados!$A$1:$ZZ$1, 0))</f>
        <v/>
      </c>
    </row>
    <row r="21">
      <c r="A21">
        <f>INDEX(resultados!$A$2:$ZZ$522, 15, MATCH($B$1, resultados!$A$1:$ZZ$1, 0))</f>
        <v/>
      </c>
      <c r="B21">
        <f>INDEX(resultados!$A$2:$ZZ$522, 15, MATCH($B$2, resultados!$A$1:$ZZ$1, 0))</f>
        <v/>
      </c>
      <c r="C21">
        <f>INDEX(resultados!$A$2:$ZZ$522, 15, MATCH($B$3, resultados!$A$1:$ZZ$1, 0))</f>
        <v/>
      </c>
    </row>
    <row r="22">
      <c r="A22">
        <f>INDEX(resultados!$A$2:$ZZ$522, 16, MATCH($B$1, resultados!$A$1:$ZZ$1, 0))</f>
        <v/>
      </c>
      <c r="B22">
        <f>INDEX(resultados!$A$2:$ZZ$522, 16, MATCH($B$2, resultados!$A$1:$ZZ$1, 0))</f>
        <v/>
      </c>
      <c r="C22">
        <f>INDEX(resultados!$A$2:$ZZ$522, 16, MATCH($B$3, resultados!$A$1:$ZZ$1, 0))</f>
        <v/>
      </c>
    </row>
    <row r="23">
      <c r="A23">
        <f>INDEX(resultados!$A$2:$ZZ$522, 17, MATCH($B$1, resultados!$A$1:$ZZ$1, 0))</f>
        <v/>
      </c>
      <c r="B23">
        <f>INDEX(resultados!$A$2:$ZZ$522, 17, MATCH($B$2, resultados!$A$1:$ZZ$1, 0))</f>
        <v/>
      </c>
      <c r="C23">
        <f>INDEX(resultados!$A$2:$ZZ$522, 17, MATCH($B$3, resultados!$A$1:$ZZ$1, 0))</f>
        <v/>
      </c>
    </row>
    <row r="24">
      <c r="A24">
        <f>INDEX(resultados!$A$2:$ZZ$522, 18, MATCH($B$1, resultados!$A$1:$ZZ$1, 0))</f>
        <v/>
      </c>
      <c r="B24">
        <f>INDEX(resultados!$A$2:$ZZ$522, 18, MATCH($B$2, resultados!$A$1:$ZZ$1, 0))</f>
        <v/>
      </c>
      <c r="C24">
        <f>INDEX(resultados!$A$2:$ZZ$522, 18, MATCH($B$3, resultados!$A$1:$ZZ$1, 0))</f>
        <v/>
      </c>
    </row>
    <row r="25">
      <c r="A25">
        <f>INDEX(resultados!$A$2:$ZZ$522, 19, MATCH($B$1, resultados!$A$1:$ZZ$1, 0))</f>
        <v/>
      </c>
      <c r="B25">
        <f>INDEX(resultados!$A$2:$ZZ$522, 19, MATCH($B$2, resultados!$A$1:$ZZ$1, 0))</f>
        <v/>
      </c>
      <c r="C25">
        <f>INDEX(resultados!$A$2:$ZZ$522, 19, MATCH($B$3, resultados!$A$1:$ZZ$1, 0))</f>
        <v/>
      </c>
    </row>
    <row r="26">
      <c r="A26">
        <f>INDEX(resultados!$A$2:$ZZ$522, 20, MATCH($B$1, resultados!$A$1:$ZZ$1, 0))</f>
        <v/>
      </c>
      <c r="B26">
        <f>INDEX(resultados!$A$2:$ZZ$522, 20, MATCH($B$2, resultados!$A$1:$ZZ$1, 0))</f>
        <v/>
      </c>
      <c r="C26">
        <f>INDEX(resultados!$A$2:$ZZ$522, 20, MATCH($B$3, resultados!$A$1:$ZZ$1, 0))</f>
        <v/>
      </c>
    </row>
    <row r="27">
      <c r="A27">
        <f>INDEX(resultados!$A$2:$ZZ$522, 21, MATCH($B$1, resultados!$A$1:$ZZ$1, 0))</f>
        <v/>
      </c>
      <c r="B27">
        <f>INDEX(resultados!$A$2:$ZZ$522, 21, MATCH($B$2, resultados!$A$1:$ZZ$1, 0))</f>
        <v/>
      </c>
      <c r="C27">
        <f>INDEX(resultados!$A$2:$ZZ$522, 21, MATCH($B$3, resultados!$A$1:$ZZ$1, 0))</f>
        <v/>
      </c>
    </row>
    <row r="28">
      <c r="A28">
        <f>INDEX(resultados!$A$2:$ZZ$522, 22, MATCH($B$1, resultados!$A$1:$ZZ$1, 0))</f>
        <v/>
      </c>
      <c r="B28">
        <f>INDEX(resultados!$A$2:$ZZ$522, 22, MATCH($B$2, resultados!$A$1:$ZZ$1, 0))</f>
        <v/>
      </c>
      <c r="C28">
        <f>INDEX(resultados!$A$2:$ZZ$522, 22, MATCH($B$3, resultados!$A$1:$ZZ$1, 0))</f>
        <v/>
      </c>
    </row>
    <row r="29">
      <c r="A29">
        <f>INDEX(resultados!$A$2:$ZZ$522, 23, MATCH($B$1, resultados!$A$1:$ZZ$1, 0))</f>
        <v/>
      </c>
      <c r="B29">
        <f>INDEX(resultados!$A$2:$ZZ$522, 23, MATCH($B$2, resultados!$A$1:$ZZ$1, 0))</f>
        <v/>
      </c>
      <c r="C29">
        <f>INDEX(resultados!$A$2:$ZZ$522, 23, MATCH($B$3, resultados!$A$1:$ZZ$1, 0))</f>
        <v/>
      </c>
    </row>
    <row r="30">
      <c r="A30">
        <f>INDEX(resultados!$A$2:$ZZ$522, 24, MATCH($B$1, resultados!$A$1:$ZZ$1, 0))</f>
        <v/>
      </c>
      <c r="B30">
        <f>INDEX(resultados!$A$2:$ZZ$522, 24, MATCH($B$2, resultados!$A$1:$ZZ$1, 0))</f>
        <v/>
      </c>
      <c r="C30">
        <f>INDEX(resultados!$A$2:$ZZ$522, 24, MATCH($B$3, resultados!$A$1:$ZZ$1, 0))</f>
        <v/>
      </c>
    </row>
    <row r="31">
      <c r="A31">
        <f>INDEX(resultados!$A$2:$ZZ$522, 25, MATCH($B$1, resultados!$A$1:$ZZ$1, 0))</f>
        <v/>
      </c>
      <c r="B31">
        <f>INDEX(resultados!$A$2:$ZZ$522, 25, MATCH($B$2, resultados!$A$1:$ZZ$1, 0))</f>
        <v/>
      </c>
      <c r="C31">
        <f>INDEX(resultados!$A$2:$ZZ$522, 25, MATCH($B$3, resultados!$A$1:$ZZ$1, 0))</f>
        <v/>
      </c>
    </row>
    <row r="32">
      <c r="A32">
        <f>INDEX(resultados!$A$2:$ZZ$522, 26, MATCH($B$1, resultados!$A$1:$ZZ$1, 0))</f>
        <v/>
      </c>
      <c r="B32">
        <f>INDEX(resultados!$A$2:$ZZ$522, 26, MATCH($B$2, resultados!$A$1:$ZZ$1, 0))</f>
        <v/>
      </c>
      <c r="C32">
        <f>INDEX(resultados!$A$2:$ZZ$522, 26, MATCH($B$3, resultados!$A$1:$ZZ$1, 0))</f>
        <v/>
      </c>
    </row>
    <row r="33">
      <c r="A33">
        <f>INDEX(resultados!$A$2:$ZZ$522, 27, MATCH($B$1, resultados!$A$1:$ZZ$1, 0))</f>
        <v/>
      </c>
      <c r="B33">
        <f>INDEX(resultados!$A$2:$ZZ$522, 27, MATCH($B$2, resultados!$A$1:$ZZ$1, 0))</f>
        <v/>
      </c>
      <c r="C33">
        <f>INDEX(resultados!$A$2:$ZZ$522, 27, MATCH($B$3, resultados!$A$1:$ZZ$1, 0))</f>
        <v/>
      </c>
    </row>
    <row r="34">
      <c r="A34">
        <f>INDEX(resultados!$A$2:$ZZ$522, 28, MATCH($B$1, resultados!$A$1:$ZZ$1, 0))</f>
        <v/>
      </c>
      <c r="B34">
        <f>INDEX(resultados!$A$2:$ZZ$522, 28, MATCH($B$2, resultados!$A$1:$ZZ$1, 0))</f>
        <v/>
      </c>
      <c r="C34">
        <f>INDEX(resultados!$A$2:$ZZ$522, 28, MATCH($B$3, resultados!$A$1:$ZZ$1, 0))</f>
        <v/>
      </c>
    </row>
    <row r="35">
      <c r="A35">
        <f>INDEX(resultados!$A$2:$ZZ$522, 29, MATCH($B$1, resultados!$A$1:$ZZ$1, 0))</f>
        <v/>
      </c>
      <c r="B35">
        <f>INDEX(resultados!$A$2:$ZZ$522, 29, MATCH($B$2, resultados!$A$1:$ZZ$1, 0))</f>
        <v/>
      </c>
      <c r="C35">
        <f>INDEX(resultados!$A$2:$ZZ$522, 29, MATCH($B$3, resultados!$A$1:$ZZ$1, 0))</f>
        <v/>
      </c>
    </row>
    <row r="36">
      <c r="A36">
        <f>INDEX(resultados!$A$2:$ZZ$522, 30, MATCH($B$1, resultados!$A$1:$ZZ$1, 0))</f>
        <v/>
      </c>
      <c r="B36">
        <f>INDEX(resultados!$A$2:$ZZ$522, 30, MATCH($B$2, resultados!$A$1:$ZZ$1, 0))</f>
        <v/>
      </c>
      <c r="C36">
        <f>INDEX(resultados!$A$2:$ZZ$522, 30, MATCH($B$3, resultados!$A$1:$ZZ$1, 0))</f>
        <v/>
      </c>
    </row>
    <row r="37">
      <c r="A37">
        <f>INDEX(resultados!$A$2:$ZZ$522, 31, MATCH($B$1, resultados!$A$1:$ZZ$1, 0))</f>
        <v/>
      </c>
      <c r="B37">
        <f>INDEX(resultados!$A$2:$ZZ$522, 31, MATCH($B$2, resultados!$A$1:$ZZ$1, 0))</f>
        <v/>
      </c>
      <c r="C37">
        <f>INDEX(resultados!$A$2:$ZZ$522, 31, MATCH($B$3, resultados!$A$1:$ZZ$1, 0))</f>
        <v/>
      </c>
    </row>
    <row r="38">
      <c r="A38">
        <f>INDEX(resultados!$A$2:$ZZ$522, 32, MATCH($B$1, resultados!$A$1:$ZZ$1, 0))</f>
        <v/>
      </c>
      <c r="B38">
        <f>INDEX(resultados!$A$2:$ZZ$522, 32, MATCH($B$2, resultados!$A$1:$ZZ$1, 0))</f>
        <v/>
      </c>
      <c r="C38">
        <f>INDEX(resultados!$A$2:$ZZ$522, 32, MATCH($B$3, resultados!$A$1:$ZZ$1, 0))</f>
        <v/>
      </c>
    </row>
    <row r="39">
      <c r="A39">
        <f>INDEX(resultados!$A$2:$ZZ$522, 33, MATCH($B$1, resultados!$A$1:$ZZ$1, 0))</f>
        <v/>
      </c>
      <c r="B39">
        <f>INDEX(resultados!$A$2:$ZZ$522, 33, MATCH($B$2, resultados!$A$1:$ZZ$1, 0))</f>
        <v/>
      </c>
      <c r="C39">
        <f>INDEX(resultados!$A$2:$ZZ$522, 33, MATCH($B$3, resultados!$A$1:$ZZ$1, 0))</f>
        <v/>
      </c>
    </row>
    <row r="40">
      <c r="A40">
        <f>INDEX(resultados!$A$2:$ZZ$522, 34, MATCH($B$1, resultados!$A$1:$ZZ$1, 0))</f>
        <v/>
      </c>
      <c r="B40">
        <f>INDEX(resultados!$A$2:$ZZ$522, 34, MATCH($B$2, resultados!$A$1:$ZZ$1, 0))</f>
        <v/>
      </c>
      <c r="C40">
        <f>INDEX(resultados!$A$2:$ZZ$522, 34, MATCH($B$3, resultados!$A$1:$ZZ$1, 0))</f>
        <v/>
      </c>
    </row>
    <row r="41">
      <c r="A41">
        <f>INDEX(resultados!$A$2:$ZZ$522, 35, MATCH($B$1, resultados!$A$1:$ZZ$1, 0))</f>
        <v/>
      </c>
      <c r="B41">
        <f>INDEX(resultados!$A$2:$ZZ$522, 35, MATCH($B$2, resultados!$A$1:$ZZ$1, 0))</f>
        <v/>
      </c>
      <c r="C41">
        <f>INDEX(resultados!$A$2:$ZZ$522, 35, MATCH($B$3, resultados!$A$1:$ZZ$1, 0))</f>
        <v/>
      </c>
    </row>
    <row r="42">
      <c r="A42">
        <f>INDEX(resultados!$A$2:$ZZ$522, 36, MATCH($B$1, resultados!$A$1:$ZZ$1, 0))</f>
        <v/>
      </c>
      <c r="B42">
        <f>INDEX(resultados!$A$2:$ZZ$522, 36, MATCH($B$2, resultados!$A$1:$ZZ$1, 0))</f>
        <v/>
      </c>
      <c r="C42">
        <f>INDEX(resultados!$A$2:$ZZ$522, 36, MATCH($B$3, resultados!$A$1:$ZZ$1, 0))</f>
        <v/>
      </c>
    </row>
    <row r="43">
      <c r="A43">
        <f>INDEX(resultados!$A$2:$ZZ$522, 37, MATCH($B$1, resultados!$A$1:$ZZ$1, 0))</f>
        <v/>
      </c>
      <c r="B43">
        <f>INDEX(resultados!$A$2:$ZZ$522, 37, MATCH($B$2, resultados!$A$1:$ZZ$1, 0))</f>
        <v/>
      </c>
      <c r="C43">
        <f>INDEX(resultados!$A$2:$ZZ$522, 37, MATCH($B$3, resultados!$A$1:$ZZ$1, 0))</f>
        <v/>
      </c>
    </row>
    <row r="44">
      <c r="A44">
        <f>INDEX(resultados!$A$2:$ZZ$522, 38, MATCH($B$1, resultados!$A$1:$ZZ$1, 0))</f>
        <v/>
      </c>
      <c r="B44">
        <f>INDEX(resultados!$A$2:$ZZ$522, 38, MATCH($B$2, resultados!$A$1:$ZZ$1, 0))</f>
        <v/>
      </c>
      <c r="C44">
        <f>INDEX(resultados!$A$2:$ZZ$522, 38, MATCH($B$3, resultados!$A$1:$ZZ$1, 0))</f>
        <v/>
      </c>
    </row>
    <row r="45">
      <c r="A45">
        <f>INDEX(resultados!$A$2:$ZZ$522, 39, MATCH($B$1, resultados!$A$1:$ZZ$1, 0))</f>
        <v/>
      </c>
      <c r="B45">
        <f>INDEX(resultados!$A$2:$ZZ$522, 39, MATCH($B$2, resultados!$A$1:$ZZ$1, 0))</f>
        <v/>
      </c>
      <c r="C45">
        <f>INDEX(resultados!$A$2:$ZZ$522, 39, MATCH($B$3, resultados!$A$1:$ZZ$1, 0))</f>
        <v/>
      </c>
    </row>
    <row r="46">
      <c r="A46">
        <f>INDEX(resultados!$A$2:$ZZ$522, 40, MATCH($B$1, resultados!$A$1:$ZZ$1, 0))</f>
        <v/>
      </c>
      <c r="B46">
        <f>INDEX(resultados!$A$2:$ZZ$522, 40, MATCH($B$2, resultados!$A$1:$ZZ$1, 0))</f>
        <v/>
      </c>
      <c r="C46">
        <f>INDEX(resultados!$A$2:$ZZ$522, 40, MATCH($B$3, resultados!$A$1:$ZZ$1, 0))</f>
        <v/>
      </c>
    </row>
    <row r="47">
      <c r="A47">
        <f>INDEX(resultados!$A$2:$ZZ$522, 41, MATCH($B$1, resultados!$A$1:$ZZ$1, 0))</f>
        <v/>
      </c>
      <c r="B47">
        <f>INDEX(resultados!$A$2:$ZZ$522, 41, MATCH($B$2, resultados!$A$1:$ZZ$1, 0))</f>
        <v/>
      </c>
      <c r="C47">
        <f>INDEX(resultados!$A$2:$ZZ$522, 41, MATCH($B$3, resultados!$A$1:$ZZ$1, 0))</f>
        <v/>
      </c>
    </row>
    <row r="48">
      <c r="A48">
        <f>INDEX(resultados!$A$2:$ZZ$522, 42, MATCH($B$1, resultados!$A$1:$ZZ$1, 0))</f>
        <v/>
      </c>
      <c r="B48">
        <f>INDEX(resultados!$A$2:$ZZ$522, 42, MATCH($B$2, resultados!$A$1:$ZZ$1, 0))</f>
        <v/>
      </c>
      <c r="C48">
        <f>INDEX(resultados!$A$2:$ZZ$522, 42, MATCH($B$3, resultados!$A$1:$ZZ$1, 0))</f>
        <v/>
      </c>
    </row>
    <row r="49">
      <c r="A49">
        <f>INDEX(resultados!$A$2:$ZZ$522, 43, MATCH($B$1, resultados!$A$1:$ZZ$1, 0))</f>
        <v/>
      </c>
      <c r="B49">
        <f>INDEX(resultados!$A$2:$ZZ$522, 43, MATCH($B$2, resultados!$A$1:$ZZ$1, 0))</f>
        <v/>
      </c>
      <c r="C49">
        <f>INDEX(resultados!$A$2:$ZZ$522, 43, MATCH($B$3, resultados!$A$1:$ZZ$1, 0))</f>
        <v/>
      </c>
    </row>
    <row r="50">
      <c r="A50">
        <f>INDEX(resultados!$A$2:$ZZ$522, 44, MATCH($B$1, resultados!$A$1:$ZZ$1, 0))</f>
        <v/>
      </c>
      <c r="B50">
        <f>INDEX(resultados!$A$2:$ZZ$522, 44, MATCH($B$2, resultados!$A$1:$ZZ$1, 0))</f>
        <v/>
      </c>
      <c r="C50">
        <f>INDEX(resultados!$A$2:$ZZ$522, 44, MATCH($B$3, resultados!$A$1:$ZZ$1, 0))</f>
        <v/>
      </c>
    </row>
    <row r="51">
      <c r="A51">
        <f>INDEX(resultados!$A$2:$ZZ$522, 45, MATCH($B$1, resultados!$A$1:$ZZ$1, 0))</f>
        <v/>
      </c>
      <c r="B51">
        <f>INDEX(resultados!$A$2:$ZZ$522, 45, MATCH($B$2, resultados!$A$1:$ZZ$1, 0))</f>
        <v/>
      </c>
      <c r="C51">
        <f>INDEX(resultados!$A$2:$ZZ$522, 45, MATCH($B$3, resultados!$A$1:$ZZ$1, 0))</f>
        <v/>
      </c>
    </row>
    <row r="52">
      <c r="A52">
        <f>INDEX(resultados!$A$2:$ZZ$522, 46, MATCH($B$1, resultados!$A$1:$ZZ$1, 0))</f>
        <v/>
      </c>
      <c r="B52">
        <f>INDEX(resultados!$A$2:$ZZ$522, 46, MATCH($B$2, resultados!$A$1:$ZZ$1, 0))</f>
        <v/>
      </c>
      <c r="C52">
        <f>INDEX(resultados!$A$2:$ZZ$522, 46, MATCH($B$3, resultados!$A$1:$ZZ$1, 0))</f>
        <v/>
      </c>
    </row>
    <row r="53">
      <c r="A53">
        <f>INDEX(resultados!$A$2:$ZZ$522, 47, MATCH($B$1, resultados!$A$1:$ZZ$1, 0))</f>
        <v/>
      </c>
      <c r="B53">
        <f>INDEX(resultados!$A$2:$ZZ$522, 47, MATCH($B$2, resultados!$A$1:$ZZ$1, 0))</f>
        <v/>
      </c>
      <c r="C53">
        <f>INDEX(resultados!$A$2:$ZZ$522, 47, MATCH($B$3, resultados!$A$1:$ZZ$1, 0))</f>
        <v/>
      </c>
    </row>
    <row r="54">
      <c r="A54">
        <f>INDEX(resultados!$A$2:$ZZ$522, 48, MATCH($B$1, resultados!$A$1:$ZZ$1, 0))</f>
        <v/>
      </c>
      <c r="B54">
        <f>INDEX(resultados!$A$2:$ZZ$522, 48, MATCH($B$2, resultados!$A$1:$ZZ$1, 0))</f>
        <v/>
      </c>
      <c r="C54">
        <f>INDEX(resultados!$A$2:$ZZ$522, 48, MATCH($B$3, resultados!$A$1:$ZZ$1, 0))</f>
        <v/>
      </c>
    </row>
    <row r="55">
      <c r="A55">
        <f>INDEX(resultados!$A$2:$ZZ$522, 49, MATCH($B$1, resultados!$A$1:$ZZ$1, 0))</f>
        <v/>
      </c>
      <c r="B55">
        <f>INDEX(resultados!$A$2:$ZZ$522, 49, MATCH($B$2, resultados!$A$1:$ZZ$1, 0))</f>
        <v/>
      </c>
      <c r="C55">
        <f>INDEX(resultados!$A$2:$ZZ$522, 49, MATCH($B$3, resultados!$A$1:$ZZ$1, 0))</f>
        <v/>
      </c>
    </row>
    <row r="56">
      <c r="A56">
        <f>INDEX(resultados!$A$2:$ZZ$522, 50, MATCH($B$1, resultados!$A$1:$ZZ$1, 0))</f>
        <v/>
      </c>
      <c r="B56">
        <f>INDEX(resultados!$A$2:$ZZ$522, 50, MATCH($B$2, resultados!$A$1:$ZZ$1, 0))</f>
        <v/>
      </c>
      <c r="C56">
        <f>INDEX(resultados!$A$2:$ZZ$522, 50, MATCH($B$3, resultados!$A$1:$ZZ$1, 0))</f>
        <v/>
      </c>
    </row>
    <row r="57">
      <c r="A57">
        <f>INDEX(resultados!$A$2:$ZZ$522, 51, MATCH($B$1, resultados!$A$1:$ZZ$1, 0))</f>
        <v/>
      </c>
      <c r="B57">
        <f>INDEX(resultados!$A$2:$ZZ$522, 51, MATCH($B$2, resultados!$A$1:$ZZ$1, 0))</f>
        <v/>
      </c>
      <c r="C57">
        <f>INDEX(resultados!$A$2:$ZZ$522, 51, MATCH($B$3, resultados!$A$1:$ZZ$1, 0))</f>
        <v/>
      </c>
    </row>
    <row r="58">
      <c r="A58">
        <f>INDEX(resultados!$A$2:$ZZ$522, 52, MATCH($B$1, resultados!$A$1:$ZZ$1, 0))</f>
        <v/>
      </c>
      <c r="B58">
        <f>INDEX(resultados!$A$2:$ZZ$522, 52, MATCH($B$2, resultados!$A$1:$ZZ$1, 0))</f>
        <v/>
      </c>
      <c r="C58">
        <f>INDEX(resultados!$A$2:$ZZ$522, 52, MATCH($B$3, resultados!$A$1:$ZZ$1, 0))</f>
        <v/>
      </c>
    </row>
    <row r="59">
      <c r="A59">
        <f>INDEX(resultados!$A$2:$ZZ$522, 53, MATCH($B$1, resultados!$A$1:$ZZ$1, 0))</f>
        <v/>
      </c>
      <c r="B59">
        <f>INDEX(resultados!$A$2:$ZZ$522, 53, MATCH($B$2, resultados!$A$1:$ZZ$1, 0))</f>
        <v/>
      </c>
      <c r="C59">
        <f>INDEX(resultados!$A$2:$ZZ$522, 53, MATCH($B$3, resultados!$A$1:$ZZ$1, 0))</f>
        <v/>
      </c>
    </row>
    <row r="60">
      <c r="A60">
        <f>INDEX(resultados!$A$2:$ZZ$522, 54, MATCH($B$1, resultados!$A$1:$ZZ$1, 0))</f>
        <v/>
      </c>
      <c r="B60">
        <f>INDEX(resultados!$A$2:$ZZ$522, 54, MATCH($B$2, resultados!$A$1:$ZZ$1, 0))</f>
        <v/>
      </c>
      <c r="C60">
        <f>INDEX(resultados!$A$2:$ZZ$522, 54, MATCH($B$3, resultados!$A$1:$ZZ$1, 0))</f>
        <v/>
      </c>
    </row>
    <row r="61">
      <c r="A61">
        <f>INDEX(resultados!$A$2:$ZZ$522, 55, MATCH($B$1, resultados!$A$1:$ZZ$1, 0))</f>
        <v/>
      </c>
      <c r="B61">
        <f>INDEX(resultados!$A$2:$ZZ$522, 55, MATCH($B$2, resultados!$A$1:$ZZ$1, 0))</f>
        <v/>
      </c>
      <c r="C61">
        <f>INDEX(resultados!$A$2:$ZZ$522, 55, MATCH($B$3, resultados!$A$1:$ZZ$1, 0))</f>
        <v/>
      </c>
    </row>
    <row r="62">
      <c r="A62">
        <f>INDEX(resultados!$A$2:$ZZ$522, 56, MATCH($B$1, resultados!$A$1:$ZZ$1, 0))</f>
        <v/>
      </c>
      <c r="B62">
        <f>INDEX(resultados!$A$2:$ZZ$522, 56, MATCH($B$2, resultados!$A$1:$ZZ$1, 0))</f>
        <v/>
      </c>
      <c r="C62">
        <f>INDEX(resultados!$A$2:$ZZ$522, 56, MATCH($B$3, resultados!$A$1:$ZZ$1, 0))</f>
        <v/>
      </c>
    </row>
    <row r="63">
      <c r="A63">
        <f>INDEX(resultados!$A$2:$ZZ$522, 57, MATCH($B$1, resultados!$A$1:$ZZ$1, 0))</f>
        <v/>
      </c>
      <c r="B63">
        <f>INDEX(resultados!$A$2:$ZZ$522, 57, MATCH($B$2, resultados!$A$1:$ZZ$1, 0))</f>
        <v/>
      </c>
      <c r="C63">
        <f>INDEX(resultados!$A$2:$ZZ$522, 57, MATCH($B$3, resultados!$A$1:$ZZ$1, 0))</f>
        <v/>
      </c>
    </row>
    <row r="64">
      <c r="A64">
        <f>INDEX(resultados!$A$2:$ZZ$522, 58, MATCH($B$1, resultados!$A$1:$ZZ$1, 0))</f>
        <v/>
      </c>
      <c r="B64">
        <f>INDEX(resultados!$A$2:$ZZ$522, 58, MATCH($B$2, resultados!$A$1:$ZZ$1, 0))</f>
        <v/>
      </c>
      <c r="C64">
        <f>INDEX(resultados!$A$2:$ZZ$522, 58, MATCH($B$3, resultados!$A$1:$ZZ$1, 0))</f>
        <v/>
      </c>
    </row>
    <row r="65">
      <c r="A65">
        <f>INDEX(resultados!$A$2:$ZZ$522, 59, MATCH($B$1, resultados!$A$1:$ZZ$1, 0))</f>
        <v/>
      </c>
      <c r="B65">
        <f>INDEX(resultados!$A$2:$ZZ$522, 59, MATCH($B$2, resultados!$A$1:$ZZ$1, 0))</f>
        <v/>
      </c>
      <c r="C65">
        <f>INDEX(resultados!$A$2:$ZZ$522, 59, MATCH($B$3, resultados!$A$1:$ZZ$1, 0))</f>
        <v/>
      </c>
    </row>
    <row r="66">
      <c r="A66">
        <f>INDEX(resultados!$A$2:$ZZ$522, 60, MATCH($B$1, resultados!$A$1:$ZZ$1, 0))</f>
        <v/>
      </c>
      <c r="B66">
        <f>INDEX(resultados!$A$2:$ZZ$522, 60, MATCH($B$2, resultados!$A$1:$ZZ$1, 0))</f>
        <v/>
      </c>
      <c r="C66">
        <f>INDEX(resultados!$A$2:$ZZ$522, 60, MATCH($B$3, resultados!$A$1:$ZZ$1, 0))</f>
        <v/>
      </c>
    </row>
    <row r="67">
      <c r="A67">
        <f>INDEX(resultados!$A$2:$ZZ$522, 61, MATCH($B$1, resultados!$A$1:$ZZ$1, 0))</f>
        <v/>
      </c>
      <c r="B67">
        <f>INDEX(resultados!$A$2:$ZZ$522, 61, MATCH($B$2, resultados!$A$1:$ZZ$1, 0))</f>
        <v/>
      </c>
      <c r="C67">
        <f>INDEX(resultados!$A$2:$ZZ$522, 61, MATCH($B$3, resultados!$A$1:$ZZ$1, 0))</f>
        <v/>
      </c>
    </row>
    <row r="68">
      <c r="A68">
        <f>INDEX(resultados!$A$2:$ZZ$522, 62, MATCH($B$1, resultados!$A$1:$ZZ$1, 0))</f>
        <v/>
      </c>
      <c r="B68">
        <f>INDEX(resultados!$A$2:$ZZ$522, 62, MATCH($B$2, resultados!$A$1:$ZZ$1, 0))</f>
        <v/>
      </c>
      <c r="C68">
        <f>INDEX(resultados!$A$2:$ZZ$522, 62, MATCH($B$3, resultados!$A$1:$ZZ$1, 0))</f>
        <v/>
      </c>
    </row>
    <row r="69">
      <c r="A69">
        <f>INDEX(resultados!$A$2:$ZZ$522, 63, MATCH($B$1, resultados!$A$1:$ZZ$1, 0))</f>
        <v/>
      </c>
      <c r="B69">
        <f>INDEX(resultados!$A$2:$ZZ$522, 63, MATCH($B$2, resultados!$A$1:$ZZ$1, 0))</f>
        <v/>
      </c>
      <c r="C69">
        <f>INDEX(resultados!$A$2:$ZZ$522, 63, MATCH($B$3, resultados!$A$1:$ZZ$1, 0))</f>
        <v/>
      </c>
    </row>
    <row r="70">
      <c r="A70">
        <f>INDEX(resultados!$A$2:$ZZ$522, 64, MATCH($B$1, resultados!$A$1:$ZZ$1, 0))</f>
        <v/>
      </c>
      <c r="B70">
        <f>INDEX(resultados!$A$2:$ZZ$522, 64, MATCH($B$2, resultados!$A$1:$ZZ$1, 0))</f>
        <v/>
      </c>
      <c r="C70">
        <f>INDEX(resultados!$A$2:$ZZ$522, 64, MATCH($B$3, resultados!$A$1:$ZZ$1, 0))</f>
        <v/>
      </c>
    </row>
    <row r="71">
      <c r="A71">
        <f>INDEX(resultados!$A$2:$ZZ$522, 65, MATCH($B$1, resultados!$A$1:$ZZ$1, 0))</f>
        <v/>
      </c>
      <c r="B71">
        <f>INDEX(resultados!$A$2:$ZZ$522, 65, MATCH($B$2, resultados!$A$1:$ZZ$1, 0))</f>
        <v/>
      </c>
      <c r="C71">
        <f>INDEX(resultados!$A$2:$ZZ$522, 65, MATCH($B$3, resultados!$A$1:$ZZ$1, 0))</f>
        <v/>
      </c>
    </row>
    <row r="72">
      <c r="A72">
        <f>INDEX(resultados!$A$2:$ZZ$522, 66, MATCH($B$1, resultados!$A$1:$ZZ$1, 0))</f>
        <v/>
      </c>
      <c r="B72">
        <f>INDEX(resultados!$A$2:$ZZ$522, 66, MATCH($B$2, resultados!$A$1:$ZZ$1, 0))</f>
        <v/>
      </c>
      <c r="C72">
        <f>INDEX(resultados!$A$2:$ZZ$522, 66, MATCH($B$3, resultados!$A$1:$ZZ$1, 0))</f>
        <v/>
      </c>
    </row>
    <row r="73">
      <c r="A73">
        <f>INDEX(resultados!$A$2:$ZZ$522, 67, MATCH($B$1, resultados!$A$1:$ZZ$1, 0))</f>
        <v/>
      </c>
      <c r="B73">
        <f>INDEX(resultados!$A$2:$ZZ$522, 67, MATCH($B$2, resultados!$A$1:$ZZ$1, 0))</f>
        <v/>
      </c>
      <c r="C73">
        <f>INDEX(resultados!$A$2:$ZZ$522, 67, MATCH($B$3, resultados!$A$1:$ZZ$1, 0))</f>
        <v/>
      </c>
    </row>
    <row r="74">
      <c r="A74">
        <f>INDEX(resultados!$A$2:$ZZ$522, 68, MATCH($B$1, resultados!$A$1:$ZZ$1, 0))</f>
        <v/>
      </c>
      <c r="B74">
        <f>INDEX(resultados!$A$2:$ZZ$522, 68, MATCH($B$2, resultados!$A$1:$ZZ$1, 0))</f>
        <v/>
      </c>
      <c r="C74">
        <f>INDEX(resultados!$A$2:$ZZ$522, 68, MATCH($B$3, resultados!$A$1:$ZZ$1, 0))</f>
        <v/>
      </c>
    </row>
    <row r="75">
      <c r="A75">
        <f>INDEX(resultados!$A$2:$ZZ$522, 69, MATCH($B$1, resultados!$A$1:$ZZ$1, 0))</f>
        <v/>
      </c>
      <c r="B75">
        <f>INDEX(resultados!$A$2:$ZZ$522, 69, MATCH($B$2, resultados!$A$1:$ZZ$1, 0))</f>
        <v/>
      </c>
      <c r="C75">
        <f>INDEX(resultados!$A$2:$ZZ$522, 69, MATCH($B$3, resultados!$A$1:$ZZ$1, 0))</f>
        <v/>
      </c>
    </row>
    <row r="76">
      <c r="A76">
        <f>INDEX(resultados!$A$2:$ZZ$522, 70, MATCH($B$1, resultados!$A$1:$ZZ$1, 0))</f>
        <v/>
      </c>
      <c r="B76">
        <f>INDEX(resultados!$A$2:$ZZ$522, 70, MATCH($B$2, resultados!$A$1:$ZZ$1, 0))</f>
        <v/>
      </c>
      <c r="C76">
        <f>INDEX(resultados!$A$2:$ZZ$522, 70, MATCH($B$3, resultados!$A$1:$ZZ$1, 0))</f>
        <v/>
      </c>
    </row>
    <row r="77">
      <c r="A77">
        <f>INDEX(resultados!$A$2:$ZZ$522, 71, MATCH($B$1, resultados!$A$1:$ZZ$1, 0))</f>
        <v/>
      </c>
      <c r="B77">
        <f>INDEX(resultados!$A$2:$ZZ$522, 71, MATCH($B$2, resultados!$A$1:$ZZ$1, 0))</f>
        <v/>
      </c>
      <c r="C77">
        <f>INDEX(resultados!$A$2:$ZZ$522, 71, MATCH($B$3, resultados!$A$1:$ZZ$1, 0))</f>
        <v/>
      </c>
    </row>
    <row r="78">
      <c r="A78">
        <f>INDEX(resultados!$A$2:$ZZ$522, 72, MATCH($B$1, resultados!$A$1:$ZZ$1, 0))</f>
        <v/>
      </c>
      <c r="B78">
        <f>INDEX(resultados!$A$2:$ZZ$522, 72, MATCH($B$2, resultados!$A$1:$ZZ$1, 0))</f>
        <v/>
      </c>
      <c r="C78">
        <f>INDEX(resultados!$A$2:$ZZ$522, 72, MATCH($B$3, resultados!$A$1:$ZZ$1, 0))</f>
        <v/>
      </c>
    </row>
    <row r="79">
      <c r="A79">
        <f>INDEX(resultados!$A$2:$ZZ$522, 73, MATCH($B$1, resultados!$A$1:$ZZ$1, 0))</f>
        <v/>
      </c>
      <c r="B79">
        <f>INDEX(resultados!$A$2:$ZZ$522, 73, MATCH($B$2, resultados!$A$1:$ZZ$1, 0))</f>
        <v/>
      </c>
      <c r="C79">
        <f>INDEX(resultados!$A$2:$ZZ$522, 73, MATCH($B$3, resultados!$A$1:$ZZ$1, 0))</f>
        <v/>
      </c>
    </row>
    <row r="80">
      <c r="A80">
        <f>INDEX(resultados!$A$2:$ZZ$522, 74, MATCH($B$1, resultados!$A$1:$ZZ$1, 0))</f>
        <v/>
      </c>
      <c r="B80">
        <f>INDEX(resultados!$A$2:$ZZ$522, 74, MATCH($B$2, resultados!$A$1:$ZZ$1, 0))</f>
        <v/>
      </c>
      <c r="C80">
        <f>INDEX(resultados!$A$2:$ZZ$522, 74, MATCH($B$3, resultados!$A$1:$ZZ$1, 0))</f>
        <v/>
      </c>
    </row>
    <row r="81">
      <c r="A81">
        <f>INDEX(resultados!$A$2:$ZZ$522, 75, MATCH($B$1, resultados!$A$1:$ZZ$1, 0))</f>
        <v/>
      </c>
      <c r="B81">
        <f>INDEX(resultados!$A$2:$ZZ$522, 75, MATCH($B$2, resultados!$A$1:$ZZ$1, 0))</f>
        <v/>
      </c>
      <c r="C81">
        <f>INDEX(resultados!$A$2:$ZZ$522, 75, MATCH($B$3, resultados!$A$1:$ZZ$1, 0))</f>
        <v/>
      </c>
    </row>
    <row r="82">
      <c r="A82">
        <f>INDEX(resultados!$A$2:$ZZ$522, 76, MATCH($B$1, resultados!$A$1:$ZZ$1, 0))</f>
        <v/>
      </c>
      <c r="B82">
        <f>INDEX(resultados!$A$2:$ZZ$522, 76, MATCH($B$2, resultados!$A$1:$ZZ$1, 0))</f>
        <v/>
      </c>
      <c r="C82">
        <f>INDEX(resultados!$A$2:$ZZ$522, 76, MATCH($B$3, resultados!$A$1:$ZZ$1, 0))</f>
        <v/>
      </c>
    </row>
    <row r="83">
      <c r="A83">
        <f>INDEX(resultados!$A$2:$ZZ$522, 77, MATCH($B$1, resultados!$A$1:$ZZ$1, 0))</f>
        <v/>
      </c>
      <c r="B83">
        <f>INDEX(resultados!$A$2:$ZZ$522, 77, MATCH($B$2, resultados!$A$1:$ZZ$1, 0))</f>
        <v/>
      </c>
      <c r="C83">
        <f>INDEX(resultados!$A$2:$ZZ$522, 77, MATCH($B$3, resultados!$A$1:$ZZ$1, 0))</f>
        <v/>
      </c>
    </row>
    <row r="84">
      <c r="A84">
        <f>INDEX(resultados!$A$2:$ZZ$522, 78, MATCH($B$1, resultados!$A$1:$ZZ$1, 0))</f>
        <v/>
      </c>
      <c r="B84">
        <f>INDEX(resultados!$A$2:$ZZ$522, 78, MATCH($B$2, resultados!$A$1:$ZZ$1, 0))</f>
        <v/>
      </c>
      <c r="C84">
        <f>INDEX(resultados!$A$2:$ZZ$522, 78, MATCH($B$3, resultados!$A$1:$ZZ$1, 0))</f>
        <v/>
      </c>
    </row>
    <row r="85">
      <c r="A85">
        <f>INDEX(resultados!$A$2:$ZZ$522, 79, MATCH($B$1, resultados!$A$1:$ZZ$1, 0))</f>
        <v/>
      </c>
      <c r="B85">
        <f>INDEX(resultados!$A$2:$ZZ$522, 79, MATCH($B$2, resultados!$A$1:$ZZ$1, 0))</f>
        <v/>
      </c>
      <c r="C85">
        <f>INDEX(resultados!$A$2:$ZZ$522, 79, MATCH($B$3, resultados!$A$1:$ZZ$1, 0))</f>
        <v/>
      </c>
    </row>
    <row r="86">
      <c r="A86">
        <f>INDEX(resultados!$A$2:$ZZ$522, 80, MATCH($B$1, resultados!$A$1:$ZZ$1, 0))</f>
        <v/>
      </c>
      <c r="B86">
        <f>INDEX(resultados!$A$2:$ZZ$522, 80, MATCH($B$2, resultados!$A$1:$ZZ$1, 0))</f>
        <v/>
      </c>
      <c r="C86">
        <f>INDEX(resultados!$A$2:$ZZ$522, 80, MATCH($B$3, resultados!$A$1:$ZZ$1, 0))</f>
        <v/>
      </c>
    </row>
    <row r="87">
      <c r="A87">
        <f>INDEX(resultados!$A$2:$ZZ$522, 81, MATCH($B$1, resultados!$A$1:$ZZ$1, 0))</f>
        <v/>
      </c>
      <c r="B87">
        <f>INDEX(resultados!$A$2:$ZZ$522, 81, MATCH($B$2, resultados!$A$1:$ZZ$1, 0))</f>
        <v/>
      </c>
      <c r="C87">
        <f>INDEX(resultados!$A$2:$ZZ$522, 81, MATCH($B$3, resultados!$A$1:$ZZ$1, 0))</f>
        <v/>
      </c>
    </row>
    <row r="88">
      <c r="A88">
        <f>INDEX(resultados!$A$2:$ZZ$522, 82, MATCH($B$1, resultados!$A$1:$ZZ$1, 0))</f>
        <v/>
      </c>
      <c r="B88">
        <f>INDEX(resultados!$A$2:$ZZ$522, 82, MATCH($B$2, resultados!$A$1:$ZZ$1, 0))</f>
        <v/>
      </c>
      <c r="C88">
        <f>INDEX(resultados!$A$2:$ZZ$522, 82, MATCH($B$3, resultados!$A$1:$ZZ$1, 0))</f>
        <v/>
      </c>
    </row>
    <row r="89">
      <c r="A89">
        <f>INDEX(resultados!$A$2:$ZZ$522, 83, MATCH($B$1, resultados!$A$1:$ZZ$1, 0))</f>
        <v/>
      </c>
      <c r="B89">
        <f>INDEX(resultados!$A$2:$ZZ$522, 83, MATCH($B$2, resultados!$A$1:$ZZ$1, 0))</f>
        <v/>
      </c>
      <c r="C89">
        <f>INDEX(resultados!$A$2:$ZZ$522, 83, MATCH($B$3, resultados!$A$1:$ZZ$1, 0))</f>
        <v/>
      </c>
    </row>
    <row r="90">
      <c r="A90">
        <f>INDEX(resultados!$A$2:$ZZ$522, 84, MATCH($B$1, resultados!$A$1:$ZZ$1, 0))</f>
        <v/>
      </c>
      <c r="B90">
        <f>INDEX(resultados!$A$2:$ZZ$522, 84, MATCH($B$2, resultados!$A$1:$ZZ$1, 0))</f>
        <v/>
      </c>
      <c r="C90">
        <f>INDEX(resultados!$A$2:$ZZ$522, 84, MATCH($B$3, resultados!$A$1:$ZZ$1, 0))</f>
        <v/>
      </c>
    </row>
    <row r="91">
      <c r="A91">
        <f>INDEX(resultados!$A$2:$ZZ$522, 85, MATCH($B$1, resultados!$A$1:$ZZ$1, 0))</f>
        <v/>
      </c>
      <c r="B91">
        <f>INDEX(resultados!$A$2:$ZZ$522, 85, MATCH($B$2, resultados!$A$1:$ZZ$1, 0))</f>
        <v/>
      </c>
      <c r="C91">
        <f>INDEX(resultados!$A$2:$ZZ$522, 85, MATCH($B$3, resultados!$A$1:$ZZ$1, 0))</f>
        <v/>
      </c>
    </row>
    <row r="92">
      <c r="A92">
        <f>INDEX(resultados!$A$2:$ZZ$522, 86, MATCH($B$1, resultados!$A$1:$ZZ$1, 0))</f>
        <v/>
      </c>
      <c r="B92">
        <f>INDEX(resultados!$A$2:$ZZ$522, 86, MATCH($B$2, resultados!$A$1:$ZZ$1, 0))</f>
        <v/>
      </c>
      <c r="C92">
        <f>INDEX(resultados!$A$2:$ZZ$522, 86, MATCH($B$3, resultados!$A$1:$ZZ$1, 0))</f>
        <v/>
      </c>
    </row>
    <row r="93">
      <c r="A93">
        <f>INDEX(resultados!$A$2:$ZZ$522, 87, MATCH($B$1, resultados!$A$1:$ZZ$1, 0))</f>
        <v/>
      </c>
      <c r="B93">
        <f>INDEX(resultados!$A$2:$ZZ$522, 87, MATCH($B$2, resultados!$A$1:$ZZ$1, 0))</f>
        <v/>
      </c>
      <c r="C93">
        <f>INDEX(resultados!$A$2:$ZZ$522, 87, MATCH($B$3, resultados!$A$1:$ZZ$1, 0))</f>
        <v/>
      </c>
    </row>
    <row r="94">
      <c r="A94">
        <f>INDEX(resultados!$A$2:$ZZ$522, 88, MATCH($B$1, resultados!$A$1:$ZZ$1, 0))</f>
        <v/>
      </c>
      <c r="B94">
        <f>INDEX(resultados!$A$2:$ZZ$522, 88, MATCH($B$2, resultados!$A$1:$ZZ$1, 0))</f>
        <v/>
      </c>
      <c r="C94">
        <f>INDEX(resultados!$A$2:$ZZ$522, 88, MATCH($B$3, resultados!$A$1:$ZZ$1, 0))</f>
        <v/>
      </c>
    </row>
    <row r="95">
      <c r="A95">
        <f>INDEX(resultados!$A$2:$ZZ$522, 89, MATCH($B$1, resultados!$A$1:$ZZ$1, 0))</f>
        <v/>
      </c>
      <c r="B95">
        <f>INDEX(resultados!$A$2:$ZZ$522, 89, MATCH($B$2, resultados!$A$1:$ZZ$1, 0))</f>
        <v/>
      </c>
      <c r="C95">
        <f>INDEX(resultados!$A$2:$ZZ$522, 89, MATCH($B$3, resultados!$A$1:$ZZ$1, 0))</f>
        <v/>
      </c>
    </row>
    <row r="96">
      <c r="A96">
        <f>INDEX(resultados!$A$2:$ZZ$522, 90, MATCH($B$1, resultados!$A$1:$ZZ$1, 0))</f>
        <v/>
      </c>
      <c r="B96">
        <f>INDEX(resultados!$A$2:$ZZ$522, 90, MATCH($B$2, resultados!$A$1:$ZZ$1, 0))</f>
        <v/>
      </c>
      <c r="C96">
        <f>INDEX(resultados!$A$2:$ZZ$522, 90, MATCH($B$3, resultados!$A$1:$ZZ$1, 0))</f>
        <v/>
      </c>
    </row>
    <row r="97">
      <c r="A97">
        <f>INDEX(resultados!$A$2:$ZZ$522, 91, MATCH($B$1, resultados!$A$1:$ZZ$1, 0))</f>
        <v/>
      </c>
      <c r="B97">
        <f>INDEX(resultados!$A$2:$ZZ$522, 91, MATCH($B$2, resultados!$A$1:$ZZ$1, 0))</f>
        <v/>
      </c>
      <c r="C97">
        <f>INDEX(resultados!$A$2:$ZZ$522, 91, MATCH($B$3, resultados!$A$1:$ZZ$1, 0))</f>
        <v/>
      </c>
    </row>
    <row r="98">
      <c r="A98">
        <f>INDEX(resultados!$A$2:$ZZ$522, 92, MATCH($B$1, resultados!$A$1:$ZZ$1, 0))</f>
        <v/>
      </c>
      <c r="B98">
        <f>INDEX(resultados!$A$2:$ZZ$522, 92, MATCH($B$2, resultados!$A$1:$ZZ$1, 0))</f>
        <v/>
      </c>
      <c r="C98">
        <f>INDEX(resultados!$A$2:$ZZ$522, 92, MATCH($B$3, resultados!$A$1:$ZZ$1, 0))</f>
        <v/>
      </c>
    </row>
    <row r="99">
      <c r="A99">
        <f>INDEX(resultados!$A$2:$ZZ$522, 93, MATCH($B$1, resultados!$A$1:$ZZ$1, 0))</f>
        <v/>
      </c>
      <c r="B99">
        <f>INDEX(resultados!$A$2:$ZZ$522, 93, MATCH($B$2, resultados!$A$1:$ZZ$1, 0))</f>
        <v/>
      </c>
      <c r="C99">
        <f>INDEX(resultados!$A$2:$ZZ$522, 93, MATCH($B$3, resultados!$A$1:$ZZ$1, 0))</f>
        <v/>
      </c>
    </row>
    <row r="100">
      <c r="A100">
        <f>INDEX(resultados!$A$2:$ZZ$522, 94, MATCH($B$1, resultados!$A$1:$ZZ$1, 0))</f>
        <v/>
      </c>
      <c r="B100">
        <f>INDEX(resultados!$A$2:$ZZ$522, 94, MATCH($B$2, resultados!$A$1:$ZZ$1, 0))</f>
        <v/>
      </c>
      <c r="C100">
        <f>INDEX(resultados!$A$2:$ZZ$522, 94, MATCH($B$3, resultados!$A$1:$ZZ$1, 0))</f>
        <v/>
      </c>
    </row>
    <row r="101">
      <c r="A101">
        <f>INDEX(resultados!$A$2:$ZZ$522, 95, MATCH($B$1, resultados!$A$1:$ZZ$1, 0))</f>
        <v/>
      </c>
      <c r="B101">
        <f>INDEX(resultados!$A$2:$ZZ$522, 95, MATCH($B$2, resultados!$A$1:$ZZ$1, 0))</f>
        <v/>
      </c>
      <c r="C101">
        <f>INDEX(resultados!$A$2:$ZZ$522, 95, MATCH($B$3, resultados!$A$1:$ZZ$1, 0))</f>
        <v/>
      </c>
    </row>
    <row r="102">
      <c r="A102">
        <f>INDEX(resultados!$A$2:$ZZ$522, 96, MATCH($B$1, resultados!$A$1:$ZZ$1, 0))</f>
        <v/>
      </c>
      <c r="B102">
        <f>INDEX(resultados!$A$2:$ZZ$522, 96, MATCH($B$2, resultados!$A$1:$ZZ$1, 0))</f>
        <v/>
      </c>
      <c r="C102">
        <f>INDEX(resultados!$A$2:$ZZ$522, 96, MATCH($B$3, resultados!$A$1:$ZZ$1, 0))</f>
        <v/>
      </c>
    </row>
    <row r="103">
      <c r="A103">
        <f>INDEX(resultados!$A$2:$ZZ$522, 97, MATCH($B$1, resultados!$A$1:$ZZ$1, 0))</f>
        <v/>
      </c>
      <c r="B103">
        <f>INDEX(resultados!$A$2:$ZZ$522, 97, MATCH($B$2, resultados!$A$1:$ZZ$1, 0))</f>
        <v/>
      </c>
      <c r="C103">
        <f>INDEX(resultados!$A$2:$ZZ$522, 97, MATCH($B$3, resultados!$A$1:$ZZ$1, 0))</f>
        <v/>
      </c>
    </row>
    <row r="104">
      <c r="A104">
        <f>INDEX(resultados!$A$2:$ZZ$522, 98, MATCH($B$1, resultados!$A$1:$ZZ$1, 0))</f>
        <v/>
      </c>
      <c r="B104">
        <f>INDEX(resultados!$A$2:$ZZ$522, 98, MATCH($B$2, resultados!$A$1:$ZZ$1, 0))</f>
        <v/>
      </c>
      <c r="C104">
        <f>INDEX(resultados!$A$2:$ZZ$522, 98, MATCH($B$3, resultados!$A$1:$ZZ$1, 0))</f>
        <v/>
      </c>
    </row>
    <row r="105">
      <c r="A105">
        <f>INDEX(resultados!$A$2:$ZZ$522, 99, MATCH($B$1, resultados!$A$1:$ZZ$1, 0))</f>
        <v/>
      </c>
      <c r="B105">
        <f>INDEX(resultados!$A$2:$ZZ$522, 99, MATCH($B$2, resultados!$A$1:$ZZ$1, 0))</f>
        <v/>
      </c>
      <c r="C105">
        <f>INDEX(resultados!$A$2:$ZZ$522, 99, MATCH($B$3, resultados!$A$1:$ZZ$1, 0))</f>
        <v/>
      </c>
    </row>
    <row r="106">
      <c r="A106">
        <f>INDEX(resultados!$A$2:$ZZ$522, 100, MATCH($B$1, resultados!$A$1:$ZZ$1, 0))</f>
        <v/>
      </c>
      <c r="B106">
        <f>INDEX(resultados!$A$2:$ZZ$522, 100, MATCH($B$2, resultados!$A$1:$ZZ$1, 0))</f>
        <v/>
      </c>
      <c r="C106">
        <f>INDEX(resultados!$A$2:$ZZ$522, 100, MATCH($B$3, resultados!$A$1:$ZZ$1, 0))</f>
        <v/>
      </c>
    </row>
    <row r="107">
      <c r="A107">
        <f>INDEX(resultados!$A$2:$ZZ$522, 101, MATCH($B$1, resultados!$A$1:$ZZ$1, 0))</f>
        <v/>
      </c>
      <c r="B107">
        <f>INDEX(resultados!$A$2:$ZZ$522, 101, MATCH($B$2, resultados!$A$1:$ZZ$1, 0))</f>
        <v/>
      </c>
      <c r="C107">
        <f>INDEX(resultados!$A$2:$ZZ$522, 101, MATCH($B$3, resultados!$A$1:$ZZ$1, 0))</f>
        <v/>
      </c>
    </row>
    <row r="108">
      <c r="A108">
        <f>INDEX(resultados!$A$2:$ZZ$522, 102, MATCH($B$1, resultados!$A$1:$ZZ$1, 0))</f>
        <v/>
      </c>
      <c r="B108">
        <f>INDEX(resultados!$A$2:$ZZ$522, 102, MATCH($B$2, resultados!$A$1:$ZZ$1, 0))</f>
        <v/>
      </c>
      <c r="C108">
        <f>INDEX(resultados!$A$2:$ZZ$522, 102, MATCH($B$3, resultados!$A$1:$ZZ$1, 0))</f>
        <v/>
      </c>
    </row>
    <row r="109">
      <c r="A109">
        <f>INDEX(resultados!$A$2:$ZZ$522, 103, MATCH($B$1, resultados!$A$1:$ZZ$1, 0))</f>
        <v/>
      </c>
      <c r="B109">
        <f>INDEX(resultados!$A$2:$ZZ$522, 103, MATCH($B$2, resultados!$A$1:$ZZ$1, 0))</f>
        <v/>
      </c>
      <c r="C109">
        <f>INDEX(resultados!$A$2:$ZZ$522, 103, MATCH($B$3, resultados!$A$1:$ZZ$1, 0))</f>
        <v/>
      </c>
    </row>
    <row r="110">
      <c r="A110">
        <f>INDEX(resultados!$A$2:$ZZ$522, 104, MATCH($B$1, resultados!$A$1:$ZZ$1, 0))</f>
        <v/>
      </c>
      <c r="B110">
        <f>INDEX(resultados!$A$2:$ZZ$522, 104, MATCH($B$2, resultados!$A$1:$ZZ$1, 0))</f>
        <v/>
      </c>
      <c r="C110">
        <f>INDEX(resultados!$A$2:$ZZ$522, 104, MATCH($B$3, resultados!$A$1:$ZZ$1, 0))</f>
        <v/>
      </c>
    </row>
    <row r="111">
      <c r="A111">
        <f>INDEX(resultados!$A$2:$ZZ$522, 105, MATCH($B$1, resultados!$A$1:$ZZ$1, 0))</f>
        <v/>
      </c>
      <c r="B111">
        <f>INDEX(resultados!$A$2:$ZZ$522, 105, MATCH($B$2, resultados!$A$1:$ZZ$1, 0))</f>
        <v/>
      </c>
      <c r="C111">
        <f>INDEX(resultados!$A$2:$ZZ$522, 105, MATCH($B$3, resultados!$A$1:$ZZ$1, 0))</f>
        <v/>
      </c>
    </row>
    <row r="112">
      <c r="A112">
        <f>INDEX(resultados!$A$2:$ZZ$522, 106, MATCH($B$1, resultados!$A$1:$ZZ$1, 0))</f>
        <v/>
      </c>
      <c r="B112">
        <f>INDEX(resultados!$A$2:$ZZ$522, 106, MATCH($B$2, resultados!$A$1:$ZZ$1, 0))</f>
        <v/>
      </c>
      <c r="C112">
        <f>INDEX(resultados!$A$2:$ZZ$522, 106, MATCH($B$3, resultados!$A$1:$ZZ$1, 0))</f>
        <v/>
      </c>
    </row>
    <row r="113">
      <c r="A113">
        <f>INDEX(resultados!$A$2:$ZZ$522, 107, MATCH($B$1, resultados!$A$1:$ZZ$1, 0))</f>
        <v/>
      </c>
      <c r="B113">
        <f>INDEX(resultados!$A$2:$ZZ$522, 107, MATCH($B$2, resultados!$A$1:$ZZ$1, 0))</f>
        <v/>
      </c>
      <c r="C113">
        <f>INDEX(resultados!$A$2:$ZZ$522, 107, MATCH($B$3, resultados!$A$1:$ZZ$1, 0))</f>
        <v/>
      </c>
    </row>
    <row r="114">
      <c r="A114">
        <f>INDEX(resultados!$A$2:$ZZ$522, 108, MATCH($B$1, resultados!$A$1:$ZZ$1, 0))</f>
        <v/>
      </c>
      <c r="B114">
        <f>INDEX(resultados!$A$2:$ZZ$522, 108, MATCH($B$2, resultados!$A$1:$ZZ$1, 0))</f>
        <v/>
      </c>
      <c r="C114">
        <f>INDEX(resultados!$A$2:$ZZ$522, 108, MATCH($B$3, resultados!$A$1:$ZZ$1, 0))</f>
        <v/>
      </c>
    </row>
    <row r="115">
      <c r="A115">
        <f>INDEX(resultados!$A$2:$ZZ$522, 109, MATCH($B$1, resultados!$A$1:$ZZ$1, 0))</f>
        <v/>
      </c>
      <c r="B115">
        <f>INDEX(resultados!$A$2:$ZZ$522, 109, MATCH($B$2, resultados!$A$1:$ZZ$1, 0))</f>
        <v/>
      </c>
      <c r="C115">
        <f>INDEX(resultados!$A$2:$ZZ$522, 109, MATCH($B$3, resultados!$A$1:$ZZ$1, 0))</f>
        <v/>
      </c>
    </row>
    <row r="116">
      <c r="A116">
        <f>INDEX(resultados!$A$2:$ZZ$522, 110, MATCH($B$1, resultados!$A$1:$ZZ$1, 0))</f>
        <v/>
      </c>
      <c r="B116">
        <f>INDEX(resultados!$A$2:$ZZ$522, 110, MATCH($B$2, resultados!$A$1:$ZZ$1, 0))</f>
        <v/>
      </c>
      <c r="C116">
        <f>INDEX(resultados!$A$2:$ZZ$522, 110, MATCH($B$3, resultados!$A$1:$ZZ$1, 0))</f>
        <v/>
      </c>
    </row>
    <row r="117">
      <c r="A117">
        <f>INDEX(resultados!$A$2:$ZZ$522, 111, MATCH($B$1, resultados!$A$1:$ZZ$1, 0))</f>
        <v/>
      </c>
      <c r="B117">
        <f>INDEX(resultados!$A$2:$ZZ$522, 111, MATCH($B$2, resultados!$A$1:$ZZ$1, 0))</f>
        <v/>
      </c>
      <c r="C117">
        <f>INDEX(resultados!$A$2:$ZZ$522, 111, MATCH($B$3, resultados!$A$1:$ZZ$1, 0))</f>
        <v/>
      </c>
    </row>
    <row r="118">
      <c r="A118">
        <f>INDEX(resultados!$A$2:$ZZ$522, 112, MATCH($B$1, resultados!$A$1:$ZZ$1, 0))</f>
        <v/>
      </c>
      <c r="B118">
        <f>INDEX(resultados!$A$2:$ZZ$522, 112, MATCH($B$2, resultados!$A$1:$ZZ$1, 0))</f>
        <v/>
      </c>
      <c r="C118">
        <f>INDEX(resultados!$A$2:$ZZ$522, 112, MATCH($B$3, resultados!$A$1:$ZZ$1, 0))</f>
        <v/>
      </c>
    </row>
    <row r="119">
      <c r="A119">
        <f>INDEX(resultados!$A$2:$ZZ$522, 113, MATCH($B$1, resultados!$A$1:$ZZ$1, 0))</f>
        <v/>
      </c>
      <c r="B119">
        <f>INDEX(resultados!$A$2:$ZZ$522, 113, MATCH($B$2, resultados!$A$1:$ZZ$1, 0))</f>
        <v/>
      </c>
      <c r="C119">
        <f>INDEX(resultados!$A$2:$ZZ$522, 113, MATCH($B$3, resultados!$A$1:$ZZ$1, 0))</f>
        <v/>
      </c>
    </row>
    <row r="120">
      <c r="A120">
        <f>INDEX(resultados!$A$2:$ZZ$522, 114, MATCH($B$1, resultados!$A$1:$ZZ$1, 0))</f>
        <v/>
      </c>
      <c r="B120">
        <f>INDEX(resultados!$A$2:$ZZ$522, 114, MATCH($B$2, resultados!$A$1:$ZZ$1, 0))</f>
        <v/>
      </c>
      <c r="C120">
        <f>INDEX(resultados!$A$2:$ZZ$522, 114, MATCH($B$3, resultados!$A$1:$ZZ$1, 0))</f>
        <v/>
      </c>
    </row>
    <row r="121">
      <c r="A121">
        <f>INDEX(resultados!$A$2:$ZZ$522, 115, MATCH($B$1, resultados!$A$1:$ZZ$1, 0))</f>
        <v/>
      </c>
      <c r="B121">
        <f>INDEX(resultados!$A$2:$ZZ$522, 115, MATCH($B$2, resultados!$A$1:$ZZ$1, 0))</f>
        <v/>
      </c>
      <c r="C121">
        <f>INDEX(resultados!$A$2:$ZZ$522, 115, MATCH($B$3, resultados!$A$1:$ZZ$1, 0))</f>
        <v/>
      </c>
    </row>
    <row r="122">
      <c r="A122">
        <f>INDEX(resultados!$A$2:$ZZ$522, 116, MATCH($B$1, resultados!$A$1:$ZZ$1, 0))</f>
        <v/>
      </c>
      <c r="B122">
        <f>INDEX(resultados!$A$2:$ZZ$522, 116, MATCH($B$2, resultados!$A$1:$ZZ$1, 0))</f>
        <v/>
      </c>
      <c r="C122">
        <f>INDEX(resultados!$A$2:$ZZ$522, 116, MATCH($B$3, resultados!$A$1:$ZZ$1, 0))</f>
        <v/>
      </c>
    </row>
    <row r="123">
      <c r="A123">
        <f>INDEX(resultados!$A$2:$ZZ$522, 117, MATCH($B$1, resultados!$A$1:$ZZ$1, 0))</f>
        <v/>
      </c>
      <c r="B123">
        <f>INDEX(resultados!$A$2:$ZZ$522, 117, MATCH($B$2, resultados!$A$1:$ZZ$1, 0))</f>
        <v/>
      </c>
      <c r="C123">
        <f>INDEX(resultados!$A$2:$ZZ$522, 117, MATCH($B$3, resultados!$A$1:$ZZ$1, 0))</f>
        <v/>
      </c>
    </row>
    <row r="124">
      <c r="A124">
        <f>INDEX(resultados!$A$2:$ZZ$522, 118, MATCH($B$1, resultados!$A$1:$ZZ$1, 0))</f>
        <v/>
      </c>
      <c r="B124">
        <f>INDEX(resultados!$A$2:$ZZ$522, 118, MATCH($B$2, resultados!$A$1:$ZZ$1, 0))</f>
        <v/>
      </c>
      <c r="C124">
        <f>INDEX(resultados!$A$2:$ZZ$522, 118, MATCH($B$3, resultados!$A$1:$ZZ$1, 0))</f>
        <v/>
      </c>
    </row>
    <row r="125">
      <c r="A125">
        <f>INDEX(resultados!$A$2:$ZZ$522, 119, MATCH($B$1, resultados!$A$1:$ZZ$1, 0))</f>
        <v/>
      </c>
      <c r="B125">
        <f>INDEX(resultados!$A$2:$ZZ$522, 119, MATCH($B$2, resultados!$A$1:$ZZ$1, 0))</f>
        <v/>
      </c>
      <c r="C125">
        <f>INDEX(resultados!$A$2:$ZZ$522, 119, MATCH($B$3, resultados!$A$1:$ZZ$1, 0))</f>
        <v/>
      </c>
    </row>
    <row r="126">
      <c r="A126">
        <f>INDEX(resultados!$A$2:$ZZ$522, 120, MATCH($B$1, resultados!$A$1:$ZZ$1, 0))</f>
        <v/>
      </c>
      <c r="B126">
        <f>INDEX(resultados!$A$2:$ZZ$522, 120, MATCH($B$2, resultados!$A$1:$ZZ$1, 0))</f>
        <v/>
      </c>
      <c r="C126">
        <f>INDEX(resultados!$A$2:$ZZ$522, 120, MATCH($B$3, resultados!$A$1:$ZZ$1, 0))</f>
        <v/>
      </c>
    </row>
    <row r="127">
      <c r="A127">
        <f>INDEX(resultados!$A$2:$ZZ$522, 121, MATCH($B$1, resultados!$A$1:$ZZ$1, 0))</f>
        <v/>
      </c>
      <c r="B127">
        <f>INDEX(resultados!$A$2:$ZZ$522, 121, MATCH($B$2, resultados!$A$1:$ZZ$1, 0))</f>
        <v/>
      </c>
      <c r="C127">
        <f>INDEX(resultados!$A$2:$ZZ$522, 121, MATCH($B$3, resultados!$A$1:$ZZ$1, 0))</f>
        <v/>
      </c>
    </row>
    <row r="128">
      <c r="A128">
        <f>INDEX(resultados!$A$2:$ZZ$522, 122, MATCH($B$1, resultados!$A$1:$ZZ$1, 0))</f>
        <v/>
      </c>
      <c r="B128">
        <f>INDEX(resultados!$A$2:$ZZ$522, 122, MATCH($B$2, resultados!$A$1:$ZZ$1, 0))</f>
        <v/>
      </c>
      <c r="C128">
        <f>INDEX(resultados!$A$2:$ZZ$522, 122, MATCH($B$3, resultados!$A$1:$ZZ$1, 0))</f>
        <v/>
      </c>
    </row>
    <row r="129">
      <c r="A129">
        <f>INDEX(resultados!$A$2:$ZZ$522, 123, MATCH($B$1, resultados!$A$1:$ZZ$1, 0))</f>
        <v/>
      </c>
      <c r="B129">
        <f>INDEX(resultados!$A$2:$ZZ$522, 123, MATCH($B$2, resultados!$A$1:$ZZ$1, 0))</f>
        <v/>
      </c>
      <c r="C129">
        <f>INDEX(resultados!$A$2:$ZZ$522, 123, MATCH($B$3, resultados!$A$1:$ZZ$1, 0))</f>
        <v/>
      </c>
    </row>
    <row r="130">
      <c r="A130">
        <f>INDEX(resultados!$A$2:$ZZ$522, 124, MATCH($B$1, resultados!$A$1:$ZZ$1, 0))</f>
        <v/>
      </c>
      <c r="B130">
        <f>INDEX(resultados!$A$2:$ZZ$522, 124, MATCH($B$2, resultados!$A$1:$ZZ$1, 0))</f>
        <v/>
      </c>
      <c r="C130">
        <f>INDEX(resultados!$A$2:$ZZ$522, 124, MATCH($B$3, resultados!$A$1:$ZZ$1, 0))</f>
        <v/>
      </c>
    </row>
    <row r="131">
      <c r="A131">
        <f>INDEX(resultados!$A$2:$ZZ$522, 125, MATCH($B$1, resultados!$A$1:$ZZ$1, 0))</f>
        <v/>
      </c>
      <c r="B131">
        <f>INDEX(resultados!$A$2:$ZZ$522, 125, MATCH($B$2, resultados!$A$1:$ZZ$1, 0))</f>
        <v/>
      </c>
      <c r="C131">
        <f>INDEX(resultados!$A$2:$ZZ$522, 125, MATCH($B$3, resultados!$A$1:$ZZ$1, 0))</f>
        <v/>
      </c>
    </row>
    <row r="132">
      <c r="A132">
        <f>INDEX(resultados!$A$2:$ZZ$522, 126, MATCH($B$1, resultados!$A$1:$ZZ$1, 0))</f>
        <v/>
      </c>
      <c r="B132">
        <f>INDEX(resultados!$A$2:$ZZ$522, 126, MATCH($B$2, resultados!$A$1:$ZZ$1, 0))</f>
        <v/>
      </c>
      <c r="C132">
        <f>INDEX(resultados!$A$2:$ZZ$522, 126, MATCH($B$3, resultados!$A$1:$ZZ$1, 0))</f>
        <v/>
      </c>
    </row>
    <row r="133">
      <c r="A133">
        <f>INDEX(resultados!$A$2:$ZZ$522, 127, MATCH($B$1, resultados!$A$1:$ZZ$1, 0))</f>
        <v/>
      </c>
      <c r="B133">
        <f>INDEX(resultados!$A$2:$ZZ$522, 127, MATCH($B$2, resultados!$A$1:$ZZ$1, 0))</f>
        <v/>
      </c>
      <c r="C133">
        <f>INDEX(resultados!$A$2:$ZZ$522, 127, MATCH($B$3, resultados!$A$1:$ZZ$1, 0))</f>
        <v/>
      </c>
    </row>
    <row r="134">
      <c r="A134">
        <f>INDEX(resultados!$A$2:$ZZ$522, 128, MATCH($B$1, resultados!$A$1:$ZZ$1, 0))</f>
        <v/>
      </c>
      <c r="B134">
        <f>INDEX(resultados!$A$2:$ZZ$522, 128, MATCH($B$2, resultados!$A$1:$ZZ$1, 0))</f>
        <v/>
      </c>
      <c r="C134">
        <f>INDEX(resultados!$A$2:$ZZ$522, 128, MATCH($B$3, resultados!$A$1:$ZZ$1, 0))</f>
        <v/>
      </c>
    </row>
    <row r="135">
      <c r="A135">
        <f>INDEX(resultados!$A$2:$ZZ$522, 129, MATCH($B$1, resultados!$A$1:$ZZ$1, 0))</f>
        <v/>
      </c>
      <c r="B135">
        <f>INDEX(resultados!$A$2:$ZZ$522, 129, MATCH($B$2, resultados!$A$1:$ZZ$1, 0))</f>
        <v/>
      </c>
      <c r="C135">
        <f>INDEX(resultados!$A$2:$ZZ$522, 129, MATCH($B$3, resultados!$A$1:$ZZ$1, 0))</f>
        <v/>
      </c>
    </row>
    <row r="136">
      <c r="A136">
        <f>INDEX(resultados!$A$2:$ZZ$522, 130, MATCH($B$1, resultados!$A$1:$ZZ$1, 0))</f>
        <v/>
      </c>
      <c r="B136">
        <f>INDEX(resultados!$A$2:$ZZ$522, 130, MATCH($B$2, resultados!$A$1:$ZZ$1, 0))</f>
        <v/>
      </c>
      <c r="C136">
        <f>INDEX(resultados!$A$2:$ZZ$522, 130, MATCH($B$3, resultados!$A$1:$ZZ$1, 0))</f>
        <v/>
      </c>
    </row>
    <row r="137">
      <c r="A137">
        <f>INDEX(resultados!$A$2:$ZZ$522, 131, MATCH($B$1, resultados!$A$1:$ZZ$1, 0))</f>
        <v/>
      </c>
      <c r="B137">
        <f>INDEX(resultados!$A$2:$ZZ$522, 131, MATCH($B$2, resultados!$A$1:$ZZ$1, 0))</f>
        <v/>
      </c>
      <c r="C137">
        <f>INDEX(resultados!$A$2:$ZZ$522, 131, MATCH($B$3, resultados!$A$1:$ZZ$1, 0))</f>
        <v/>
      </c>
    </row>
    <row r="138">
      <c r="A138">
        <f>INDEX(resultados!$A$2:$ZZ$522, 132, MATCH($B$1, resultados!$A$1:$ZZ$1, 0))</f>
        <v/>
      </c>
      <c r="B138">
        <f>INDEX(resultados!$A$2:$ZZ$522, 132, MATCH($B$2, resultados!$A$1:$ZZ$1, 0))</f>
        <v/>
      </c>
      <c r="C138">
        <f>INDEX(resultados!$A$2:$ZZ$522, 132, MATCH($B$3, resultados!$A$1:$ZZ$1, 0))</f>
        <v/>
      </c>
    </row>
    <row r="139">
      <c r="A139">
        <f>INDEX(resultados!$A$2:$ZZ$522, 133, MATCH($B$1, resultados!$A$1:$ZZ$1, 0))</f>
        <v/>
      </c>
      <c r="B139">
        <f>INDEX(resultados!$A$2:$ZZ$522, 133, MATCH($B$2, resultados!$A$1:$ZZ$1, 0))</f>
        <v/>
      </c>
      <c r="C139">
        <f>INDEX(resultados!$A$2:$ZZ$522, 133, MATCH($B$3, resultados!$A$1:$ZZ$1, 0))</f>
        <v/>
      </c>
    </row>
    <row r="140">
      <c r="A140">
        <f>INDEX(resultados!$A$2:$ZZ$522, 134, MATCH($B$1, resultados!$A$1:$ZZ$1, 0))</f>
        <v/>
      </c>
      <c r="B140">
        <f>INDEX(resultados!$A$2:$ZZ$522, 134, MATCH($B$2, resultados!$A$1:$ZZ$1, 0))</f>
        <v/>
      </c>
      <c r="C140">
        <f>INDEX(resultados!$A$2:$ZZ$522, 134, MATCH($B$3, resultados!$A$1:$ZZ$1, 0))</f>
        <v/>
      </c>
    </row>
    <row r="141">
      <c r="A141">
        <f>INDEX(resultados!$A$2:$ZZ$522, 135, MATCH($B$1, resultados!$A$1:$ZZ$1, 0))</f>
        <v/>
      </c>
      <c r="B141">
        <f>INDEX(resultados!$A$2:$ZZ$522, 135, MATCH($B$2, resultados!$A$1:$ZZ$1, 0))</f>
        <v/>
      </c>
      <c r="C141">
        <f>INDEX(resultados!$A$2:$ZZ$522, 135, MATCH($B$3, resultados!$A$1:$ZZ$1, 0))</f>
        <v/>
      </c>
    </row>
    <row r="142">
      <c r="A142">
        <f>INDEX(resultados!$A$2:$ZZ$522, 136, MATCH($B$1, resultados!$A$1:$ZZ$1, 0))</f>
        <v/>
      </c>
      <c r="B142">
        <f>INDEX(resultados!$A$2:$ZZ$522, 136, MATCH($B$2, resultados!$A$1:$ZZ$1, 0))</f>
        <v/>
      </c>
      <c r="C142">
        <f>INDEX(resultados!$A$2:$ZZ$522, 136, MATCH($B$3, resultados!$A$1:$ZZ$1, 0))</f>
        <v/>
      </c>
    </row>
    <row r="143">
      <c r="A143">
        <f>INDEX(resultados!$A$2:$ZZ$522, 137, MATCH($B$1, resultados!$A$1:$ZZ$1, 0))</f>
        <v/>
      </c>
      <c r="B143">
        <f>INDEX(resultados!$A$2:$ZZ$522, 137, MATCH($B$2, resultados!$A$1:$ZZ$1, 0))</f>
        <v/>
      </c>
      <c r="C143">
        <f>INDEX(resultados!$A$2:$ZZ$522, 137, MATCH($B$3, resultados!$A$1:$ZZ$1, 0))</f>
        <v/>
      </c>
    </row>
    <row r="144">
      <c r="A144">
        <f>INDEX(resultados!$A$2:$ZZ$522, 138, MATCH($B$1, resultados!$A$1:$ZZ$1, 0))</f>
        <v/>
      </c>
      <c r="B144">
        <f>INDEX(resultados!$A$2:$ZZ$522, 138, MATCH($B$2, resultados!$A$1:$ZZ$1, 0))</f>
        <v/>
      </c>
      <c r="C144">
        <f>INDEX(resultados!$A$2:$ZZ$522, 138, MATCH($B$3, resultados!$A$1:$ZZ$1, 0))</f>
        <v/>
      </c>
    </row>
    <row r="145">
      <c r="A145">
        <f>INDEX(resultados!$A$2:$ZZ$522, 139, MATCH($B$1, resultados!$A$1:$ZZ$1, 0))</f>
        <v/>
      </c>
      <c r="B145">
        <f>INDEX(resultados!$A$2:$ZZ$522, 139, MATCH($B$2, resultados!$A$1:$ZZ$1, 0))</f>
        <v/>
      </c>
      <c r="C145">
        <f>INDEX(resultados!$A$2:$ZZ$522, 139, MATCH($B$3, resultados!$A$1:$ZZ$1, 0))</f>
        <v/>
      </c>
    </row>
    <row r="146">
      <c r="A146">
        <f>INDEX(resultados!$A$2:$ZZ$522, 140, MATCH($B$1, resultados!$A$1:$ZZ$1, 0))</f>
        <v/>
      </c>
      <c r="B146">
        <f>INDEX(resultados!$A$2:$ZZ$522, 140, MATCH($B$2, resultados!$A$1:$ZZ$1, 0))</f>
        <v/>
      </c>
      <c r="C146">
        <f>INDEX(resultados!$A$2:$ZZ$522, 140, MATCH($B$3, resultados!$A$1:$ZZ$1, 0))</f>
        <v/>
      </c>
    </row>
    <row r="147">
      <c r="A147">
        <f>INDEX(resultados!$A$2:$ZZ$522, 141, MATCH($B$1, resultados!$A$1:$ZZ$1, 0))</f>
        <v/>
      </c>
      <c r="B147">
        <f>INDEX(resultados!$A$2:$ZZ$522, 141, MATCH($B$2, resultados!$A$1:$ZZ$1, 0))</f>
        <v/>
      </c>
      <c r="C147">
        <f>INDEX(resultados!$A$2:$ZZ$522, 141, MATCH($B$3, resultados!$A$1:$ZZ$1, 0))</f>
        <v/>
      </c>
    </row>
    <row r="148">
      <c r="A148">
        <f>INDEX(resultados!$A$2:$ZZ$522, 142, MATCH($B$1, resultados!$A$1:$ZZ$1, 0))</f>
        <v/>
      </c>
      <c r="B148">
        <f>INDEX(resultados!$A$2:$ZZ$522, 142, MATCH($B$2, resultados!$A$1:$ZZ$1, 0))</f>
        <v/>
      </c>
      <c r="C148">
        <f>INDEX(resultados!$A$2:$ZZ$522, 142, MATCH($B$3, resultados!$A$1:$ZZ$1, 0))</f>
        <v/>
      </c>
    </row>
    <row r="149">
      <c r="A149">
        <f>INDEX(resultados!$A$2:$ZZ$522, 143, MATCH($B$1, resultados!$A$1:$ZZ$1, 0))</f>
        <v/>
      </c>
      <c r="B149">
        <f>INDEX(resultados!$A$2:$ZZ$522, 143, MATCH($B$2, resultados!$A$1:$ZZ$1, 0))</f>
        <v/>
      </c>
      <c r="C149">
        <f>INDEX(resultados!$A$2:$ZZ$522, 143, MATCH($B$3, resultados!$A$1:$ZZ$1, 0))</f>
        <v/>
      </c>
    </row>
    <row r="150">
      <c r="A150">
        <f>INDEX(resultados!$A$2:$ZZ$522, 144, MATCH($B$1, resultados!$A$1:$ZZ$1, 0))</f>
        <v/>
      </c>
      <c r="B150">
        <f>INDEX(resultados!$A$2:$ZZ$522, 144, MATCH($B$2, resultados!$A$1:$ZZ$1, 0))</f>
        <v/>
      </c>
      <c r="C150">
        <f>INDEX(resultados!$A$2:$ZZ$522, 144, MATCH($B$3, resultados!$A$1:$ZZ$1, 0))</f>
        <v/>
      </c>
    </row>
    <row r="151">
      <c r="A151">
        <f>INDEX(resultados!$A$2:$ZZ$522, 145, MATCH($B$1, resultados!$A$1:$ZZ$1, 0))</f>
        <v/>
      </c>
      <c r="B151">
        <f>INDEX(resultados!$A$2:$ZZ$522, 145, MATCH($B$2, resultados!$A$1:$ZZ$1, 0))</f>
        <v/>
      </c>
      <c r="C151">
        <f>INDEX(resultados!$A$2:$ZZ$522, 145, MATCH($B$3, resultados!$A$1:$ZZ$1, 0))</f>
        <v/>
      </c>
    </row>
    <row r="152">
      <c r="A152">
        <f>INDEX(resultados!$A$2:$ZZ$522, 146, MATCH($B$1, resultados!$A$1:$ZZ$1, 0))</f>
        <v/>
      </c>
      <c r="B152">
        <f>INDEX(resultados!$A$2:$ZZ$522, 146, MATCH($B$2, resultados!$A$1:$ZZ$1, 0))</f>
        <v/>
      </c>
      <c r="C152">
        <f>INDEX(resultados!$A$2:$ZZ$522, 146, MATCH($B$3, resultados!$A$1:$ZZ$1, 0))</f>
        <v/>
      </c>
    </row>
    <row r="153">
      <c r="A153">
        <f>INDEX(resultados!$A$2:$ZZ$522, 147, MATCH($B$1, resultados!$A$1:$ZZ$1, 0))</f>
        <v/>
      </c>
      <c r="B153">
        <f>INDEX(resultados!$A$2:$ZZ$522, 147, MATCH($B$2, resultados!$A$1:$ZZ$1, 0))</f>
        <v/>
      </c>
      <c r="C153">
        <f>INDEX(resultados!$A$2:$ZZ$522, 147, MATCH($B$3, resultados!$A$1:$ZZ$1, 0))</f>
        <v/>
      </c>
    </row>
    <row r="154">
      <c r="A154">
        <f>INDEX(resultados!$A$2:$ZZ$522, 148, MATCH($B$1, resultados!$A$1:$ZZ$1, 0))</f>
        <v/>
      </c>
      <c r="B154">
        <f>INDEX(resultados!$A$2:$ZZ$522, 148, MATCH($B$2, resultados!$A$1:$ZZ$1, 0))</f>
        <v/>
      </c>
      <c r="C154">
        <f>INDEX(resultados!$A$2:$ZZ$522, 148, MATCH($B$3, resultados!$A$1:$ZZ$1, 0))</f>
        <v/>
      </c>
    </row>
    <row r="155">
      <c r="A155">
        <f>INDEX(resultados!$A$2:$ZZ$522, 149, MATCH($B$1, resultados!$A$1:$ZZ$1, 0))</f>
        <v/>
      </c>
      <c r="B155">
        <f>INDEX(resultados!$A$2:$ZZ$522, 149, MATCH($B$2, resultados!$A$1:$ZZ$1, 0))</f>
        <v/>
      </c>
      <c r="C155">
        <f>INDEX(resultados!$A$2:$ZZ$522, 149, MATCH($B$3, resultados!$A$1:$ZZ$1, 0))</f>
        <v/>
      </c>
    </row>
    <row r="156">
      <c r="A156">
        <f>INDEX(resultados!$A$2:$ZZ$522, 150, MATCH($B$1, resultados!$A$1:$ZZ$1, 0))</f>
        <v/>
      </c>
      <c r="B156">
        <f>INDEX(resultados!$A$2:$ZZ$522, 150, MATCH($B$2, resultados!$A$1:$ZZ$1, 0))</f>
        <v/>
      </c>
      <c r="C156">
        <f>INDEX(resultados!$A$2:$ZZ$522, 150, MATCH($B$3, resultados!$A$1:$ZZ$1, 0))</f>
        <v/>
      </c>
    </row>
    <row r="157">
      <c r="A157">
        <f>INDEX(resultados!$A$2:$ZZ$522, 151, MATCH($B$1, resultados!$A$1:$ZZ$1, 0))</f>
        <v/>
      </c>
      <c r="B157">
        <f>INDEX(resultados!$A$2:$ZZ$522, 151, MATCH($B$2, resultados!$A$1:$ZZ$1, 0))</f>
        <v/>
      </c>
      <c r="C157">
        <f>INDEX(resultados!$A$2:$ZZ$522, 151, MATCH($B$3, resultados!$A$1:$ZZ$1, 0))</f>
        <v/>
      </c>
    </row>
    <row r="158">
      <c r="A158">
        <f>INDEX(resultados!$A$2:$ZZ$522, 152, MATCH($B$1, resultados!$A$1:$ZZ$1, 0))</f>
        <v/>
      </c>
      <c r="B158">
        <f>INDEX(resultados!$A$2:$ZZ$522, 152, MATCH($B$2, resultados!$A$1:$ZZ$1, 0))</f>
        <v/>
      </c>
      <c r="C158">
        <f>INDEX(resultados!$A$2:$ZZ$522, 152, MATCH($B$3, resultados!$A$1:$ZZ$1, 0))</f>
        <v/>
      </c>
    </row>
    <row r="159">
      <c r="A159">
        <f>INDEX(resultados!$A$2:$ZZ$522, 153, MATCH($B$1, resultados!$A$1:$ZZ$1, 0))</f>
        <v/>
      </c>
      <c r="B159">
        <f>INDEX(resultados!$A$2:$ZZ$522, 153, MATCH($B$2, resultados!$A$1:$ZZ$1, 0))</f>
        <v/>
      </c>
      <c r="C159">
        <f>INDEX(resultados!$A$2:$ZZ$522, 153, MATCH($B$3, resultados!$A$1:$ZZ$1, 0))</f>
        <v/>
      </c>
    </row>
    <row r="160">
      <c r="A160">
        <f>INDEX(resultados!$A$2:$ZZ$522, 154, MATCH($B$1, resultados!$A$1:$ZZ$1, 0))</f>
        <v/>
      </c>
      <c r="B160">
        <f>INDEX(resultados!$A$2:$ZZ$522, 154, MATCH($B$2, resultados!$A$1:$ZZ$1, 0))</f>
        <v/>
      </c>
      <c r="C160">
        <f>INDEX(resultados!$A$2:$ZZ$522, 154, MATCH($B$3, resultados!$A$1:$ZZ$1, 0))</f>
        <v/>
      </c>
    </row>
    <row r="161">
      <c r="A161">
        <f>INDEX(resultados!$A$2:$ZZ$522, 155, MATCH($B$1, resultados!$A$1:$ZZ$1, 0))</f>
        <v/>
      </c>
      <c r="B161">
        <f>INDEX(resultados!$A$2:$ZZ$522, 155, MATCH($B$2, resultados!$A$1:$ZZ$1, 0))</f>
        <v/>
      </c>
      <c r="C161">
        <f>INDEX(resultados!$A$2:$ZZ$522, 155, MATCH($B$3, resultados!$A$1:$ZZ$1, 0))</f>
        <v/>
      </c>
    </row>
    <row r="162">
      <c r="A162">
        <f>INDEX(resultados!$A$2:$ZZ$522, 156, MATCH($B$1, resultados!$A$1:$ZZ$1, 0))</f>
        <v/>
      </c>
      <c r="B162">
        <f>INDEX(resultados!$A$2:$ZZ$522, 156, MATCH($B$2, resultados!$A$1:$ZZ$1, 0))</f>
        <v/>
      </c>
      <c r="C162">
        <f>INDEX(resultados!$A$2:$ZZ$522, 156, MATCH($B$3, resultados!$A$1:$ZZ$1, 0))</f>
        <v/>
      </c>
    </row>
    <row r="163">
      <c r="A163">
        <f>INDEX(resultados!$A$2:$ZZ$522, 157, MATCH($B$1, resultados!$A$1:$ZZ$1, 0))</f>
        <v/>
      </c>
      <c r="B163">
        <f>INDEX(resultados!$A$2:$ZZ$522, 157, MATCH($B$2, resultados!$A$1:$ZZ$1, 0))</f>
        <v/>
      </c>
      <c r="C163">
        <f>INDEX(resultados!$A$2:$ZZ$522, 157, MATCH($B$3, resultados!$A$1:$ZZ$1, 0))</f>
        <v/>
      </c>
    </row>
    <row r="164">
      <c r="A164">
        <f>INDEX(resultados!$A$2:$ZZ$522, 158, MATCH($B$1, resultados!$A$1:$ZZ$1, 0))</f>
        <v/>
      </c>
      <c r="B164">
        <f>INDEX(resultados!$A$2:$ZZ$522, 158, MATCH($B$2, resultados!$A$1:$ZZ$1, 0))</f>
        <v/>
      </c>
      <c r="C164">
        <f>INDEX(resultados!$A$2:$ZZ$522, 158, MATCH($B$3, resultados!$A$1:$ZZ$1, 0))</f>
        <v/>
      </c>
    </row>
    <row r="165">
      <c r="A165">
        <f>INDEX(resultados!$A$2:$ZZ$522, 159, MATCH($B$1, resultados!$A$1:$ZZ$1, 0))</f>
        <v/>
      </c>
      <c r="B165">
        <f>INDEX(resultados!$A$2:$ZZ$522, 159, MATCH($B$2, resultados!$A$1:$ZZ$1, 0))</f>
        <v/>
      </c>
      <c r="C165">
        <f>INDEX(resultados!$A$2:$ZZ$522, 159, MATCH($B$3, resultados!$A$1:$ZZ$1, 0))</f>
        <v/>
      </c>
    </row>
    <row r="166">
      <c r="A166">
        <f>INDEX(resultados!$A$2:$ZZ$522, 160, MATCH($B$1, resultados!$A$1:$ZZ$1, 0))</f>
        <v/>
      </c>
      <c r="B166">
        <f>INDEX(resultados!$A$2:$ZZ$522, 160, MATCH($B$2, resultados!$A$1:$ZZ$1, 0))</f>
        <v/>
      </c>
      <c r="C166">
        <f>INDEX(resultados!$A$2:$ZZ$522, 160, MATCH($B$3, resultados!$A$1:$ZZ$1, 0))</f>
        <v/>
      </c>
    </row>
    <row r="167">
      <c r="A167">
        <f>INDEX(resultados!$A$2:$ZZ$522, 161, MATCH($B$1, resultados!$A$1:$ZZ$1, 0))</f>
        <v/>
      </c>
      <c r="B167">
        <f>INDEX(resultados!$A$2:$ZZ$522, 161, MATCH($B$2, resultados!$A$1:$ZZ$1, 0))</f>
        <v/>
      </c>
      <c r="C167">
        <f>INDEX(resultados!$A$2:$ZZ$522, 161, MATCH($B$3, resultados!$A$1:$ZZ$1, 0))</f>
        <v/>
      </c>
    </row>
    <row r="168">
      <c r="A168">
        <f>INDEX(resultados!$A$2:$ZZ$522, 162, MATCH($B$1, resultados!$A$1:$ZZ$1, 0))</f>
        <v/>
      </c>
      <c r="B168">
        <f>INDEX(resultados!$A$2:$ZZ$522, 162, MATCH($B$2, resultados!$A$1:$ZZ$1, 0))</f>
        <v/>
      </c>
      <c r="C168">
        <f>INDEX(resultados!$A$2:$ZZ$522, 162, MATCH($B$3, resultados!$A$1:$ZZ$1, 0))</f>
        <v/>
      </c>
    </row>
    <row r="169">
      <c r="A169">
        <f>INDEX(resultados!$A$2:$ZZ$522, 163, MATCH($B$1, resultados!$A$1:$ZZ$1, 0))</f>
        <v/>
      </c>
      <c r="B169">
        <f>INDEX(resultados!$A$2:$ZZ$522, 163, MATCH($B$2, resultados!$A$1:$ZZ$1, 0))</f>
        <v/>
      </c>
      <c r="C169">
        <f>INDEX(resultados!$A$2:$ZZ$522, 163, MATCH($B$3, resultados!$A$1:$ZZ$1, 0))</f>
        <v/>
      </c>
    </row>
    <row r="170">
      <c r="A170">
        <f>INDEX(resultados!$A$2:$ZZ$522, 164, MATCH($B$1, resultados!$A$1:$ZZ$1, 0))</f>
        <v/>
      </c>
      <c r="B170">
        <f>INDEX(resultados!$A$2:$ZZ$522, 164, MATCH($B$2, resultados!$A$1:$ZZ$1, 0))</f>
        <v/>
      </c>
      <c r="C170">
        <f>INDEX(resultados!$A$2:$ZZ$522, 164, MATCH($B$3, resultados!$A$1:$ZZ$1, 0))</f>
        <v/>
      </c>
    </row>
    <row r="171">
      <c r="A171">
        <f>INDEX(resultados!$A$2:$ZZ$522, 165, MATCH($B$1, resultados!$A$1:$ZZ$1, 0))</f>
        <v/>
      </c>
      <c r="B171">
        <f>INDEX(resultados!$A$2:$ZZ$522, 165, MATCH($B$2, resultados!$A$1:$ZZ$1, 0))</f>
        <v/>
      </c>
      <c r="C171">
        <f>INDEX(resultados!$A$2:$ZZ$522, 165, MATCH($B$3, resultados!$A$1:$ZZ$1, 0))</f>
        <v/>
      </c>
    </row>
    <row r="172">
      <c r="A172">
        <f>INDEX(resultados!$A$2:$ZZ$522, 166, MATCH($B$1, resultados!$A$1:$ZZ$1, 0))</f>
        <v/>
      </c>
      <c r="B172">
        <f>INDEX(resultados!$A$2:$ZZ$522, 166, MATCH($B$2, resultados!$A$1:$ZZ$1, 0))</f>
        <v/>
      </c>
      <c r="C172">
        <f>INDEX(resultados!$A$2:$ZZ$522, 166, MATCH($B$3, resultados!$A$1:$ZZ$1, 0))</f>
        <v/>
      </c>
    </row>
    <row r="173">
      <c r="A173">
        <f>INDEX(resultados!$A$2:$ZZ$522, 167, MATCH($B$1, resultados!$A$1:$ZZ$1, 0))</f>
        <v/>
      </c>
      <c r="B173">
        <f>INDEX(resultados!$A$2:$ZZ$522, 167, MATCH($B$2, resultados!$A$1:$ZZ$1, 0))</f>
        <v/>
      </c>
      <c r="C173">
        <f>INDEX(resultados!$A$2:$ZZ$522, 167, MATCH($B$3, resultados!$A$1:$ZZ$1, 0))</f>
        <v/>
      </c>
    </row>
    <row r="174">
      <c r="A174">
        <f>INDEX(resultados!$A$2:$ZZ$522, 168, MATCH($B$1, resultados!$A$1:$ZZ$1, 0))</f>
        <v/>
      </c>
      <c r="B174">
        <f>INDEX(resultados!$A$2:$ZZ$522, 168, MATCH($B$2, resultados!$A$1:$ZZ$1, 0))</f>
        <v/>
      </c>
      <c r="C174">
        <f>INDEX(resultados!$A$2:$ZZ$522, 168, MATCH($B$3, resultados!$A$1:$ZZ$1, 0))</f>
        <v/>
      </c>
    </row>
    <row r="175">
      <c r="A175">
        <f>INDEX(resultados!$A$2:$ZZ$522, 169, MATCH($B$1, resultados!$A$1:$ZZ$1, 0))</f>
        <v/>
      </c>
      <c r="B175">
        <f>INDEX(resultados!$A$2:$ZZ$522, 169, MATCH($B$2, resultados!$A$1:$ZZ$1, 0))</f>
        <v/>
      </c>
      <c r="C175">
        <f>INDEX(resultados!$A$2:$ZZ$522, 169, MATCH($B$3, resultados!$A$1:$ZZ$1, 0))</f>
        <v/>
      </c>
    </row>
    <row r="176">
      <c r="A176">
        <f>INDEX(resultados!$A$2:$ZZ$522, 170, MATCH($B$1, resultados!$A$1:$ZZ$1, 0))</f>
        <v/>
      </c>
      <c r="B176">
        <f>INDEX(resultados!$A$2:$ZZ$522, 170, MATCH($B$2, resultados!$A$1:$ZZ$1, 0))</f>
        <v/>
      </c>
      <c r="C176">
        <f>INDEX(resultados!$A$2:$ZZ$522, 170, MATCH($B$3, resultados!$A$1:$ZZ$1, 0))</f>
        <v/>
      </c>
    </row>
    <row r="177">
      <c r="A177">
        <f>INDEX(resultados!$A$2:$ZZ$522, 171, MATCH($B$1, resultados!$A$1:$ZZ$1, 0))</f>
        <v/>
      </c>
      <c r="B177">
        <f>INDEX(resultados!$A$2:$ZZ$522, 171, MATCH($B$2, resultados!$A$1:$ZZ$1, 0))</f>
        <v/>
      </c>
      <c r="C177">
        <f>INDEX(resultados!$A$2:$ZZ$522, 171, MATCH($B$3, resultados!$A$1:$ZZ$1, 0))</f>
        <v/>
      </c>
    </row>
    <row r="178">
      <c r="A178">
        <f>INDEX(resultados!$A$2:$ZZ$522, 172, MATCH($B$1, resultados!$A$1:$ZZ$1, 0))</f>
        <v/>
      </c>
      <c r="B178">
        <f>INDEX(resultados!$A$2:$ZZ$522, 172, MATCH($B$2, resultados!$A$1:$ZZ$1, 0))</f>
        <v/>
      </c>
      <c r="C178">
        <f>INDEX(resultados!$A$2:$ZZ$522, 172, MATCH($B$3, resultados!$A$1:$ZZ$1, 0))</f>
        <v/>
      </c>
    </row>
    <row r="179">
      <c r="A179">
        <f>INDEX(resultados!$A$2:$ZZ$522, 173, MATCH($B$1, resultados!$A$1:$ZZ$1, 0))</f>
        <v/>
      </c>
      <c r="B179">
        <f>INDEX(resultados!$A$2:$ZZ$522, 173, MATCH($B$2, resultados!$A$1:$ZZ$1, 0))</f>
        <v/>
      </c>
      <c r="C179">
        <f>INDEX(resultados!$A$2:$ZZ$522, 173, MATCH($B$3, resultados!$A$1:$ZZ$1, 0))</f>
        <v/>
      </c>
    </row>
    <row r="180">
      <c r="A180">
        <f>INDEX(resultados!$A$2:$ZZ$522, 174, MATCH($B$1, resultados!$A$1:$ZZ$1, 0))</f>
        <v/>
      </c>
      <c r="B180">
        <f>INDEX(resultados!$A$2:$ZZ$522, 174, MATCH($B$2, resultados!$A$1:$ZZ$1, 0))</f>
        <v/>
      </c>
      <c r="C180">
        <f>INDEX(resultados!$A$2:$ZZ$522, 174, MATCH($B$3, resultados!$A$1:$ZZ$1, 0))</f>
        <v/>
      </c>
    </row>
    <row r="181">
      <c r="A181">
        <f>INDEX(resultados!$A$2:$ZZ$522, 175, MATCH($B$1, resultados!$A$1:$ZZ$1, 0))</f>
        <v/>
      </c>
      <c r="B181">
        <f>INDEX(resultados!$A$2:$ZZ$522, 175, MATCH($B$2, resultados!$A$1:$ZZ$1, 0))</f>
        <v/>
      </c>
      <c r="C181">
        <f>INDEX(resultados!$A$2:$ZZ$522, 175, MATCH($B$3, resultados!$A$1:$ZZ$1, 0))</f>
        <v/>
      </c>
    </row>
    <row r="182">
      <c r="A182">
        <f>INDEX(resultados!$A$2:$ZZ$522, 176, MATCH($B$1, resultados!$A$1:$ZZ$1, 0))</f>
        <v/>
      </c>
      <c r="B182">
        <f>INDEX(resultados!$A$2:$ZZ$522, 176, MATCH($B$2, resultados!$A$1:$ZZ$1, 0))</f>
        <v/>
      </c>
      <c r="C182">
        <f>INDEX(resultados!$A$2:$ZZ$522, 176, MATCH($B$3, resultados!$A$1:$ZZ$1, 0))</f>
        <v/>
      </c>
    </row>
    <row r="183">
      <c r="A183">
        <f>INDEX(resultados!$A$2:$ZZ$522, 177, MATCH($B$1, resultados!$A$1:$ZZ$1, 0))</f>
        <v/>
      </c>
      <c r="B183">
        <f>INDEX(resultados!$A$2:$ZZ$522, 177, MATCH($B$2, resultados!$A$1:$ZZ$1, 0))</f>
        <v/>
      </c>
      <c r="C183">
        <f>INDEX(resultados!$A$2:$ZZ$522, 177, MATCH($B$3, resultados!$A$1:$ZZ$1, 0))</f>
        <v/>
      </c>
    </row>
    <row r="184">
      <c r="A184">
        <f>INDEX(resultados!$A$2:$ZZ$522, 178, MATCH($B$1, resultados!$A$1:$ZZ$1, 0))</f>
        <v/>
      </c>
      <c r="B184">
        <f>INDEX(resultados!$A$2:$ZZ$522, 178, MATCH($B$2, resultados!$A$1:$ZZ$1, 0))</f>
        <v/>
      </c>
      <c r="C184">
        <f>INDEX(resultados!$A$2:$ZZ$522, 178, MATCH($B$3, resultados!$A$1:$ZZ$1, 0))</f>
        <v/>
      </c>
    </row>
    <row r="185">
      <c r="A185">
        <f>INDEX(resultados!$A$2:$ZZ$522, 179, MATCH($B$1, resultados!$A$1:$ZZ$1, 0))</f>
        <v/>
      </c>
      <c r="B185">
        <f>INDEX(resultados!$A$2:$ZZ$522, 179, MATCH($B$2, resultados!$A$1:$ZZ$1, 0))</f>
        <v/>
      </c>
      <c r="C185">
        <f>INDEX(resultados!$A$2:$ZZ$522, 179, MATCH($B$3, resultados!$A$1:$ZZ$1, 0))</f>
        <v/>
      </c>
    </row>
    <row r="186">
      <c r="A186">
        <f>INDEX(resultados!$A$2:$ZZ$522, 180, MATCH($B$1, resultados!$A$1:$ZZ$1, 0))</f>
        <v/>
      </c>
      <c r="B186">
        <f>INDEX(resultados!$A$2:$ZZ$522, 180, MATCH($B$2, resultados!$A$1:$ZZ$1, 0))</f>
        <v/>
      </c>
      <c r="C186">
        <f>INDEX(resultados!$A$2:$ZZ$522, 180, MATCH($B$3, resultados!$A$1:$ZZ$1, 0))</f>
        <v/>
      </c>
    </row>
    <row r="187">
      <c r="A187">
        <f>INDEX(resultados!$A$2:$ZZ$522, 181, MATCH($B$1, resultados!$A$1:$ZZ$1, 0))</f>
        <v/>
      </c>
      <c r="B187">
        <f>INDEX(resultados!$A$2:$ZZ$522, 181, MATCH($B$2, resultados!$A$1:$ZZ$1, 0))</f>
        <v/>
      </c>
      <c r="C187">
        <f>INDEX(resultados!$A$2:$ZZ$522, 181, MATCH($B$3, resultados!$A$1:$ZZ$1, 0))</f>
        <v/>
      </c>
    </row>
    <row r="188">
      <c r="A188">
        <f>INDEX(resultados!$A$2:$ZZ$522, 182, MATCH($B$1, resultados!$A$1:$ZZ$1, 0))</f>
        <v/>
      </c>
      <c r="B188">
        <f>INDEX(resultados!$A$2:$ZZ$522, 182, MATCH($B$2, resultados!$A$1:$ZZ$1, 0))</f>
        <v/>
      </c>
      <c r="C188">
        <f>INDEX(resultados!$A$2:$ZZ$522, 182, MATCH($B$3, resultados!$A$1:$ZZ$1, 0))</f>
        <v/>
      </c>
    </row>
    <row r="189">
      <c r="A189">
        <f>INDEX(resultados!$A$2:$ZZ$522, 183, MATCH($B$1, resultados!$A$1:$ZZ$1, 0))</f>
        <v/>
      </c>
      <c r="B189">
        <f>INDEX(resultados!$A$2:$ZZ$522, 183, MATCH($B$2, resultados!$A$1:$ZZ$1, 0))</f>
        <v/>
      </c>
      <c r="C189">
        <f>INDEX(resultados!$A$2:$ZZ$522, 183, MATCH($B$3, resultados!$A$1:$ZZ$1, 0))</f>
        <v/>
      </c>
    </row>
    <row r="190">
      <c r="A190">
        <f>INDEX(resultados!$A$2:$ZZ$522, 184, MATCH($B$1, resultados!$A$1:$ZZ$1, 0))</f>
        <v/>
      </c>
      <c r="B190">
        <f>INDEX(resultados!$A$2:$ZZ$522, 184, MATCH($B$2, resultados!$A$1:$ZZ$1, 0))</f>
        <v/>
      </c>
      <c r="C190">
        <f>INDEX(resultados!$A$2:$ZZ$522, 184, MATCH($B$3, resultados!$A$1:$ZZ$1, 0))</f>
        <v/>
      </c>
    </row>
    <row r="191">
      <c r="A191">
        <f>INDEX(resultados!$A$2:$ZZ$522, 185, MATCH($B$1, resultados!$A$1:$ZZ$1, 0))</f>
        <v/>
      </c>
      <c r="B191">
        <f>INDEX(resultados!$A$2:$ZZ$522, 185, MATCH($B$2, resultados!$A$1:$ZZ$1, 0))</f>
        <v/>
      </c>
      <c r="C191">
        <f>INDEX(resultados!$A$2:$ZZ$522, 185, MATCH($B$3, resultados!$A$1:$ZZ$1, 0))</f>
        <v/>
      </c>
    </row>
    <row r="192">
      <c r="A192">
        <f>INDEX(resultados!$A$2:$ZZ$522, 186, MATCH($B$1, resultados!$A$1:$ZZ$1, 0))</f>
        <v/>
      </c>
      <c r="B192">
        <f>INDEX(resultados!$A$2:$ZZ$522, 186, MATCH($B$2, resultados!$A$1:$ZZ$1, 0))</f>
        <v/>
      </c>
      <c r="C192">
        <f>INDEX(resultados!$A$2:$ZZ$522, 186, MATCH($B$3, resultados!$A$1:$ZZ$1, 0))</f>
        <v/>
      </c>
    </row>
    <row r="193">
      <c r="A193">
        <f>INDEX(resultados!$A$2:$ZZ$522, 187, MATCH($B$1, resultados!$A$1:$ZZ$1, 0))</f>
        <v/>
      </c>
      <c r="B193">
        <f>INDEX(resultados!$A$2:$ZZ$522, 187, MATCH($B$2, resultados!$A$1:$ZZ$1, 0))</f>
        <v/>
      </c>
      <c r="C193">
        <f>INDEX(resultados!$A$2:$ZZ$522, 187, MATCH($B$3, resultados!$A$1:$ZZ$1, 0))</f>
        <v/>
      </c>
    </row>
    <row r="194">
      <c r="A194">
        <f>INDEX(resultados!$A$2:$ZZ$522, 188, MATCH($B$1, resultados!$A$1:$ZZ$1, 0))</f>
        <v/>
      </c>
      <c r="B194">
        <f>INDEX(resultados!$A$2:$ZZ$522, 188, MATCH($B$2, resultados!$A$1:$ZZ$1, 0))</f>
        <v/>
      </c>
      <c r="C194">
        <f>INDEX(resultados!$A$2:$ZZ$522, 188, MATCH($B$3, resultados!$A$1:$ZZ$1, 0))</f>
        <v/>
      </c>
    </row>
    <row r="195">
      <c r="A195">
        <f>INDEX(resultados!$A$2:$ZZ$522, 189, MATCH($B$1, resultados!$A$1:$ZZ$1, 0))</f>
        <v/>
      </c>
      <c r="B195">
        <f>INDEX(resultados!$A$2:$ZZ$522, 189, MATCH($B$2, resultados!$A$1:$ZZ$1, 0))</f>
        <v/>
      </c>
      <c r="C195">
        <f>INDEX(resultados!$A$2:$ZZ$522, 189, MATCH($B$3, resultados!$A$1:$ZZ$1, 0))</f>
        <v/>
      </c>
    </row>
    <row r="196">
      <c r="A196">
        <f>INDEX(resultados!$A$2:$ZZ$522, 190, MATCH($B$1, resultados!$A$1:$ZZ$1, 0))</f>
        <v/>
      </c>
      <c r="B196">
        <f>INDEX(resultados!$A$2:$ZZ$522, 190, MATCH($B$2, resultados!$A$1:$ZZ$1, 0))</f>
        <v/>
      </c>
      <c r="C196">
        <f>INDEX(resultados!$A$2:$ZZ$522, 190, MATCH($B$3, resultados!$A$1:$ZZ$1, 0))</f>
        <v/>
      </c>
    </row>
    <row r="197">
      <c r="A197">
        <f>INDEX(resultados!$A$2:$ZZ$522, 191, MATCH($B$1, resultados!$A$1:$ZZ$1, 0))</f>
        <v/>
      </c>
      <c r="B197">
        <f>INDEX(resultados!$A$2:$ZZ$522, 191, MATCH($B$2, resultados!$A$1:$ZZ$1, 0))</f>
        <v/>
      </c>
      <c r="C197">
        <f>INDEX(resultados!$A$2:$ZZ$522, 191, MATCH($B$3, resultados!$A$1:$ZZ$1, 0))</f>
        <v/>
      </c>
    </row>
    <row r="198">
      <c r="A198">
        <f>INDEX(resultados!$A$2:$ZZ$522, 192, MATCH($B$1, resultados!$A$1:$ZZ$1, 0))</f>
        <v/>
      </c>
      <c r="B198">
        <f>INDEX(resultados!$A$2:$ZZ$522, 192, MATCH($B$2, resultados!$A$1:$ZZ$1, 0))</f>
        <v/>
      </c>
      <c r="C198">
        <f>INDEX(resultados!$A$2:$ZZ$522, 192, MATCH($B$3, resultados!$A$1:$ZZ$1, 0))</f>
        <v/>
      </c>
    </row>
    <row r="199">
      <c r="A199">
        <f>INDEX(resultados!$A$2:$ZZ$522, 193, MATCH($B$1, resultados!$A$1:$ZZ$1, 0))</f>
        <v/>
      </c>
      <c r="B199">
        <f>INDEX(resultados!$A$2:$ZZ$522, 193, MATCH($B$2, resultados!$A$1:$ZZ$1, 0))</f>
        <v/>
      </c>
      <c r="C199">
        <f>INDEX(resultados!$A$2:$ZZ$522, 193, MATCH($B$3, resultados!$A$1:$ZZ$1, 0))</f>
        <v/>
      </c>
    </row>
    <row r="200">
      <c r="A200">
        <f>INDEX(resultados!$A$2:$ZZ$522, 194, MATCH($B$1, resultados!$A$1:$ZZ$1, 0))</f>
        <v/>
      </c>
      <c r="B200">
        <f>INDEX(resultados!$A$2:$ZZ$522, 194, MATCH($B$2, resultados!$A$1:$ZZ$1, 0))</f>
        <v/>
      </c>
      <c r="C200">
        <f>INDEX(resultados!$A$2:$ZZ$522, 194, MATCH($B$3, resultados!$A$1:$ZZ$1, 0))</f>
        <v/>
      </c>
    </row>
    <row r="201">
      <c r="A201">
        <f>INDEX(resultados!$A$2:$ZZ$522, 195, MATCH($B$1, resultados!$A$1:$ZZ$1, 0))</f>
        <v/>
      </c>
      <c r="B201">
        <f>INDEX(resultados!$A$2:$ZZ$522, 195, MATCH($B$2, resultados!$A$1:$ZZ$1, 0))</f>
        <v/>
      </c>
      <c r="C201">
        <f>INDEX(resultados!$A$2:$ZZ$522, 195, MATCH($B$3, resultados!$A$1:$ZZ$1, 0))</f>
        <v/>
      </c>
    </row>
    <row r="202">
      <c r="A202">
        <f>INDEX(resultados!$A$2:$ZZ$522, 196, MATCH($B$1, resultados!$A$1:$ZZ$1, 0))</f>
        <v/>
      </c>
      <c r="B202">
        <f>INDEX(resultados!$A$2:$ZZ$522, 196, MATCH($B$2, resultados!$A$1:$ZZ$1, 0))</f>
        <v/>
      </c>
      <c r="C202">
        <f>INDEX(resultados!$A$2:$ZZ$522, 196, MATCH($B$3, resultados!$A$1:$ZZ$1, 0))</f>
        <v/>
      </c>
    </row>
    <row r="203">
      <c r="A203">
        <f>INDEX(resultados!$A$2:$ZZ$522, 197, MATCH($B$1, resultados!$A$1:$ZZ$1, 0))</f>
        <v/>
      </c>
      <c r="B203">
        <f>INDEX(resultados!$A$2:$ZZ$522, 197, MATCH($B$2, resultados!$A$1:$ZZ$1, 0))</f>
        <v/>
      </c>
      <c r="C203">
        <f>INDEX(resultados!$A$2:$ZZ$522, 197, MATCH($B$3, resultados!$A$1:$ZZ$1, 0))</f>
        <v/>
      </c>
    </row>
    <row r="204">
      <c r="A204">
        <f>INDEX(resultados!$A$2:$ZZ$522, 198, MATCH($B$1, resultados!$A$1:$ZZ$1, 0))</f>
        <v/>
      </c>
      <c r="B204">
        <f>INDEX(resultados!$A$2:$ZZ$522, 198, MATCH($B$2, resultados!$A$1:$ZZ$1, 0))</f>
        <v/>
      </c>
      <c r="C204">
        <f>INDEX(resultados!$A$2:$ZZ$522, 198, MATCH($B$3, resultados!$A$1:$ZZ$1, 0))</f>
        <v/>
      </c>
    </row>
    <row r="205">
      <c r="A205">
        <f>INDEX(resultados!$A$2:$ZZ$522, 199, MATCH($B$1, resultados!$A$1:$ZZ$1, 0))</f>
        <v/>
      </c>
      <c r="B205">
        <f>INDEX(resultados!$A$2:$ZZ$522, 199, MATCH($B$2, resultados!$A$1:$ZZ$1, 0))</f>
        <v/>
      </c>
      <c r="C205">
        <f>INDEX(resultados!$A$2:$ZZ$522, 199, MATCH($B$3, resultados!$A$1:$ZZ$1, 0))</f>
        <v/>
      </c>
    </row>
    <row r="206">
      <c r="A206">
        <f>INDEX(resultados!$A$2:$ZZ$522, 200, MATCH($B$1, resultados!$A$1:$ZZ$1, 0))</f>
        <v/>
      </c>
      <c r="B206">
        <f>INDEX(resultados!$A$2:$ZZ$522, 200, MATCH($B$2, resultados!$A$1:$ZZ$1, 0))</f>
        <v/>
      </c>
      <c r="C206">
        <f>INDEX(resultados!$A$2:$ZZ$522, 200, MATCH($B$3, resultados!$A$1:$ZZ$1, 0))</f>
        <v/>
      </c>
    </row>
    <row r="207">
      <c r="A207">
        <f>INDEX(resultados!$A$2:$ZZ$522, 201, MATCH($B$1, resultados!$A$1:$ZZ$1, 0))</f>
        <v/>
      </c>
      <c r="B207">
        <f>INDEX(resultados!$A$2:$ZZ$522, 201, MATCH($B$2, resultados!$A$1:$ZZ$1, 0))</f>
        <v/>
      </c>
      <c r="C207">
        <f>INDEX(resultados!$A$2:$ZZ$522, 201, MATCH($B$3, resultados!$A$1:$ZZ$1, 0))</f>
        <v/>
      </c>
    </row>
    <row r="208">
      <c r="A208">
        <f>INDEX(resultados!$A$2:$ZZ$522, 202, MATCH($B$1, resultados!$A$1:$ZZ$1, 0))</f>
        <v/>
      </c>
      <c r="B208">
        <f>INDEX(resultados!$A$2:$ZZ$522, 202, MATCH($B$2, resultados!$A$1:$ZZ$1, 0))</f>
        <v/>
      </c>
      <c r="C208">
        <f>INDEX(resultados!$A$2:$ZZ$522, 202, MATCH($B$3, resultados!$A$1:$ZZ$1, 0))</f>
        <v/>
      </c>
    </row>
    <row r="209">
      <c r="A209">
        <f>INDEX(resultados!$A$2:$ZZ$522, 203, MATCH($B$1, resultados!$A$1:$ZZ$1, 0))</f>
        <v/>
      </c>
      <c r="B209">
        <f>INDEX(resultados!$A$2:$ZZ$522, 203, MATCH($B$2, resultados!$A$1:$ZZ$1, 0))</f>
        <v/>
      </c>
      <c r="C209">
        <f>INDEX(resultados!$A$2:$ZZ$522, 203, MATCH($B$3, resultados!$A$1:$ZZ$1, 0))</f>
        <v/>
      </c>
    </row>
    <row r="210">
      <c r="A210">
        <f>INDEX(resultados!$A$2:$ZZ$522, 204, MATCH($B$1, resultados!$A$1:$ZZ$1, 0))</f>
        <v/>
      </c>
      <c r="B210">
        <f>INDEX(resultados!$A$2:$ZZ$522, 204, MATCH($B$2, resultados!$A$1:$ZZ$1, 0))</f>
        <v/>
      </c>
      <c r="C210">
        <f>INDEX(resultados!$A$2:$ZZ$522, 204, MATCH($B$3, resultados!$A$1:$ZZ$1, 0))</f>
        <v/>
      </c>
    </row>
    <row r="211">
      <c r="A211">
        <f>INDEX(resultados!$A$2:$ZZ$522, 205, MATCH($B$1, resultados!$A$1:$ZZ$1, 0))</f>
        <v/>
      </c>
      <c r="B211">
        <f>INDEX(resultados!$A$2:$ZZ$522, 205, MATCH($B$2, resultados!$A$1:$ZZ$1, 0))</f>
        <v/>
      </c>
      <c r="C211">
        <f>INDEX(resultados!$A$2:$ZZ$522, 205, MATCH($B$3, resultados!$A$1:$ZZ$1, 0))</f>
        <v/>
      </c>
    </row>
    <row r="212">
      <c r="A212">
        <f>INDEX(resultados!$A$2:$ZZ$522, 206, MATCH($B$1, resultados!$A$1:$ZZ$1, 0))</f>
        <v/>
      </c>
      <c r="B212">
        <f>INDEX(resultados!$A$2:$ZZ$522, 206, MATCH($B$2, resultados!$A$1:$ZZ$1, 0))</f>
        <v/>
      </c>
      <c r="C212">
        <f>INDEX(resultados!$A$2:$ZZ$522, 206, MATCH($B$3, resultados!$A$1:$ZZ$1, 0))</f>
        <v/>
      </c>
    </row>
    <row r="213">
      <c r="A213">
        <f>INDEX(resultados!$A$2:$ZZ$522, 207, MATCH($B$1, resultados!$A$1:$ZZ$1, 0))</f>
        <v/>
      </c>
      <c r="B213">
        <f>INDEX(resultados!$A$2:$ZZ$522, 207, MATCH($B$2, resultados!$A$1:$ZZ$1, 0))</f>
        <v/>
      </c>
      <c r="C213">
        <f>INDEX(resultados!$A$2:$ZZ$522, 207, MATCH($B$3, resultados!$A$1:$ZZ$1, 0))</f>
        <v/>
      </c>
    </row>
    <row r="214">
      <c r="A214">
        <f>INDEX(resultados!$A$2:$ZZ$522, 208, MATCH($B$1, resultados!$A$1:$ZZ$1, 0))</f>
        <v/>
      </c>
      <c r="B214">
        <f>INDEX(resultados!$A$2:$ZZ$522, 208, MATCH($B$2, resultados!$A$1:$ZZ$1, 0))</f>
        <v/>
      </c>
      <c r="C214">
        <f>INDEX(resultados!$A$2:$ZZ$522, 208, MATCH($B$3, resultados!$A$1:$ZZ$1, 0))</f>
        <v/>
      </c>
    </row>
    <row r="215">
      <c r="A215">
        <f>INDEX(resultados!$A$2:$ZZ$522, 209, MATCH($B$1, resultados!$A$1:$ZZ$1, 0))</f>
        <v/>
      </c>
      <c r="B215">
        <f>INDEX(resultados!$A$2:$ZZ$522, 209, MATCH($B$2, resultados!$A$1:$ZZ$1, 0))</f>
        <v/>
      </c>
      <c r="C215">
        <f>INDEX(resultados!$A$2:$ZZ$522, 209, MATCH($B$3, resultados!$A$1:$ZZ$1, 0))</f>
        <v/>
      </c>
    </row>
    <row r="216">
      <c r="A216">
        <f>INDEX(resultados!$A$2:$ZZ$522, 210, MATCH($B$1, resultados!$A$1:$ZZ$1, 0))</f>
        <v/>
      </c>
      <c r="B216">
        <f>INDEX(resultados!$A$2:$ZZ$522, 210, MATCH($B$2, resultados!$A$1:$ZZ$1, 0))</f>
        <v/>
      </c>
      <c r="C216">
        <f>INDEX(resultados!$A$2:$ZZ$522, 210, MATCH($B$3, resultados!$A$1:$ZZ$1, 0))</f>
        <v/>
      </c>
    </row>
    <row r="217">
      <c r="A217">
        <f>INDEX(resultados!$A$2:$ZZ$522, 211, MATCH($B$1, resultados!$A$1:$ZZ$1, 0))</f>
        <v/>
      </c>
      <c r="B217">
        <f>INDEX(resultados!$A$2:$ZZ$522, 211, MATCH($B$2, resultados!$A$1:$ZZ$1, 0))</f>
        <v/>
      </c>
      <c r="C217">
        <f>INDEX(resultados!$A$2:$ZZ$522, 211, MATCH($B$3, resultados!$A$1:$ZZ$1, 0))</f>
        <v/>
      </c>
    </row>
    <row r="218">
      <c r="A218">
        <f>INDEX(resultados!$A$2:$ZZ$522, 212, MATCH($B$1, resultados!$A$1:$ZZ$1, 0))</f>
        <v/>
      </c>
      <c r="B218">
        <f>INDEX(resultados!$A$2:$ZZ$522, 212, MATCH($B$2, resultados!$A$1:$ZZ$1, 0))</f>
        <v/>
      </c>
      <c r="C218">
        <f>INDEX(resultados!$A$2:$ZZ$522, 212, MATCH($B$3, resultados!$A$1:$ZZ$1, 0))</f>
        <v/>
      </c>
    </row>
    <row r="219">
      <c r="A219">
        <f>INDEX(resultados!$A$2:$ZZ$522, 213, MATCH($B$1, resultados!$A$1:$ZZ$1, 0))</f>
        <v/>
      </c>
      <c r="B219">
        <f>INDEX(resultados!$A$2:$ZZ$522, 213, MATCH($B$2, resultados!$A$1:$ZZ$1, 0))</f>
        <v/>
      </c>
      <c r="C219">
        <f>INDEX(resultados!$A$2:$ZZ$522, 213, MATCH($B$3, resultados!$A$1:$ZZ$1, 0))</f>
        <v/>
      </c>
    </row>
    <row r="220">
      <c r="A220">
        <f>INDEX(resultados!$A$2:$ZZ$522, 214, MATCH($B$1, resultados!$A$1:$ZZ$1, 0))</f>
        <v/>
      </c>
      <c r="B220">
        <f>INDEX(resultados!$A$2:$ZZ$522, 214, MATCH($B$2, resultados!$A$1:$ZZ$1, 0))</f>
        <v/>
      </c>
      <c r="C220">
        <f>INDEX(resultados!$A$2:$ZZ$522, 214, MATCH($B$3, resultados!$A$1:$ZZ$1, 0))</f>
        <v/>
      </c>
    </row>
    <row r="221">
      <c r="A221">
        <f>INDEX(resultados!$A$2:$ZZ$522, 215, MATCH($B$1, resultados!$A$1:$ZZ$1, 0))</f>
        <v/>
      </c>
      <c r="B221">
        <f>INDEX(resultados!$A$2:$ZZ$522, 215, MATCH($B$2, resultados!$A$1:$ZZ$1, 0))</f>
        <v/>
      </c>
      <c r="C221">
        <f>INDEX(resultados!$A$2:$ZZ$522, 215, MATCH($B$3, resultados!$A$1:$ZZ$1, 0))</f>
        <v/>
      </c>
    </row>
    <row r="222">
      <c r="A222">
        <f>INDEX(resultados!$A$2:$ZZ$522, 216, MATCH($B$1, resultados!$A$1:$ZZ$1, 0))</f>
        <v/>
      </c>
      <c r="B222">
        <f>INDEX(resultados!$A$2:$ZZ$522, 216, MATCH($B$2, resultados!$A$1:$ZZ$1, 0))</f>
        <v/>
      </c>
      <c r="C222">
        <f>INDEX(resultados!$A$2:$ZZ$522, 216, MATCH($B$3, resultados!$A$1:$ZZ$1, 0))</f>
        <v/>
      </c>
    </row>
    <row r="223">
      <c r="A223">
        <f>INDEX(resultados!$A$2:$ZZ$522, 217, MATCH($B$1, resultados!$A$1:$ZZ$1, 0))</f>
        <v/>
      </c>
      <c r="B223">
        <f>INDEX(resultados!$A$2:$ZZ$522, 217, MATCH($B$2, resultados!$A$1:$ZZ$1, 0))</f>
        <v/>
      </c>
      <c r="C223">
        <f>INDEX(resultados!$A$2:$ZZ$522, 217, MATCH($B$3, resultados!$A$1:$ZZ$1, 0))</f>
        <v/>
      </c>
    </row>
    <row r="224">
      <c r="A224">
        <f>INDEX(resultados!$A$2:$ZZ$522, 218, MATCH($B$1, resultados!$A$1:$ZZ$1, 0))</f>
        <v/>
      </c>
      <c r="B224">
        <f>INDEX(resultados!$A$2:$ZZ$522, 218, MATCH($B$2, resultados!$A$1:$ZZ$1, 0))</f>
        <v/>
      </c>
      <c r="C224">
        <f>INDEX(resultados!$A$2:$ZZ$522, 218, MATCH($B$3, resultados!$A$1:$ZZ$1, 0))</f>
        <v/>
      </c>
    </row>
    <row r="225">
      <c r="A225">
        <f>INDEX(resultados!$A$2:$ZZ$522, 219, MATCH($B$1, resultados!$A$1:$ZZ$1, 0))</f>
        <v/>
      </c>
      <c r="B225">
        <f>INDEX(resultados!$A$2:$ZZ$522, 219, MATCH($B$2, resultados!$A$1:$ZZ$1, 0))</f>
        <v/>
      </c>
      <c r="C225">
        <f>INDEX(resultados!$A$2:$ZZ$522, 219, MATCH($B$3, resultados!$A$1:$ZZ$1, 0))</f>
        <v/>
      </c>
    </row>
    <row r="226">
      <c r="A226">
        <f>INDEX(resultados!$A$2:$ZZ$522, 220, MATCH($B$1, resultados!$A$1:$ZZ$1, 0))</f>
        <v/>
      </c>
      <c r="B226">
        <f>INDEX(resultados!$A$2:$ZZ$522, 220, MATCH($B$2, resultados!$A$1:$ZZ$1, 0))</f>
        <v/>
      </c>
      <c r="C226">
        <f>INDEX(resultados!$A$2:$ZZ$522, 220, MATCH($B$3, resultados!$A$1:$ZZ$1, 0))</f>
        <v/>
      </c>
    </row>
    <row r="227">
      <c r="A227">
        <f>INDEX(resultados!$A$2:$ZZ$522, 221, MATCH($B$1, resultados!$A$1:$ZZ$1, 0))</f>
        <v/>
      </c>
      <c r="B227">
        <f>INDEX(resultados!$A$2:$ZZ$522, 221, MATCH($B$2, resultados!$A$1:$ZZ$1, 0))</f>
        <v/>
      </c>
      <c r="C227">
        <f>INDEX(resultados!$A$2:$ZZ$522, 221, MATCH($B$3, resultados!$A$1:$ZZ$1, 0))</f>
        <v/>
      </c>
    </row>
    <row r="228">
      <c r="A228">
        <f>INDEX(resultados!$A$2:$ZZ$522, 222, MATCH($B$1, resultados!$A$1:$ZZ$1, 0))</f>
        <v/>
      </c>
      <c r="B228">
        <f>INDEX(resultados!$A$2:$ZZ$522, 222, MATCH($B$2, resultados!$A$1:$ZZ$1, 0))</f>
        <v/>
      </c>
      <c r="C228">
        <f>INDEX(resultados!$A$2:$ZZ$522, 222, MATCH($B$3, resultados!$A$1:$ZZ$1, 0))</f>
        <v/>
      </c>
    </row>
    <row r="229">
      <c r="A229">
        <f>INDEX(resultados!$A$2:$ZZ$522, 223, MATCH($B$1, resultados!$A$1:$ZZ$1, 0))</f>
        <v/>
      </c>
      <c r="B229">
        <f>INDEX(resultados!$A$2:$ZZ$522, 223, MATCH($B$2, resultados!$A$1:$ZZ$1, 0))</f>
        <v/>
      </c>
      <c r="C229">
        <f>INDEX(resultados!$A$2:$ZZ$522, 223, MATCH($B$3, resultados!$A$1:$ZZ$1, 0))</f>
        <v/>
      </c>
    </row>
    <row r="230">
      <c r="A230">
        <f>INDEX(resultados!$A$2:$ZZ$522, 224, MATCH($B$1, resultados!$A$1:$ZZ$1, 0))</f>
        <v/>
      </c>
      <c r="B230">
        <f>INDEX(resultados!$A$2:$ZZ$522, 224, MATCH($B$2, resultados!$A$1:$ZZ$1, 0))</f>
        <v/>
      </c>
      <c r="C230">
        <f>INDEX(resultados!$A$2:$ZZ$522, 224, MATCH($B$3, resultados!$A$1:$ZZ$1, 0))</f>
        <v/>
      </c>
    </row>
    <row r="231">
      <c r="A231">
        <f>INDEX(resultados!$A$2:$ZZ$522, 225, MATCH($B$1, resultados!$A$1:$ZZ$1, 0))</f>
        <v/>
      </c>
      <c r="B231">
        <f>INDEX(resultados!$A$2:$ZZ$522, 225, MATCH($B$2, resultados!$A$1:$ZZ$1, 0))</f>
        <v/>
      </c>
      <c r="C231">
        <f>INDEX(resultados!$A$2:$ZZ$522, 225, MATCH($B$3, resultados!$A$1:$ZZ$1, 0))</f>
        <v/>
      </c>
    </row>
    <row r="232">
      <c r="A232">
        <f>INDEX(resultados!$A$2:$ZZ$522, 226, MATCH($B$1, resultados!$A$1:$ZZ$1, 0))</f>
        <v/>
      </c>
      <c r="B232">
        <f>INDEX(resultados!$A$2:$ZZ$522, 226, MATCH($B$2, resultados!$A$1:$ZZ$1, 0))</f>
        <v/>
      </c>
      <c r="C232">
        <f>INDEX(resultados!$A$2:$ZZ$522, 226, MATCH($B$3, resultados!$A$1:$ZZ$1, 0))</f>
        <v/>
      </c>
    </row>
    <row r="233">
      <c r="A233">
        <f>INDEX(resultados!$A$2:$ZZ$522, 227, MATCH($B$1, resultados!$A$1:$ZZ$1, 0))</f>
        <v/>
      </c>
      <c r="B233">
        <f>INDEX(resultados!$A$2:$ZZ$522, 227, MATCH($B$2, resultados!$A$1:$ZZ$1, 0))</f>
        <v/>
      </c>
      <c r="C233">
        <f>INDEX(resultados!$A$2:$ZZ$522, 227, MATCH($B$3, resultados!$A$1:$ZZ$1, 0))</f>
        <v/>
      </c>
    </row>
    <row r="234">
      <c r="A234">
        <f>INDEX(resultados!$A$2:$ZZ$522, 228, MATCH($B$1, resultados!$A$1:$ZZ$1, 0))</f>
        <v/>
      </c>
      <c r="B234">
        <f>INDEX(resultados!$A$2:$ZZ$522, 228, MATCH($B$2, resultados!$A$1:$ZZ$1, 0))</f>
        <v/>
      </c>
      <c r="C234">
        <f>INDEX(resultados!$A$2:$ZZ$522, 228, MATCH($B$3, resultados!$A$1:$ZZ$1, 0))</f>
        <v/>
      </c>
    </row>
    <row r="235">
      <c r="A235">
        <f>INDEX(resultados!$A$2:$ZZ$522, 229, MATCH($B$1, resultados!$A$1:$ZZ$1, 0))</f>
        <v/>
      </c>
      <c r="B235">
        <f>INDEX(resultados!$A$2:$ZZ$522, 229, MATCH($B$2, resultados!$A$1:$ZZ$1, 0))</f>
        <v/>
      </c>
      <c r="C235">
        <f>INDEX(resultados!$A$2:$ZZ$522, 229, MATCH($B$3, resultados!$A$1:$ZZ$1, 0))</f>
        <v/>
      </c>
    </row>
    <row r="236">
      <c r="A236">
        <f>INDEX(resultados!$A$2:$ZZ$522, 230, MATCH($B$1, resultados!$A$1:$ZZ$1, 0))</f>
        <v/>
      </c>
      <c r="B236">
        <f>INDEX(resultados!$A$2:$ZZ$522, 230, MATCH($B$2, resultados!$A$1:$ZZ$1, 0))</f>
        <v/>
      </c>
      <c r="C236">
        <f>INDEX(resultados!$A$2:$ZZ$522, 230, MATCH($B$3, resultados!$A$1:$ZZ$1, 0))</f>
        <v/>
      </c>
    </row>
    <row r="237">
      <c r="A237">
        <f>INDEX(resultados!$A$2:$ZZ$522, 231, MATCH($B$1, resultados!$A$1:$ZZ$1, 0))</f>
        <v/>
      </c>
      <c r="B237">
        <f>INDEX(resultados!$A$2:$ZZ$522, 231, MATCH($B$2, resultados!$A$1:$ZZ$1, 0))</f>
        <v/>
      </c>
      <c r="C237">
        <f>INDEX(resultados!$A$2:$ZZ$522, 231, MATCH($B$3, resultados!$A$1:$ZZ$1, 0))</f>
        <v/>
      </c>
    </row>
    <row r="238">
      <c r="A238">
        <f>INDEX(resultados!$A$2:$ZZ$522, 232, MATCH($B$1, resultados!$A$1:$ZZ$1, 0))</f>
        <v/>
      </c>
      <c r="B238">
        <f>INDEX(resultados!$A$2:$ZZ$522, 232, MATCH($B$2, resultados!$A$1:$ZZ$1, 0))</f>
        <v/>
      </c>
      <c r="C238">
        <f>INDEX(resultados!$A$2:$ZZ$522, 232, MATCH($B$3, resultados!$A$1:$ZZ$1, 0))</f>
        <v/>
      </c>
    </row>
    <row r="239">
      <c r="A239">
        <f>INDEX(resultados!$A$2:$ZZ$522, 233, MATCH($B$1, resultados!$A$1:$ZZ$1, 0))</f>
        <v/>
      </c>
      <c r="B239">
        <f>INDEX(resultados!$A$2:$ZZ$522, 233, MATCH($B$2, resultados!$A$1:$ZZ$1, 0))</f>
        <v/>
      </c>
      <c r="C239">
        <f>INDEX(resultados!$A$2:$ZZ$522, 233, MATCH($B$3, resultados!$A$1:$ZZ$1, 0))</f>
        <v/>
      </c>
    </row>
    <row r="240">
      <c r="A240">
        <f>INDEX(resultados!$A$2:$ZZ$522, 234, MATCH($B$1, resultados!$A$1:$ZZ$1, 0))</f>
        <v/>
      </c>
      <c r="B240">
        <f>INDEX(resultados!$A$2:$ZZ$522, 234, MATCH($B$2, resultados!$A$1:$ZZ$1, 0))</f>
        <v/>
      </c>
      <c r="C240">
        <f>INDEX(resultados!$A$2:$ZZ$522, 234, MATCH($B$3, resultados!$A$1:$ZZ$1, 0))</f>
        <v/>
      </c>
    </row>
    <row r="241">
      <c r="A241">
        <f>INDEX(resultados!$A$2:$ZZ$522, 235, MATCH($B$1, resultados!$A$1:$ZZ$1, 0))</f>
        <v/>
      </c>
      <c r="B241">
        <f>INDEX(resultados!$A$2:$ZZ$522, 235, MATCH($B$2, resultados!$A$1:$ZZ$1, 0))</f>
        <v/>
      </c>
      <c r="C241">
        <f>INDEX(resultados!$A$2:$ZZ$522, 235, MATCH($B$3, resultados!$A$1:$ZZ$1, 0))</f>
        <v/>
      </c>
    </row>
    <row r="242">
      <c r="A242">
        <f>INDEX(resultados!$A$2:$ZZ$522, 236, MATCH($B$1, resultados!$A$1:$ZZ$1, 0))</f>
        <v/>
      </c>
      <c r="B242">
        <f>INDEX(resultados!$A$2:$ZZ$522, 236, MATCH($B$2, resultados!$A$1:$ZZ$1, 0))</f>
        <v/>
      </c>
      <c r="C242">
        <f>INDEX(resultados!$A$2:$ZZ$522, 236, MATCH($B$3, resultados!$A$1:$ZZ$1, 0))</f>
        <v/>
      </c>
    </row>
    <row r="243">
      <c r="A243">
        <f>INDEX(resultados!$A$2:$ZZ$522, 237, MATCH($B$1, resultados!$A$1:$ZZ$1, 0))</f>
        <v/>
      </c>
      <c r="B243">
        <f>INDEX(resultados!$A$2:$ZZ$522, 237, MATCH($B$2, resultados!$A$1:$ZZ$1, 0))</f>
        <v/>
      </c>
      <c r="C243">
        <f>INDEX(resultados!$A$2:$ZZ$522, 237, MATCH($B$3, resultados!$A$1:$ZZ$1, 0))</f>
        <v/>
      </c>
    </row>
    <row r="244">
      <c r="A244">
        <f>INDEX(resultados!$A$2:$ZZ$522, 238, MATCH($B$1, resultados!$A$1:$ZZ$1, 0))</f>
        <v/>
      </c>
      <c r="B244">
        <f>INDEX(resultados!$A$2:$ZZ$522, 238, MATCH($B$2, resultados!$A$1:$ZZ$1, 0))</f>
        <v/>
      </c>
      <c r="C244">
        <f>INDEX(resultados!$A$2:$ZZ$522, 238, MATCH($B$3, resultados!$A$1:$ZZ$1, 0))</f>
        <v/>
      </c>
    </row>
    <row r="245">
      <c r="A245">
        <f>INDEX(resultados!$A$2:$ZZ$522, 239, MATCH($B$1, resultados!$A$1:$ZZ$1, 0))</f>
        <v/>
      </c>
      <c r="B245">
        <f>INDEX(resultados!$A$2:$ZZ$522, 239, MATCH($B$2, resultados!$A$1:$ZZ$1, 0))</f>
        <v/>
      </c>
      <c r="C245">
        <f>INDEX(resultados!$A$2:$ZZ$522, 239, MATCH($B$3, resultados!$A$1:$ZZ$1, 0))</f>
        <v/>
      </c>
    </row>
    <row r="246">
      <c r="A246">
        <f>INDEX(resultados!$A$2:$ZZ$522, 240, MATCH($B$1, resultados!$A$1:$ZZ$1, 0))</f>
        <v/>
      </c>
      <c r="B246">
        <f>INDEX(resultados!$A$2:$ZZ$522, 240, MATCH($B$2, resultados!$A$1:$ZZ$1, 0))</f>
        <v/>
      </c>
      <c r="C246">
        <f>INDEX(resultados!$A$2:$ZZ$522, 240, MATCH($B$3, resultados!$A$1:$ZZ$1, 0))</f>
        <v/>
      </c>
    </row>
    <row r="247">
      <c r="A247">
        <f>INDEX(resultados!$A$2:$ZZ$522, 241, MATCH($B$1, resultados!$A$1:$ZZ$1, 0))</f>
        <v/>
      </c>
      <c r="B247">
        <f>INDEX(resultados!$A$2:$ZZ$522, 241, MATCH($B$2, resultados!$A$1:$ZZ$1, 0))</f>
        <v/>
      </c>
      <c r="C247">
        <f>INDEX(resultados!$A$2:$ZZ$522, 241, MATCH($B$3, resultados!$A$1:$ZZ$1, 0))</f>
        <v/>
      </c>
    </row>
    <row r="248">
      <c r="A248">
        <f>INDEX(resultados!$A$2:$ZZ$522, 242, MATCH($B$1, resultados!$A$1:$ZZ$1, 0))</f>
        <v/>
      </c>
      <c r="B248">
        <f>INDEX(resultados!$A$2:$ZZ$522, 242, MATCH($B$2, resultados!$A$1:$ZZ$1, 0))</f>
        <v/>
      </c>
      <c r="C248">
        <f>INDEX(resultados!$A$2:$ZZ$522, 242, MATCH($B$3, resultados!$A$1:$ZZ$1, 0))</f>
        <v/>
      </c>
    </row>
    <row r="249">
      <c r="A249">
        <f>INDEX(resultados!$A$2:$ZZ$522, 243, MATCH($B$1, resultados!$A$1:$ZZ$1, 0))</f>
        <v/>
      </c>
      <c r="B249">
        <f>INDEX(resultados!$A$2:$ZZ$522, 243, MATCH($B$2, resultados!$A$1:$ZZ$1, 0))</f>
        <v/>
      </c>
      <c r="C249">
        <f>INDEX(resultados!$A$2:$ZZ$522, 243, MATCH($B$3, resultados!$A$1:$ZZ$1, 0))</f>
        <v/>
      </c>
    </row>
    <row r="250">
      <c r="A250">
        <f>INDEX(resultados!$A$2:$ZZ$522, 244, MATCH($B$1, resultados!$A$1:$ZZ$1, 0))</f>
        <v/>
      </c>
      <c r="B250">
        <f>INDEX(resultados!$A$2:$ZZ$522, 244, MATCH($B$2, resultados!$A$1:$ZZ$1, 0))</f>
        <v/>
      </c>
      <c r="C250">
        <f>INDEX(resultados!$A$2:$ZZ$522, 244, MATCH($B$3, resultados!$A$1:$ZZ$1, 0))</f>
        <v/>
      </c>
    </row>
    <row r="251">
      <c r="A251">
        <f>INDEX(resultados!$A$2:$ZZ$522, 245, MATCH($B$1, resultados!$A$1:$ZZ$1, 0))</f>
        <v/>
      </c>
      <c r="B251">
        <f>INDEX(resultados!$A$2:$ZZ$522, 245, MATCH($B$2, resultados!$A$1:$ZZ$1, 0))</f>
        <v/>
      </c>
      <c r="C251">
        <f>INDEX(resultados!$A$2:$ZZ$522, 245, MATCH($B$3, resultados!$A$1:$ZZ$1, 0))</f>
        <v/>
      </c>
    </row>
    <row r="252">
      <c r="A252">
        <f>INDEX(resultados!$A$2:$ZZ$522, 246, MATCH($B$1, resultados!$A$1:$ZZ$1, 0))</f>
        <v/>
      </c>
      <c r="B252">
        <f>INDEX(resultados!$A$2:$ZZ$522, 246, MATCH($B$2, resultados!$A$1:$ZZ$1, 0))</f>
        <v/>
      </c>
      <c r="C252">
        <f>INDEX(resultados!$A$2:$ZZ$522, 246, MATCH($B$3, resultados!$A$1:$ZZ$1, 0))</f>
        <v/>
      </c>
    </row>
    <row r="253">
      <c r="A253">
        <f>INDEX(resultados!$A$2:$ZZ$522, 247, MATCH($B$1, resultados!$A$1:$ZZ$1, 0))</f>
        <v/>
      </c>
      <c r="B253">
        <f>INDEX(resultados!$A$2:$ZZ$522, 247, MATCH($B$2, resultados!$A$1:$ZZ$1, 0))</f>
        <v/>
      </c>
      <c r="C253">
        <f>INDEX(resultados!$A$2:$ZZ$522, 247, MATCH($B$3, resultados!$A$1:$ZZ$1, 0))</f>
        <v/>
      </c>
    </row>
    <row r="254">
      <c r="A254">
        <f>INDEX(resultados!$A$2:$ZZ$522, 248, MATCH($B$1, resultados!$A$1:$ZZ$1, 0))</f>
        <v/>
      </c>
      <c r="B254">
        <f>INDEX(resultados!$A$2:$ZZ$522, 248, MATCH($B$2, resultados!$A$1:$ZZ$1, 0))</f>
        <v/>
      </c>
      <c r="C254">
        <f>INDEX(resultados!$A$2:$ZZ$522, 248, MATCH($B$3, resultados!$A$1:$ZZ$1, 0))</f>
        <v/>
      </c>
    </row>
    <row r="255">
      <c r="A255">
        <f>INDEX(resultados!$A$2:$ZZ$522, 249, MATCH($B$1, resultados!$A$1:$ZZ$1, 0))</f>
        <v/>
      </c>
      <c r="B255">
        <f>INDEX(resultados!$A$2:$ZZ$522, 249, MATCH($B$2, resultados!$A$1:$ZZ$1, 0))</f>
        <v/>
      </c>
      <c r="C255">
        <f>INDEX(resultados!$A$2:$ZZ$522, 249, MATCH($B$3, resultados!$A$1:$ZZ$1, 0))</f>
        <v/>
      </c>
    </row>
    <row r="256">
      <c r="A256">
        <f>INDEX(resultados!$A$2:$ZZ$522, 250, MATCH($B$1, resultados!$A$1:$ZZ$1, 0))</f>
        <v/>
      </c>
      <c r="B256">
        <f>INDEX(resultados!$A$2:$ZZ$522, 250, MATCH($B$2, resultados!$A$1:$ZZ$1, 0))</f>
        <v/>
      </c>
      <c r="C256">
        <f>INDEX(resultados!$A$2:$ZZ$522, 250, MATCH($B$3, resultados!$A$1:$ZZ$1, 0))</f>
        <v/>
      </c>
    </row>
    <row r="257">
      <c r="A257">
        <f>INDEX(resultados!$A$2:$ZZ$522, 251, MATCH($B$1, resultados!$A$1:$ZZ$1, 0))</f>
        <v/>
      </c>
      <c r="B257">
        <f>INDEX(resultados!$A$2:$ZZ$522, 251, MATCH($B$2, resultados!$A$1:$ZZ$1, 0))</f>
        <v/>
      </c>
      <c r="C257">
        <f>INDEX(resultados!$A$2:$ZZ$522, 251, MATCH($B$3, resultados!$A$1:$ZZ$1, 0))</f>
        <v/>
      </c>
    </row>
    <row r="258">
      <c r="A258">
        <f>INDEX(resultados!$A$2:$ZZ$522, 252, MATCH($B$1, resultados!$A$1:$ZZ$1, 0))</f>
        <v/>
      </c>
      <c r="B258">
        <f>INDEX(resultados!$A$2:$ZZ$522, 252, MATCH($B$2, resultados!$A$1:$ZZ$1, 0))</f>
        <v/>
      </c>
      <c r="C258">
        <f>INDEX(resultados!$A$2:$ZZ$522, 252, MATCH($B$3, resultados!$A$1:$ZZ$1, 0))</f>
        <v/>
      </c>
    </row>
    <row r="259">
      <c r="A259">
        <f>INDEX(resultados!$A$2:$ZZ$522, 253, MATCH($B$1, resultados!$A$1:$ZZ$1, 0))</f>
        <v/>
      </c>
      <c r="B259">
        <f>INDEX(resultados!$A$2:$ZZ$522, 253, MATCH($B$2, resultados!$A$1:$ZZ$1, 0))</f>
        <v/>
      </c>
      <c r="C259">
        <f>INDEX(resultados!$A$2:$ZZ$522, 253, MATCH($B$3, resultados!$A$1:$ZZ$1, 0))</f>
        <v/>
      </c>
    </row>
    <row r="260">
      <c r="A260">
        <f>INDEX(resultados!$A$2:$ZZ$522, 254, MATCH($B$1, resultados!$A$1:$ZZ$1, 0))</f>
        <v/>
      </c>
      <c r="B260">
        <f>INDEX(resultados!$A$2:$ZZ$522, 254, MATCH($B$2, resultados!$A$1:$ZZ$1, 0))</f>
        <v/>
      </c>
      <c r="C260">
        <f>INDEX(resultados!$A$2:$ZZ$522, 254, MATCH($B$3, resultados!$A$1:$ZZ$1, 0))</f>
        <v/>
      </c>
    </row>
    <row r="261">
      <c r="A261">
        <f>INDEX(resultados!$A$2:$ZZ$522, 255, MATCH($B$1, resultados!$A$1:$ZZ$1, 0))</f>
        <v/>
      </c>
      <c r="B261">
        <f>INDEX(resultados!$A$2:$ZZ$522, 255, MATCH($B$2, resultados!$A$1:$ZZ$1, 0))</f>
        <v/>
      </c>
      <c r="C261">
        <f>INDEX(resultados!$A$2:$ZZ$522, 255, MATCH($B$3, resultados!$A$1:$ZZ$1, 0))</f>
        <v/>
      </c>
    </row>
    <row r="262">
      <c r="A262">
        <f>INDEX(resultados!$A$2:$ZZ$522, 256, MATCH($B$1, resultados!$A$1:$ZZ$1, 0))</f>
        <v/>
      </c>
      <c r="B262">
        <f>INDEX(resultados!$A$2:$ZZ$522, 256, MATCH($B$2, resultados!$A$1:$ZZ$1, 0))</f>
        <v/>
      </c>
      <c r="C262">
        <f>INDEX(resultados!$A$2:$ZZ$522, 256, MATCH($B$3, resultados!$A$1:$ZZ$1, 0))</f>
        <v/>
      </c>
    </row>
    <row r="263">
      <c r="A263">
        <f>INDEX(resultados!$A$2:$ZZ$522, 257, MATCH($B$1, resultados!$A$1:$ZZ$1, 0))</f>
        <v/>
      </c>
      <c r="B263">
        <f>INDEX(resultados!$A$2:$ZZ$522, 257, MATCH($B$2, resultados!$A$1:$ZZ$1, 0))</f>
        <v/>
      </c>
      <c r="C263">
        <f>INDEX(resultados!$A$2:$ZZ$522, 257, MATCH($B$3, resultados!$A$1:$ZZ$1, 0))</f>
        <v/>
      </c>
    </row>
    <row r="264">
      <c r="A264">
        <f>INDEX(resultados!$A$2:$ZZ$522, 258, MATCH($B$1, resultados!$A$1:$ZZ$1, 0))</f>
        <v/>
      </c>
      <c r="B264">
        <f>INDEX(resultados!$A$2:$ZZ$522, 258, MATCH($B$2, resultados!$A$1:$ZZ$1, 0))</f>
        <v/>
      </c>
      <c r="C264">
        <f>INDEX(resultados!$A$2:$ZZ$522, 258, MATCH($B$3, resultados!$A$1:$ZZ$1, 0))</f>
        <v/>
      </c>
    </row>
    <row r="265">
      <c r="A265">
        <f>INDEX(resultados!$A$2:$ZZ$522, 259, MATCH($B$1, resultados!$A$1:$ZZ$1, 0))</f>
        <v/>
      </c>
      <c r="B265">
        <f>INDEX(resultados!$A$2:$ZZ$522, 259, MATCH($B$2, resultados!$A$1:$ZZ$1, 0))</f>
        <v/>
      </c>
      <c r="C265">
        <f>INDEX(resultados!$A$2:$ZZ$522, 259, MATCH($B$3, resultados!$A$1:$ZZ$1, 0))</f>
        <v/>
      </c>
    </row>
    <row r="266">
      <c r="A266">
        <f>INDEX(resultados!$A$2:$ZZ$522, 260, MATCH($B$1, resultados!$A$1:$ZZ$1, 0))</f>
        <v/>
      </c>
      <c r="B266">
        <f>INDEX(resultados!$A$2:$ZZ$522, 260, MATCH($B$2, resultados!$A$1:$ZZ$1, 0))</f>
        <v/>
      </c>
      <c r="C266">
        <f>INDEX(resultados!$A$2:$ZZ$522, 260, MATCH($B$3, resultados!$A$1:$ZZ$1, 0))</f>
        <v/>
      </c>
    </row>
    <row r="267">
      <c r="A267">
        <f>INDEX(resultados!$A$2:$ZZ$522, 261, MATCH($B$1, resultados!$A$1:$ZZ$1, 0))</f>
        <v/>
      </c>
      <c r="B267">
        <f>INDEX(resultados!$A$2:$ZZ$522, 261, MATCH($B$2, resultados!$A$1:$ZZ$1, 0))</f>
        <v/>
      </c>
      <c r="C267">
        <f>INDEX(resultados!$A$2:$ZZ$522, 261, MATCH($B$3, resultados!$A$1:$ZZ$1, 0))</f>
        <v/>
      </c>
    </row>
    <row r="268">
      <c r="A268">
        <f>INDEX(resultados!$A$2:$ZZ$522, 262, MATCH($B$1, resultados!$A$1:$ZZ$1, 0))</f>
        <v/>
      </c>
      <c r="B268">
        <f>INDEX(resultados!$A$2:$ZZ$522, 262, MATCH($B$2, resultados!$A$1:$ZZ$1, 0))</f>
        <v/>
      </c>
      <c r="C268">
        <f>INDEX(resultados!$A$2:$ZZ$522, 262, MATCH($B$3, resultados!$A$1:$ZZ$1, 0))</f>
        <v/>
      </c>
    </row>
    <row r="269">
      <c r="A269">
        <f>INDEX(resultados!$A$2:$ZZ$522, 263, MATCH($B$1, resultados!$A$1:$ZZ$1, 0))</f>
        <v/>
      </c>
      <c r="B269">
        <f>INDEX(resultados!$A$2:$ZZ$522, 263, MATCH($B$2, resultados!$A$1:$ZZ$1, 0))</f>
        <v/>
      </c>
      <c r="C269">
        <f>INDEX(resultados!$A$2:$ZZ$522, 263, MATCH($B$3, resultados!$A$1:$ZZ$1, 0))</f>
        <v/>
      </c>
    </row>
    <row r="270">
      <c r="A270">
        <f>INDEX(resultados!$A$2:$ZZ$522, 264, MATCH($B$1, resultados!$A$1:$ZZ$1, 0))</f>
        <v/>
      </c>
      <c r="B270">
        <f>INDEX(resultados!$A$2:$ZZ$522, 264, MATCH($B$2, resultados!$A$1:$ZZ$1, 0))</f>
        <v/>
      </c>
      <c r="C270">
        <f>INDEX(resultados!$A$2:$ZZ$522, 264, MATCH($B$3, resultados!$A$1:$ZZ$1, 0))</f>
        <v/>
      </c>
    </row>
    <row r="271">
      <c r="A271">
        <f>INDEX(resultados!$A$2:$ZZ$522, 265, MATCH($B$1, resultados!$A$1:$ZZ$1, 0))</f>
        <v/>
      </c>
      <c r="B271">
        <f>INDEX(resultados!$A$2:$ZZ$522, 265, MATCH($B$2, resultados!$A$1:$ZZ$1, 0))</f>
        <v/>
      </c>
      <c r="C271">
        <f>INDEX(resultados!$A$2:$ZZ$522, 265, MATCH($B$3, resultados!$A$1:$ZZ$1, 0))</f>
        <v/>
      </c>
    </row>
    <row r="272">
      <c r="A272">
        <f>INDEX(resultados!$A$2:$ZZ$522, 266, MATCH($B$1, resultados!$A$1:$ZZ$1, 0))</f>
        <v/>
      </c>
      <c r="B272">
        <f>INDEX(resultados!$A$2:$ZZ$522, 266, MATCH($B$2, resultados!$A$1:$ZZ$1, 0))</f>
        <v/>
      </c>
      <c r="C272">
        <f>INDEX(resultados!$A$2:$ZZ$522, 266, MATCH($B$3, resultados!$A$1:$ZZ$1, 0))</f>
        <v/>
      </c>
    </row>
    <row r="273">
      <c r="A273">
        <f>INDEX(resultados!$A$2:$ZZ$522, 267, MATCH($B$1, resultados!$A$1:$ZZ$1, 0))</f>
        <v/>
      </c>
      <c r="B273">
        <f>INDEX(resultados!$A$2:$ZZ$522, 267, MATCH($B$2, resultados!$A$1:$ZZ$1, 0))</f>
        <v/>
      </c>
      <c r="C273">
        <f>INDEX(resultados!$A$2:$ZZ$522, 267, MATCH($B$3, resultados!$A$1:$ZZ$1, 0))</f>
        <v/>
      </c>
    </row>
    <row r="274">
      <c r="A274">
        <f>INDEX(resultados!$A$2:$ZZ$522, 268, MATCH($B$1, resultados!$A$1:$ZZ$1, 0))</f>
        <v/>
      </c>
      <c r="B274">
        <f>INDEX(resultados!$A$2:$ZZ$522, 268, MATCH($B$2, resultados!$A$1:$ZZ$1, 0))</f>
        <v/>
      </c>
      <c r="C274">
        <f>INDEX(resultados!$A$2:$ZZ$522, 268, MATCH($B$3, resultados!$A$1:$ZZ$1, 0))</f>
        <v/>
      </c>
    </row>
    <row r="275">
      <c r="A275">
        <f>INDEX(resultados!$A$2:$ZZ$522, 269, MATCH($B$1, resultados!$A$1:$ZZ$1, 0))</f>
        <v/>
      </c>
      <c r="B275">
        <f>INDEX(resultados!$A$2:$ZZ$522, 269, MATCH($B$2, resultados!$A$1:$ZZ$1, 0))</f>
        <v/>
      </c>
      <c r="C275">
        <f>INDEX(resultados!$A$2:$ZZ$522, 269, MATCH($B$3, resultados!$A$1:$ZZ$1, 0))</f>
        <v/>
      </c>
    </row>
    <row r="276">
      <c r="A276">
        <f>INDEX(resultados!$A$2:$ZZ$522, 270, MATCH($B$1, resultados!$A$1:$ZZ$1, 0))</f>
        <v/>
      </c>
      <c r="B276">
        <f>INDEX(resultados!$A$2:$ZZ$522, 270, MATCH($B$2, resultados!$A$1:$ZZ$1, 0))</f>
        <v/>
      </c>
      <c r="C276">
        <f>INDEX(resultados!$A$2:$ZZ$522, 270, MATCH($B$3, resultados!$A$1:$ZZ$1, 0))</f>
        <v/>
      </c>
    </row>
    <row r="277">
      <c r="A277">
        <f>INDEX(resultados!$A$2:$ZZ$522, 271, MATCH($B$1, resultados!$A$1:$ZZ$1, 0))</f>
        <v/>
      </c>
      <c r="B277">
        <f>INDEX(resultados!$A$2:$ZZ$522, 271, MATCH($B$2, resultados!$A$1:$ZZ$1, 0))</f>
        <v/>
      </c>
      <c r="C277">
        <f>INDEX(resultados!$A$2:$ZZ$522, 271, MATCH($B$3, resultados!$A$1:$ZZ$1, 0))</f>
        <v/>
      </c>
    </row>
    <row r="278">
      <c r="A278">
        <f>INDEX(resultados!$A$2:$ZZ$522, 272, MATCH($B$1, resultados!$A$1:$ZZ$1, 0))</f>
        <v/>
      </c>
      <c r="B278">
        <f>INDEX(resultados!$A$2:$ZZ$522, 272, MATCH($B$2, resultados!$A$1:$ZZ$1, 0))</f>
        <v/>
      </c>
      <c r="C278">
        <f>INDEX(resultados!$A$2:$ZZ$522, 272, MATCH($B$3, resultados!$A$1:$ZZ$1, 0))</f>
        <v/>
      </c>
    </row>
    <row r="279">
      <c r="A279">
        <f>INDEX(resultados!$A$2:$ZZ$522, 273, MATCH($B$1, resultados!$A$1:$ZZ$1, 0))</f>
        <v/>
      </c>
      <c r="B279">
        <f>INDEX(resultados!$A$2:$ZZ$522, 273, MATCH($B$2, resultados!$A$1:$ZZ$1, 0))</f>
        <v/>
      </c>
      <c r="C279">
        <f>INDEX(resultados!$A$2:$ZZ$522, 273, MATCH($B$3, resultados!$A$1:$ZZ$1, 0))</f>
        <v/>
      </c>
    </row>
    <row r="280">
      <c r="A280">
        <f>INDEX(resultados!$A$2:$ZZ$522, 274, MATCH($B$1, resultados!$A$1:$ZZ$1, 0))</f>
        <v/>
      </c>
      <c r="B280">
        <f>INDEX(resultados!$A$2:$ZZ$522, 274, MATCH($B$2, resultados!$A$1:$ZZ$1, 0))</f>
        <v/>
      </c>
      <c r="C280">
        <f>INDEX(resultados!$A$2:$ZZ$522, 274, MATCH($B$3, resultados!$A$1:$ZZ$1, 0))</f>
        <v/>
      </c>
    </row>
    <row r="281">
      <c r="A281">
        <f>INDEX(resultados!$A$2:$ZZ$522, 275, MATCH($B$1, resultados!$A$1:$ZZ$1, 0))</f>
        <v/>
      </c>
      <c r="B281">
        <f>INDEX(resultados!$A$2:$ZZ$522, 275, MATCH($B$2, resultados!$A$1:$ZZ$1, 0))</f>
        <v/>
      </c>
      <c r="C281">
        <f>INDEX(resultados!$A$2:$ZZ$522, 275, MATCH($B$3, resultados!$A$1:$ZZ$1, 0))</f>
        <v/>
      </c>
    </row>
    <row r="282">
      <c r="A282">
        <f>INDEX(resultados!$A$2:$ZZ$522, 276, MATCH($B$1, resultados!$A$1:$ZZ$1, 0))</f>
        <v/>
      </c>
      <c r="B282">
        <f>INDEX(resultados!$A$2:$ZZ$522, 276, MATCH($B$2, resultados!$A$1:$ZZ$1, 0))</f>
        <v/>
      </c>
      <c r="C282">
        <f>INDEX(resultados!$A$2:$ZZ$522, 276, MATCH($B$3, resultados!$A$1:$ZZ$1, 0))</f>
        <v/>
      </c>
    </row>
    <row r="283">
      <c r="A283">
        <f>INDEX(resultados!$A$2:$ZZ$522, 277, MATCH($B$1, resultados!$A$1:$ZZ$1, 0))</f>
        <v/>
      </c>
      <c r="B283">
        <f>INDEX(resultados!$A$2:$ZZ$522, 277, MATCH($B$2, resultados!$A$1:$ZZ$1, 0))</f>
        <v/>
      </c>
      <c r="C283">
        <f>INDEX(resultados!$A$2:$ZZ$522, 277, MATCH($B$3, resultados!$A$1:$ZZ$1, 0))</f>
        <v/>
      </c>
    </row>
    <row r="284">
      <c r="A284">
        <f>INDEX(resultados!$A$2:$ZZ$522, 278, MATCH($B$1, resultados!$A$1:$ZZ$1, 0))</f>
        <v/>
      </c>
      <c r="B284">
        <f>INDEX(resultados!$A$2:$ZZ$522, 278, MATCH($B$2, resultados!$A$1:$ZZ$1, 0))</f>
        <v/>
      </c>
      <c r="C284">
        <f>INDEX(resultados!$A$2:$ZZ$522, 278, MATCH($B$3, resultados!$A$1:$ZZ$1, 0))</f>
        <v/>
      </c>
    </row>
    <row r="285">
      <c r="A285">
        <f>INDEX(resultados!$A$2:$ZZ$522, 279, MATCH($B$1, resultados!$A$1:$ZZ$1, 0))</f>
        <v/>
      </c>
      <c r="B285">
        <f>INDEX(resultados!$A$2:$ZZ$522, 279, MATCH($B$2, resultados!$A$1:$ZZ$1, 0))</f>
        <v/>
      </c>
      <c r="C285">
        <f>INDEX(resultados!$A$2:$ZZ$522, 279, MATCH($B$3, resultados!$A$1:$ZZ$1, 0))</f>
        <v/>
      </c>
    </row>
    <row r="286">
      <c r="A286">
        <f>INDEX(resultados!$A$2:$ZZ$522, 280, MATCH($B$1, resultados!$A$1:$ZZ$1, 0))</f>
        <v/>
      </c>
      <c r="B286">
        <f>INDEX(resultados!$A$2:$ZZ$522, 280, MATCH($B$2, resultados!$A$1:$ZZ$1, 0))</f>
        <v/>
      </c>
      <c r="C286">
        <f>INDEX(resultados!$A$2:$ZZ$522, 280, MATCH($B$3, resultados!$A$1:$ZZ$1, 0))</f>
        <v/>
      </c>
    </row>
    <row r="287">
      <c r="A287">
        <f>INDEX(resultados!$A$2:$ZZ$522, 281, MATCH($B$1, resultados!$A$1:$ZZ$1, 0))</f>
        <v/>
      </c>
      <c r="B287">
        <f>INDEX(resultados!$A$2:$ZZ$522, 281, MATCH($B$2, resultados!$A$1:$ZZ$1, 0))</f>
        <v/>
      </c>
      <c r="C287">
        <f>INDEX(resultados!$A$2:$ZZ$522, 281, MATCH($B$3, resultados!$A$1:$ZZ$1, 0))</f>
        <v/>
      </c>
    </row>
    <row r="288">
      <c r="A288">
        <f>INDEX(resultados!$A$2:$ZZ$522, 282, MATCH($B$1, resultados!$A$1:$ZZ$1, 0))</f>
        <v/>
      </c>
      <c r="B288">
        <f>INDEX(resultados!$A$2:$ZZ$522, 282, MATCH($B$2, resultados!$A$1:$ZZ$1, 0))</f>
        <v/>
      </c>
      <c r="C288">
        <f>INDEX(resultados!$A$2:$ZZ$522, 282, MATCH($B$3, resultados!$A$1:$ZZ$1, 0))</f>
        <v/>
      </c>
    </row>
    <row r="289">
      <c r="A289">
        <f>INDEX(resultados!$A$2:$ZZ$522, 283, MATCH($B$1, resultados!$A$1:$ZZ$1, 0))</f>
        <v/>
      </c>
      <c r="B289">
        <f>INDEX(resultados!$A$2:$ZZ$522, 283, MATCH($B$2, resultados!$A$1:$ZZ$1, 0))</f>
        <v/>
      </c>
      <c r="C289">
        <f>INDEX(resultados!$A$2:$ZZ$522, 283, MATCH($B$3, resultados!$A$1:$ZZ$1, 0))</f>
        <v/>
      </c>
    </row>
    <row r="290">
      <c r="A290">
        <f>INDEX(resultados!$A$2:$ZZ$522, 284, MATCH($B$1, resultados!$A$1:$ZZ$1, 0))</f>
        <v/>
      </c>
      <c r="B290">
        <f>INDEX(resultados!$A$2:$ZZ$522, 284, MATCH($B$2, resultados!$A$1:$ZZ$1, 0))</f>
        <v/>
      </c>
      <c r="C290">
        <f>INDEX(resultados!$A$2:$ZZ$522, 284, MATCH($B$3, resultados!$A$1:$ZZ$1, 0))</f>
        <v/>
      </c>
    </row>
    <row r="291">
      <c r="A291">
        <f>INDEX(resultados!$A$2:$ZZ$522, 285, MATCH($B$1, resultados!$A$1:$ZZ$1, 0))</f>
        <v/>
      </c>
      <c r="B291">
        <f>INDEX(resultados!$A$2:$ZZ$522, 285, MATCH($B$2, resultados!$A$1:$ZZ$1, 0))</f>
        <v/>
      </c>
      <c r="C291">
        <f>INDEX(resultados!$A$2:$ZZ$522, 285, MATCH($B$3, resultados!$A$1:$ZZ$1, 0))</f>
        <v/>
      </c>
    </row>
    <row r="292">
      <c r="A292">
        <f>INDEX(resultados!$A$2:$ZZ$522, 286, MATCH($B$1, resultados!$A$1:$ZZ$1, 0))</f>
        <v/>
      </c>
      <c r="B292">
        <f>INDEX(resultados!$A$2:$ZZ$522, 286, MATCH($B$2, resultados!$A$1:$ZZ$1, 0))</f>
        <v/>
      </c>
      <c r="C292">
        <f>INDEX(resultados!$A$2:$ZZ$522, 286, MATCH($B$3, resultados!$A$1:$ZZ$1, 0))</f>
        <v/>
      </c>
    </row>
    <row r="293">
      <c r="A293">
        <f>INDEX(resultados!$A$2:$ZZ$522, 287, MATCH($B$1, resultados!$A$1:$ZZ$1, 0))</f>
        <v/>
      </c>
      <c r="B293">
        <f>INDEX(resultados!$A$2:$ZZ$522, 287, MATCH($B$2, resultados!$A$1:$ZZ$1, 0))</f>
        <v/>
      </c>
      <c r="C293">
        <f>INDEX(resultados!$A$2:$ZZ$522, 287, MATCH($B$3, resultados!$A$1:$ZZ$1, 0))</f>
        <v/>
      </c>
    </row>
    <row r="294">
      <c r="A294">
        <f>INDEX(resultados!$A$2:$ZZ$522, 288, MATCH($B$1, resultados!$A$1:$ZZ$1, 0))</f>
        <v/>
      </c>
      <c r="B294">
        <f>INDEX(resultados!$A$2:$ZZ$522, 288, MATCH($B$2, resultados!$A$1:$ZZ$1, 0))</f>
        <v/>
      </c>
      <c r="C294">
        <f>INDEX(resultados!$A$2:$ZZ$522, 288, MATCH($B$3, resultados!$A$1:$ZZ$1, 0))</f>
        <v/>
      </c>
    </row>
    <row r="295">
      <c r="A295">
        <f>INDEX(resultados!$A$2:$ZZ$522, 289, MATCH($B$1, resultados!$A$1:$ZZ$1, 0))</f>
        <v/>
      </c>
      <c r="B295">
        <f>INDEX(resultados!$A$2:$ZZ$522, 289, MATCH($B$2, resultados!$A$1:$ZZ$1, 0))</f>
        <v/>
      </c>
      <c r="C295">
        <f>INDEX(resultados!$A$2:$ZZ$522, 289, MATCH($B$3, resultados!$A$1:$ZZ$1, 0))</f>
        <v/>
      </c>
    </row>
    <row r="296">
      <c r="A296">
        <f>INDEX(resultados!$A$2:$ZZ$522, 290, MATCH($B$1, resultados!$A$1:$ZZ$1, 0))</f>
        <v/>
      </c>
      <c r="B296">
        <f>INDEX(resultados!$A$2:$ZZ$522, 290, MATCH($B$2, resultados!$A$1:$ZZ$1, 0))</f>
        <v/>
      </c>
      <c r="C296">
        <f>INDEX(resultados!$A$2:$ZZ$522, 290, MATCH($B$3, resultados!$A$1:$ZZ$1, 0))</f>
        <v/>
      </c>
    </row>
    <row r="297">
      <c r="A297">
        <f>INDEX(resultados!$A$2:$ZZ$522, 291, MATCH($B$1, resultados!$A$1:$ZZ$1, 0))</f>
        <v/>
      </c>
      <c r="B297">
        <f>INDEX(resultados!$A$2:$ZZ$522, 291, MATCH($B$2, resultados!$A$1:$ZZ$1, 0))</f>
        <v/>
      </c>
      <c r="C297">
        <f>INDEX(resultados!$A$2:$ZZ$522, 291, MATCH($B$3, resultados!$A$1:$ZZ$1, 0))</f>
        <v/>
      </c>
    </row>
    <row r="298">
      <c r="A298">
        <f>INDEX(resultados!$A$2:$ZZ$522, 292, MATCH($B$1, resultados!$A$1:$ZZ$1, 0))</f>
        <v/>
      </c>
      <c r="B298">
        <f>INDEX(resultados!$A$2:$ZZ$522, 292, MATCH($B$2, resultados!$A$1:$ZZ$1, 0))</f>
        <v/>
      </c>
      <c r="C298">
        <f>INDEX(resultados!$A$2:$ZZ$522, 292, MATCH($B$3, resultados!$A$1:$ZZ$1, 0))</f>
        <v/>
      </c>
    </row>
    <row r="299">
      <c r="A299">
        <f>INDEX(resultados!$A$2:$ZZ$522, 293, MATCH($B$1, resultados!$A$1:$ZZ$1, 0))</f>
        <v/>
      </c>
      <c r="B299">
        <f>INDEX(resultados!$A$2:$ZZ$522, 293, MATCH($B$2, resultados!$A$1:$ZZ$1, 0))</f>
        <v/>
      </c>
      <c r="C299">
        <f>INDEX(resultados!$A$2:$ZZ$522, 293, MATCH($B$3, resultados!$A$1:$ZZ$1, 0))</f>
        <v/>
      </c>
    </row>
    <row r="300">
      <c r="A300">
        <f>INDEX(resultados!$A$2:$ZZ$522, 294, MATCH($B$1, resultados!$A$1:$ZZ$1, 0))</f>
        <v/>
      </c>
      <c r="B300">
        <f>INDEX(resultados!$A$2:$ZZ$522, 294, MATCH($B$2, resultados!$A$1:$ZZ$1, 0))</f>
        <v/>
      </c>
      <c r="C300">
        <f>INDEX(resultados!$A$2:$ZZ$522, 294, MATCH($B$3, resultados!$A$1:$ZZ$1, 0))</f>
        <v/>
      </c>
    </row>
    <row r="301">
      <c r="A301">
        <f>INDEX(resultados!$A$2:$ZZ$522, 295, MATCH($B$1, resultados!$A$1:$ZZ$1, 0))</f>
        <v/>
      </c>
      <c r="B301">
        <f>INDEX(resultados!$A$2:$ZZ$522, 295, MATCH($B$2, resultados!$A$1:$ZZ$1, 0))</f>
        <v/>
      </c>
      <c r="C301">
        <f>INDEX(resultados!$A$2:$ZZ$522, 295, MATCH($B$3, resultados!$A$1:$ZZ$1, 0))</f>
        <v/>
      </c>
    </row>
    <row r="302">
      <c r="A302">
        <f>INDEX(resultados!$A$2:$ZZ$522, 296, MATCH($B$1, resultados!$A$1:$ZZ$1, 0))</f>
        <v/>
      </c>
      <c r="B302">
        <f>INDEX(resultados!$A$2:$ZZ$522, 296, MATCH($B$2, resultados!$A$1:$ZZ$1, 0))</f>
        <v/>
      </c>
      <c r="C302">
        <f>INDEX(resultados!$A$2:$ZZ$522, 296, MATCH($B$3, resultados!$A$1:$ZZ$1, 0))</f>
        <v/>
      </c>
    </row>
    <row r="303">
      <c r="A303">
        <f>INDEX(resultados!$A$2:$ZZ$522, 297, MATCH($B$1, resultados!$A$1:$ZZ$1, 0))</f>
        <v/>
      </c>
      <c r="B303">
        <f>INDEX(resultados!$A$2:$ZZ$522, 297, MATCH($B$2, resultados!$A$1:$ZZ$1, 0))</f>
        <v/>
      </c>
      <c r="C303">
        <f>INDEX(resultados!$A$2:$ZZ$522, 297, MATCH($B$3, resultados!$A$1:$ZZ$1, 0))</f>
        <v/>
      </c>
    </row>
    <row r="304">
      <c r="A304">
        <f>INDEX(resultados!$A$2:$ZZ$522, 298, MATCH($B$1, resultados!$A$1:$ZZ$1, 0))</f>
        <v/>
      </c>
      <c r="B304">
        <f>INDEX(resultados!$A$2:$ZZ$522, 298, MATCH($B$2, resultados!$A$1:$ZZ$1, 0))</f>
        <v/>
      </c>
      <c r="C304">
        <f>INDEX(resultados!$A$2:$ZZ$522, 298, MATCH($B$3, resultados!$A$1:$ZZ$1, 0))</f>
        <v/>
      </c>
    </row>
    <row r="305">
      <c r="A305">
        <f>INDEX(resultados!$A$2:$ZZ$522, 299, MATCH($B$1, resultados!$A$1:$ZZ$1, 0))</f>
        <v/>
      </c>
      <c r="B305">
        <f>INDEX(resultados!$A$2:$ZZ$522, 299, MATCH($B$2, resultados!$A$1:$ZZ$1, 0))</f>
        <v/>
      </c>
      <c r="C305">
        <f>INDEX(resultados!$A$2:$ZZ$522, 299, MATCH($B$3, resultados!$A$1:$ZZ$1, 0))</f>
        <v/>
      </c>
    </row>
    <row r="306">
      <c r="A306">
        <f>INDEX(resultados!$A$2:$ZZ$522, 300, MATCH($B$1, resultados!$A$1:$ZZ$1, 0))</f>
        <v/>
      </c>
      <c r="B306">
        <f>INDEX(resultados!$A$2:$ZZ$522, 300, MATCH($B$2, resultados!$A$1:$ZZ$1, 0))</f>
        <v/>
      </c>
      <c r="C306">
        <f>INDEX(resultados!$A$2:$ZZ$522, 300, MATCH($B$3, resultados!$A$1:$ZZ$1, 0))</f>
        <v/>
      </c>
    </row>
    <row r="307">
      <c r="A307">
        <f>INDEX(resultados!$A$2:$ZZ$522, 301, MATCH($B$1, resultados!$A$1:$ZZ$1, 0))</f>
        <v/>
      </c>
      <c r="B307">
        <f>INDEX(resultados!$A$2:$ZZ$522, 301, MATCH($B$2, resultados!$A$1:$ZZ$1, 0))</f>
        <v/>
      </c>
      <c r="C307">
        <f>INDEX(resultados!$A$2:$ZZ$522, 301, MATCH($B$3, resultados!$A$1:$ZZ$1, 0))</f>
        <v/>
      </c>
    </row>
    <row r="308">
      <c r="A308">
        <f>INDEX(resultados!$A$2:$ZZ$522, 302, MATCH($B$1, resultados!$A$1:$ZZ$1, 0))</f>
        <v/>
      </c>
      <c r="B308">
        <f>INDEX(resultados!$A$2:$ZZ$522, 302, MATCH($B$2, resultados!$A$1:$ZZ$1, 0))</f>
        <v/>
      </c>
      <c r="C308">
        <f>INDEX(resultados!$A$2:$ZZ$522, 302, MATCH($B$3, resultados!$A$1:$ZZ$1, 0))</f>
        <v/>
      </c>
    </row>
    <row r="309">
      <c r="A309">
        <f>INDEX(resultados!$A$2:$ZZ$522, 303, MATCH($B$1, resultados!$A$1:$ZZ$1, 0))</f>
        <v/>
      </c>
      <c r="B309">
        <f>INDEX(resultados!$A$2:$ZZ$522, 303, MATCH($B$2, resultados!$A$1:$ZZ$1, 0))</f>
        <v/>
      </c>
      <c r="C309">
        <f>INDEX(resultados!$A$2:$ZZ$522, 303, MATCH($B$3, resultados!$A$1:$ZZ$1, 0))</f>
        <v/>
      </c>
    </row>
    <row r="310">
      <c r="A310">
        <f>INDEX(resultados!$A$2:$ZZ$522, 304, MATCH($B$1, resultados!$A$1:$ZZ$1, 0))</f>
        <v/>
      </c>
      <c r="B310">
        <f>INDEX(resultados!$A$2:$ZZ$522, 304, MATCH($B$2, resultados!$A$1:$ZZ$1, 0))</f>
        <v/>
      </c>
      <c r="C310">
        <f>INDEX(resultados!$A$2:$ZZ$522, 304, MATCH($B$3, resultados!$A$1:$ZZ$1, 0))</f>
        <v/>
      </c>
    </row>
    <row r="311">
      <c r="A311">
        <f>INDEX(resultados!$A$2:$ZZ$522, 305, MATCH($B$1, resultados!$A$1:$ZZ$1, 0))</f>
        <v/>
      </c>
      <c r="B311">
        <f>INDEX(resultados!$A$2:$ZZ$522, 305, MATCH($B$2, resultados!$A$1:$ZZ$1, 0))</f>
        <v/>
      </c>
      <c r="C311">
        <f>INDEX(resultados!$A$2:$ZZ$522, 305, MATCH($B$3, resultados!$A$1:$ZZ$1, 0))</f>
        <v/>
      </c>
    </row>
    <row r="312">
      <c r="A312">
        <f>INDEX(resultados!$A$2:$ZZ$522, 306, MATCH($B$1, resultados!$A$1:$ZZ$1, 0))</f>
        <v/>
      </c>
      <c r="B312">
        <f>INDEX(resultados!$A$2:$ZZ$522, 306, MATCH($B$2, resultados!$A$1:$ZZ$1, 0))</f>
        <v/>
      </c>
      <c r="C312">
        <f>INDEX(resultados!$A$2:$ZZ$522, 306, MATCH($B$3, resultados!$A$1:$ZZ$1, 0))</f>
        <v/>
      </c>
    </row>
    <row r="313">
      <c r="A313">
        <f>INDEX(resultados!$A$2:$ZZ$522, 307, MATCH($B$1, resultados!$A$1:$ZZ$1, 0))</f>
        <v/>
      </c>
      <c r="B313">
        <f>INDEX(resultados!$A$2:$ZZ$522, 307, MATCH($B$2, resultados!$A$1:$ZZ$1, 0))</f>
        <v/>
      </c>
      <c r="C313">
        <f>INDEX(resultados!$A$2:$ZZ$522, 307, MATCH($B$3, resultados!$A$1:$ZZ$1, 0))</f>
        <v/>
      </c>
    </row>
    <row r="314">
      <c r="A314">
        <f>INDEX(resultados!$A$2:$ZZ$522, 308, MATCH($B$1, resultados!$A$1:$ZZ$1, 0))</f>
        <v/>
      </c>
      <c r="B314">
        <f>INDEX(resultados!$A$2:$ZZ$522, 308, MATCH($B$2, resultados!$A$1:$ZZ$1, 0))</f>
        <v/>
      </c>
      <c r="C314">
        <f>INDEX(resultados!$A$2:$ZZ$522, 308, MATCH($B$3, resultados!$A$1:$ZZ$1, 0))</f>
        <v/>
      </c>
    </row>
    <row r="315">
      <c r="A315">
        <f>INDEX(resultados!$A$2:$ZZ$522, 309, MATCH($B$1, resultados!$A$1:$ZZ$1, 0))</f>
        <v/>
      </c>
      <c r="B315">
        <f>INDEX(resultados!$A$2:$ZZ$522, 309, MATCH($B$2, resultados!$A$1:$ZZ$1, 0))</f>
        <v/>
      </c>
      <c r="C315">
        <f>INDEX(resultados!$A$2:$ZZ$522, 309, MATCH($B$3, resultados!$A$1:$ZZ$1, 0))</f>
        <v/>
      </c>
    </row>
    <row r="316">
      <c r="A316">
        <f>INDEX(resultados!$A$2:$ZZ$522, 310, MATCH($B$1, resultados!$A$1:$ZZ$1, 0))</f>
        <v/>
      </c>
      <c r="B316">
        <f>INDEX(resultados!$A$2:$ZZ$522, 310, MATCH($B$2, resultados!$A$1:$ZZ$1, 0))</f>
        <v/>
      </c>
      <c r="C316">
        <f>INDEX(resultados!$A$2:$ZZ$522, 310, MATCH($B$3, resultados!$A$1:$ZZ$1, 0))</f>
        <v/>
      </c>
    </row>
    <row r="317">
      <c r="A317">
        <f>INDEX(resultados!$A$2:$ZZ$522, 311, MATCH($B$1, resultados!$A$1:$ZZ$1, 0))</f>
        <v/>
      </c>
      <c r="B317">
        <f>INDEX(resultados!$A$2:$ZZ$522, 311, MATCH($B$2, resultados!$A$1:$ZZ$1, 0))</f>
        <v/>
      </c>
      <c r="C317">
        <f>INDEX(resultados!$A$2:$ZZ$522, 311, MATCH($B$3, resultados!$A$1:$ZZ$1, 0))</f>
        <v/>
      </c>
    </row>
    <row r="318">
      <c r="A318">
        <f>INDEX(resultados!$A$2:$ZZ$522, 312, MATCH($B$1, resultados!$A$1:$ZZ$1, 0))</f>
        <v/>
      </c>
      <c r="B318">
        <f>INDEX(resultados!$A$2:$ZZ$522, 312, MATCH($B$2, resultados!$A$1:$ZZ$1, 0))</f>
        <v/>
      </c>
      <c r="C318">
        <f>INDEX(resultados!$A$2:$ZZ$522, 312, MATCH($B$3, resultados!$A$1:$ZZ$1, 0))</f>
        <v/>
      </c>
    </row>
    <row r="319">
      <c r="A319">
        <f>INDEX(resultados!$A$2:$ZZ$522, 313, MATCH($B$1, resultados!$A$1:$ZZ$1, 0))</f>
        <v/>
      </c>
      <c r="B319">
        <f>INDEX(resultados!$A$2:$ZZ$522, 313, MATCH($B$2, resultados!$A$1:$ZZ$1, 0))</f>
        <v/>
      </c>
      <c r="C319">
        <f>INDEX(resultados!$A$2:$ZZ$522, 313, MATCH($B$3, resultados!$A$1:$ZZ$1, 0))</f>
        <v/>
      </c>
    </row>
    <row r="320">
      <c r="A320">
        <f>INDEX(resultados!$A$2:$ZZ$522, 314, MATCH($B$1, resultados!$A$1:$ZZ$1, 0))</f>
        <v/>
      </c>
      <c r="B320">
        <f>INDEX(resultados!$A$2:$ZZ$522, 314, MATCH($B$2, resultados!$A$1:$ZZ$1, 0))</f>
        <v/>
      </c>
      <c r="C320">
        <f>INDEX(resultados!$A$2:$ZZ$522, 314, MATCH($B$3, resultados!$A$1:$ZZ$1, 0))</f>
        <v/>
      </c>
    </row>
    <row r="321">
      <c r="A321">
        <f>INDEX(resultados!$A$2:$ZZ$522, 315, MATCH($B$1, resultados!$A$1:$ZZ$1, 0))</f>
        <v/>
      </c>
      <c r="B321">
        <f>INDEX(resultados!$A$2:$ZZ$522, 315, MATCH($B$2, resultados!$A$1:$ZZ$1, 0))</f>
        <v/>
      </c>
      <c r="C321">
        <f>INDEX(resultados!$A$2:$ZZ$522, 315, MATCH($B$3, resultados!$A$1:$ZZ$1, 0))</f>
        <v/>
      </c>
    </row>
    <row r="322">
      <c r="A322">
        <f>INDEX(resultados!$A$2:$ZZ$522, 316, MATCH($B$1, resultados!$A$1:$ZZ$1, 0))</f>
        <v/>
      </c>
      <c r="B322">
        <f>INDEX(resultados!$A$2:$ZZ$522, 316, MATCH($B$2, resultados!$A$1:$ZZ$1, 0))</f>
        <v/>
      </c>
      <c r="C322">
        <f>INDEX(resultados!$A$2:$ZZ$522, 316, MATCH($B$3, resultados!$A$1:$ZZ$1, 0))</f>
        <v/>
      </c>
    </row>
    <row r="323">
      <c r="A323">
        <f>INDEX(resultados!$A$2:$ZZ$522, 317, MATCH($B$1, resultados!$A$1:$ZZ$1, 0))</f>
        <v/>
      </c>
      <c r="B323">
        <f>INDEX(resultados!$A$2:$ZZ$522, 317, MATCH($B$2, resultados!$A$1:$ZZ$1, 0))</f>
        <v/>
      </c>
      <c r="C323">
        <f>INDEX(resultados!$A$2:$ZZ$522, 317, MATCH($B$3, resultados!$A$1:$ZZ$1, 0))</f>
        <v/>
      </c>
    </row>
    <row r="324">
      <c r="A324">
        <f>INDEX(resultados!$A$2:$ZZ$522, 318, MATCH($B$1, resultados!$A$1:$ZZ$1, 0))</f>
        <v/>
      </c>
      <c r="B324">
        <f>INDEX(resultados!$A$2:$ZZ$522, 318, MATCH($B$2, resultados!$A$1:$ZZ$1, 0))</f>
        <v/>
      </c>
      <c r="C324">
        <f>INDEX(resultados!$A$2:$ZZ$522, 318, MATCH($B$3, resultados!$A$1:$ZZ$1, 0))</f>
        <v/>
      </c>
    </row>
    <row r="325">
      <c r="A325">
        <f>INDEX(resultados!$A$2:$ZZ$522, 319, MATCH($B$1, resultados!$A$1:$ZZ$1, 0))</f>
        <v/>
      </c>
      <c r="B325">
        <f>INDEX(resultados!$A$2:$ZZ$522, 319, MATCH($B$2, resultados!$A$1:$ZZ$1, 0))</f>
        <v/>
      </c>
      <c r="C325">
        <f>INDEX(resultados!$A$2:$ZZ$522, 319, MATCH($B$3, resultados!$A$1:$ZZ$1, 0))</f>
        <v/>
      </c>
    </row>
    <row r="326">
      <c r="A326">
        <f>INDEX(resultados!$A$2:$ZZ$522, 320, MATCH($B$1, resultados!$A$1:$ZZ$1, 0))</f>
        <v/>
      </c>
      <c r="B326">
        <f>INDEX(resultados!$A$2:$ZZ$522, 320, MATCH($B$2, resultados!$A$1:$ZZ$1, 0))</f>
        <v/>
      </c>
      <c r="C326">
        <f>INDEX(resultados!$A$2:$ZZ$522, 320, MATCH($B$3, resultados!$A$1:$ZZ$1, 0))</f>
        <v/>
      </c>
    </row>
    <row r="327">
      <c r="A327">
        <f>INDEX(resultados!$A$2:$ZZ$522, 321, MATCH($B$1, resultados!$A$1:$ZZ$1, 0))</f>
        <v/>
      </c>
      <c r="B327">
        <f>INDEX(resultados!$A$2:$ZZ$522, 321, MATCH($B$2, resultados!$A$1:$ZZ$1, 0))</f>
        <v/>
      </c>
      <c r="C327">
        <f>INDEX(resultados!$A$2:$ZZ$522, 321, MATCH($B$3, resultados!$A$1:$ZZ$1, 0))</f>
        <v/>
      </c>
    </row>
    <row r="328">
      <c r="A328">
        <f>INDEX(resultados!$A$2:$ZZ$522, 322, MATCH($B$1, resultados!$A$1:$ZZ$1, 0))</f>
        <v/>
      </c>
      <c r="B328">
        <f>INDEX(resultados!$A$2:$ZZ$522, 322, MATCH($B$2, resultados!$A$1:$ZZ$1, 0))</f>
        <v/>
      </c>
      <c r="C328">
        <f>INDEX(resultados!$A$2:$ZZ$522, 322, MATCH($B$3, resultados!$A$1:$ZZ$1, 0))</f>
        <v/>
      </c>
    </row>
    <row r="329">
      <c r="A329">
        <f>INDEX(resultados!$A$2:$ZZ$522, 323, MATCH($B$1, resultados!$A$1:$ZZ$1, 0))</f>
        <v/>
      </c>
      <c r="B329">
        <f>INDEX(resultados!$A$2:$ZZ$522, 323, MATCH($B$2, resultados!$A$1:$ZZ$1, 0))</f>
        <v/>
      </c>
      <c r="C329">
        <f>INDEX(resultados!$A$2:$ZZ$522, 323, MATCH($B$3, resultados!$A$1:$ZZ$1, 0))</f>
        <v/>
      </c>
    </row>
    <row r="330">
      <c r="A330">
        <f>INDEX(resultados!$A$2:$ZZ$522, 324, MATCH($B$1, resultados!$A$1:$ZZ$1, 0))</f>
        <v/>
      </c>
      <c r="B330">
        <f>INDEX(resultados!$A$2:$ZZ$522, 324, MATCH($B$2, resultados!$A$1:$ZZ$1, 0))</f>
        <v/>
      </c>
      <c r="C330">
        <f>INDEX(resultados!$A$2:$ZZ$522, 324, MATCH($B$3, resultados!$A$1:$ZZ$1, 0))</f>
        <v/>
      </c>
    </row>
    <row r="331">
      <c r="A331">
        <f>INDEX(resultados!$A$2:$ZZ$522, 325, MATCH($B$1, resultados!$A$1:$ZZ$1, 0))</f>
        <v/>
      </c>
      <c r="B331">
        <f>INDEX(resultados!$A$2:$ZZ$522, 325, MATCH($B$2, resultados!$A$1:$ZZ$1, 0))</f>
        <v/>
      </c>
      <c r="C331">
        <f>INDEX(resultados!$A$2:$ZZ$522, 325, MATCH($B$3, resultados!$A$1:$ZZ$1, 0))</f>
        <v/>
      </c>
    </row>
    <row r="332">
      <c r="A332">
        <f>INDEX(resultados!$A$2:$ZZ$522, 326, MATCH($B$1, resultados!$A$1:$ZZ$1, 0))</f>
        <v/>
      </c>
      <c r="B332">
        <f>INDEX(resultados!$A$2:$ZZ$522, 326, MATCH($B$2, resultados!$A$1:$ZZ$1, 0))</f>
        <v/>
      </c>
      <c r="C332">
        <f>INDEX(resultados!$A$2:$ZZ$522, 326, MATCH($B$3, resultados!$A$1:$ZZ$1, 0))</f>
        <v/>
      </c>
    </row>
    <row r="333">
      <c r="A333">
        <f>INDEX(resultados!$A$2:$ZZ$522, 327, MATCH($B$1, resultados!$A$1:$ZZ$1, 0))</f>
        <v/>
      </c>
      <c r="B333">
        <f>INDEX(resultados!$A$2:$ZZ$522, 327, MATCH($B$2, resultados!$A$1:$ZZ$1, 0))</f>
        <v/>
      </c>
      <c r="C333">
        <f>INDEX(resultados!$A$2:$ZZ$522, 327, MATCH($B$3, resultados!$A$1:$ZZ$1, 0))</f>
        <v/>
      </c>
    </row>
    <row r="334">
      <c r="A334">
        <f>INDEX(resultados!$A$2:$ZZ$522, 328, MATCH($B$1, resultados!$A$1:$ZZ$1, 0))</f>
        <v/>
      </c>
      <c r="B334">
        <f>INDEX(resultados!$A$2:$ZZ$522, 328, MATCH($B$2, resultados!$A$1:$ZZ$1, 0))</f>
        <v/>
      </c>
      <c r="C334">
        <f>INDEX(resultados!$A$2:$ZZ$522, 328, MATCH($B$3, resultados!$A$1:$ZZ$1, 0))</f>
        <v/>
      </c>
    </row>
    <row r="335">
      <c r="A335">
        <f>INDEX(resultados!$A$2:$ZZ$522, 329, MATCH($B$1, resultados!$A$1:$ZZ$1, 0))</f>
        <v/>
      </c>
      <c r="B335">
        <f>INDEX(resultados!$A$2:$ZZ$522, 329, MATCH($B$2, resultados!$A$1:$ZZ$1, 0))</f>
        <v/>
      </c>
      <c r="C335">
        <f>INDEX(resultados!$A$2:$ZZ$522, 329, MATCH($B$3, resultados!$A$1:$ZZ$1, 0))</f>
        <v/>
      </c>
    </row>
    <row r="336">
      <c r="A336">
        <f>INDEX(resultados!$A$2:$ZZ$522, 330, MATCH($B$1, resultados!$A$1:$ZZ$1, 0))</f>
        <v/>
      </c>
      <c r="B336">
        <f>INDEX(resultados!$A$2:$ZZ$522, 330, MATCH($B$2, resultados!$A$1:$ZZ$1, 0))</f>
        <v/>
      </c>
      <c r="C336">
        <f>INDEX(resultados!$A$2:$ZZ$522, 330, MATCH($B$3, resultados!$A$1:$ZZ$1, 0))</f>
        <v/>
      </c>
    </row>
    <row r="337">
      <c r="A337">
        <f>INDEX(resultados!$A$2:$ZZ$522, 331, MATCH($B$1, resultados!$A$1:$ZZ$1, 0))</f>
        <v/>
      </c>
      <c r="B337">
        <f>INDEX(resultados!$A$2:$ZZ$522, 331, MATCH($B$2, resultados!$A$1:$ZZ$1, 0))</f>
        <v/>
      </c>
      <c r="C337">
        <f>INDEX(resultados!$A$2:$ZZ$522, 331, MATCH($B$3, resultados!$A$1:$ZZ$1, 0))</f>
        <v/>
      </c>
    </row>
    <row r="338">
      <c r="A338">
        <f>INDEX(resultados!$A$2:$ZZ$522, 332, MATCH($B$1, resultados!$A$1:$ZZ$1, 0))</f>
        <v/>
      </c>
      <c r="B338">
        <f>INDEX(resultados!$A$2:$ZZ$522, 332, MATCH($B$2, resultados!$A$1:$ZZ$1, 0))</f>
        <v/>
      </c>
      <c r="C338">
        <f>INDEX(resultados!$A$2:$ZZ$522, 332, MATCH($B$3, resultados!$A$1:$ZZ$1, 0))</f>
        <v/>
      </c>
    </row>
    <row r="339">
      <c r="A339">
        <f>INDEX(resultados!$A$2:$ZZ$522, 333, MATCH($B$1, resultados!$A$1:$ZZ$1, 0))</f>
        <v/>
      </c>
      <c r="B339">
        <f>INDEX(resultados!$A$2:$ZZ$522, 333, MATCH($B$2, resultados!$A$1:$ZZ$1, 0))</f>
        <v/>
      </c>
      <c r="C339">
        <f>INDEX(resultados!$A$2:$ZZ$522, 333, MATCH($B$3, resultados!$A$1:$ZZ$1, 0))</f>
        <v/>
      </c>
    </row>
    <row r="340">
      <c r="A340">
        <f>INDEX(resultados!$A$2:$ZZ$522, 334, MATCH($B$1, resultados!$A$1:$ZZ$1, 0))</f>
        <v/>
      </c>
      <c r="B340">
        <f>INDEX(resultados!$A$2:$ZZ$522, 334, MATCH($B$2, resultados!$A$1:$ZZ$1, 0))</f>
        <v/>
      </c>
      <c r="C340">
        <f>INDEX(resultados!$A$2:$ZZ$522, 334, MATCH($B$3, resultados!$A$1:$ZZ$1, 0))</f>
        <v/>
      </c>
    </row>
    <row r="341">
      <c r="A341">
        <f>INDEX(resultados!$A$2:$ZZ$522, 335, MATCH($B$1, resultados!$A$1:$ZZ$1, 0))</f>
        <v/>
      </c>
      <c r="B341">
        <f>INDEX(resultados!$A$2:$ZZ$522, 335, MATCH($B$2, resultados!$A$1:$ZZ$1, 0))</f>
        <v/>
      </c>
      <c r="C341">
        <f>INDEX(resultados!$A$2:$ZZ$522, 335, MATCH($B$3, resultados!$A$1:$ZZ$1, 0))</f>
        <v/>
      </c>
    </row>
    <row r="342">
      <c r="A342">
        <f>INDEX(resultados!$A$2:$ZZ$522, 336, MATCH($B$1, resultados!$A$1:$ZZ$1, 0))</f>
        <v/>
      </c>
      <c r="B342">
        <f>INDEX(resultados!$A$2:$ZZ$522, 336, MATCH($B$2, resultados!$A$1:$ZZ$1, 0))</f>
        <v/>
      </c>
      <c r="C342">
        <f>INDEX(resultados!$A$2:$ZZ$522, 336, MATCH($B$3, resultados!$A$1:$ZZ$1, 0))</f>
        <v/>
      </c>
    </row>
    <row r="343">
      <c r="A343">
        <f>INDEX(resultados!$A$2:$ZZ$522, 337, MATCH($B$1, resultados!$A$1:$ZZ$1, 0))</f>
        <v/>
      </c>
      <c r="B343">
        <f>INDEX(resultados!$A$2:$ZZ$522, 337, MATCH($B$2, resultados!$A$1:$ZZ$1, 0))</f>
        <v/>
      </c>
      <c r="C343">
        <f>INDEX(resultados!$A$2:$ZZ$522, 337, MATCH($B$3, resultados!$A$1:$ZZ$1, 0))</f>
        <v/>
      </c>
    </row>
    <row r="344">
      <c r="A344">
        <f>INDEX(resultados!$A$2:$ZZ$522, 338, MATCH($B$1, resultados!$A$1:$ZZ$1, 0))</f>
        <v/>
      </c>
      <c r="B344">
        <f>INDEX(resultados!$A$2:$ZZ$522, 338, MATCH($B$2, resultados!$A$1:$ZZ$1, 0))</f>
        <v/>
      </c>
      <c r="C344">
        <f>INDEX(resultados!$A$2:$ZZ$522, 338, MATCH($B$3, resultados!$A$1:$ZZ$1, 0))</f>
        <v/>
      </c>
    </row>
    <row r="345">
      <c r="A345">
        <f>INDEX(resultados!$A$2:$ZZ$522, 339, MATCH($B$1, resultados!$A$1:$ZZ$1, 0))</f>
        <v/>
      </c>
      <c r="B345">
        <f>INDEX(resultados!$A$2:$ZZ$522, 339, MATCH($B$2, resultados!$A$1:$ZZ$1, 0))</f>
        <v/>
      </c>
      <c r="C345">
        <f>INDEX(resultados!$A$2:$ZZ$522, 339, MATCH($B$3, resultados!$A$1:$ZZ$1, 0))</f>
        <v/>
      </c>
    </row>
    <row r="346">
      <c r="A346">
        <f>INDEX(resultados!$A$2:$ZZ$522, 340, MATCH($B$1, resultados!$A$1:$ZZ$1, 0))</f>
        <v/>
      </c>
      <c r="B346">
        <f>INDEX(resultados!$A$2:$ZZ$522, 340, MATCH($B$2, resultados!$A$1:$ZZ$1, 0))</f>
        <v/>
      </c>
      <c r="C346">
        <f>INDEX(resultados!$A$2:$ZZ$522, 340, MATCH($B$3, resultados!$A$1:$ZZ$1, 0))</f>
        <v/>
      </c>
    </row>
    <row r="347">
      <c r="A347">
        <f>INDEX(resultados!$A$2:$ZZ$522, 341, MATCH($B$1, resultados!$A$1:$ZZ$1, 0))</f>
        <v/>
      </c>
      <c r="B347">
        <f>INDEX(resultados!$A$2:$ZZ$522, 341, MATCH($B$2, resultados!$A$1:$ZZ$1, 0))</f>
        <v/>
      </c>
      <c r="C347">
        <f>INDEX(resultados!$A$2:$ZZ$522, 341, MATCH($B$3, resultados!$A$1:$ZZ$1, 0))</f>
        <v/>
      </c>
    </row>
    <row r="348">
      <c r="A348">
        <f>INDEX(resultados!$A$2:$ZZ$522, 342, MATCH($B$1, resultados!$A$1:$ZZ$1, 0))</f>
        <v/>
      </c>
      <c r="B348">
        <f>INDEX(resultados!$A$2:$ZZ$522, 342, MATCH($B$2, resultados!$A$1:$ZZ$1, 0))</f>
        <v/>
      </c>
      <c r="C348">
        <f>INDEX(resultados!$A$2:$ZZ$522, 342, MATCH($B$3, resultados!$A$1:$ZZ$1, 0))</f>
        <v/>
      </c>
    </row>
    <row r="349">
      <c r="A349">
        <f>INDEX(resultados!$A$2:$ZZ$522, 343, MATCH($B$1, resultados!$A$1:$ZZ$1, 0))</f>
        <v/>
      </c>
      <c r="B349">
        <f>INDEX(resultados!$A$2:$ZZ$522, 343, MATCH($B$2, resultados!$A$1:$ZZ$1, 0))</f>
        <v/>
      </c>
      <c r="C349">
        <f>INDEX(resultados!$A$2:$ZZ$522, 343, MATCH($B$3, resultados!$A$1:$ZZ$1, 0))</f>
        <v/>
      </c>
    </row>
    <row r="350">
      <c r="A350">
        <f>INDEX(resultados!$A$2:$ZZ$522, 344, MATCH($B$1, resultados!$A$1:$ZZ$1, 0))</f>
        <v/>
      </c>
      <c r="B350">
        <f>INDEX(resultados!$A$2:$ZZ$522, 344, MATCH($B$2, resultados!$A$1:$ZZ$1, 0))</f>
        <v/>
      </c>
      <c r="C350">
        <f>INDEX(resultados!$A$2:$ZZ$522, 344, MATCH($B$3, resultados!$A$1:$ZZ$1, 0))</f>
        <v/>
      </c>
    </row>
    <row r="351">
      <c r="A351">
        <f>INDEX(resultados!$A$2:$ZZ$522, 345, MATCH($B$1, resultados!$A$1:$ZZ$1, 0))</f>
        <v/>
      </c>
      <c r="B351">
        <f>INDEX(resultados!$A$2:$ZZ$522, 345, MATCH($B$2, resultados!$A$1:$ZZ$1, 0))</f>
        <v/>
      </c>
      <c r="C351">
        <f>INDEX(resultados!$A$2:$ZZ$522, 345, MATCH($B$3, resultados!$A$1:$ZZ$1, 0))</f>
        <v/>
      </c>
    </row>
    <row r="352">
      <c r="A352">
        <f>INDEX(resultados!$A$2:$ZZ$522, 346, MATCH($B$1, resultados!$A$1:$ZZ$1, 0))</f>
        <v/>
      </c>
      <c r="B352">
        <f>INDEX(resultados!$A$2:$ZZ$522, 346, MATCH($B$2, resultados!$A$1:$ZZ$1, 0))</f>
        <v/>
      </c>
      <c r="C352">
        <f>INDEX(resultados!$A$2:$ZZ$522, 346, MATCH($B$3, resultados!$A$1:$ZZ$1, 0))</f>
        <v/>
      </c>
    </row>
    <row r="353">
      <c r="A353">
        <f>INDEX(resultados!$A$2:$ZZ$522, 347, MATCH($B$1, resultados!$A$1:$ZZ$1, 0))</f>
        <v/>
      </c>
      <c r="B353">
        <f>INDEX(resultados!$A$2:$ZZ$522, 347, MATCH($B$2, resultados!$A$1:$ZZ$1, 0))</f>
        <v/>
      </c>
      <c r="C353">
        <f>INDEX(resultados!$A$2:$ZZ$522, 347, MATCH($B$3, resultados!$A$1:$ZZ$1, 0))</f>
        <v/>
      </c>
    </row>
    <row r="354">
      <c r="A354">
        <f>INDEX(resultados!$A$2:$ZZ$522, 348, MATCH($B$1, resultados!$A$1:$ZZ$1, 0))</f>
        <v/>
      </c>
      <c r="B354">
        <f>INDEX(resultados!$A$2:$ZZ$522, 348, MATCH($B$2, resultados!$A$1:$ZZ$1, 0))</f>
        <v/>
      </c>
      <c r="C354">
        <f>INDEX(resultados!$A$2:$ZZ$522, 348, MATCH($B$3, resultados!$A$1:$ZZ$1, 0))</f>
        <v/>
      </c>
    </row>
    <row r="355">
      <c r="A355">
        <f>INDEX(resultados!$A$2:$ZZ$522, 349, MATCH($B$1, resultados!$A$1:$ZZ$1, 0))</f>
        <v/>
      </c>
      <c r="B355">
        <f>INDEX(resultados!$A$2:$ZZ$522, 349, MATCH($B$2, resultados!$A$1:$ZZ$1, 0))</f>
        <v/>
      </c>
      <c r="C355">
        <f>INDEX(resultados!$A$2:$ZZ$522, 349, MATCH($B$3, resultados!$A$1:$ZZ$1, 0))</f>
        <v/>
      </c>
    </row>
    <row r="356">
      <c r="A356">
        <f>INDEX(resultados!$A$2:$ZZ$522, 350, MATCH($B$1, resultados!$A$1:$ZZ$1, 0))</f>
        <v/>
      </c>
      <c r="B356">
        <f>INDEX(resultados!$A$2:$ZZ$522, 350, MATCH($B$2, resultados!$A$1:$ZZ$1, 0))</f>
        <v/>
      </c>
      <c r="C356">
        <f>INDEX(resultados!$A$2:$ZZ$522, 350, MATCH($B$3, resultados!$A$1:$ZZ$1, 0))</f>
        <v/>
      </c>
    </row>
    <row r="357">
      <c r="A357">
        <f>INDEX(resultados!$A$2:$ZZ$522, 351, MATCH($B$1, resultados!$A$1:$ZZ$1, 0))</f>
        <v/>
      </c>
      <c r="B357">
        <f>INDEX(resultados!$A$2:$ZZ$522, 351, MATCH($B$2, resultados!$A$1:$ZZ$1, 0))</f>
        <v/>
      </c>
      <c r="C357">
        <f>INDEX(resultados!$A$2:$ZZ$522, 351, MATCH($B$3, resultados!$A$1:$ZZ$1, 0))</f>
        <v/>
      </c>
    </row>
    <row r="358">
      <c r="A358">
        <f>INDEX(resultados!$A$2:$ZZ$522, 352, MATCH($B$1, resultados!$A$1:$ZZ$1, 0))</f>
        <v/>
      </c>
      <c r="B358">
        <f>INDEX(resultados!$A$2:$ZZ$522, 352, MATCH($B$2, resultados!$A$1:$ZZ$1, 0))</f>
        <v/>
      </c>
      <c r="C358">
        <f>INDEX(resultados!$A$2:$ZZ$522, 352, MATCH($B$3, resultados!$A$1:$ZZ$1, 0))</f>
        <v/>
      </c>
    </row>
    <row r="359">
      <c r="A359">
        <f>INDEX(resultados!$A$2:$ZZ$522, 353, MATCH($B$1, resultados!$A$1:$ZZ$1, 0))</f>
        <v/>
      </c>
      <c r="B359">
        <f>INDEX(resultados!$A$2:$ZZ$522, 353, MATCH($B$2, resultados!$A$1:$ZZ$1, 0))</f>
        <v/>
      </c>
      <c r="C359">
        <f>INDEX(resultados!$A$2:$ZZ$522, 353, MATCH($B$3, resultados!$A$1:$ZZ$1, 0))</f>
        <v/>
      </c>
    </row>
    <row r="360">
      <c r="A360">
        <f>INDEX(resultados!$A$2:$ZZ$522, 354, MATCH($B$1, resultados!$A$1:$ZZ$1, 0))</f>
        <v/>
      </c>
      <c r="B360">
        <f>INDEX(resultados!$A$2:$ZZ$522, 354, MATCH($B$2, resultados!$A$1:$ZZ$1, 0))</f>
        <v/>
      </c>
      <c r="C360">
        <f>INDEX(resultados!$A$2:$ZZ$522, 354, MATCH($B$3, resultados!$A$1:$ZZ$1, 0))</f>
        <v/>
      </c>
    </row>
    <row r="361">
      <c r="A361">
        <f>INDEX(resultados!$A$2:$ZZ$522, 355, MATCH($B$1, resultados!$A$1:$ZZ$1, 0))</f>
        <v/>
      </c>
      <c r="B361">
        <f>INDEX(resultados!$A$2:$ZZ$522, 355, MATCH($B$2, resultados!$A$1:$ZZ$1, 0))</f>
        <v/>
      </c>
      <c r="C361">
        <f>INDEX(resultados!$A$2:$ZZ$522, 355, MATCH($B$3, resultados!$A$1:$ZZ$1, 0))</f>
        <v/>
      </c>
    </row>
    <row r="362">
      <c r="A362">
        <f>INDEX(resultados!$A$2:$ZZ$522, 356, MATCH($B$1, resultados!$A$1:$ZZ$1, 0))</f>
        <v/>
      </c>
      <c r="B362">
        <f>INDEX(resultados!$A$2:$ZZ$522, 356, MATCH($B$2, resultados!$A$1:$ZZ$1, 0))</f>
        <v/>
      </c>
      <c r="C362">
        <f>INDEX(resultados!$A$2:$ZZ$522, 356, MATCH($B$3, resultados!$A$1:$ZZ$1, 0))</f>
        <v/>
      </c>
    </row>
    <row r="363">
      <c r="A363">
        <f>INDEX(resultados!$A$2:$ZZ$522, 357, MATCH($B$1, resultados!$A$1:$ZZ$1, 0))</f>
        <v/>
      </c>
      <c r="B363">
        <f>INDEX(resultados!$A$2:$ZZ$522, 357, MATCH($B$2, resultados!$A$1:$ZZ$1, 0))</f>
        <v/>
      </c>
      <c r="C363">
        <f>INDEX(resultados!$A$2:$ZZ$522, 357, MATCH($B$3, resultados!$A$1:$ZZ$1, 0))</f>
        <v/>
      </c>
    </row>
    <row r="364">
      <c r="A364">
        <f>INDEX(resultados!$A$2:$ZZ$522, 358, MATCH($B$1, resultados!$A$1:$ZZ$1, 0))</f>
        <v/>
      </c>
      <c r="B364">
        <f>INDEX(resultados!$A$2:$ZZ$522, 358, MATCH($B$2, resultados!$A$1:$ZZ$1, 0))</f>
        <v/>
      </c>
      <c r="C364">
        <f>INDEX(resultados!$A$2:$ZZ$522, 358, MATCH($B$3, resultados!$A$1:$ZZ$1, 0))</f>
        <v/>
      </c>
    </row>
    <row r="365">
      <c r="A365">
        <f>INDEX(resultados!$A$2:$ZZ$522, 359, MATCH($B$1, resultados!$A$1:$ZZ$1, 0))</f>
        <v/>
      </c>
      <c r="B365">
        <f>INDEX(resultados!$A$2:$ZZ$522, 359, MATCH($B$2, resultados!$A$1:$ZZ$1, 0))</f>
        <v/>
      </c>
      <c r="C365">
        <f>INDEX(resultados!$A$2:$ZZ$522, 359, MATCH($B$3, resultados!$A$1:$ZZ$1, 0))</f>
        <v/>
      </c>
    </row>
    <row r="366">
      <c r="A366">
        <f>INDEX(resultados!$A$2:$ZZ$522, 360, MATCH($B$1, resultados!$A$1:$ZZ$1, 0))</f>
        <v/>
      </c>
      <c r="B366">
        <f>INDEX(resultados!$A$2:$ZZ$522, 360, MATCH($B$2, resultados!$A$1:$ZZ$1, 0))</f>
        <v/>
      </c>
      <c r="C366">
        <f>INDEX(resultados!$A$2:$ZZ$522, 360, MATCH($B$3, resultados!$A$1:$ZZ$1, 0))</f>
        <v/>
      </c>
    </row>
    <row r="367">
      <c r="A367">
        <f>INDEX(resultados!$A$2:$ZZ$522, 361, MATCH($B$1, resultados!$A$1:$ZZ$1, 0))</f>
        <v/>
      </c>
      <c r="B367">
        <f>INDEX(resultados!$A$2:$ZZ$522, 361, MATCH($B$2, resultados!$A$1:$ZZ$1, 0))</f>
        <v/>
      </c>
      <c r="C367">
        <f>INDEX(resultados!$A$2:$ZZ$522, 361, MATCH($B$3, resultados!$A$1:$ZZ$1, 0))</f>
        <v/>
      </c>
    </row>
    <row r="368">
      <c r="A368">
        <f>INDEX(resultados!$A$2:$ZZ$522, 362, MATCH($B$1, resultados!$A$1:$ZZ$1, 0))</f>
        <v/>
      </c>
      <c r="B368">
        <f>INDEX(resultados!$A$2:$ZZ$522, 362, MATCH($B$2, resultados!$A$1:$ZZ$1, 0))</f>
        <v/>
      </c>
      <c r="C368">
        <f>INDEX(resultados!$A$2:$ZZ$522, 362, MATCH($B$3, resultados!$A$1:$ZZ$1, 0))</f>
        <v/>
      </c>
    </row>
    <row r="369">
      <c r="A369">
        <f>INDEX(resultados!$A$2:$ZZ$522, 363, MATCH($B$1, resultados!$A$1:$ZZ$1, 0))</f>
        <v/>
      </c>
      <c r="B369">
        <f>INDEX(resultados!$A$2:$ZZ$522, 363, MATCH($B$2, resultados!$A$1:$ZZ$1, 0))</f>
        <v/>
      </c>
      <c r="C369">
        <f>INDEX(resultados!$A$2:$ZZ$522, 363, MATCH($B$3, resultados!$A$1:$ZZ$1, 0))</f>
        <v/>
      </c>
    </row>
    <row r="370">
      <c r="A370">
        <f>INDEX(resultados!$A$2:$ZZ$522, 364, MATCH($B$1, resultados!$A$1:$ZZ$1, 0))</f>
        <v/>
      </c>
      <c r="B370">
        <f>INDEX(resultados!$A$2:$ZZ$522, 364, MATCH($B$2, resultados!$A$1:$ZZ$1, 0))</f>
        <v/>
      </c>
      <c r="C370">
        <f>INDEX(resultados!$A$2:$ZZ$522, 364, MATCH($B$3, resultados!$A$1:$ZZ$1, 0))</f>
        <v/>
      </c>
    </row>
    <row r="371">
      <c r="A371">
        <f>INDEX(resultados!$A$2:$ZZ$522, 365, MATCH($B$1, resultados!$A$1:$ZZ$1, 0))</f>
        <v/>
      </c>
      <c r="B371">
        <f>INDEX(resultados!$A$2:$ZZ$522, 365, MATCH($B$2, resultados!$A$1:$ZZ$1, 0))</f>
        <v/>
      </c>
      <c r="C371">
        <f>INDEX(resultados!$A$2:$ZZ$522, 365, MATCH($B$3, resultados!$A$1:$ZZ$1, 0))</f>
        <v/>
      </c>
    </row>
    <row r="372">
      <c r="A372">
        <f>INDEX(resultados!$A$2:$ZZ$522, 366, MATCH($B$1, resultados!$A$1:$ZZ$1, 0))</f>
        <v/>
      </c>
      <c r="B372">
        <f>INDEX(resultados!$A$2:$ZZ$522, 366, MATCH($B$2, resultados!$A$1:$ZZ$1, 0))</f>
        <v/>
      </c>
      <c r="C372">
        <f>INDEX(resultados!$A$2:$ZZ$522, 366, MATCH($B$3, resultados!$A$1:$ZZ$1, 0))</f>
        <v/>
      </c>
    </row>
    <row r="373">
      <c r="A373">
        <f>INDEX(resultados!$A$2:$ZZ$522, 367, MATCH($B$1, resultados!$A$1:$ZZ$1, 0))</f>
        <v/>
      </c>
      <c r="B373">
        <f>INDEX(resultados!$A$2:$ZZ$522, 367, MATCH($B$2, resultados!$A$1:$ZZ$1, 0))</f>
        <v/>
      </c>
      <c r="C373">
        <f>INDEX(resultados!$A$2:$ZZ$522, 367, MATCH($B$3, resultados!$A$1:$ZZ$1, 0))</f>
        <v/>
      </c>
    </row>
    <row r="374">
      <c r="A374">
        <f>INDEX(resultados!$A$2:$ZZ$522, 368, MATCH($B$1, resultados!$A$1:$ZZ$1, 0))</f>
        <v/>
      </c>
      <c r="B374">
        <f>INDEX(resultados!$A$2:$ZZ$522, 368, MATCH($B$2, resultados!$A$1:$ZZ$1, 0))</f>
        <v/>
      </c>
      <c r="C374">
        <f>INDEX(resultados!$A$2:$ZZ$522, 368, MATCH($B$3, resultados!$A$1:$ZZ$1, 0))</f>
        <v/>
      </c>
    </row>
    <row r="375">
      <c r="A375">
        <f>INDEX(resultados!$A$2:$ZZ$522, 369, MATCH($B$1, resultados!$A$1:$ZZ$1, 0))</f>
        <v/>
      </c>
      <c r="B375">
        <f>INDEX(resultados!$A$2:$ZZ$522, 369, MATCH($B$2, resultados!$A$1:$ZZ$1, 0))</f>
        <v/>
      </c>
      <c r="C375">
        <f>INDEX(resultados!$A$2:$ZZ$522, 369, MATCH($B$3, resultados!$A$1:$ZZ$1, 0))</f>
        <v/>
      </c>
    </row>
    <row r="376">
      <c r="A376">
        <f>INDEX(resultados!$A$2:$ZZ$522, 370, MATCH($B$1, resultados!$A$1:$ZZ$1, 0))</f>
        <v/>
      </c>
      <c r="B376">
        <f>INDEX(resultados!$A$2:$ZZ$522, 370, MATCH($B$2, resultados!$A$1:$ZZ$1, 0))</f>
        <v/>
      </c>
      <c r="C376">
        <f>INDEX(resultados!$A$2:$ZZ$522, 370, MATCH($B$3, resultados!$A$1:$ZZ$1, 0))</f>
        <v/>
      </c>
    </row>
    <row r="377">
      <c r="A377">
        <f>INDEX(resultados!$A$2:$ZZ$522, 371, MATCH($B$1, resultados!$A$1:$ZZ$1, 0))</f>
        <v/>
      </c>
      <c r="B377">
        <f>INDEX(resultados!$A$2:$ZZ$522, 371, MATCH($B$2, resultados!$A$1:$ZZ$1, 0))</f>
        <v/>
      </c>
      <c r="C377">
        <f>INDEX(resultados!$A$2:$ZZ$522, 371, MATCH($B$3, resultados!$A$1:$ZZ$1, 0))</f>
        <v/>
      </c>
    </row>
    <row r="378">
      <c r="A378">
        <f>INDEX(resultados!$A$2:$ZZ$522, 372, MATCH($B$1, resultados!$A$1:$ZZ$1, 0))</f>
        <v/>
      </c>
      <c r="B378">
        <f>INDEX(resultados!$A$2:$ZZ$522, 372, MATCH($B$2, resultados!$A$1:$ZZ$1, 0))</f>
        <v/>
      </c>
      <c r="C378">
        <f>INDEX(resultados!$A$2:$ZZ$522, 372, MATCH($B$3, resultados!$A$1:$ZZ$1, 0))</f>
        <v/>
      </c>
    </row>
    <row r="379">
      <c r="A379">
        <f>INDEX(resultados!$A$2:$ZZ$522, 373, MATCH($B$1, resultados!$A$1:$ZZ$1, 0))</f>
        <v/>
      </c>
      <c r="B379">
        <f>INDEX(resultados!$A$2:$ZZ$522, 373, MATCH($B$2, resultados!$A$1:$ZZ$1, 0))</f>
        <v/>
      </c>
      <c r="C379">
        <f>INDEX(resultados!$A$2:$ZZ$522, 373, MATCH($B$3, resultados!$A$1:$ZZ$1, 0))</f>
        <v/>
      </c>
    </row>
    <row r="380">
      <c r="A380">
        <f>INDEX(resultados!$A$2:$ZZ$522, 374, MATCH($B$1, resultados!$A$1:$ZZ$1, 0))</f>
        <v/>
      </c>
      <c r="B380">
        <f>INDEX(resultados!$A$2:$ZZ$522, 374, MATCH($B$2, resultados!$A$1:$ZZ$1, 0))</f>
        <v/>
      </c>
      <c r="C380">
        <f>INDEX(resultados!$A$2:$ZZ$522, 374, MATCH($B$3, resultados!$A$1:$ZZ$1, 0))</f>
        <v/>
      </c>
    </row>
    <row r="381">
      <c r="A381">
        <f>INDEX(resultados!$A$2:$ZZ$522, 375, MATCH($B$1, resultados!$A$1:$ZZ$1, 0))</f>
        <v/>
      </c>
      <c r="B381">
        <f>INDEX(resultados!$A$2:$ZZ$522, 375, MATCH($B$2, resultados!$A$1:$ZZ$1, 0))</f>
        <v/>
      </c>
      <c r="C381">
        <f>INDEX(resultados!$A$2:$ZZ$522, 375, MATCH($B$3, resultados!$A$1:$ZZ$1, 0))</f>
        <v/>
      </c>
    </row>
    <row r="382">
      <c r="A382">
        <f>INDEX(resultados!$A$2:$ZZ$522, 376, MATCH($B$1, resultados!$A$1:$ZZ$1, 0))</f>
        <v/>
      </c>
      <c r="B382">
        <f>INDEX(resultados!$A$2:$ZZ$522, 376, MATCH($B$2, resultados!$A$1:$ZZ$1, 0))</f>
        <v/>
      </c>
      <c r="C382">
        <f>INDEX(resultados!$A$2:$ZZ$522, 376, MATCH($B$3, resultados!$A$1:$ZZ$1, 0))</f>
        <v/>
      </c>
    </row>
    <row r="383">
      <c r="A383">
        <f>INDEX(resultados!$A$2:$ZZ$522, 377, MATCH($B$1, resultados!$A$1:$ZZ$1, 0))</f>
        <v/>
      </c>
      <c r="B383">
        <f>INDEX(resultados!$A$2:$ZZ$522, 377, MATCH($B$2, resultados!$A$1:$ZZ$1, 0))</f>
        <v/>
      </c>
      <c r="C383">
        <f>INDEX(resultados!$A$2:$ZZ$522, 377, MATCH($B$3, resultados!$A$1:$ZZ$1, 0))</f>
        <v/>
      </c>
    </row>
    <row r="384">
      <c r="A384">
        <f>INDEX(resultados!$A$2:$ZZ$522, 378, MATCH($B$1, resultados!$A$1:$ZZ$1, 0))</f>
        <v/>
      </c>
      <c r="B384">
        <f>INDEX(resultados!$A$2:$ZZ$522, 378, MATCH($B$2, resultados!$A$1:$ZZ$1, 0))</f>
        <v/>
      </c>
      <c r="C384">
        <f>INDEX(resultados!$A$2:$ZZ$522, 378, MATCH($B$3, resultados!$A$1:$ZZ$1, 0))</f>
        <v/>
      </c>
    </row>
    <row r="385">
      <c r="A385">
        <f>INDEX(resultados!$A$2:$ZZ$522, 379, MATCH($B$1, resultados!$A$1:$ZZ$1, 0))</f>
        <v/>
      </c>
      <c r="B385">
        <f>INDEX(resultados!$A$2:$ZZ$522, 379, MATCH($B$2, resultados!$A$1:$ZZ$1, 0))</f>
        <v/>
      </c>
      <c r="C385">
        <f>INDEX(resultados!$A$2:$ZZ$522, 379, MATCH($B$3, resultados!$A$1:$ZZ$1, 0))</f>
        <v/>
      </c>
    </row>
    <row r="386">
      <c r="A386">
        <f>INDEX(resultados!$A$2:$ZZ$522, 380, MATCH($B$1, resultados!$A$1:$ZZ$1, 0))</f>
        <v/>
      </c>
      <c r="B386">
        <f>INDEX(resultados!$A$2:$ZZ$522, 380, MATCH($B$2, resultados!$A$1:$ZZ$1, 0))</f>
        <v/>
      </c>
      <c r="C386">
        <f>INDEX(resultados!$A$2:$ZZ$522, 380, MATCH($B$3, resultados!$A$1:$ZZ$1, 0))</f>
        <v/>
      </c>
    </row>
    <row r="387">
      <c r="A387">
        <f>INDEX(resultados!$A$2:$ZZ$522, 381, MATCH($B$1, resultados!$A$1:$ZZ$1, 0))</f>
        <v/>
      </c>
      <c r="B387">
        <f>INDEX(resultados!$A$2:$ZZ$522, 381, MATCH($B$2, resultados!$A$1:$ZZ$1, 0))</f>
        <v/>
      </c>
      <c r="C387">
        <f>INDEX(resultados!$A$2:$ZZ$522, 381, MATCH($B$3, resultados!$A$1:$ZZ$1, 0))</f>
        <v/>
      </c>
    </row>
    <row r="388">
      <c r="A388">
        <f>INDEX(resultados!$A$2:$ZZ$522, 382, MATCH($B$1, resultados!$A$1:$ZZ$1, 0))</f>
        <v/>
      </c>
      <c r="B388">
        <f>INDEX(resultados!$A$2:$ZZ$522, 382, MATCH($B$2, resultados!$A$1:$ZZ$1, 0))</f>
        <v/>
      </c>
      <c r="C388">
        <f>INDEX(resultados!$A$2:$ZZ$522, 382, MATCH($B$3, resultados!$A$1:$ZZ$1, 0))</f>
        <v/>
      </c>
    </row>
    <row r="389">
      <c r="A389">
        <f>INDEX(resultados!$A$2:$ZZ$522, 383, MATCH($B$1, resultados!$A$1:$ZZ$1, 0))</f>
        <v/>
      </c>
      <c r="B389">
        <f>INDEX(resultados!$A$2:$ZZ$522, 383, MATCH($B$2, resultados!$A$1:$ZZ$1, 0))</f>
        <v/>
      </c>
      <c r="C389">
        <f>INDEX(resultados!$A$2:$ZZ$522, 383, MATCH($B$3, resultados!$A$1:$ZZ$1, 0))</f>
        <v/>
      </c>
    </row>
    <row r="390">
      <c r="A390">
        <f>INDEX(resultados!$A$2:$ZZ$522, 384, MATCH($B$1, resultados!$A$1:$ZZ$1, 0))</f>
        <v/>
      </c>
      <c r="B390">
        <f>INDEX(resultados!$A$2:$ZZ$522, 384, MATCH($B$2, resultados!$A$1:$ZZ$1, 0))</f>
        <v/>
      </c>
      <c r="C390">
        <f>INDEX(resultados!$A$2:$ZZ$522, 384, MATCH($B$3, resultados!$A$1:$ZZ$1, 0))</f>
        <v/>
      </c>
    </row>
    <row r="391">
      <c r="A391">
        <f>INDEX(resultados!$A$2:$ZZ$522, 385, MATCH($B$1, resultados!$A$1:$ZZ$1, 0))</f>
        <v/>
      </c>
      <c r="B391">
        <f>INDEX(resultados!$A$2:$ZZ$522, 385, MATCH($B$2, resultados!$A$1:$ZZ$1, 0))</f>
        <v/>
      </c>
      <c r="C391">
        <f>INDEX(resultados!$A$2:$ZZ$522, 385, MATCH($B$3, resultados!$A$1:$ZZ$1, 0))</f>
        <v/>
      </c>
    </row>
    <row r="392">
      <c r="A392">
        <f>INDEX(resultados!$A$2:$ZZ$522, 386, MATCH($B$1, resultados!$A$1:$ZZ$1, 0))</f>
        <v/>
      </c>
      <c r="B392">
        <f>INDEX(resultados!$A$2:$ZZ$522, 386, MATCH($B$2, resultados!$A$1:$ZZ$1, 0))</f>
        <v/>
      </c>
      <c r="C392">
        <f>INDEX(resultados!$A$2:$ZZ$522, 386, MATCH($B$3, resultados!$A$1:$ZZ$1, 0))</f>
        <v/>
      </c>
    </row>
    <row r="393">
      <c r="A393">
        <f>INDEX(resultados!$A$2:$ZZ$522, 387, MATCH($B$1, resultados!$A$1:$ZZ$1, 0))</f>
        <v/>
      </c>
      <c r="B393">
        <f>INDEX(resultados!$A$2:$ZZ$522, 387, MATCH($B$2, resultados!$A$1:$ZZ$1, 0))</f>
        <v/>
      </c>
      <c r="C393">
        <f>INDEX(resultados!$A$2:$ZZ$522, 387, MATCH($B$3, resultados!$A$1:$ZZ$1, 0))</f>
        <v/>
      </c>
    </row>
    <row r="394">
      <c r="A394">
        <f>INDEX(resultados!$A$2:$ZZ$522, 388, MATCH($B$1, resultados!$A$1:$ZZ$1, 0))</f>
        <v/>
      </c>
      <c r="B394">
        <f>INDEX(resultados!$A$2:$ZZ$522, 388, MATCH($B$2, resultados!$A$1:$ZZ$1, 0))</f>
        <v/>
      </c>
      <c r="C394">
        <f>INDEX(resultados!$A$2:$ZZ$522, 388, MATCH($B$3, resultados!$A$1:$ZZ$1, 0))</f>
        <v/>
      </c>
    </row>
    <row r="395">
      <c r="A395">
        <f>INDEX(resultados!$A$2:$ZZ$522, 389, MATCH($B$1, resultados!$A$1:$ZZ$1, 0))</f>
        <v/>
      </c>
      <c r="B395">
        <f>INDEX(resultados!$A$2:$ZZ$522, 389, MATCH($B$2, resultados!$A$1:$ZZ$1, 0))</f>
        <v/>
      </c>
      <c r="C395">
        <f>INDEX(resultados!$A$2:$ZZ$522, 389, MATCH($B$3, resultados!$A$1:$ZZ$1, 0))</f>
        <v/>
      </c>
    </row>
    <row r="396">
      <c r="A396">
        <f>INDEX(resultados!$A$2:$ZZ$522, 390, MATCH($B$1, resultados!$A$1:$ZZ$1, 0))</f>
        <v/>
      </c>
      <c r="B396">
        <f>INDEX(resultados!$A$2:$ZZ$522, 390, MATCH($B$2, resultados!$A$1:$ZZ$1, 0))</f>
        <v/>
      </c>
      <c r="C396">
        <f>INDEX(resultados!$A$2:$ZZ$522, 390, MATCH($B$3, resultados!$A$1:$ZZ$1, 0))</f>
        <v/>
      </c>
    </row>
    <row r="397">
      <c r="A397">
        <f>INDEX(resultados!$A$2:$ZZ$522, 391, MATCH($B$1, resultados!$A$1:$ZZ$1, 0))</f>
        <v/>
      </c>
      <c r="B397">
        <f>INDEX(resultados!$A$2:$ZZ$522, 391, MATCH($B$2, resultados!$A$1:$ZZ$1, 0))</f>
        <v/>
      </c>
      <c r="C397">
        <f>INDEX(resultados!$A$2:$ZZ$522, 391, MATCH($B$3, resultados!$A$1:$ZZ$1, 0))</f>
        <v/>
      </c>
    </row>
    <row r="398">
      <c r="A398">
        <f>INDEX(resultados!$A$2:$ZZ$522, 392, MATCH($B$1, resultados!$A$1:$ZZ$1, 0))</f>
        <v/>
      </c>
      <c r="B398">
        <f>INDEX(resultados!$A$2:$ZZ$522, 392, MATCH($B$2, resultados!$A$1:$ZZ$1, 0))</f>
        <v/>
      </c>
      <c r="C398">
        <f>INDEX(resultados!$A$2:$ZZ$522, 392, MATCH($B$3, resultados!$A$1:$ZZ$1, 0))</f>
        <v/>
      </c>
    </row>
    <row r="399">
      <c r="A399">
        <f>INDEX(resultados!$A$2:$ZZ$522, 393, MATCH($B$1, resultados!$A$1:$ZZ$1, 0))</f>
        <v/>
      </c>
      <c r="B399">
        <f>INDEX(resultados!$A$2:$ZZ$522, 393, MATCH($B$2, resultados!$A$1:$ZZ$1, 0))</f>
        <v/>
      </c>
      <c r="C399">
        <f>INDEX(resultados!$A$2:$ZZ$522, 393, MATCH($B$3, resultados!$A$1:$ZZ$1, 0))</f>
        <v/>
      </c>
    </row>
    <row r="400">
      <c r="A400">
        <f>INDEX(resultados!$A$2:$ZZ$522, 394, MATCH($B$1, resultados!$A$1:$ZZ$1, 0))</f>
        <v/>
      </c>
      <c r="B400">
        <f>INDEX(resultados!$A$2:$ZZ$522, 394, MATCH($B$2, resultados!$A$1:$ZZ$1, 0))</f>
        <v/>
      </c>
      <c r="C400">
        <f>INDEX(resultados!$A$2:$ZZ$522, 394, MATCH($B$3, resultados!$A$1:$ZZ$1, 0))</f>
        <v/>
      </c>
    </row>
    <row r="401">
      <c r="A401">
        <f>INDEX(resultados!$A$2:$ZZ$522, 395, MATCH($B$1, resultados!$A$1:$ZZ$1, 0))</f>
        <v/>
      </c>
      <c r="B401">
        <f>INDEX(resultados!$A$2:$ZZ$522, 395, MATCH($B$2, resultados!$A$1:$ZZ$1, 0))</f>
        <v/>
      </c>
      <c r="C401">
        <f>INDEX(resultados!$A$2:$ZZ$522, 395, MATCH($B$3, resultados!$A$1:$ZZ$1, 0))</f>
        <v/>
      </c>
    </row>
    <row r="402">
      <c r="A402">
        <f>INDEX(resultados!$A$2:$ZZ$522, 396, MATCH($B$1, resultados!$A$1:$ZZ$1, 0))</f>
        <v/>
      </c>
      <c r="B402">
        <f>INDEX(resultados!$A$2:$ZZ$522, 396, MATCH($B$2, resultados!$A$1:$ZZ$1, 0))</f>
        <v/>
      </c>
      <c r="C402">
        <f>INDEX(resultados!$A$2:$ZZ$522, 396, MATCH($B$3, resultados!$A$1:$ZZ$1, 0))</f>
        <v/>
      </c>
    </row>
    <row r="403">
      <c r="A403">
        <f>INDEX(resultados!$A$2:$ZZ$522, 397, MATCH($B$1, resultados!$A$1:$ZZ$1, 0))</f>
        <v/>
      </c>
      <c r="B403">
        <f>INDEX(resultados!$A$2:$ZZ$522, 397, MATCH($B$2, resultados!$A$1:$ZZ$1, 0))</f>
        <v/>
      </c>
      <c r="C403">
        <f>INDEX(resultados!$A$2:$ZZ$522, 397, MATCH($B$3, resultados!$A$1:$ZZ$1, 0))</f>
        <v/>
      </c>
    </row>
    <row r="404">
      <c r="A404">
        <f>INDEX(resultados!$A$2:$ZZ$522, 398, MATCH($B$1, resultados!$A$1:$ZZ$1, 0))</f>
        <v/>
      </c>
      <c r="B404">
        <f>INDEX(resultados!$A$2:$ZZ$522, 398, MATCH($B$2, resultados!$A$1:$ZZ$1, 0))</f>
        <v/>
      </c>
      <c r="C404">
        <f>INDEX(resultados!$A$2:$ZZ$522, 398, MATCH($B$3, resultados!$A$1:$ZZ$1, 0))</f>
        <v/>
      </c>
    </row>
    <row r="405">
      <c r="A405">
        <f>INDEX(resultados!$A$2:$ZZ$522, 399, MATCH($B$1, resultados!$A$1:$ZZ$1, 0))</f>
        <v/>
      </c>
      <c r="B405">
        <f>INDEX(resultados!$A$2:$ZZ$522, 399, MATCH($B$2, resultados!$A$1:$ZZ$1, 0))</f>
        <v/>
      </c>
      <c r="C405">
        <f>INDEX(resultados!$A$2:$ZZ$522, 399, MATCH($B$3, resultados!$A$1:$ZZ$1, 0))</f>
        <v/>
      </c>
    </row>
    <row r="406">
      <c r="A406">
        <f>INDEX(resultados!$A$2:$ZZ$522, 400, MATCH($B$1, resultados!$A$1:$ZZ$1, 0))</f>
        <v/>
      </c>
      <c r="B406">
        <f>INDEX(resultados!$A$2:$ZZ$522, 400, MATCH($B$2, resultados!$A$1:$ZZ$1, 0))</f>
        <v/>
      </c>
      <c r="C406">
        <f>INDEX(resultados!$A$2:$ZZ$522, 400, MATCH($B$3, resultados!$A$1:$ZZ$1, 0))</f>
        <v/>
      </c>
    </row>
    <row r="407">
      <c r="A407">
        <f>INDEX(resultados!$A$2:$ZZ$522, 401, MATCH($B$1, resultados!$A$1:$ZZ$1, 0))</f>
        <v/>
      </c>
      <c r="B407">
        <f>INDEX(resultados!$A$2:$ZZ$522, 401, MATCH($B$2, resultados!$A$1:$ZZ$1, 0))</f>
        <v/>
      </c>
      <c r="C407">
        <f>INDEX(resultados!$A$2:$ZZ$522, 401, MATCH($B$3, resultados!$A$1:$ZZ$1, 0))</f>
        <v/>
      </c>
    </row>
    <row r="408">
      <c r="A408">
        <f>INDEX(resultados!$A$2:$ZZ$522, 402, MATCH($B$1, resultados!$A$1:$ZZ$1, 0))</f>
        <v/>
      </c>
      <c r="B408">
        <f>INDEX(resultados!$A$2:$ZZ$522, 402, MATCH($B$2, resultados!$A$1:$ZZ$1, 0))</f>
        <v/>
      </c>
      <c r="C408">
        <f>INDEX(resultados!$A$2:$ZZ$522, 402, MATCH($B$3, resultados!$A$1:$ZZ$1, 0))</f>
        <v/>
      </c>
    </row>
    <row r="409">
      <c r="A409">
        <f>INDEX(resultados!$A$2:$ZZ$522, 403, MATCH($B$1, resultados!$A$1:$ZZ$1, 0))</f>
        <v/>
      </c>
      <c r="B409">
        <f>INDEX(resultados!$A$2:$ZZ$522, 403, MATCH($B$2, resultados!$A$1:$ZZ$1, 0))</f>
        <v/>
      </c>
      <c r="C409">
        <f>INDEX(resultados!$A$2:$ZZ$522, 403, MATCH($B$3, resultados!$A$1:$ZZ$1, 0))</f>
        <v/>
      </c>
    </row>
    <row r="410">
      <c r="A410">
        <f>INDEX(resultados!$A$2:$ZZ$522, 404, MATCH($B$1, resultados!$A$1:$ZZ$1, 0))</f>
        <v/>
      </c>
      <c r="B410">
        <f>INDEX(resultados!$A$2:$ZZ$522, 404, MATCH($B$2, resultados!$A$1:$ZZ$1, 0))</f>
        <v/>
      </c>
      <c r="C410">
        <f>INDEX(resultados!$A$2:$ZZ$522, 404, MATCH($B$3, resultados!$A$1:$ZZ$1, 0))</f>
        <v/>
      </c>
    </row>
    <row r="411">
      <c r="A411">
        <f>INDEX(resultados!$A$2:$ZZ$522, 405, MATCH($B$1, resultados!$A$1:$ZZ$1, 0))</f>
        <v/>
      </c>
      <c r="B411">
        <f>INDEX(resultados!$A$2:$ZZ$522, 405, MATCH($B$2, resultados!$A$1:$ZZ$1, 0))</f>
        <v/>
      </c>
      <c r="C411">
        <f>INDEX(resultados!$A$2:$ZZ$522, 405, MATCH($B$3, resultados!$A$1:$ZZ$1, 0))</f>
        <v/>
      </c>
    </row>
    <row r="412">
      <c r="A412">
        <f>INDEX(resultados!$A$2:$ZZ$522, 406, MATCH($B$1, resultados!$A$1:$ZZ$1, 0))</f>
        <v/>
      </c>
      <c r="B412">
        <f>INDEX(resultados!$A$2:$ZZ$522, 406, MATCH($B$2, resultados!$A$1:$ZZ$1, 0))</f>
        <v/>
      </c>
      <c r="C412">
        <f>INDEX(resultados!$A$2:$ZZ$522, 406, MATCH($B$3, resultados!$A$1:$ZZ$1, 0))</f>
        <v/>
      </c>
    </row>
    <row r="413">
      <c r="A413">
        <f>INDEX(resultados!$A$2:$ZZ$522, 407, MATCH($B$1, resultados!$A$1:$ZZ$1, 0))</f>
        <v/>
      </c>
      <c r="B413">
        <f>INDEX(resultados!$A$2:$ZZ$522, 407, MATCH($B$2, resultados!$A$1:$ZZ$1, 0))</f>
        <v/>
      </c>
      <c r="C413">
        <f>INDEX(resultados!$A$2:$ZZ$522, 407, MATCH($B$3, resultados!$A$1:$ZZ$1, 0))</f>
        <v/>
      </c>
    </row>
    <row r="414">
      <c r="A414">
        <f>INDEX(resultados!$A$2:$ZZ$522, 408, MATCH($B$1, resultados!$A$1:$ZZ$1, 0))</f>
        <v/>
      </c>
      <c r="B414">
        <f>INDEX(resultados!$A$2:$ZZ$522, 408, MATCH($B$2, resultados!$A$1:$ZZ$1, 0))</f>
        <v/>
      </c>
      <c r="C414">
        <f>INDEX(resultados!$A$2:$ZZ$522, 408, MATCH($B$3, resultados!$A$1:$ZZ$1, 0))</f>
        <v/>
      </c>
    </row>
    <row r="415">
      <c r="A415">
        <f>INDEX(resultados!$A$2:$ZZ$522, 409, MATCH($B$1, resultados!$A$1:$ZZ$1, 0))</f>
        <v/>
      </c>
      <c r="B415">
        <f>INDEX(resultados!$A$2:$ZZ$522, 409, MATCH($B$2, resultados!$A$1:$ZZ$1, 0))</f>
        <v/>
      </c>
      <c r="C415">
        <f>INDEX(resultados!$A$2:$ZZ$522, 409, MATCH($B$3, resultados!$A$1:$ZZ$1, 0))</f>
        <v/>
      </c>
    </row>
    <row r="416">
      <c r="A416">
        <f>INDEX(resultados!$A$2:$ZZ$522, 410, MATCH($B$1, resultados!$A$1:$ZZ$1, 0))</f>
        <v/>
      </c>
      <c r="B416">
        <f>INDEX(resultados!$A$2:$ZZ$522, 410, MATCH($B$2, resultados!$A$1:$ZZ$1, 0))</f>
        <v/>
      </c>
      <c r="C416">
        <f>INDEX(resultados!$A$2:$ZZ$522, 410, MATCH($B$3, resultados!$A$1:$ZZ$1, 0))</f>
        <v/>
      </c>
    </row>
    <row r="417">
      <c r="A417">
        <f>INDEX(resultados!$A$2:$ZZ$522, 411, MATCH($B$1, resultados!$A$1:$ZZ$1, 0))</f>
        <v/>
      </c>
      <c r="B417">
        <f>INDEX(resultados!$A$2:$ZZ$522, 411, MATCH($B$2, resultados!$A$1:$ZZ$1, 0))</f>
        <v/>
      </c>
      <c r="C417">
        <f>INDEX(resultados!$A$2:$ZZ$522, 411, MATCH($B$3, resultados!$A$1:$ZZ$1, 0))</f>
        <v/>
      </c>
    </row>
    <row r="418">
      <c r="A418">
        <f>INDEX(resultados!$A$2:$ZZ$522, 412, MATCH($B$1, resultados!$A$1:$ZZ$1, 0))</f>
        <v/>
      </c>
      <c r="B418">
        <f>INDEX(resultados!$A$2:$ZZ$522, 412, MATCH($B$2, resultados!$A$1:$ZZ$1, 0))</f>
        <v/>
      </c>
      <c r="C418">
        <f>INDEX(resultados!$A$2:$ZZ$522, 412, MATCH($B$3, resultados!$A$1:$ZZ$1, 0))</f>
        <v/>
      </c>
    </row>
    <row r="419">
      <c r="A419">
        <f>INDEX(resultados!$A$2:$ZZ$522, 413, MATCH($B$1, resultados!$A$1:$ZZ$1, 0))</f>
        <v/>
      </c>
      <c r="B419">
        <f>INDEX(resultados!$A$2:$ZZ$522, 413, MATCH($B$2, resultados!$A$1:$ZZ$1, 0))</f>
        <v/>
      </c>
      <c r="C419">
        <f>INDEX(resultados!$A$2:$ZZ$522, 413, MATCH($B$3, resultados!$A$1:$ZZ$1, 0))</f>
        <v/>
      </c>
    </row>
    <row r="420">
      <c r="A420">
        <f>INDEX(resultados!$A$2:$ZZ$522, 414, MATCH($B$1, resultados!$A$1:$ZZ$1, 0))</f>
        <v/>
      </c>
      <c r="B420">
        <f>INDEX(resultados!$A$2:$ZZ$522, 414, MATCH($B$2, resultados!$A$1:$ZZ$1, 0))</f>
        <v/>
      </c>
      <c r="C420">
        <f>INDEX(resultados!$A$2:$ZZ$522, 414, MATCH($B$3, resultados!$A$1:$ZZ$1, 0))</f>
        <v/>
      </c>
    </row>
    <row r="421">
      <c r="A421">
        <f>INDEX(resultados!$A$2:$ZZ$522, 415, MATCH($B$1, resultados!$A$1:$ZZ$1, 0))</f>
        <v/>
      </c>
      <c r="B421">
        <f>INDEX(resultados!$A$2:$ZZ$522, 415, MATCH($B$2, resultados!$A$1:$ZZ$1, 0))</f>
        <v/>
      </c>
      <c r="C421">
        <f>INDEX(resultados!$A$2:$ZZ$522, 415, MATCH($B$3, resultados!$A$1:$ZZ$1, 0))</f>
        <v/>
      </c>
    </row>
    <row r="422">
      <c r="A422">
        <f>INDEX(resultados!$A$2:$ZZ$522, 416, MATCH($B$1, resultados!$A$1:$ZZ$1, 0))</f>
        <v/>
      </c>
      <c r="B422">
        <f>INDEX(resultados!$A$2:$ZZ$522, 416, MATCH($B$2, resultados!$A$1:$ZZ$1, 0))</f>
        <v/>
      </c>
      <c r="C422">
        <f>INDEX(resultados!$A$2:$ZZ$522, 416, MATCH($B$3, resultados!$A$1:$ZZ$1, 0))</f>
        <v/>
      </c>
    </row>
    <row r="423">
      <c r="A423">
        <f>INDEX(resultados!$A$2:$ZZ$522, 417, MATCH($B$1, resultados!$A$1:$ZZ$1, 0))</f>
        <v/>
      </c>
      <c r="B423">
        <f>INDEX(resultados!$A$2:$ZZ$522, 417, MATCH($B$2, resultados!$A$1:$ZZ$1, 0))</f>
        <v/>
      </c>
      <c r="C423">
        <f>INDEX(resultados!$A$2:$ZZ$522, 417, MATCH($B$3, resultados!$A$1:$ZZ$1, 0))</f>
        <v/>
      </c>
    </row>
    <row r="424">
      <c r="A424">
        <f>INDEX(resultados!$A$2:$ZZ$522, 418, MATCH($B$1, resultados!$A$1:$ZZ$1, 0))</f>
        <v/>
      </c>
      <c r="B424">
        <f>INDEX(resultados!$A$2:$ZZ$522, 418, MATCH($B$2, resultados!$A$1:$ZZ$1, 0))</f>
        <v/>
      </c>
      <c r="C424">
        <f>INDEX(resultados!$A$2:$ZZ$522, 418, MATCH($B$3, resultados!$A$1:$ZZ$1, 0))</f>
        <v/>
      </c>
    </row>
    <row r="425">
      <c r="A425">
        <f>INDEX(resultados!$A$2:$ZZ$522, 419, MATCH($B$1, resultados!$A$1:$ZZ$1, 0))</f>
        <v/>
      </c>
      <c r="B425">
        <f>INDEX(resultados!$A$2:$ZZ$522, 419, MATCH($B$2, resultados!$A$1:$ZZ$1, 0))</f>
        <v/>
      </c>
      <c r="C425">
        <f>INDEX(resultados!$A$2:$ZZ$522, 419, MATCH($B$3, resultados!$A$1:$ZZ$1, 0))</f>
        <v/>
      </c>
    </row>
    <row r="426">
      <c r="A426">
        <f>INDEX(resultados!$A$2:$ZZ$522, 420, MATCH($B$1, resultados!$A$1:$ZZ$1, 0))</f>
        <v/>
      </c>
      <c r="B426">
        <f>INDEX(resultados!$A$2:$ZZ$522, 420, MATCH($B$2, resultados!$A$1:$ZZ$1, 0))</f>
        <v/>
      </c>
      <c r="C426">
        <f>INDEX(resultados!$A$2:$ZZ$522, 420, MATCH($B$3, resultados!$A$1:$ZZ$1, 0))</f>
        <v/>
      </c>
    </row>
    <row r="427">
      <c r="A427">
        <f>INDEX(resultados!$A$2:$ZZ$522, 421, MATCH($B$1, resultados!$A$1:$ZZ$1, 0))</f>
        <v/>
      </c>
      <c r="B427">
        <f>INDEX(resultados!$A$2:$ZZ$522, 421, MATCH($B$2, resultados!$A$1:$ZZ$1, 0))</f>
        <v/>
      </c>
      <c r="C427">
        <f>INDEX(resultados!$A$2:$ZZ$522, 421, MATCH($B$3, resultados!$A$1:$ZZ$1, 0))</f>
        <v/>
      </c>
    </row>
    <row r="428">
      <c r="A428">
        <f>INDEX(resultados!$A$2:$ZZ$522, 422, MATCH($B$1, resultados!$A$1:$ZZ$1, 0))</f>
        <v/>
      </c>
      <c r="B428">
        <f>INDEX(resultados!$A$2:$ZZ$522, 422, MATCH($B$2, resultados!$A$1:$ZZ$1, 0))</f>
        <v/>
      </c>
      <c r="C428">
        <f>INDEX(resultados!$A$2:$ZZ$522, 422, MATCH($B$3, resultados!$A$1:$ZZ$1, 0))</f>
        <v/>
      </c>
    </row>
    <row r="429">
      <c r="A429">
        <f>INDEX(resultados!$A$2:$ZZ$522, 423, MATCH($B$1, resultados!$A$1:$ZZ$1, 0))</f>
        <v/>
      </c>
      <c r="B429">
        <f>INDEX(resultados!$A$2:$ZZ$522, 423, MATCH($B$2, resultados!$A$1:$ZZ$1, 0))</f>
        <v/>
      </c>
      <c r="C429">
        <f>INDEX(resultados!$A$2:$ZZ$522, 423, MATCH($B$3, resultados!$A$1:$ZZ$1, 0))</f>
        <v/>
      </c>
    </row>
    <row r="430">
      <c r="A430">
        <f>INDEX(resultados!$A$2:$ZZ$522, 424, MATCH($B$1, resultados!$A$1:$ZZ$1, 0))</f>
        <v/>
      </c>
      <c r="B430">
        <f>INDEX(resultados!$A$2:$ZZ$522, 424, MATCH($B$2, resultados!$A$1:$ZZ$1, 0))</f>
        <v/>
      </c>
      <c r="C430">
        <f>INDEX(resultados!$A$2:$ZZ$522, 424, MATCH($B$3, resultados!$A$1:$ZZ$1, 0))</f>
        <v/>
      </c>
    </row>
    <row r="431">
      <c r="A431">
        <f>INDEX(resultados!$A$2:$ZZ$522, 425, MATCH($B$1, resultados!$A$1:$ZZ$1, 0))</f>
        <v/>
      </c>
      <c r="B431">
        <f>INDEX(resultados!$A$2:$ZZ$522, 425, MATCH($B$2, resultados!$A$1:$ZZ$1, 0))</f>
        <v/>
      </c>
      <c r="C431">
        <f>INDEX(resultados!$A$2:$ZZ$522, 425, MATCH($B$3, resultados!$A$1:$ZZ$1, 0))</f>
        <v/>
      </c>
    </row>
    <row r="432">
      <c r="A432">
        <f>INDEX(resultados!$A$2:$ZZ$522, 426, MATCH($B$1, resultados!$A$1:$ZZ$1, 0))</f>
        <v/>
      </c>
      <c r="B432">
        <f>INDEX(resultados!$A$2:$ZZ$522, 426, MATCH($B$2, resultados!$A$1:$ZZ$1, 0))</f>
        <v/>
      </c>
      <c r="C432">
        <f>INDEX(resultados!$A$2:$ZZ$522, 426, MATCH($B$3, resultados!$A$1:$ZZ$1, 0))</f>
        <v/>
      </c>
    </row>
    <row r="433">
      <c r="A433">
        <f>INDEX(resultados!$A$2:$ZZ$522, 427, MATCH($B$1, resultados!$A$1:$ZZ$1, 0))</f>
        <v/>
      </c>
      <c r="B433">
        <f>INDEX(resultados!$A$2:$ZZ$522, 427, MATCH($B$2, resultados!$A$1:$ZZ$1, 0))</f>
        <v/>
      </c>
      <c r="C433">
        <f>INDEX(resultados!$A$2:$ZZ$522, 427, MATCH($B$3, resultados!$A$1:$ZZ$1, 0))</f>
        <v/>
      </c>
    </row>
    <row r="434">
      <c r="A434">
        <f>INDEX(resultados!$A$2:$ZZ$522, 428, MATCH($B$1, resultados!$A$1:$ZZ$1, 0))</f>
        <v/>
      </c>
      <c r="B434">
        <f>INDEX(resultados!$A$2:$ZZ$522, 428, MATCH($B$2, resultados!$A$1:$ZZ$1, 0))</f>
        <v/>
      </c>
      <c r="C434">
        <f>INDEX(resultados!$A$2:$ZZ$522, 428, MATCH($B$3, resultados!$A$1:$ZZ$1, 0))</f>
        <v/>
      </c>
    </row>
    <row r="435">
      <c r="A435">
        <f>INDEX(resultados!$A$2:$ZZ$522, 429, MATCH($B$1, resultados!$A$1:$ZZ$1, 0))</f>
        <v/>
      </c>
      <c r="B435">
        <f>INDEX(resultados!$A$2:$ZZ$522, 429, MATCH($B$2, resultados!$A$1:$ZZ$1, 0))</f>
        <v/>
      </c>
      <c r="C435">
        <f>INDEX(resultados!$A$2:$ZZ$522, 429, MATCH($B$3, resultados!$A$1:$ZZ$1, 0))</f>
        <v/>
      </c>
    </row>
    <row r="436">
      <c r="A436">
        <f>INDEX(resultados!$A$2:$ZZ$522, 430, MATCH($B$1, resultados!$A$1:$ZZ$1, 0))</f>
        <v/>
      </c>
      <c r="B436">
        <f>INDEX(resultados!$A$2:$ZZ$522, 430, MATCH($B$2, resultados!$A$1:$ZZ$1, 0))</f>
        <v/>
      </c>
      <c r="C436">
        <f>INDEX(resultados!$A$2:$ZZ$522, 430, MATCH($B$3, resultados!$A$1:$ZZ$1, 0))</f>
        <v/>
      </c>
    </row>
    <row r="437">
      <c r="A437">
        <f>INDEX(resultados!$A$2:$ZZ$522, 431, MATCH($B$1, resultados!$A$1:$ZZ$1, 0))</f>
        <v/>
      </c>
      <c r="B437">
        <f>INDEX(resultados!$A$2:$ZZ$522, 431, MATCH($B$2, resultados!$A$1:$ZZ$1, 0))</f>
        <v/>
      </c>
      <c r="C437">
        <f>INDEX(resultados!$A$2:$ZZ$522, 431, MATCH($B$3, resultados!$A$1:$ZZ$1, 0))</f>
        <v/>
      </c>
    </row>
    <row r="438">
      <c r="A438">
        <f>INDEX(resultados!$A$2:$ZZ$522, 432, MATCH($B$1, resultados!$A$1:$ZZ$1, 0))</f>
        <v/>
      </c>
      <c r="B438">
        <f>INDEX(resultados!$A$2:$ZZ$522, 432, MATCH($B$2, resultados!$A$1:$ZZ$1, 0))</f>
        <v/>
      </c>
      <c r="C438">
        <f>INDEX(resultados!$A$2:$ZZ$522, 432, MATCH($B$3, resultados!$A$1:$ZZ$1, 0))</f>
        <v/>
      </c>
    </row>
    <row r="439">
      <c r="A439">
        <f>INDEX(resultados!$A$2:$ZZ$522, 433, MATCH($B$1, resultados!$A$1:$ZZ$1, 0))</f>
        <v/>
      </c>
      <c r="B439">
        <f>INDEX(resultados!$A$2:$ZZ$522, 433, MATCH($B$2, resultados!$A$1:$ZZ$1, 0))</f>
        <v/>
      </c>
      <c r="C439">
        <f>INDEX(resultados!$A$2:$ZZ$522, 433, MATCH($B$3, resultados!$A$1:$ZZ$1, 0))</f>
        <v/>
      </c>
    </row>
    <row r="440">
      <c r="A440">
        <f>INDEX(resultados!$A$2:$ZZ$522, 434, MATCH($B$1, resultados!$A$1:$ZZ$1, 0))</f>
        <v/>
      </c>
      <c r="B440">
        <f>INDEX(resultados!$A$2:$ZZ$522, 434, MATCH($B$2, resultados!$A$1:$ZZ$1, 0))</f>
        <v/>
      </c>
      <c r="C440">
        <f>INDEX(resultados!$A$2:$ZZ$522, 434, MATCH($B$3, resultados!$A$1:$ZZ$1, 0))</f>
        <v/>
      </c>
    </row>
    <row r="441">
      <c r="A441">
        <f>INDEX(resultados!$A$2:$ZZ$522, 435, MATCH($B$1, resultados!$A$1:$ZZ$1, 0))</f>
        <v/>
      </c>
      <c r="B441">
        <f>INDEX(resultados!$A$2:$ZZ$522, 435, MATCH($B$2, resultados!$A$1:$ZZ$1, 0))</f>
        <v/>
      </c>
      <c r="C441">
        <f>INDEX(resultados!$A$2:$ZZ$522, 435, MATCH($B$3, resultados!$A$1:$ZZ$1, 0))</f>
        <v/>
      </c>
    </row>
    <row r="442">
      <c r="A442">
        <f>INDEX(resultados!$A$2:$ZZ$522, 436, MATCH($B$1, resultados!$A$1:$ZZ$1, 0))</f>
        <v/>
      </c>
      <c r="B442">
        <f>INDEX(resultados!$A$2:$ZZ$522, 436, MATCH($B$2, resultados!$A$1:$ZZ$1, 0))</f>
        <v/>
      </c>
      <c r="C442">
        <f>INDEX(resultados!$A$2:$ZZ$522, 436, MATCH($B$3, resultados!$A$1:$ZZ$1, 0))</f>
        <v/>
      </c>
    </row>
    <row r="443">
      <c r="A443">
        <f>INDEX(resultados!$A$2:$ZZ$522, 437, MATCH($B$1, resultados!$A$1:$ZZ$1, 0))</f>
        <v/>
      </c>
      <c r="B443">
        <f>INDEX(resultados!$A$2:$ZZ$522, 437, MATCH($B$2, resultados!$A$1:$ZZ$1, 0))</f>
        <v/>
      </c>
      <c r="C443">
        <f>INDEX(resultados!$A$2:$ZZ$522, 437, MATCH($B$3, resultados!$A$1:$ZZ$1, 0))</f>
        <v/>
      </c>
    </row>
    <row r="444">
      <c r="A444">
        <f>INDEX(resultados!$A$2:$ZZ$522, 438, MATCH($B$1, resultados!$A$1:$ZZ$1, 0))</f>
        <v/>
      </c>
      <c r="B444">
        <f>INDEX(resultados!$A$2:$ZZ$522, 438, MATCH($B$2, resultados!$A$1:$ZZ$1, 0))</f>
        <v/>
      </c>
      <c r="C444">
        <f>INDEX(resultados!$A$2:$ZZ$522, 438, MATCH($B$3, resultados!$A$1:$ZZ$1, 0))</f>
        <v/>
      </c>
    </row>
    <row r="445">
      <c r="A445">
        <f>INDEX(resultados!$A$2:$ZZ$522, 439, MATCH($B$1, resultados!$A$1:$ZZ$1, 0))</f>
        <v/>
      </c>
      <c r="B445">
        <f>INDEX(resultados!$A$2:$ZZ$522, 439, MATCH($B$2, resultados!$A$1:$ZZ$1, 0))</f>
        <v/>
      </c>
      <c r="C445">
        <f>INDEX(resultados!$A$2:$ZZ$522, 439, MATCH($B$3, resultados!$A$1:$ZZ$1, 0))</f>
        <v/>
      </c>
    </row>
    <row r="446">
      <c r="A446">
        <f>INDEX(resultados!$A$2:$ZZ$522, 440, MATCH($B$1, resultados!$A$1:$ZZ$1, 0))</f>
        <v/>
      </c>
      <c r="B446">
        <f>INDEX(resultados!$A$2:$ZZ$522, 440, MATCH($B$2, resultados!$A$1:$ZZ$1, 0))</f>
        <v/>
      </c>
      <c r="C446">
        <f>INDEX(resultados!$A$2:$ZZ$522, 440, MATCH($B$3, resultados!$A$1:$ZZ$1, 0))</f>
        <v/>
      </c>
    </row>
    <row r="447">
      <c r="A447">
        <f>INDEX(resultados!$A$2:$ZZ$522, 441, MATCH($B$1, resultados!$A$1:$ZZ$1, 0))</f>
        <v/>
      </c>
      <c r="B447">
        <f>INDEX(resultados!$A$2:$ZZ$522, 441, MATCH($B$2, resultados!$A$1:$ZZ$1, 0))</f>
        <v/>
      </c>
      <c r="C447">
        <f>INDEX(resultados!$A$2:$ZZ$522, 441, MATCH($B$3, resultados!$A$1:$ZZ$1, 0))</f>
        <v/>
      </c>
    </row>
    <row r="448">
      <c r="A448">
        <f>INDEX(resultados!$A$2:$ZZ$522, 442, MATCH($B$1, resultados!$A$1:$ZZ$1, 0))</f>
        <v/>
      </c>
      <c r="B448">
        <f>INDEX(resultados!$A$2:$ZZ$522, 442, MATCH($B$2, resultados!$A$1:$ZZ$1, 0))</f>
        <v/>
      </c>
      <c r="C448">
        <f>INDEX(resultados!$A$2:$ZZ$522, 442, MATCH($B$3, resultados!$A$1:$ZZ$1, 0))</f>
        <v/>
      </c>
    </row>
    <row r="449">
      <c r="A449">
        <f>INDEX(resultados!$A$2:$ZZ$522, 443, MATCH($B$1, resultados!$A$1:$ZZ$1, 0))</f>
        <v/>
      </c>
      <c r="B449">
        <f>INDEX(resultados!$A$2:$ZZ$522, 443, MATCH($B$2, resultados!$A$1:$ZZ$1, 0))</f>
        <v/>
      </c>
      <c r="C449">
        <f>INDEX(resultados!$A$2:$ZZ$522, 443, MATCH($B$3, resultados!$A$1:$ZZ$1, 0))</f>
        <v/>
      </c>
    </row>
    <row r="450">
      <c r="A450">
        <f>INDEX(resultados!$A$2:$ZZ$522, 444, MATCH($B$1, resultados!$A$1:$ZZ$1, 0))</f>
        <v/>
      </c>
      <c r="B450">
        <f>INDEX(resultados!$A$2:$ZZ$522, 444, MATCH($B$2, resultados!$A$1:$ZZ$1, 0))</f>
        <v/>
      </c>
      <c r="C450">
        <f>INDEX(resultados!$A$2:$ZZ$522, 444, MATCH($B$3, resultados!$A$1:$ZZ$1, 0))</f>
        <v/>
      </c>
    </row>
    <row r="451">
      <c r="A451">
        <f>INDEX(resultados!$A$2:$ZZ$522, 445, MATCH($B$1, resultados!$A$1:$ZZ$1, 0))</f>
        <v/>
      </c>
      <c r="B451">
        <f>INDEX(resultados!$A$2:$ZZ$522, 445, MATCH($B$2, resultados!$A$1:$ZZ$1, 0))</f>
        <v/>
      </c>
      <c r="C451">
        <f>INDEX(resultados!$A$2:$ZZ$522, 445, MATCH($B$3, resultados!$A$1:$ZZ$1, 0))</f>
        <v/>
      </c>
    </row>
    <row r="452">
      <c r="A452">
        <f>INDEX(resultados!$A$2:$ZZ$522, 446, MATCH($B$1, resultados!$A$1:$ZZ$1, 0))</f>
        <v/>
      </c>
      <c r="B452">
        <f>INDEX(resultados!$A$2:$ZZ$522, 446, MATCH($B$2, resultados!$A$1:$ZZ$1, 0))</f>
        <v/>
      </c>
      <c r="C452">
        <f>INDEX(resultados!$A$2:$ZZ$522, 446, MATCH($B$3, resultados!$A$1:$ZZ$1, 0))</f>
        <v/>
      </c>
    </row>
    <row r="453">
      <c r="A453">
        <f>INDEX(resultados!$A$2:$ZZ$522, 447, MATCH($B$1, resultados!$A$1:$ZZ$1, 0))</f>
        <v/>
      </c>
      <c r="B453">
        <f>INDEX(resultados!$A$2:$ZZ$522, 447, MATCH($B$2, resultados!$A$1:$ZZ$1, 0))</f>
        <v/>
      </c>
      <c r="C453">
        <f>INDEX(resultados!$A$2:$ZZ$522, 447, MATCH($B$3, resultados!$A$1:$ZZ$1, 0))</f>
        <v/>
      </c>
    </row>
    <row r="454">
      <c r="A454">
        <f>INDEX(resultados!$A$2:$ZZ$522, 448, MATCH($B$1, resultados!$A$1:$ZZ$1, 0))</f>
        <v/>
      </c>
      <c r="B454">
        <f>INDEX(resultados!$A$2:$ZZ$522, 448, MATCH($B$2, resultados!$A$1:$ZZ$1, 0))</f>
        <v/>
      </c>
      <c r="C454">
        <f>INDEX(resultados!$A$2:$ZZ$522, 448, MATCH($B$3, resultados!$A$1:$ZZ$1, 0))</f>
        <v/>
      </c>
    </row>
    <row r="455">
      <c r="A455">
        <f>INDEX(resultados!$A$2:$ZZ$522, 449, MATCH($B$1, resultados!$A$1:$ZZ$1, 0))</f>
        <v/>
      </c>
      <c r="B455">
        <f>INDEX(resultados!$A$2:$ZZ$522, 449, MATCH($B$2, resultados!$A$1:$ZZ$1, 0))</f>
        <v/>
      </c>
      <c r="C455">
        <f>INDEX(resultados!$A$2:$ZZ$522, 449, MATCH($B$3, resultados!$A$1:$ZZ$1, 0))</f>
        <v/>
      </c>
    </row>
    <row r="456">
      <c r="A456">
        <f>INDEX(resultados!$A$2:$ZZ$522, 450, MATCH($B$1, resultados!$A$1:$ZZ$1, 0))</f>
        <v/>
      </c>
      <c r="B456">
        <f>INDEX(resultados!$A$2:$ZZ$522, 450, MATCH($B$2, resultados!$A$1:$ZZ$1, 0))</f>
        <v/>
      </c>
      <c r="C456">
        <f>INDEX(resultados!$A$2:$ZZ$522, 450, MATCH($B$3, resultados!$A$1:$ZZ$1, 0))</f>
        <v/>
      </c>
    </row>
    <row r="457">
      <c r="A457">
        <f>INDEX(resultados!$A$2:$ZZ$522, 451, MATCH($B$1, resultados!$A$1:$ZZ$1, 0))</f>
        <v/>
      </c>
      <c r="B457">
        <f>INDEX(resultados!$A$2:$ZZ$522, 451, MATCH($B$2, resultados!$A$1:$ZZ$1, 0))</f>
        <v/>
      </c>
      <c r="C457">
        <f>INDEX(resultados!$A$2:$ZZ$522, 451, MATCH($B$3, resultados!$A$1:$ZZ$1, 0))</f>
        <v/>
      </c>
    </row>
    <row r="458">
      <c r="A458">
        <f>INDEX(resultados!$A$2:$ZZ$522, 452, MATCH($B$1, resultados!$A$1:$ZZ$1, 0))</f>
        <v/>
      </c>
      <c r="B458">
        <f>INDEX(resultados!$A$2:$ZZ$522, 452, MATCH($B$2, resultados!$A$1:$ZZ$1, 0))</f>
        <v/>
      </c>
      <c r="C458">
        <f>INDEX(resultados!$A$2:$ZZ$522, 452, MATCH($B$3, resultados!$A$1:$ZZ$1, 0))</f>
        <v/>
      </c>
    </row>
    <row r="459">
      <c r="A459">
        <f>INDEX(resultados!$A$2:$ZZ$522, 453, MATCH($B$1, resultados!$A$1:$ZZ$1, 0))</f>
        <v/>
      </c>
      <c r="B459">
        <f>INDEX(resultados!$A$2:$ZZ$522, 453, MATCH($B$2, resultados!$A$1:$ZZ$1, 0))</f>
        <v/>
      </c>
      <c r="C459">
        <f>INDEX(resultados!$A$2:$ZZ$522, 453, MATCH($B$3, resultados!$A$1:$ZZ$1, 0))</f>
        <v/>
      </c>
    </row>
    <row r="460">
      <c r="A460">
        <f>INDEX(resultados!$A$2:$ZZ$522, 454, MATCH($B$1, resultados!$A$1:$ZZ$1, 0))</f>
        <v/>
      </c>
      <c r="B460">
        <f>INDEX(resultados!$A$2:$ZZ$522, 454, MATCH($B$2, resultados!$A$1:$ZZ$1, 0))</f>
        <v/>
      </c>
      <c r="C460">
        <f>INDEX(resultados!$A$2:$ZZ$522, 454, MATCH($B$3, resultados!$A$1:$ZZ$1, 0))</f>
        <v/>
      </c>
    </row>
    <row r="461">
      <c r="A461">
        <f>INDEX(resultados!$A$2:$ZZ$522, 455, MATCH($B$1, resultados!$A$1:$ZZ$1, 0))</f>
        <v/>
      </c>
      <c r="B461">
        <f>INDEX(resultados!$A$2:$ZZ$522, 455, MATCH($B$2, resultados!$A$1:$ZZ$1, 0))</f>
        <v/>
      </c>
      <c r="C461">
        <f>INDEX(resultados!$A$2:$ZZ$522, 455, MATCH($B$3, resultados!$A$1:$ZZ$1, 0))</f>
        <v/>
      </c>
    </row>
    <row r="462">
      <c r="A462">
        <f>INDEX(resultados!$A$2:$ZZ$522, 456, MATCH($B$1, resultados!$A$1:$ZZ$1, 0))</f>
        <v/>
      </c>
      <c r="B462">
        <f>INDEX(resultados!$A$2:$ZZ$522, 456, MATCH($B$2, resultados!$A$1:$ZZ$1, 0))</f>
        <v/>
      </c>
      <c r="C462">
        <f>INDEX(resultados!$A$2:$ZZ$522, 456, MATCH($B$3, resultados!$A$1:$ZZ$1, 0))</f>
        <v/>
      </c>
    </row>
    <row r="463">
      <c r="A463">
        <f>INDEX(resultados!$A$2:$ZZ$522, 457, MATCH($B$1, resultados!$A$1:$ZZ$1, 0))</f>
        <v/>
      </c>
      <c r="B463">
        <f>INDEX(resultados!$A$2:$ZZ$522, 457, MATCH($B$2, resultados!$A$1:$ZZ$1, 0))</f>
        <v/>
      </c>
      <c r="C463">
        <f>INDEX(resultados!$A$2:$ZZ$522, 457, MATCH($B$3, resultados!$A$1:$ZZ$1, 0))</f>
        <v/>
      </c>
    </row>
    <row r="464">
      <c r="A464">
        <f>INDEX(resultados!$A$2:$ZZ$522, 458, MATCH($B$1, resultados!$A$1:$ZZ$1, 0))</f>
        <v/>
      </c>
      <c r="B464">
        <f>INDEX(resultados!$A$2:$ZZ$522, 458, MATCH($B$2, resultados!$A$1:$ZZ$1, 0))</f>
        <v/>
      </c>
      <c r="C464">
        <f>INDEX(resultados!$A$2:$ZZ$522, 458, MATCH($B$3, resultados!$A$1:$ZZ$1, 0))</f>
        <v/>
      </c>
    </row>
    <row r="465">
      <c r="A465">
        <f>INDEX(resultados!$A$2:$ZZ$522, 459, MATCH($B$1, resultados!$A$1:$ZZ$1, 0))</f>
        <v/>
      </c>
      <c r="B465">
        <f>INDEX(resultados!$A$2:$ZZ$522, 459, MATCH($B$2, resultados!$A$1:$ZZ$1, 0))</f>
        <v/>
      </c>
      <c r="C465">
        <f>INDEX(resultados!$A$2:$ZZ$522, 459, MATCH($B$3, resultados!$A$1:$ZZ$1, 0))</f>
        <v/>
      </c>
    </row>
    <row r="466">
      <c r="A466">
        <f>INDEX(resultados!$A$2:$ZZ$522, 460, MATCH($B$1, resultados!$A$1:$ZZ$1, 0))</f>
        <v/>
      </c>
      <c r="B466">
        <f>INDEX(resultados!$A$2:$ZZ$522, 460, MATCH($B$2, resultados!$A$1:$ZZ$1, 0))</f>
        <v/>
      </c>
      <c r="C466">
        <f>INDEX(resultados!$A$2:$ZZ$522, 460, MATCH($B$3, resultados!$A$1:$ZZ$1, 0))</f>
        <v/>
      </c>
    </row>
    <row r="467">
      <c r="A467">
        <f>INDEX(resultados!$A$2:$ZZ$522, 461, MATCH($B$1, resultados!$A$1:$ZZ$1, 0))</f>
        <v/>
      </c>
      <c r="B467">
        <f>INDEX(resultados!$A$2:$ZZ$522, 461, MATCH($B$2, resultados!$A$1:$ZZ$1, 0))</f>
        <v/>
      </c>
      <c r="C467">
        <f>INDEX(resultados!$A$2:$ZZ$522, 461, MATCH($B$3, resultados!$A$1:$ZZ$1, 0))</f>
        <v/>
      </c>
    </row>
    <row r="468">
      <c r="A468">
        <f>INDEX(resultados!$A$2:$ZZ$522, 462, MATCH($B$1, resultados!$A$1:$ZZ$1, 0))</f>
        <v/>
      </c>
      <c r="B468">
        <f>INDEX(resultados!$A$2:$ZZ$522, 462, MATCH($B$2, resultados!$A$1:$ZZ$1, 0))</f>
        <v/>
      </c>
      <c r="C468">
        <f>INDEX(resultados!$A$2:$ZZ$522, 462, MATCH($B$3, resultados!$A$1:$ZZ$1, 0))</f>
        <v/>
      </c>
    </row>
    <row r="469">
      <c r="A469">
        <f>INDEX(resultados!$A$2:$ZZ$522, 463, MATCH($B$1, resultados!$A$1:$ZZ$1, 0))</f>
        <v/>
      </c>
      <c r="B469">
        <f>INDEX(resultados!$A$2:$ZZ$522, 463, MATCH($B$2, resultados!$A$1:$ZZ$1, 0))</f>
        <v/>
      </c>
      <c r="C469">
        <f>INDEX(resultados!$A$2:$ZZ$522, 463, MATCH($B$3, resultados!$A$1:$ZZ$1, 0))</f>
        <v/>
      </c>
    </row>
    <row r="470">
      <c r="A470">
        <f>INDEX(resultados!$A$2:$ZZ$522, 464, MATCH($B$1, resultados!$A$1:$ZZ$1, 0))</f>
        <v/>
      </c>
      <c r="B470">
        <f>INDEX(resultados!$A$2:$ZZ$522, 464, MATCH($B$2, resultados!$A$1:$ZZ$1, 0))</f>
        <v/>
      </c>
      <c r="C470">
        <f>INDEX(resultados!$A$2:$ZZ$522, 464, MATCH($B$3, resultados!$A$1:$ZZ$1, 0))</f>
        <v/>
      </c>
    </row>
    <row r="471">
      <c r="A471">
        <f>INDEX(resultados!$A$2:$ZZ$522, 465, MATCH($B$1, resultados!$A$1:$ZZ$1, 0))</f>
        <v/>
      </c>
      <c r="B471">
        <f>INDEX(resultados!$A$2:$ZZ$522, 465, MATCH($B$2, resultados!$A$1:$ZZ$1, 0))</f>
        <v/>
      </c>
      <c r="C471">
        <f>INDEX(resultados!$A$2:$ZZ$522, 465, MATCH($B$3, resultados!$A$1:$ZZ$1, 0))</f>
        <v/>
      </c>
    </row>
    <row r="472">
      <c r="A472">
        <f>INDEX(resultados!$A$2:$ZZ$522, 466, MATCH($B$1, resultados!$A$1:$ZZ$1, 0))</f>
        <v/>
      </c>
      <c r="B472">
        <f>INDEX(resultados!$A$2:$ZZ$522, 466, MATCH($B$2, resultados!$A$1:$ZZ$1, 0))</f>
        <v/>
      </c>
      <c r="C472">
        <f>INDEX(resultados!$A$2:$ZZ$522, 466, MATCH($B$3, resultados!$A$1:$ZZ$1, 0))</f>
        <v/>
      </c>
    </row>
    <row r="473">
      <c r="A473">
        <f>INDEX(resultados!$A$2:$ZZ$522, 467, MATCH($B$1, resultados!$A$1:$ZZ$1, 0))</f>
        <v/>
      </c>
      <c r="B473">
        <f>INDEX(resultados!$A$2:$ZZ$522, 467, MATCH($B$2, resultados!$A$1:$ZZ$1, 0))</f>
        <v/>
      </c>
      <c r="C473">
        <f>INDEX(resultados!$A$2:$ZZ$522, 467, MATCH($B$3, resultados!$A$1:$ZZ$1, 0))</f>
        <v/>
      </c>
    </row>
    <row r="474">
      <c r="A474">
        <f>INDEX(resultados!$A$2:$ZZ$522, 468, MATCH($B$1, resultados!$A$1:$ZZ$1, 0))</f>
        <v/>
      </c>
      <c r="B474">
        <f>INDEX(resultados!$A$2:$ZZ$522, 468, MATCH($B$2, resultados!$A$1:$ZZ$1, 0))</f>
        <v/>
      </c>
      <c r="C474">
        <f>INDEX(resultados!$A$2:$ZZ$522, 468, MATCH($B$3, resultados!$A$1:$ZZ$1, 0))</f>
        <v/>
      </c>
    </row>
    <row r="475">
      <c r="A475">
        <f>INDEX(resultados!$A$2:$ZZ$522, 469, MATCH($B$1, resultados!$A$1:$ZZ$1, 0))</f>
        <v/>
      </c>
      <c r="B475">
        <f>INDEX(resultados!$A$2:$ZZ$522, 469, MATCH($B$2, resultados!$A$1:$ZZ$1, 0))</f>
        <v/>
      </c>
      <c r="C475">
        <f>INDEX(resultados!$A$2:$ZZ$522, 469, MATCH($B$3, resultados!$A$1:$ZZ$1, 0))</f>
        <v/>
      </c>
    </row>
    <row r="476">
      <c r="A476">
        <f>INDEX(resultados!$A$2:$ZZ$522, 470, MATCH($B$1, resultados!$A$1:$ZZ$1, 0))</f>
        <v/>
      </c>
      <c r="B476">
        <f>INDEX(resultados!$A$2:$ZZ$522, 470, MATCH($B$2, resultados!$A$1:$ZZ$1, 0))</f>
        <v/>
      </c>
      <c r="C476">
        <f>INDEX(resultados!$A$2:$ZZ$522, 470, MATCH($B$3, resultados!$A$1:$ZZ$1, 0))</f>
        <v/>
      </c>
    </row>
    <row r="477">
      <c r="A477">
        <f>INDEX(resultados!$A$2:$ZZ$522, 471, MATCH($B$1, resultados!$A$1:$ZZ$1, 0))</f>
        <v/>
      </c>
      <c r="B477">
        <f>INDEX(resultados!$A$2:$ZZ$522, 471, MATCH($B$2, resultados!$A$1:$ZZ$1, 0))</f>
        <v/>
      </c>
      <c r="C477">
        <f>INDEX(resultados!$A$2:$ZZ$522, 471, MATCH($B$3, resultados!$A$1:$ZZ$1, 0))</f>
        <v/>
      </c>
    </row>
    <row r="478">
      <c r="A478">
        <f>INDEX(resultados!$A$2:$ZZ$522, 472, MATCH($B$1, resultados!$A$1:$ZZ$1, 0))</f>
        <v/>
      </c>
      <c r="B478">
        <f>INDEX(resultados!$A$2:$ZZ$522, 472, MATCH($B$2, resultados!$A$1:$ZZ$1, 0))</f>
        <v/>
      </c>
      <c r="C478">
        <f>INDEX(resultados!$A$2:$ZZ$522, 472, MATCH($B$3, resultados!$A$1:$ZZ$1, 0))</f>
        <v/>
      </c>
    </row>
    <row r="479">
      <c r="A479">
        <f>INDEX(resultados!$A$2:$ZZ$522, 473, MATCH($B$1, resultados!$A$1:$ZZ$1, 0))</f>
        <v/>
      </c>
      <c r="B479">
        <f>INDEX(resultados!$A$2:$ZZ$522, 473, MATCH($B$2, resultados!$A$1:$ZZ$1, 0))</f>
        <v/>
      </c>
      <c r="C479">
        <f>INDEX(resultados!$A$2:$ZZ$522, 473, MATCH($B$3, resultados!$A$1:$ZZ$1, 0))</f>
        <v/>
      </c>
    </row>
    <row r="480">
      <c r="A480">
        <f>INDEX(resultados!$A$2:$ZZ$522, 474, MATCH($B$1, resultados!$A$1:$ZZ$1, 0))</f>
        <v/>
      </c>
      <c r="B480">
        <f>INDEX(resultados!$A$2:$ZZ$522, 474, MATCH($B$2, resultados!$A$1:$ZZ$1, 0))</f>
        <v/>
      </c>
      <c r="C480">
        <f>INDEX(resultados!$A$2:$ZZ$522, 474, MATCH($B$3, resultados!$A$1:$ZZ$1, 0))</f>
        <v/>
      </c>
    </row>
    <row r="481">
      <c r="A481">
        <f>INDEX(resultados!$A$2:$ZZ$522, 475, MATCH($B$1, resultados!$A$1:$ZZ$1, 0))</f>
        <v/>
      </c>
      <c r="B481">
        <f>INDEX(resultados!$A$2:$ZZ$522, 475, MATCH($B$2, resultados!$A$1:$ZZ$1, 0))</f>
        <v/>
      </c>
      <c r="C481">
        <f>INDEX(resultados!$A$2:$ZZ$522, 475, MATCH($B$3, resultados!$A$1:$ZZ$1, 0))</f>
        <v/>
      </c>
    </row>
    <row r="482">
      <c r="A482">
        <f>INDEX(resultados!$A$2:$ZZ$522, 476, MATCH($B$1, resultados!$A$1:$ZZ$1, 0))</f>
        <v/>
      </c>
      <c r="B482">
        <f>INDEX(resultados!$A$2:$ZZ$522, 476, MATCH($B$2, resultados!$A$1:$ZZ$1, 0))</f>
        <v/>
      </c>
      <c r="C482">
        <f>INDEX(resultados!$A$2:$ZZ$522, 476, MATCH($B$3, resultados!$A$1:$ZZ$1, 0))</f>
        <v/>
      </c>
    </row>
    <row r="483">
      <c r="A483">
        <f>INDEX(resultados!$A$2:$ZZ$522, 477, MATCH($B$1, resultados!$A$1:$ZZ$1, 0))</f>
        <v/>
      </c>
      <c r="B483">
        <f>INDEX(resultados!$A$2:$ZZ$522, 477, MATCH($B$2, resultados!$A$1:$ZZ$1, 0))</f>
        <v/>
      </c>
      <c r="C483">
        <f>INDEX(resultados!$A$2:$ZZ$522, 477, MATCH($B$3, resultados!$A$1:$ZZ$1, 0))</f>
        <v/>
      </c>
    </row>
    <row r="484">
      <c r="A484">
        <f>INDEX(resultados!$A$2:$ZZ$522, 478, MATCH($B$1, resultados!$A$1:$ZZ$1, 0))</f>
        <v/>
      </c>
      <c r="B484">
        <f>INDEX(resultados!$A$2:$ZZ$522, 478, MATCH($B$2, resultados!$A$1:$ZZ$1, 0))</f>
        <v/>
      </c>
      <c r="C484">
        <f>INDEX(resultados!$A$2:$ZZ$522, 478, MATCH($B$3, resultados!$A$1:$ZZ$1, 0))</f>
        <v/>
      </c>
    </row>
    <row r="485">
      <c r="A485">
        <f>INDEX(resultados!$A$2:$ZZ$522, 479, MATCH($B$1, resultados!$A$1:$ZZ$1, 0))</f>
        <v/>
      </c>
      <c r="B485">
        <f>INDEX(resultados!$A$2:$ZZ$522, 479, MATCH($B$2, resultados!$A$1:$ZZ$1, 0))</f>
        <v/>
      </c>
      <c r="C485">
        <f>INDEX(resultados!$A$2:$ZZ$522, 479, MATCH($B$3, resultados!$A$1:$ZZ$1, 0))</f>
        <v/>
      </c>
    </row>
    <row r="486">
      <c r="A486">
        <f>INDEX(resultados!$A$2:$ZZ$522, 480, MATCH($B$1, resultados!$A$1:$ZZ$1, 0))</f>
        <v/>
      </c>
      <c r="B486">
        <f>INDEX(resultados!$A$2:$ZZ$522, 480, MATCH($B$2, resultados!$A$1:$ZZ$1, 0))</f>
        <v/>
      </c>
      <c r="C486">
        <f>INDEX(resultados!$A$2:$ZZ$522, 480, MATCH($B$3, resultados!$A$1:$ZZ$1, 0))</f>
        <v/>
      </c>
    </row>
    <row r="487">
      <c r="A487">
        <f>INDEX(resultados!$A$2:$ZZ$522, 481, MATCH($B$1, resultados!$A$1:$ZZ$1, 0))</f>
        <v/>
      </c>
      <c r="B487">
        <f>INDEX(resultados!$A$2:$ZZ$522, 481, MATCH($B$2, resultados!$A$1:$ZZ$1, 0))</f>
        <v/>
      </c>
      <c r="C487">
        <f>INDEX(resultados!$A$2:$ZZ$522, 481, MATCH($B$3, resultados!$A$1:$ZZ$1, 0))</f>
        <v/>
      </c>
    </row>
    <row r="488">
      <c r="A488">
        <f>INDEX(resultados!$A$2:$ZZ$522, 482, MATCH($B$1, resultados!$A$1:$ZZ$1, 0))</f>
        <v/>
      </c>
      <c r="B488">
        <f>INDEX(resultados!$A$2:$ZZ$522, 482, MATCH($B$2, resultados!$A$1:$ZZ$1, 0))</f>
        <v/>
      </c>
      <c r="C488">
        <f>INDEX(resultados!$A$2:$ZZ$522, 482, MATCH($B$3, resultados!$A$1:$ZZ$1, 0))</f>
        <v/>
      </c>
    </row>
    <row r="489">
      <c r="A489">
        <f>INDEX(resultados!$A$2:$ZZ$522, 483, MATCH($B$1, resultados!$A$1:$ZZ$1, 0))</f>
        <v/>
      </c>
      <c r="B489">
        <f>INDEX(resultados!$A$2:$ZZ$522, 483, MATCH($B$2, resultados!$A$1:$ZZ$1, 0))</f>
        <v/>
      </c>
      <c r="C489">
        <f>INDEX(resultados!$A$2:$ZZ$522, 483, MATCH($B$3, resultados!$A$1:$ZZ$1, 0))</f>
        <v/>
      </c>
    </row>
    <row r="490">
      <c r="A490">
        <f>INDEX(resultados!$A$2:$ZZ$522, 484, MATCH($B$1, resultados!$A$1:$ZZ$1, 0))</f>
        <v/>
      </c>
      <c r="B490">
        <f>INDEX(resultados!$A$2:$ZZ$522, 484, MATCH($B$2, resultados!$A$1:$ZZ$1, 0))</f>
        <v/>
      </c>
      <c r="C490">
        <f>INDEX(resultados!$A$2:$ZZ$522, 484, MATCH($B$3, resultados!$A$1:$ZZ$1, 0))</f>
        <v/>
      </c>
    </row>
    <row r="491">
      <c r="A491">
        <f>INDEX(resultados!$A$2:$ZZ$522, 485, MATCH($B$1, resultados!$A$1:$ZZ$1, 0))</f>
        <v/>
      </c>
      <c r="B491">
        <f>INDEX(resultados!$A$2:$ZZ$522, 485, MATCH($B$2, resultados!$A$1:$ZZ$1, 0))</f>
        <v/>
      </c>
      <c r="C491">
        <f>INDEX(resultados!$A$2:$ZZ$522, 485, MATCH($B$3, resultados!$A$1:$ZZ$1, 0))</f>
        <v/>
      </c>
    </row>
    <row r="492">
      <c r="A492">
        <f>INDEX(resultados!$A$2:$ZZ$522, 486, MATCH($B$1, resultados!$A$1:$ZZ$1, 0))</f>
        <v/>
      </c>
      <c r="B492">
        <f>INDEX(resultados!$A$2:$ZZ$522, 486, MATCH($B$2, resultados!$A$1:$ZZ$1, 0))</f>
        <v/>
      </c>
      <c r="C492">
        <f>INDEX(resultados!$A$2:$ZZ$522, 486, MATCH($B$3, resultados!$A$1:$ZZ$1, 0))</f>
        <v/>
      </c>
    </row>
    <row r="493">
      <c r="A493">
        <f>INDEX(resultados!$A$2:$ZZ$522, 487, MATCH($B$1, resultados!$A$1:$ZZ$1, 0))</f>
        <v/>
      </c>
      <c r="B493">
        <f>INDEX(resultados!$A$2:$ZZ$522, 487, MATCH($B$2, resultados!$A$1:$ZZ$1, 0))</f>
        <v/>
      </c>
      <c r="C493">
        <f>INDEX(resultados!$A$2:$ZZ$522, 487, MATCH($B$3, resultados!$A$1:$ZZ$1, 0))</f>
        <v/>
      </c>
    </row>
    <row r="494">
      <c r="A494">
        <f>INDEX(resultados!$A$2:$ZZ$522, 488, MATCH($B$1, resultados!$A$1:$ZZ$1, 0))</f>
        <v/>
      </c>
      <c r="B494">
        <f>INDEX(resultados!$A$2:$ZZ$522, 488, MATCH($B$2, resultados!$A$1:$ZZ$1, 0))</f>
        <v/>
      </c>
      <c r="C494">
        <f>INDEX(resultados!$A$2:$ZZ$522, 488, MATCH($B$3, resultados!$A$1:$ZZ$1, 0))</f>
        <v/>
      </c>
    </row>
    <row r="495">
      <c r="A495">
        <f>INDEX(resultados!$A$2:$ZZ$522, 489, MATCH($B$1, resultados!$A$1:$ZZ$1, 0))</f>
        <v/>
      </c>
      <c r="B495">
        <f>INDEX(resultados!$A$2:$ZZ$522, 489, MATCH($B$2, resultados!$A$1:$ZZ$1, 0))</f>
        <v/>
      </c>
      <c r="C495">
        <f>INDEX(resultados!$A$2:$ZZ$522, 489, MATCH($B$3, resultados!$A$1:$ZZ$1, 0))</f>
        <v/>
      </c>
    </row>
    <row r="496">
      <c r="A496">
        <f>INDEX(resultados!$A$2:$ZZ$522, 490, MATCH($B$1, resultados!$A$1:$ZZ$1, 0))</f>
        <v/>
      </c>
      <c r="B496">
        <f>INDEX(resultados!$A$2:$ZZ$522, 490, MATCH($B$2, resultados!$A$1:$ZZ$1, 0))</f>
        <v/>
      </c>
      <c r="C496">
        <f>INDEX(resultados!$A$2:$ZZ$522, 490, MATCH($B$3, resultados!$A$1:$ZZ$1, 0))</f>
        <v/>
      </c>
    </row>
    <row r="497">
      <c r="A497">
        <f>INDEX(resultados!$A$2:$ZZ$522, 491, MATCH($B$1, resultados!$A$1:$ZZ$1, 0))</f>
        <v/>
      </c>
      <c r="B497">
        <f>INDEX(resultados!$A$2:$ZZ$522, 491, MATCH($B$2, resultados!$A$1:$ZZ$1, 0))</f>
        <v/>
      </c>
      <c r="C497">
        <f>INDEX(resultados!$A$2:$ZZ$522, 491, MATCH($B$3, resultados!$A$1:$ZZ$1, 0))</f>
        <v/>
      </c>
    </row>
    <row r="498">
      <c r="A498">
        <f>INDEX(resultados!$A$2:$ZZ$522, 492, MATCH($B$1, resultados!$A$1:$ZZ$1, 0))</f>
        <v/>
      </c>
      <c r="B498">
        <f>INDEX(resultados!$A$2:$ZZ$522, 492, MATCH($B$2, resultados!$A$1:$ZZ$1, 0))</f>
        <v/>
      </c>
      <c r="C498">
        <f>INDEX(resultados!$A$2:$ZZ$522, 492, MATCH($B$3, resultados!$A$1:$ZZ$1, 0))</f>
        <v/>
      </c>
    </row>
    <row r="499">
      <c r="A499">
        <f>INDEX(resultados!$A$2:$ZZ$522, 493, MATCH($B$1, resultados!$A$1:$ZZ$1, 0))</f>
        <v/>
      </c>
      <c r="B499">
        <f>INDEX(resultados!$A$2:$ZZ$522, 493, MATCH($B$2, resultados!$A$1:$ZZ$1, 0))</f>
        <v/>
      </c>
      <c r="C499">
        <f>INDEX(resultados!$A$2:$ZZ$522, 493, MATCH($B$3, resultados!$A$1:$ZZ$1, 0))</f>
        <v/>
      </c>
    </row>
    <row r="500">
      <c r="A500">
        <f>INDEX(resultados!$A$2:$ZZ$522, 494, MATCH($B$1, resultados!$A$1:$ZZ$1, 0))</f>
        <v/>
      </c>
      <c r="B500">
        <f>INDEX(resultados!$A$2:$ZZ$522, 494, MATCH($B$2, resultados!$A$1:$ZZ$1, 0))</f>
        <v/>
      </c>
      <c r="C500">
        <f>INDEX(resultados!$A$2:$ZZ$522, 494, MATCH($B$3, resultados!$A$1:$ZZ$1, 0))</f>
        <v/>
      </c>
    </row>
    <row r="501">
      <c r="A501">
        <f>INDEX(resultados!$A$2:$ZZ$522, 495, MATCH($B$1, resultados!$A$1:$ZZ$1, 0))</f>
        <v/>
      </c>
      <c r="B501">
        <f>INDEX(resultados!$A$2:$ZZ$522, 495, MATCH($B$2, resultados!$A$1:$ZZ$1, 0))</f>
        <v/>
      </c>
      <c r="C501">
        <f>INDEX(resultados!$A$2:$ZZ$522, 495, MATCH($B$3, resultados!$A$1:$ZZ$1, 0))</f>
        <v/>
      </c>
    </row>
    <row r="502">
      <c r="A502">
        <f>INDEX(resultados!$A$2:$ZZ$522, 496, MATCH($B$1, resultados!$A$1:$ZZ$1, 0))</f>
        <v/>
      </c>
      <c r="B502">
        <f>INDEX(resultados!$A$2:$ZZ$522, 496, MATCH($B$2, resultados!$A$1:$ZZ$1, 0))</f>
        <v/>
      </c>
      <c r="C502">
        <f>INDEX(resultados!$A$2:$ZZ$522, 496, MATCH($B$3, resultados!$A$1:$ZZ$1, 0))</f>
        <v/>
      </c>
    </row>
    <row r="503">
      <c r="A503">
        <f>INDEX(resultados!$A$2:$ZZ$522, 497, MATCH($B$1, resultados!$A$1:$ZZ$1, 0))</f>
        <v/>
      </c>
      <c r="B503">
        <f>INDEX(resultados!$A$2:$ZZ$522, 497, MATCH($B$2, resultados!$A$1:$ZZ$1, 0))</f>
        <v/>
      </c>
      <c r="C503">
        <f>INDEX(resultados!$A$2:$ZZ$522, 497, MATCH($B$3, resultados!$A$1:$ZZ$1, 0))</f>
        <v/>
      </c>
    </row>
    <row r="504">
      <c r="A504">
        <f>INDEX(resultados!$A$2:$ZZ$522, 498, MATCH($B$1, resultados!$A$1:$ZZ$1, 0))</f>
        <v/>
      </c>
      <c r="B504">
        <f>INDEX(resultados!$A$2:$ZZ$522, 498, MATCH($B$2, resultados!$A$1:$ZZ$1, 0))</f>
        <v/>
      </c>
      <c r="C504">
        <f>INDEX(resultados!$A$2:$ZZ$522, 498, MATCH($B$3, resultados!$A$1:$ZZ$1, 0))</f>
        <v/>
      </c>
    </row>
    <row r="505">
      <c r="A505">
        <f>INDEX(resultados!$A$2:$ZZ$522, 499, MATCH($B$1, resultados!$A$1:$ZZ$1, 0))</f>
        <v/>
      </c>
      <c r="B505">
        <f>INDEX(resultados!$A$2:$ZZ$522, 499, MATCH($B$2, resultados!$A$1:$ZZ$1, 0))</f>
        <v/>
      </c>
      <c r="C505">
        <f>INDEX(resultados!$A$2:$ZZ$522, 499, MATCH($B$3, resultados!$A$1:$ZZ$1, 0))</f>
        <v/>
      </c>
    </row>
    <row r="506">
      <c r="A506">
        <f>INDEX(resultados!$A$2:$ZZ$522, 500, MATCH($B$1, resultados!$A$1:$ZZ$1, 0))</f>
        <v/>
      </c>
      <c r="B506">
        <f>INDEX(resultados!$A$2:$ZZ$522, 500, MATCH($B$2, resultados!$A$1:$ZZ$1, 0))</f>
        <v/>
      </c>
      <c r="C506">
        <f>INDEX(resultados!$A$2:$ZZ$522, 500, MATCH($B$3, resultados!$A$1:$ZZ$1, 0))</f>
        <v/>
      </c>
    </row>
    <row r="507">
      <c r="A507">
        <f>INDEX(resultados!$A$2:$ZZ$522, 501, MATCH($B$1, resultados!$A$1:$ZZ$1, 0))</f>
        <v/>
      </c>
      <c r="B507">
        <f>INDEX(resultados!$A$2:$ZZ$522, 501, MATCH($B$2, resultados!$A$1:$ZZ$1, 0))</f>
        <v/>
      </c>
      <c r="C507">
        <f>INDEX(resultados!$A$2:$ZZ$522, 501, MATCH($B$3, resultados!$A$1:$ZZ$1, 0))</f>
        <v/>
      </c>
    </row>
    <row r="508">
      <c r="A508">
        <f>INDEX(resultados!$A$2:$ZZ$522, 502, MATCH($B$1, resultados!$A$1:$ZZ$1, 0))</f>
        <v/>
      </c>
      <c r="B508">
        <f>INDEX(resultados!$A$2:$ZZ$522, 502, MATCH($B$2, resultados!$A$1:$ZZ$1, 0))</f>
        <v/>
      </c>
      <c r="C508">
        <f>INDEX(resultados!$A$2:$ZZ$522, 502, MATCH($B$3, resultados!$A$1:$ZZ$1, 0))</f>
        <v/>
      </c>
    </row>
    <row r="509">
      <c r="A509">
        <f>INDEX(resultados!$A$2:$ZZ$522, 503, MATCH($B$1, resultados!$A$1:$ZZ$1, 0))</f>
        <v/>
      </c>
      <c r="B509">
        <f>INDEX(resultados!$A$2:$ZZ$522, 503, MATCH($B$2, resultados!$A$1:$ZZ$1, 0))</f>
        <v/>
      </c>
      <c r="C509">
        <f>INDEX(resultados!$A$2:$ZZ$522, 503, MATCH($B$3, resultados!$A$1:$ZZ$1, 0))</f>
        <v/>
      </c>
    </row>
    <row r="510">
      <c r="A510">
        <f>INDEX(resultados!$A$2:$ZZ$522, 504, MATCH($B$1, resultados!$A$1:$ZZ$1, 0))</f>
        <v/>
      </c>
      <c r="B510">
        <f>INDEX(resultados!$A$2:$ZZ$522, 504, MATCH($B$2, resultados!$A$1:$ZZ$1, 0))</f>
        <v/>
      </c>
      <c r="C510">
        <f>INDEX(resultados!$A$2:$ZZ$522, 504, MATCH($B$3, resultados!$A$1:$ZZ$1, 0))</f>
        <v/>
      </c>
    </row>
    <row r="511">
      <c r="A511">
        <f>INDEX(resultados!$A$2:$ZZ$522, 505, MATCH($B$1, resultados!$A$1:$ZZ$1, 0))</f>
        <v/>
      </c>
      <c r="B511">
        <f>INDEX(resultados!$A$2:$ZZ$522, 505, MATCH($B$2, resultados!$A$1:$ZZ$1, 0))</f>
        <v/>
      </c>
      <c r="C511">
        <f>INDEX(resultados!$A$2:$ZZ$522, 505, MATCH($B$3, resultados!$A$1:$ZZ$1, 0))</f>
        <v/>
      </c>
    </row>
    <row r="512">
      <c r="A512">
        <f>INDEX(resultados!$A$2:$ZZ$522, 506, MATCH($B$1, resultados!$A$1:$ZZ$1, 0))</f>
        <v/>
      </c>
      <c r="B512">
        <f>INDEX(resultados!$A$2:$ZZ$522, 506, MATCH($B$2, resultados!$A$1:$ZZ$1, 0))</f>
        <v/>
      </c>
      <c r="C512">
        <f>INDEX(resultados!$A$2:$ZZ$522, 506, MATCH($B$3, resultados!$A$1:$ZZ$1, 0))</f>
        <v/>
      </c>
    </row>
    <row r="513">
      <c r="A513">
        <f>INDEX(resultados!$A$2:$ZZ$522, 507, MATCH($B$1, resultados!$A$1:$ZZ$1, 0))</f>
        <v/>
      </c>
      <c r="B513">
        <f>INDEX(resultados!$A$2:$ZZ$522, 507, MATCH($B$2, resultados!$A$1:$ZZ$1, 0))</f>
        <v/>
      </c>
      <c r="C513">
        <f>INDEX(resultados!$A$2:$ZZ$522, 507, MATCH($B$3, resultados!$A$1:$ZZ$1, 0))</f>
        <v/>
      </c>
    </row>
    <row r="514">
      <c r="A514">
        <f>INDEX(resultados!$A$2:$ZZ$522, 508, MATCH($B$1, resultados!$A$1:$ZZ$1, 0))</f>
        <v/>
      </c>
      <c r="B514">
        <f>INDEX(resultados!$A$2:$ZZ$522, 508, MATCH($B$2, resultados!$A$1:$ZZ$1, 0))</f>
        <v/>
      </c>
      <c r="C514">
        <f>INDEX(resultados!$A$2:$ZZ$522, 508, MATCH($B$3, resultados!$A$1:$ZZ$1, 0))</f>
        <v/>
      </c>
    </row>
    <row r="515">
      <c r="A515">
        <f>INDEX(resultados!$A$2:$ZZ$522, 509, MATCH($B$1, resultados!$A$1:$ZZ$1, 0))</f>
        <v/>
      </c>
      <c r="B515">
        <f>INDEX(resultados!$A$2:$ZZ$522, 509, MATCH($B$2, resultados!$A$1:$ZZ$1, 0))</f>
        <v/>
      </c>
      <c r="C515">
        <f>INDEX(resultados!$A$2:$ZZ$522, 509, MATCH($B$3, resultados!$A$1:$ZZ$1, 0))</f>
        <v/>
      </c>
    </row>
    <row r="516">
      <c r="A516">
        <f>INDEX(resultados!$A$2:$ZZ$522, 510, MATCH($B$1, resultados!$A$1:$ZZ$1, 0))</f>
        <v/>
      </c>
      <c r="B516">
        <f>INDEX(resultados!$A$2:$ZZ$522, 510, MATCH($B$2, resultados!$A$1:$ZZ$1, 0))</f>
        <v/>
      </c>
      <c r="C516">
        <f>INDEX(resultados!$A$2:$ZZ$522, 510, MATCH($B$3, resultados!$A$1:$ZZ$1, 0))</f>
        <v/>
      </c>
    </row>
    <row r="517">
      <c r="A517">
        <f>INDEX(resultados!$A$2:$ZZ$522, 511, MATCH($B$1, resultados!$A$1:$ZZ$1, 0))</f>
        <v/>
      </c>
      <c r="B517">
        <f>INDEX(resultados!$A$2:$ZZ$522, 511, MATCH($B$2, resultados!$A$1:$ZZ$1, 0))</f>
        <v/>
      </c>
      <c r="C517">
        <f>INDEX(resultados!$A$2:$ZZ$522, 511, MATCH($B$3, resultados!$A$1:$ZZ$1, 0))</f>
        <v/>
      </c>
    </row>
    <row r="518">
      <c r="A518">
        <f>INDEX(resultados!$A$2:$ZZ$522, 512, MATCH($B$1, resultados!$A$1:$ZZ$1, 0))</f>
        <v/>
      </c>
      <c r="B518">
        <f>INDEX(resultados!$A$2:$ZZ$522, 512, MATCH($B$2, resultados!$A$1:$ZZ$1, 0))</f>
        <v/>
      </c>
      <c r="C518">
        <f>INDEX(resultados!$A$2:$ZZ$522, 512, MATCH($B$3, resultados!$A$1:$ZZ$1, 0))</f>
        <v/>
      </c>
    </row>
    <row r="519">
      <c r="A519">
        <f>INDEX(resultados!$A$2:$ZZ$522, 513, MATCH($B$1, resultados!$A$1:$ZZ$1, 0))</f>
        <v/>
      </c>
      <c r="B519">
        <f>INDEX(resultados!$A$2:$ZZ$522, 513, MATCH($B$2, resultados!$A$1:$ZZ$1, 0))</f>
        <v/>
      </c>
      <c r="C519">
        <f>INDEX(resultados!$A$2:$ZZ$522, 513, MATCH($B$3, resultados!$A$1:$ZZ$1, 0))</f>
        <v/>
      </c>
    </row>
    <row r="520">
      <c r="A520">
        <f>INDEX(resultados!$A$2:$ZZ$522, 514, MATCH($B$1, resultados!$A$1:$ZZ$1, 0))</f>
        <v/>
      </c>
      <c r="B520">
        <f>INDEX(resultados!$A$2:$ZZ$522, 514, MATCH($B$2, resultados!$A$1:$ZZ$1, 0))</f>
        <v/>
      </c>
      <c r="C520">
        <f>INDEX(resultados!$A$2:$ZZ$522, 514, MATCH($B$3, resultados!$A$1:$ZZ$1, 0))</f>
        <v/>
      </c>
    </row>
    <row r="521">
      <c r="A521">
        <f>INDEX(resultados!$A$2:$ZZ$522, 515, MATCH($B$1, resultados!$A$1:$ZZ$1, 0))</f>
        <v/>
      </c>
      <c r="B521">
        <f>INDEX(resultados!$A$2:$ZZ$522, 515, MATCH($B$2, resultados!$A$1:$ZZ$1, 0))</f>
        <v/>
      </c>
      <c r="C521">
        <f>INDEX(resultados!$A$2:$ZZ$522, 515, MATCH($B$3, resultados!$A$1:$ZZ$1, 0))</f>
        <v/>
      </c>
    </row>
    <row r="522">
      <c r="A522">
        <f>INDEX(resultados!$A$2:$ZZ$522, 516, MATCH($B$1, resultados!$A$1:$ZZ$1, 0))</f>
        <v/>
      </c>
      <c r="B522">
        <f>INDEX(resultados!$A$2:$ZZ$522, 516, MATCH($B$2, resultados!$A$1:$ZZ$1, 0))</f>
        <v/>
      </c>
      <c r="C522">
        <f>INDEX(resultados!$A$2:$ZZ$522, 516, MATCH($B$3, resultados!$A$1:$ZZ$1, 0))</f>
        <v/>
      </c>
    </row>
    <row r="523">
      <c r="A523">
        <f>INDEX(resultados!$A$2:$ZZ$522, 517, MATCH($B$1, resultados!$A$1:$ZZ$1, 0))</f>
        <v/>
      </c>
      <c r="B523">
        <f>INDEX(resultados!$A$2:$ZZ$522, 517, MATCH($B$2, resultados!$A$1:$ZZ$1, 0))</f>
        <v/>
      </c>
      <c r="C523">
        <f>INDEX(resultados!$A$2:$ZZ$522, 517, MATCH($B$3, resultados!$A$1:$ZZ$1, 0))</f>
        <v/>
      </c>
    </row>
    <row r="524">
      <c r="A524">
        <f>INDEX(resultados!$A$2:$ZZ$522, 518, MATCH($B$1, resultados!$A$1:$ZZ$1, 0))</f>
        <v/>
      </c>
      <c r="B524">
        <f>INDEX(resultados!$A$2:$ZZ$522, 518, MATCH($B$2, resultados!$A$1:$ZZ$1, 0))</f>
        <v/>
      </c>
      <c r="C524">
        <f>INDEX(resultados!$A$2:$ZZ$522, 518, MATCH($B$3, resultados!$A$1:$ZZ$1, 0))</f>
        <v/>
      </c>
    </row>
    <row r="525">
      <c r="A525">
        <f>INDEX(resultados!$A$2:$ZZ$522, 519, MATCH($B$1, resultados!$A$1:$ZZ$1, 0))</f>
        <v/>
      </c>
      <c r="B525">
        <f>INDEX(resultados!$A$2:$ZZ$522, 519, MATCH($B$2, resultados!$A$1:$ZZ$1, 0))</f>
        <v/>
      </c>
      <c r="C525">
        <f>INDEX(resultados!$A$2:$ZZ$522, 519, MATCH($B$3, resultados!$A$1:$ZZ$1, 0))</f>
        <v/>
      </c>
    </row>
    <row r="526">
      <c r="A526">
        <f>INDEX(resultados!$A$2:$ZZ$522, 520, MATCH($B$1, resultados!$A$1:$ZZ$1, 0))</f>
        <v/>
      </c>
      <c r="B526">
        <f>INDEX(resultados!$A$2:$ZZ$522, 520, MATCH($B$2, resultados!$A$1:$ZZ$1, 0))</f>
        <v/>
      </c>
      <c r="C526">
        <f>INDEX(resultados!$A$2:$ZZ$522, 520, MATCH($B$3, resultados!$A$1:$ZZ$1, 0))</f>
        <v/>
      </c>
    </row>
    <row r="527">
      <c r="A527">
        <f>INDEX(resultados!$A$2:$ZZ$522, 521, MATCH($B$1, resultados!$A$1:$ZZ$1, 0))</f>
        <v/>
      </c>
      <c r="B527">
        <f>INDEX(resultados!$A$2:$ZZ$522, 521, MATCH($B$2, resultados!$A$1:$ZZ$1, 0))</f>
        <v/>
      </c>
      <c r="C527">
        <f>INDEX(resultados!$A$2:$ZZ$522, 521,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4.5255</v>
      </c>
      <c r="E2" t="n">
        <v>22.1</v>
      </c>
      <c r="F2" t="n">
        <v>18.73</v>
      </c>
      <c r="G2" t="n">
        <v>11.47</v>
      </c>
      <c r="H2" t="n">
        <v>0.24</v>
      </c>
      <c r="I2" t="n">
        <v>98</v>
      </c>
      <c r="J2" t="n">
        <v>71.52</v>
      </c>
      <c r="K2" t="n">
        <v>32.27</v>
      </c>
      <c r="L2" t="n">
        <v>1</v>
      </c>
      <c r="M2" t="n">
        <v>96</v>
      </c>
      <c r="N2" t="n">
        <v>8.25</v>
      </c>
      <c r="O2" t="n">
        <v>9054.6</v>
      </c>
      <c r="P2" t="n">
        <v>135.08</v>
      </c>
      <c r="Q2" t="n">
        <v>183.34</v>
      </c>
      <c r="R2" t="n">
        <v>89.42</v>
      </c>
      <c r="S2" t="n">
        <v>26.24</v>
      </c>
      <c r="T2" t="n">
        <v>30275.78</v>
      </c>
      <c r="U2" t="n">
        <v>0.29</v>
      </c>
      <c r="V2" t="n">
        <v>0.8100000000000001</v>
      </c>
      <c r="W2" t="n">
        <v>3.1</v>
      </c>
      <c r="X2" t="n">
        <v>1.97</v>
      </c>
      <c r="Y2" t="n">
        <v>0.5</v>
      </c>
      <c r="Z2" t="n">
        <v>10</v>
      </c>
      <c r="AA2" t="n">
        <v>503.6538073798596</v>
      </c>
      <c r="AB2" t="n">
        <v>689.121358894923</v>
      </c>
      <c r="AC2" t="n">
        <v>623.3525835898926</v>
      </c>
      <c r="AD2" t="n">
        <v>503653.8073798596</v>
      </c>
      <c r="AE2" t="n">
        <v>689121.358894923</v>
      </c>
      <c r="AF2" t="n">
        <v>2.386973898209659e-06</v>
      </c>
      <c r="AG2" t="n">
        <v>19.18402777777778</v>
      </c>
      <c r="AH2" t="n">
        <v>623352.5835898926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4.9365</v>
      </c>
      <c r="E3" t="n">
        <v>20.26</v>
      </c>
      <c r="F3" t="n">
        <v>17.68</v>
      </c>
      <c r="G3" t="n">
        <v>22.57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126.13</v>
      </c>
      <c r="Q3" t="n">
        <v>183.27</v>
      </c>
      <c r="R3" t="n">
        <v>57.09</v>
      </c>
      <c r="S3" t="n">
        <v>26.24</v>
      </c>
      <c r="T3" t="n">
        <v>14364.32</v>
      </c>
      <c r="U3" t="n">
        <v>0.46</v>
      </c>
      <c r="V3" t="n">
        <v>0.86</v>
      </c>
      <c r="W3" t="n">
        <v>3.01</v>
      </c>
      <c r="X3" t="n">
        <v>0.93</v>
      </c>
      <c r="Y3" t="n">
        <v>0.5</v>
      </c>
      <c r="Z3" t="n">
        <v>10</v>
      </c>
      <c r="AA3" t="n">
        <v>444.0429316408402</v>
      </c>
      <c r="AB3" t="n">
        <v>607.5591288625642</v>
      </c>
      <c r="AC3" t="n">
        <v>549.5745383185132</v>
      </c>
      <c r="AD3" t="n">
        <v>444042.9316408401</v>
      </c>
      <c r="AE3" t="n">
        <v>607559.1288625642</v>
      </c>
      <c r="AF3" t="n">
        <v>2.603755750416965e-06</v>
      </c>
      <c r="AG3" t="n">
        <v>17.58680555555556</v>
      </c>
      <c r="AH3" t="n">
        <v>549574.5383185132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5.083</v>
      </c>
      <c r="E4" t="n">
        <v>19.67</v>
      </c>
      <c r="F4" t="n">
        <v>17.35</v>
      </c>
      <c r="G4" t="n">
        <v>33.58</v>
      </c>
      <c r="H4" t="n">
        <v>0.71</v>
      </c>
      <c r="I4" t="n">
        <v>31</v>
      </c>
      <c r="J4" t="n">
        <v>73.88</v>
      </c>
      <c r="K4" t="n">
        <v>32.27</v>
      </c>
      <c r="L4" t="n">
        <v>3</v>
      </c>
      <c r="M4" t="n">
        <v>29</v>
      </c>
      <c r="N4" t="n">
        <v>8.609999999999999</v>
      </c>
      <c r="O4" t="n">
        <v>9346.23</v>
      </c>
      <c r="P4" t="n">
        <v>122.23</v>
      </c>
      <c r="Q4" t="n">
        <v>183.27</v>
      </c>
      <c r="R4" t="n">
        <v>46.62</v>
      </c>
      <c r="S4" t="n">
        <v>26.24</v>
      </c>
      <c r="T4" t="n">
        <v>9212.27</v>
      </c>
      <c r="U4" t="n">
        <v>0.5600000000000001</v>
      </c>
      <c r="V4" t="n">
        <v>0.88</v>
      </c>
      <c r="W4" t="n">
        <v>2.99</v>
      </c>
      <c r="X4" t="n">
        <v>0.59</v>
      </c>
      <c r="Y4" t="n">
        <v>0.5</v>
      </c>
      <c r="Z4" t="n">
        <v>10</v>
      </c>
      <c r="AA4" t="n">
        <v>424.0811189236171</v>
      </c>
      <c r="AB4" t="n">
        <v>580.2464960498361</v>
      </c>
      <c r="AC4" t="n">
        <v>524.8685848479109</v>
      </c>
      <c r="AD4" t="n">
        <v>424081.1189236171</v>
      </c>
      <c r="AE4" t="n">
        <v>580246.496049836</v>
      </c>
      <c r="AF4" t="n">
        <v>2.681027140558986e-06</v>
      </c>
      <c r="AG4" t="n">
        <v>17.07465277777778</v>
      </c>
      <c r="AH4" t="n">
        <v>524868.5848479109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5.1535</v>
      </c>
      <c r="E5" t="n">
        <v>19.4</v>
      </c>
      <c r="F5" t="n">
        <v>17.2</v>
      </c>
      <c r="G5" t="n">
        <v>44.88</v>
      </c>
      <c r="H5" t="n">
        <v>0.93</v>
      </c>
      <c r="I5" t="n">
        <v>23</v>
      </c>
      <c r="J5" t="n">
        <v>75.06999999999999</v>
      </c>
      <c r="K5" t="n">
        <v>32.27</v>
      </c>
      <c r="L5" t="n">
        <v>4</v>
      </c>
      <c r="M5" t="n">
        <v>21</v>
      </c>
      <c r="N5" t="n">
        <v>8.800000000000001</v>
      </c>
      <c r="O5" t="n">
        <v>9492.549999999999</v>
      </c>
      <c r="P5" t="n">
        <v>119.75</v>
      </c>
      <c r="Q5" t="n">
        <v>183.26</v>
      </c>
      <c r="R5" t="n">
        <v>42.14</v>
      </c>
      <c r="S5" t="n">
        <v>26.24</v>
      </c>
      <c r="T5" t="n">
        <v>7011.27</v>
      </c>
      <c r="U5" t="n">
        <v>0.62</v>
      </c>
      <c r="V5" t="n">
        <v>0.88</v>
      </c>
      <c r="W5" t="n">
        <v>2.98</v>
      </c>
      <c r="X5" t="n">
        <v>0.45</v>
      </c>
      <c r="Y5" t="n">
        <v>0.5</v>
      </c>
      <c r="Z5" t="n">
        <v>10</v>
      </c>
      <c r="AA5" t="n">
        <v>418.2337796713417</v>
      </c>
      <c r="AB5" t="n">
        <v>572.2459085184713</v>
      </c>
      <c r="AC5" t="n">
        <v>517.6315621616445</v>
      </c>
      <c r="AD5" t="n">
        <v>418233.7796713416</v>
      </c>
      <c r="AE5" t="n">
        <v>572245.9085184713</v>
      </c>
      <c r="AF5" t="n">
        <v>2.718212348784328e-06</v>
      </c>
      <c r="AG5" t="n">
        <v>16.84027777777778</v>
      </c>
      <c r="AH5" t="n">
        <v>517631.5621616445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5.2053</v>
      </c>
      <c r="E6" t="n">
        <v>19.21</v>
      </c>
      <c r="F6" t="n">
        <v>17.09</v>
      </c>
      <c r="G6" t="n">
        <v>56.96</v>
      </c>
      <c r="H6" t="n">
        <v>1.15</v>
      </c>
      <c r="I6" t="n">
        <v>18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117.32</v>
      </c>
      <c r="Q6" t="n">
        <v>183.27</v>
      </c>
      <c r="R6" t="n">
        <v>38.55</v>
      </c>
      <c r="S6" t="n">
        <v>26.24</v>
      </c>
      <c r="T6" t="n">
        <v>5241.66</v>
      </c>
      <c r="U6" t="n">
        <v>0.68</v>
      </c>
      <c r="V6" t="n">
        <v>0.89</v>
      </c>
      <c r="W6" t="n">
        <v>2.97</v>
      </c>
      <c r="X6" t="n">
        <v>0.33</v>
      </c>
      <c r="Y6" t="n">
        <v>0.5</v>
      </c>
      <c r="Z6" t="n">
        <v>10</v>
      </c>
      <c r="AA6" t="n">
        <v>413.5260122598931</v>
      </c>
      <c r="AB6" t="n">
        <v>565.8045334540873</v>
      </c>
      <c r="AC6" t="n">
        <v>511.8049428928787</v>
      </c>
      <c r="AD6" t="n">
        <v>413526.0122598931</v>
      </c>
      <c r="AE6" t="n">
        <v>565804.5334540873</v>
      </c>
      <c r="AF6" t="n">
        <v>2.745534246459117e-06</v>
      </c>
      <c r="AG6" t="n">
        <v>16.67534722222222</v>
      </c>
      <c r="AH6" t="n">
        <v>511804.9428928787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5.2325</v>
      </c>
      <c r="E7" t="n">
        <v>19.11</v>
      </c>
      <c r="F7" t="n">
        <v>17.03</v>
      </c>
      <c r="G7" t="n">
        <v>68.14</v>
      </c>
      <c r="H7" t="n">
        <v>1.36</v>
      </c>
      <c r="I7" t="n">
        <v>15</v>
      </c>
      <c r="J7" t="n">
        <v>77.45</v>
      </c>
      <c r="K7" t="n">
        <v>32.27</v>
      </c>
      <c r="L7" t="n">
        <v>6</v>
      </c>
      <c r="M7" t="n">
        <v>13</v>
      </c>
      <c r="N7" t="n">
        <v>9.18</v>
      </c>
      <c r="O7" t="n">
        <v>9786.190000000001</v>
      </c>
      <c r="P7" t="n">
        <v>115.64</v>
      </c>
      <c r="Q7" t="n">
        <v>183.27</v>
      </c>
      <c r="R7" t="n">
        <v>37.04</v>
      </c>
      <c r="S7" t="n">
        <v>26.24</v>
      </c>
      <c r="T7" t="n">
        <v>4499.85</v>
      </c>
      <c r="U7" t="n">
        <v>0.71</v>
      </c>
      <c r="V7" t="n">
        <v>0.89</v>
      </c>
      <c r="W7" t="n">
        <v>2.96</v>
      </c>
      <c r="X7" t="n">
        <v>0.28</v>
      </c>
      <c r="Y7" t="n">
        <v>0.5</v>
      </c>
      <c r="Z7" t="n">
        <v>10</v>
      </c>
      <c r="AA7" t="n">
        <v>410.6639565380889</v>
      </c>
      <c r="AB7" t="n">
        <v>561.8885425505277</v>
      </c>
      <c r="AC7" t="n">
        <v>508.262688665027</v>
      </c>
      <c r="AD7" t="n">
        <v>410663.9565380889</v>
      </c>
      <c r="AE7" t="n">
        <v>561888.5425505277</v>
      </c>
      <c r="AF7" t="n">
        <v>2.759880879987192e-06</v>
      </c>
      <c r="AG7" t="n">
        <v>16.58854166666667</v>
      </c>
      <c r="AH7" t="n">
        <v>508262.688665027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17.01</v>
      </c>
      <c r="G8" t="n">
        <v>78.5</v>
      </c>
      <c r="H8" t="n">
        <v>1.56</v>
      </c>
      <c r="I8" t="n">
        <v>13</v>
      </c>
      <c r="J8" t="n">
        <v>78.65000000000001</v>
      </c>
      <c r="K8" t="n">
        <v>32.27</v>
      </c>
      <c r="L8" t="n">
        <v>7</v>
      </c>
      <c r="M8" t="n">
        <v>11</v>
      </c>
      <c r="N8" t="n">
        <v>9.380000000000001</v>
      </c>
      <c r="O8" t="n">
        <v>9933.52</v>
      </c>
      <c r="P8" t="n">
        <v>114.19</v>
      </c>
      <c r="Q8" t="n">
        <v>183.27</v>
      </c>
      <c r="R8" t="n">
        <v>36.2</v>
      </c>
      <c r="S8" t="n">
        <v>26.24</v>
      </c>
      <c r="T8" t="n">
        <v>4092.63</v>
      </c>
      <c r="U8" t="n">
        <v>0.72</v>
      </c>
      <c r="V8" t="n">
        <v>0.89</v>
      </c>
      <c r="W8" t="n">
        <v>2.96</v>
      </c>
      <c r="X8" t="n">
        <v>0.25</v>
      </c>
      <c r="Y8" t="n">
        <v>0.5</v>
      </c>
      <c r="Z8" t="n">
        <v>10</v>
      </c>
      <c r="AA8" t="n">
        <v>408.577357196309</v>
      </c>
      <c r="AB8" t="n">
        <v>559.0335652768382</v>
      </c>
      <c r="AC8" t="n">
        <v>505.6801864153528</v>
      </c>
      <c r="AD8" t="n">
        <v>408577.357196309</v>
      </c>
      <c r="AE8" t="n">
        <v>559033.5652768383</v>
      </c>
      <c r="AF8" t="n">
        <v>2.768109096275352e-06</v>
      </c>
      <c r="AG8" t="n">
        <v>16.53645833333333</v>
      </c>
      <c r="AH8" t="n">
        <v>505680.1864153527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5.2706</v>
      </c>
      <c r="E9" t="n">
        <v>18.97</v>
      </c>
      <c r="F9" t="n">
        <v>16.96</v>
      </c>
      <c r="G9" t="n">
        <v>92.5</v>
      </c>
      <c r="H9" t="n">
        <v>1.75</v>
      </c>
      <c r="I9" t="n">
        <v>11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111.26</v>
      </c>
      <c r="Q9" t="n">
        <v>183.28</v>
      </c>
      <c r="R9" t="n">
        <v>34.54</v>
      </c>
      <c r="S9" t="n">
        <v>26.24</v>
      </c>
      <c r="T9" t="n">
        <v>3271.15</v>
      </c>
      <c r="U9" t="n">
        <v>0.76</v>
      </c>
      <c r="V9" t="n">
        <v>0.9</v>
      </c>
      <c r="W9" t="n">
        <v>2.96</v>
      </c>
      <c r="X9" t="n">
        <v>0.2</v>
      </c>
      <c r="Y9" t="n">
        <v>0.5</v>
      </c>
      <c r="Z9" t="n">
        <v>10</v>
      </c>
      <c r="AA9" t="n">
        <v>395.6898155470469</v>
      </c>
      <c r="AB9" t="n">
        <v>541.4002622341072</v>
      </c>
      <c r="AC9" t="n">
        <v>489.7297810665237</v>
      </c>
      <c r="AD9" t="n">
        <v>395689.8155470469</v>
      </c>
      <c r="AE9" t="n">
        <v>541400.2622341072</v>
      </c>
      <c r="AF9" t="n">
        <v>2.779976715921738e-06</v>
      </c>
      <c r="AG9" t="n">
        <v>16.46701388888889</v>
      </c>
      <c r="AH9" t="n">
        <v>489729.7810665237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5.2821</v>
      </c>
      <c r="E10" t="n">
        <v>18.93</v>
      </c>
      <c r="F10" t="n">
        <v>16.93</v>
      </c>
      <c r="G10" t="n">
        <v>101.59</v>
      </c>
      <c r="H10" t="n">
        <v>1.94</v>
      </c>
      <c r="I10" t="n">
        <v>10</v>
      </c>
      <c r="J10" t="n">
        <v>81.04000000000001</v>
      </c>
      <c r="K10" t="n">
        <v>32.27</v>
      </c>
      <c r="L10" t="n">
        <v>9</v>
      </c>
      <c r="M10" t="n">
        <v>8</v>
      </c>
      <c r="N10" t="n">
        <v>9.77</v>
      </c>
      <c r="O10" t="n">
        <v>10229.34</v>
      </c>
      <c r="P10" t="n">
        <v>110.29</v>
      </c>
      <c r="Q10" t="n">
        <v>183.26</v>
      </c>
      <c r="R10" t="n">
        <v>33.58</v>
      </c>
      <c r="S10" t="n">
        <v>26.24</v>
      </c>
      <c r="T10" t="n">
        <v>2796.55</v>
      </c>
      <c r="U10" t="n">
        <v>0.78</v>
      </c>
      <c r="V10" t="n">
        <v>0.9</v>
      </c>
      <c r="W10" t="n">
        <v>2.96</v>
      </c>
      <c r="X10" t="n">
        <v>0.18</v>
      </c>
      <c r="Y10" t="n">
        <v>0.5</v>
      </c>
      <c r="Z10" t="n">
        <v>10</v>
      </c>
      <c r="AA10" t="n">
        <v>394.2281952299514</v>
      </c>
      <c r="AB10" t="n">
        <v>539.4004088341198</v>
      </c>
      <c r="AC10" t="n">
        <v>487.9207908682192</v>
      </c>
      <c r="AD10" t="n">
        <v>394228.1952299515</v>
      </c>
      <c r="AE10" t="n">
        <v>539400.4088341198</v>
      </c>
      <c r="AF10" t="n">
        <v>2.786042388185446e-06</v>
      </c>
      <c r="AG10" t="n">
        <v>16.43229166666667</v>
      </c>
      <c r="AH10" t="n">
        <v>487920.7908682192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5.2905</v>
      </c>
      <c r="E11" t="n">
        <v>18.9</v>
      </c>
      <c r="F11" t="n">
        <v>16.92</v>
      </c>
      <c r="G11" t="n">
        <v>112.79</v>
      </c>
      <c r="H11" t="n">
        <v>2.13</v>
      </c>
      <c r="I11" t="n">
        <v>9</v>
      </c>
      <c r="J11" t="n">
        <v>82.25</v>
      </c>
      <c r="K11" t="n">
        <v>32.27</v>
      </c>
      <c r="L11" t="n">
        <v>10</v>
      </c>
      <c r="M11" t="n">
        <v>7</v>
      </c>
      <c r="N11" t="n">
        <v>9.98</v>
      </c>
      <c r="O11" t="n">
        <v>10377.72</v>
      </c>
      <c r="P11" t="n">
        <v>107.85</v>
      </c>
      <c r="Q11" t="n">
        <v>183.26</v>
      </c>
      <c r="R11" t="n">
        <v>33.33</v>
      </c>
      <c r="S11" t="n">
        <v>26.24</v>
      </c>
      <c r="T11" t="n">
        <v>2676.71</v>
      </c>
      <c r="U11" t="n">
        <v>0.79</v>
      </c>
      <c r="V11" t="n">
        <v>0.9</v>
      </c>
      <c r="W11" t="n">
        <v>2.95</v>
      </c>
      <c r="X11" t="n">
        <v>0.16</v>
      </c>
      <c r="Y11" t="n">
        <v>0.5</v>
      </c>
      <c r="Z11" t="n">
        <v>10</v>
      </c>
      <c r="AA11" t="n">
        <v>391.4212051020633</v>
      </c>
      <c r="AB11" t="n">
        <v>535.5597611054786</v>
      </c>
      <c r="AC11" t="n">
        <v>484.4466891684165</v>
      </c>
      <c r="AD11" t="n">
        <v>391421.2051020632</v>
      </c>
      <c r="AE11" t="n">
        <v>535559.7611054786</v>
      </c>
      <c r="AF11" t="n">
        <v>2.790472966186763e-06</v>
      </c>
      <c r="AG11" t="n">
        <v>16.40625</v>
      </c>
      <c r="AH11" t="n">
        <v>484446.6891684165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5.304</v>
      </c>
      <c r="E12" t="n">
        <v>18.85</v>
      </c>
      <c r="F12" t="n">
        <v>16.89</v>
      </c>
      <c r="G12" t="n">
        <v>126.64</v>
      </c>
      <c r="H12" t="n">
        <v>2.31</v>
      </c>
      <c r="I12" t="n">
        <v>8</v>
      </c>
      <c r="J12" t="n">
        <v>83.45</v>
      </c>
      <c r="K12" t="n">
        <v>32.27</v>
      </c>
      <c r="L12" t="n">
        <v>11</v>
      </c>
      <c r="M12" t="n">
        <v>6</v>
      </c>
      <c r="N12" t="n">
        <v>10.18</v>
      </c>
      <c r="O12" t="n">
        <v>10526.45</v>
      </c>
      <c r="P12" t="n">
        <v>105.85</v>
      </c>
      <c r="Q12" t="n">
        <v>183.26</v>
      </c>
      <c r="R12" t="n">
        <v>32.29</v>
      </c>
      <c r="S12" t="n">
        <v>26.24</v>
      </c>
      <c r="T12" t="n">
        <v>2159.81</v>
      </c>
      <c r="U12" t="n">
        <v>0.8100000000000001</v>
      </c>
      <c r="V12" t="n">
        <v>0.9</v>
      </c>
      <c r="W12" t="n">
        <v>2.95</v>
      </c>
      <c r="X12" t="n">
        <v>0.13</v>
      </c>
      <c r="Y12" t="n">
        <v>0.5</v>
      </c>
      <c r="Z12" t="n">
        <v>10</v>
      </c>
      <c r="AA12" t="n">
        <v>388.8560835294477</v>
      </c>
      <c r="AB12" t="n">
        <v>532.050048604649</v>
      </c>
      <c r="AC12" t="n">
        <v>481.2719387027536</v>
      </c>
      <c r="AD12" t="n">
        <v>388856.0835294477</v>
      </c>
      <c r="AE12" t="n">
        <v>532050.0486046489</v>
      </c>
      <c r="AF12" t="n">
        <v>2.797593537974594e-06</v>
      </c>
      <c r="AG12" t="n">
        <v>16.36284722222222</v>
      </c>
      <c r="AH12" t="n">
        <v>481271.9387027536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5.3017</v>
      </c>
      <c r="E13" t="n">
        <v>18.86</v>
      </c>
      <c r="F13" t="n">
        <v>16.89</v>
      </c>
      <c r="G13" t="n">
        <v>126.7</v>
      </c>
      <c r="H13" t="n">
        <v>2.48</v>
      </c>
      <c r="I13" t="n">
        <v>8</v>
      </c>
      <c r="J13" t="n">
        <v>84.66</v>
      </c>
      <c r="K13" t="n">
        <v>32.27</v>
      </c>
      <c r="L13" t="n">
        <v>12</v>
      </c>
      <c r="M13" t="n">
        <v>2</v>
      </c>
      <c r="N13" t="n">
        <v>10.39</v>
      </c>
      <c r="O13" t="n">
        <v>10675.53</v>
      </c>
      <c r="P13" t="n">
        <v>105.18</v>
      </c>
      <c r="Q13" t="n">
        <v>183.27</v>
      </c>
      <c r="R13" t="n">
        <v>32.37</v>
      </c>
      <c r="S13" t="n">
        <v>26.24</v>
      </c>
      <c r="T13" t="n">
        <v>2200.63</v>
      </c>
      <c r="U13" t="n">
        <v>0.8100000000000001</v>
      </c>
      <c r="V13" t="n">
        <v>0.9</v>
      </c>
      <c r="W13" t="n">
        <v>2.96</v>
      </c>
      <c r="X13" t="n">
        <v>0.14</v>
      </c>
      <c r="Y13" t="n">
        <v>0.5</v>
      </c>
      <c r="Z13" t="n">
        <v>10</v>
      </c>
      <c r="AA13" t="n">
        <v>388.2385773704704</v>
      </c>
      <c r="AB13" t="n">
        <v>531.2051494354871</v>
      </c>
      <c r="AC13" t="n">
        <v>480.5076755244732</v>
      </c>
      <c r="AD13" t="n">
        <v>388238.5773704704</v>
      </c>
      <c r="AE13" t="n">
        <v>531205.1494354871</v>
      </c>
      <c r="AF13" t="n">
        <v>2.796380403521853e-06</v>
      </c>
      <c r="AG13" t="n">
        <v>16.37152777777778</v>
      </c>
      <c r="AH13" t="n">
        <v>480507.6755244732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5.2999</v>
      </c>
      <c r="E14" t="n">
        <v>18.87</v>
      </c>
      <c r="F14" t="n">
        <v>16.9</v>
      </c>
      <c r="G14" t="n">
        <v>126.75</v>
      </c>
      <c r="H14" t="n">
        <v>2.65</v>
      </c>
      <c r="I14" t="n">
        <v>8</v>
      </c>
      <c r="J14" t="n">
        <v>85.87</v>
      </c>
      <c r="K14" t="n">
        <v>32.27</v>
      </c>
      <c r="L14" t="n">
        <v>13</v>
      </c>
      <c r="M14" t="n">
        <v>1</v>
      </c>
      <c r="N14" t="n">
        <v>10.6</v>
      </c>
      <c r="O14" t="n">
        <v>10824.97</v>
      </c>
      <c r="P14" t="n">
        <v>105.89</v>
      </c>
      <c r="Q14" t="n">
        <v>183.26</v>
      </c>
      <c r="R14" t="n">
        <v>32.5</v>
      </c>
      <c r="S14" t="n">
        <v>26.24</v>
      </c>
      <c r="T14" t="n">
        <v>2265.78</v>
      </c>
      <c r="U14" t="n">
        <v>0.8100000000000001</v>
      </c>
      <c r="V14" t="n">
        <v>0.9</v>
      </c>
      <c r="W14" t="n">
        <v>2.96</v>
      </c>
      <c r="X14" t="n">
        <v>0.14</v>
      </c>
      <c r="Y14" t="n">
        <v>0.5</v>
      </c>
      <c r="Z14" t="n">
        <v>10</v>
      </c>
      <c r="AA14" t="n">
        <v>389.0539275526496</v>
      </c>
      <c r="AB14" t="n">
        <v>532.3207475254561</v>
      </c>
      <c r="AC14" t="n">
        <v>481.5168024984873</v>
      </c>
      <c r="AD14" t="n">
        <v>389053.9275526496</v>
      </c>
      <c r="AE14" t="n">
        <v>532320.7475254561</v>
      </c>
      <c r="AF14" t="n">
        <v>2.795430993950142e-06</v>
      </c>
      <c r="AG14" t="n">
        <v>16.38020833333333</v>
      </c>
      <c r="AH14" t="n">
        <v>481516.8024984873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5.3002</v>
      </c>
      <c r="E15" t="n">
        <v>18.87</v>
      </c>
      <c r="F15" t="n">
        <v>16.9</v>
      </c>
      <c r="G15" t="n">
        <v>126.74</v>
      </c>
      <c r="H15" t="n">
        <v>2.82</v>
      </c>
      <c r="I15" t="n">
        <v>8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106.68</v>
      </c>
      <c r="Q15" t="n">
        <v>183.26</v>
      </c>
      <c r="R15" t="n">
        <v>32.41</v>
      </c>
      <c r="S15" t="n">
        <v>26.24</v>
      </c>
      <c r="T15" t="n">
        <v>2221.59</v>
      </c>
      <c r="U15" t="n">
        <v>0.8100000000000001</v>
      </c>
      <c r="V15" t="n">
        <v>0.9</v>
      </c>
      <c r="W15" t="n">
        <v>2.96</v>
      </c>
      <c r="X15" t="n">
        <v>0.14</v>
      </c>
      <c r="Y15" t="n">
        <v>0.5</v>
      </c>
      <c r="Z15" t="n">
        <v>10</v>
      </c>
      <c r="AA15" t="n">
        <v>389.8558840212934</v>
      </c>
      <c r="AB15" t="n">
        <v>533.418019745677</v>
      </c>
      <c r="AC15" t="n">
        <v>482.5093525980416</v>
      </c>
      <c r="AD15" t="n">
        <v>389855.8840212934</v>
      </c>
      <c r="AE15" t="n">
        <v>533418.019745677</v>
      </c>
      <c r="AF15" t="n">
        <v>2.795589228878761e-06</v>
      </c>
      <c r="AG15" t="n">
        <v>16.38020833333333</v>
      </c>
      <c r="AH15" t="n">
        <v>482509.3525980416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4.919</v>
      </c>
      <c r="E2" t="n">
        <v>20.33</v>
      </c>
      <c r="F2" t="n">
        <v>17.95</v>
      </c>
      <c r="G2" t="n">
        <v>17.66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83.41</v>
      </c>
      <c r="Q2" t="n">
        <v>183.28</v>
      </c>
      <c r="R2" t="n">
        <v>65.41</v>
      </c>
      <c r="S2" t="n">
        <v>26.24</v>
      </c>
      <c r="T2" t="n">
        <v>18456.22</v>
      </c>
      <c r="U2" t="n">
        <v>0.4</v>
      </c>
      <c r="V2" t="n">
        <v>0.85</v>
      </c>
      <c r="W2" t="n">
        <v>3.04</v>
      </c>
      <c r="X2" t="n">
        <v>1.2</v>
      </c>
      <c r="Y2" t="n">
        <v>0.5</v>
      </c>
      <c r="Z2" t="n">
        <v>10</v>
      </c>
      <c r="AA2" t="n">
        <v>368.2728035189082</v>
      </c>
      <c r="AB2" t="n">
        <v>503.8870968240033</v>
      </c>
      <c r="AC2" t="n">
        <v>455.7968195131018</v>
      </c>
      <c r="AD2" t="n">
        <v>368272.8035189082</v>
      </c>
      <c r="AE2" t="n">
        <v>503887.0968240033</v>
      </c>
      <c r="AF2" t="n">
        <v>2.986814892447617e-06</v>
      </c>
      <c r="AG2" t="n">
        <v>17.64756944444444</v>
      </c>
      <c r="AH2" t="n">
        <v>455796.8195131018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5.1703</v>
      </c>
      <c r="E3" t="n">
        <v>19.34</v>
      </c>
      <c r="F3" t="n">
        <v>17.32</v>
      </c>
      <c r="G3" t="n">
        <v>35.84</v>
      </c>
      <c r="H3" t="n">
        <v>0.84</v>
      </c>
      <c r="I3" t="n">
        <v>29</v>
      </c>
      <c r="J3" t="n">
        <v>40.89</v>
      </c>
      <c r="K3" t="n">
        <v>19.54</v>
      </c>
      <c r="L3" t="n">
        <v>2</v>
      </c>
      <c r="M3" t="n">
        <v>27</v>
      </c>
      <c r="N3" t="n">
        <v>4.35</v>
      </c>
      <c r="O3" t="n">
        <v>5277.26</v>
      </c>
      <c r="P3" t="n">
        <v>77.55</v>
      </c>
      <c r="Q3" t="n">
        <v>183.27</v>
      </c>
      <c r="R3" t="n">
        <v>45.84</v>
      </c>
      <c r="S3" t="n">
        <v>26.24</v>
      </c>
      <c r="T3" t="n">
        <v>8829.120000000001</v>
      </c>
      <c r="U3" t="n">
        <v>0.57</v>
      </c>
      <c r="V3" t="n">
        <v>0.88</v>
      </c>
      <c r="W3" t="n">
        <v>2.99</v>
      </c>
      <c r="X3" t="n">
        <v>0.5600000000000001</v>
      </c>
      <c r="Y3" t="n">
        <v>0.5</v>
      </c>
      <c r="Z3" t="n">
        <v>10</v>
      </c>
      <c r="AA3" t="n">
        <v>345.2635782429727</v>
      </c>
      <c r="AB3" t="n">
        <v>472.404859706091</v>
      </c>
      <c r="AC3" t="n">
        <v>427.3192029201257</v>
      </c>
      <c r="AD3" t="n">
        <v>345263.5782429727</v>
      </c>
      <c r="AE3" t="n">
        <v>472404.8597060911</v>
      </c>
      <c r="AF3" t="n">
        <v>3.139404154995307e-06</v>
      </c>
      <c r="AG3" t="n">
        <v>16.78819444444444</v>
      </c>
      <c r="AH3" t="n">
        <v>427319.2029201257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5.2562</v>
      </c>
      <c r="E4" t="n">
        <v>19.02</v>
      </c>
      <c r="F4" t="n">
        <v>17.12</v>
      </c>
      <c r="G4" t="n">
        <v>54.05</v>
      </c>
      <c r="H4" t="n">
        <v>1.22</v>
      </c>
      <c r="I4" t="n">
        <v>19</v>
      </c>
      <c r="J4" t="n">
        <v>42.01</v>
      </c>
      <c r="K4" t="n">
        <v>19.54</v>
      </c>
      <c r="L4" t="n">
        <v>3</v>
      </c>
      <c r="M4" t="n">
        <v>17</v>
      </c>
      <c r="N4" t="n">
        <v>4.46</v>
      </c>
      <c r="O4" t="n">
        <v>5414.79</v>
      </c>
      <c r="P4" t="n">
        <v>73.42</v>
      </c>
      <c r="Q4" t="n">
        <v>183.28</v>
      </c>
      <c r="R4" t="n">
        <v>39.49</v>
      </c>
      <c r="S4" t="n">
        <v>26.24</v>
      </c>
      <c r="T4" t="n">
        <v>5705.33</v>
      </c>
      <c r="U4" t="n">
        <v>0.66</v>
      </c>
      <c r="V4" t="n">
        <v>0.89</v>
      </c>
      <c r="W4" t="n">
        <v>2.97</v>
      </c>
      <c r="X4" t="n">
        <v>0.36</v>
      </c>
      <c r="Y4" t="n">
        <v>0.5</v>
      </c>
      <c r="Z4" t="n">
        <v>10</v>
      </c>
      <c r="AA4" t="n">
        <v>338.4802211032468</v>
      </c>
      <c r="AB4" t="n">
        <v>463.1235712069218</v>
      </c>
      <c r="AC4" t="n">
        <v>418.923707568947</v>
      </c>
      <c r="AD4" t="n">
        <v>338480.2211032468</v>
      </c>
      <c r="AE4" t="n">
        <v>463123.5712069218</v>
      </c>
      <c r="AF4" t="n">
        <v>3.191562601683912e-06</v>
      </c>
      <c r="AG4" t="n">
        <v>16.51041666666667</v>
      </c>
      <c r="AH4" t="n">
        <v>418923.707568947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5.3013</v>
      </c>
      <c r="E5" t="n">
        <v>18.86</v>
      </c>
      <c r="F5" t="n">
        <v>17.01</v>
      </c>
      <c r="G5" t="n">
        <v>72.90000000000001</v>
      </c>
      <c r="H5" t="n">
        <v>1.59</v>
      </c>
      <c r="I5" t="n">
        <v>14</v>
      </c>
      <c r="J5" t="n">
        <v>43.13</v>
      </c>
      <c r="K5" t="n">
        <v>19.54</v>
      </c>
      <c r="L5" t="n">
        <v>4</v>
      </c>
      <c r="M5" t="n">
        <v>7</v>
      </c>
      <c r="N5" t="n">
        <v>4.58</v>
      </c>
      <c r="O5" t="n">
        <v>5552.61</v>
      </c>
      <c r="P5" t="n">
        <v>69.79000000000001</v>
      </c>
      <c r="Q5" t="n">
        <v>183.29</v>
      </c>
      <c r="R5" t="n">
        <v>35.95</v>
      </c>
      <c r="S5" t="n">
        <v>26.24</v>
      </c>
      <c r="T5" t="n">
        <v>3960.53</v>
      </c>
      <c r="U5" t="n">
        <v>0.73</v>
      </c>
      <c r="V5" t="n">
        <v>0.89</v>
      </c>
      <c r="W5" t="n">
        <v>2.97</v>
      </c>
      <c r="X5" t="n">
        <v>0.25</v>
      </c>
      <c r="Y5" t="n">
        <v>0.5</v>
      </c>
      <c r="Z5" t="n">
        <v>10</v>
      </c>
      <c r="AA5" t="n">
        <v>325.0924671631367</v>
      </c>
      <c r="AB5" t="n">
        <v>444.8058556400436</v>
      </c>
      <c r="AC5" t="n">
        <v>402.3542090666964</v>
      </c>
      <c r="AD5" t="n">
        <v>325092.4671631368</v>
      </c>
      <c r="AE5" t="n">
        <v>444805.8556400436</v>
      </c>
      <c r="AF5" t="n">
        <v>3.218947304194461e-06</v>
      </c>
      <c r="AG5" t="n">
        <v>16.37152777777778</v>
      </c>
      <c r="AH5" t="n">
        <v>402354.2090666964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5.2958</v>
      </c>
      <c r="E6" t="n">
        <v>18.88</v>
      </c>
      <c r="F6" t="n">
        <v>17.03</v>
      </c>
      <c r="G6" t="n">
        <v>72.98</v>
      </c>
      <c r="H6" t="n">
        <v>1.94</v>
      </c>
      <c r="I6" t="n">
        <v>14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70.90000000000001</v>
      </c>
      <c r="Q6" t="n">
        <v>183.29</v>
      </c>
      <c r="R6" t="n">
        <v>36.23</v>
      </c>
      <c r="S6" t="n">
        <v>26.24</v>
      </c>
      <c r="T6" t="n">
        <v>4103.84</v>
      </c>
      <c r="U6" t="n">
        <v>0.72</v>
      </c>
      <c r="V6" t="n">
        <v>0.89</v>
      </c>
      <c r="W6" t="n">
        <v>2.98</v>
      </c>
      <c r="X6" t="n">
        <v>0.27</v>
      </c>
      <c r="Y6" t="n">
        <v>0.5</v>
      </c>
      <c r="Z6" t="n">
        <v>10</v>
      </c>
      <c r="AA6" t="n">
        <v>326.3974010267911</v>
      </c>
      <c r="AB6" t="n">
        <v>446.5913237219145</v>
      </c>
      <c r="AC6" t="n">
        <v>403.9692745807537</v>
      </c>
      <c r="AD6" t="n">
        <v>326397.4010267911</v>
      </c>
      <c r="AE6" t="n">
        <v>446591.3237219146</v>
      </c>
      <c r="AF6" t="n">
        <v>3.215607706327321e-06</v>
      </c>
      <c r="AG6" t="n">
        <v>16.38888888888889</v>
      </c>
      <c r="AH6" t="n">
        <v>403969.2745807538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3.6746</v>
      </c>
      <c r="E2" t="n">
        <v>27.21</v>
      </c>
      <c r="F2" t="n">
        <v>20.16</v>
      </c>
      <c r="G2" t="n">
        <v>7.24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230.96</v>
      </c>
      <c r="Q2" t="n">
        <v>183.38</v>
      </c>
      <c r="R2" t="n">
        <v>133.95</v>
      </c>
      <c r="S2" t="n">
        <v>26.24</v>
      </c>
      <c r="T2" t="n">
        <v>52194.99</v>
      </c>
      <c r="U2" t="n">
        <v>0.2</v>
      </c>
      <c r="V2" t="n">
        <v>0.75</v>
      </c>
      <c r="W2" t="n">
        <v>3.21</v>
      </c>
      <c r="X2" t="n">
        <v>3.4</v>
      </c>
      <c r="Y2" t="n">
        <v>0.5</v>
      </c>
      <c r="Z2" t="n">
        <v>10</v>
      </c>
      <c r="AA2" t="n">
        <v>831.459770512509</v>
      </c>
      <c r="AB2" t="n">
        <v>1137.639939431446</v>
      </c>
      <c r="AC2" t="n">
        <v>1029.065180299791</v>
      </c>
      <c r="AD2" t="n">
        <v>831459.7705125089</v>
      </c>
      <c r="AE2" t="n">
        <v>1137639.939431446</v>
      </c>
      <c r="AF2" t="n">
        <v>1.589444140116178e-06</v>
      </c>
      <c r="AG2" t="n">
        <v>23.61979166666667</v>
      </c>
      <c r="AH2" t="n">
        <v>1029065.180299791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4.4066</v>
      </c>
      <c r="E3" t="n">
        <v>22.69</v>
      </c>
      <c r="F3" t="n">
        <v>18.27</v>
      </c>
      <c r="G3" t="n">
        <v>14.42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208.8</v>
      </c>
      <c r="Q3" t="n">
        <v>183.28</v>
      </c>
      <c r="R3" t="n">
        <v>75.42</v>
      </c>
      <c r="S3" t="n">
        <v>26.24</v>
      </c>
      <c r="T3" t="n">
        <v>23387.47</v>
      </c>
      <c r="U3" t="n">
        <v>0.35</v>
      </c>
      <c r="V3" t="n">
        <v>0.83</v>
      </c>
      <c r="W3" t="n">
        <v>3.06</v>
      </c>
      <c r="X3" t="n">
        <v>1.51</v>
      </c>
      <c r="Y3" t="n">
        <v>0.5</v>
      </c>
      <c r="Z3" t="n">
        <v>10</v>
      </c>
      <c r="AA3" t="n">
        <v>655.9245319824577</v>
      </c>
      <c r="AB3" t="n">
        <v>897.4648820064547</v>
      </c>
      <c r="AC3" t="n">
        <v>811.8120932676308</v>
      </c>
      <c r="AD3" t="n">
        <v>655924.5319824576</v>
      </c>
      <c r="AE3" t="n">
        <v>897464.8820064546</v>
      </c>
      <c r="AF3" t="n">
        <v>1.906069925389417e-06</v>
      </c>
      <c r="AG3" t="n">
        <v>19.69618055555556</v>
      </c>
      <c r="AH3" t="n">
        <v>811812.0932676308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4.6733</v>
      </c>
      <c r="E4" t="n">
        <v>21.4</v>
      </c>
      <c r="F4" t="n">
        <v>17.73</v>
      </c>
      <c r="G4" t="n">
        <v>21.27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202.03</v>
      </c>
      <c r="Q4" t="n">
        <v>183.28</v>
      </c>
      <c r="R4" t="n">
        <v>58.61</v>
      </c>
      <c r="S4" t="n">
        <v>26.24</v>
      </c>
      <c r="T4" t="n">
        <v>15112.08</v>
      </c>
      <c r="U4" t="n">
        <v>0.45</v>
      </c>
      <c r="V4" t="n">
        <v>0.86</v>
      </c>
      <c r="W4" t="n">
        <v>3.01</v>
      </c>
      <c r="X4" t="n">
        <v>0.97</v>
      </c>
      <c r="Y4" t="n">
        <v>0.5</v>
      </c>
      <c r="Z4" t="n">
        <v>10</v>
      </c>
      <c r="AA4" t="n">
        <v>614.9551001196933</v>
      </c>
      <c r="AB4" t="n">
        <v>841.40869788805</v>
      </c>
      <c r="AC4" t="n">
        <v>761.1058326861381</v>
      </c>
      <c r="AD4" t="n">
        <v>614955.1001196933</v>
      </c>
      <c r="AE4" t="n">
        <v>841408.69788805</v>
      </c>
      <c r="AF4" t="n">
        <v>2.021430713548396e-06</v>
      </c>
      <c r="AG4" t="n">
        <v>18.57638888888889</v>
      </c>
      <c r="AH4" t="n">
        <v>761105.8326861381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4.8153</v>
      </c>
      <c r="E5" t="n">
        <v>20.77</v>
      </c>
      <c r="F5" t="n">
        <v>17.47</v>
      </c>
      <c r="G5" t="n">
        <v>28.33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198.77</v>
      </c>
      <c r="Q5" t="n">
        <v>183.27</v>
      </c>
      <c r="R5" t="n">
        <v>50.56</v>
      </c>
      <c r="S5" t="n">
        <v>26.24</v>
      </c>
      <c r="T5" t="n">
        <v>11150.99</v>
      </c>
      <c r="U5" t="n">
        <v>0.52</v>
      </c>
      <c r="V5" t="n">
        <v>0.87</v>
      </c>
      <c r="W5" t="n">
        <v>2.99</v>
      </c>
      <c r="X5" t="n">
        <v>0.71</v>
      </c>
      <c r="Y5" t="n">
        <v>0.5</v>
      </c>
      <c r="Z5" t="n">
        <v>10</v>
      </c>
      <c r="AA5" t="n">
        <v>590.518574578393</v>
      </c>
      <c r="AB5" t="n">
        <v>807.9735655790219</v>
      </c>
      <c r="AC5" t="n">
        <v>730.8617024781807</v>
      </c>
      <c r="AD5" t="n">
        <v>590518.574578393</v>
      </c>
      <c r="AE5" t="n">
        <v>807973.5655790218</v>
      </c>
      <c r="AF5" t="n">
        <v>2.082852655500308e-06</v>
      </c>
      <c r="AG5" t="n">
        <v>18.02951388888889</v>
      </c>
      <c r="AH5" t="n">
        <v>730861.7024781808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4.8943</v>
      </c>
      <c r="E6" t="n">
        <v>20.43</v>
      </c>
      <c r="F6" t="n">
        <v>17.34</v>
      </c>
      <c r="G6" t="n">
        <v>34.67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196.64</v>
      </c>
      <c r="Q6" t="n">
        <v>183.27</v>
      </c>
      <c r="R6" t="n">
        <v>46.12</v>
      </c>
      <c r="S6" t="n">
        <v>26.24</v>
      </c>
      <c r="T6" t="n">
        <v>8965.5</v>
      </c>
      <c r="U6" t="n">
        <v>0.57</v>
      </c>
      <c r="V6" t="n">
        <v>0.88</v>
      </c>
      <c r="W6" t="n">
        <v>2.99</v>
      </c>
      <c r="X6" t="n">
        <v>0.58</v>
      </c>
      <c r="Y6" t="n">
        <v>0.5</v>
      </c>
      <c r="Z6" t="n">
        <v>10</v>
      </c>
      <c r="AA6" t="n">
        <v>572.610488672228</v>
      </c>
      <c r="AB6" t="n">
        <v>783.4709323932155</v>
      </c>
      <c r="AC6" t="n">
        <v>708.6975662139663</v>
      </c>
      <c r="AD6" t="n">
        <v>572610.4886722281</v>
      </c>
      <c r="AE6" t="n">
        <v>783470.9323932156</v>
      </c>
      <c r="AF6" t="n">
        <v>2.117024017572147e-06</v>
      </c>
      <c r="AG6" t="n">
        <v>17.734375</v>
      </c>
      <c r="AH6" t="n">
        <v>708697.5662139663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4.9538</v>
      </c>
      <c r="E7" t="n">
        <v>20.19</v>
      </c>
      <c r="F7" t="n">
        <v>17.24</v>
      </c>
      <c r="G7" t="n">
        <v>41.37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195.11</v>
      </c>
      <c r="Q7" t="n">
        <v>183.28</v>
      </c>
      <c r="R7" t="n">
        <v>43.39</v>
      </c>
      <c r="S7" t="n">
        <v>26.24</v>
      </c>
      <c r="T7" t="n">
        <v>7626.57</v>
      </c>
      <c r="U7" t="n">
        <v>0.6</v>
      </c>
      <c r="V7" t="n">
        <v>0.88</v>
      </c>
      <c r="W7" t="n">
        <v>2.97</v>
      </c>
      <c r="X7" t="n">
        <v>0.48</v>
      </c>
      <c r="Y7" t="n">
        <v>0.5</v>
      </c>
      <c r="Z7" t="n">
        <v>10</v>
      </c>
      <c r="AA7" t="n">
        <v>566.8267631979759</v>
      </c>
      <c r="AB7" t="n">
        <v>775.5573840393843</v>
      </c>
      <c r="AC7" t="n">
        <v>701.5392758082896</v>
      </c>
      <c r="AD7" t="n">
        <v>566826.7631979759</v>
      </c>
      <c r="AE7" t="n">
        <v>775557.3840393843</v>
      </c>
      <c r="AF7" t="n">
        <v>2.142760676347772e-06</v>
      </c>
      <c r="AG7" t="n">
        <v>17.52604166666667</v>
      </c>
      <c r="AH7" t="n">
        <v>701539.2758082896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4.9988</v>
      </c>
      <c r="E8" t="n">
        <v>20</v>
      </c>
      <c r="F8" t="n">
        <v>17.17</v>
      </c>
      <c r="G8" t="n">
        <v>49.06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193.93</v>
      </c>
      <c r="Q8" t="n">
        <v>183.27</v>
      </c>
      <c r="R8" t="n">
        <v>41.01</v>
      </c>
      <c r="S8" t="n">
        <v>26.24</v>
      </c>
      <c r="T8" t="n">
        <v>6457.67</v>
      </c>
      <c r="U8" t="n">
        <v>0.64</v>
      </c>
      <c r="V8" t="n">
        <v>0.89</v>
      </c>
      <c r="W8" t="n">
        <v>2.98</v>
      </c>
      <c r="X8" t="n">
        <v>0.41</v>
      </c>
      <c r="Y8" t="n">
        <v>0.5</v>
      </c>
      <c r="Z8" t="n">
        <v>10</v>
      </c>
      <c r="AA8" t="n">
        <v>562.3749973513961</v>
      </c>
      <c r="AB8" t="n">
        <v>769.4662816100457</v>
      </c>
      <c r="AC8" t="n">
        <v>696.0294996458912</v>
      </c>
      <c r="AD8" t="n">
        <v>562374.9973513961</v>
      </c>
      <c r="AE8" t="n">
        <v>769466.2816100457</v>
      </c>
      <c r="AF8" t="n">
        <v>2.16222537626211e-06</v>
      </c>
      <c r="AG8" t="n">
        <v>17.36111111111111</v>
      </c>
      <c r="AH8" t="n">
        <v>696029.4996458911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5.0277</v>
      </c>
      <c r="E9" t="n">
        <v>19.89</v>
      </c>
      <c r="F9" t="n">
        <v>17.11</v>
      </c>
      <c r="G9" t="n">
        <v>54.04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192.89</v>
      </c>
      <c r="Q9" t="n">
        <v>183.29</v>
      </c>
      <c r="R9" t="n">
        <v>39.34</v>
      </c>
      <c r="S9" t="n">
        <v>26.24</v>
      </c>
      <c r="T9" t="n">
        <v>5633.32</v>
      </c>
      <c r="U9" t="n">
        <v>0.67</v>
      </c>
      <c r="V9" t="n">
        <v>0.89</v>
      </c>
      <c r="W9" t="n">
        <v>2.97</v>
      </c>
      <c r="X9" t="n">
        <v>0.36</v>
      </c>
      <c r="Y9" t="n">
        <v>0.5</v>
      </c>
      <c r="Z9" t="n">
        <v>10</v>
      </c>
      <c r="AA9" t="n">
        <v>559.290082186305</v>
      </c>
      <c r="AB9" t="n">
        <v>765.2453645843162</v>
      </c>
      <c r="AC9" t="n">
        <v>692.211421017003</v>
      </c>
      <c r="AD9" t="n">
        <v>559290.082186305</v>
      </c>
      <c r="AE9" t="n">
        <v>765245.3645843163</v>
      </c>
      <c r="AF9" t="n">
        <v>2.174726039095985e-06</v>
      </c>
      <c r="AG9" t="n">
        <v>17.265625</v>
      </c>
      <c r="AH9" t="n">
        <v>692211.421017003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5.0479</v>
      </c>
      <c r="E10" t="n">
        <v>19.81</v>
      </c>
      <c r="F10" t="n">
        <v>17.09</v>
      </c>
      <c r="G10" t="n">
        <v>60.32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192.09</v>
      </c>
      <c r="Q10" t="n">
        <v>183.26</v>
      </c>
      <c r="R10" t="n">
        <v>38.68</v>
      </c>
      <c r="S10" t="n">
        <v>26.24</v>
      </c>
      <c r="T10" t="n">
        <v>5309.55</v>
      </c>
      <c r="U10" t="n">
        <v>0.68</v>
      </c>
      <c r="V10" t="n">
        <v>0.89</v>
      </c>
      <c r="W10" t="n">
        <v>2.97</v>
      </c>
      <c r="X10" t="n">
        <v>0.34</v>
      </c>
      <c r="Y10" t="n">
        <v>0.5</v>
      </c>
      <c r="Z10" t="n">
        <v>10</v>
      </c>
      <c r="AA10" t="n">
        <v>557.1783305756609</v>
      </c>
      <c r="AB10" t="n">
        <v>762.355972866727</v>
      </c>
      <c r="AC10" t="n">
        <v>689.5977887896539</v>
      </c>
      <c r="AD10" t="n">
        <v>557178.3305756609</v>
      </c>
      <c r="AE10" t="n">
        <v>762355.972866727</v>
      </c>
      <c r="AF10" t="n">
        <v>2.183463526613088e-06</v>
      </c>
      <c r="AG10" t="n">
        <v>17.19618055555556</v>
      </c>
      <c r="AH10" t="n">
        <v>689597.7887896539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5.0772</v>
      </c>
      <c r="E11" t="n">
        <v>19.7</v>
      </c>
      <c r="F11" t="n">
        <v>17.03</v>
      </c>
      <c r="G11" t="n">
        <v>68.14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191.12</v>
      </c>
      <c r="Q11" t="n">
        <v>183.26</v>
      </c>
      <c r="R11" t="n">
        <v>37.03</v>
      </c>
      <c r="S11" t="n">
        <v>26.24</v>
      </c>
      <c r="T11" t="n">
        <v>4498.76</v>
      </c>
      <c r="U11" t="n">
        <v>0.71</v>
      </c>
      <c r="V11" t="n">
        <v>0.89</v>
      </c>
      <c r="W11" t="n">
        <v>2.96</v>
      </c>
      <c r="X11" t="n">
        <v>0.28</v>
      </c>
      <c r="Y11" t="n">
        <v>0.5</v>
      </c>
      <c r="Z11" t="n">
        <v>10</v>
      </c>
      <c r="AA11" t="n">
        <v>544.4659630494548</v>
      </c>
      <c r="AB11" t="n">
        <v>744.962350787298</v>
      </c>
      <c r="AC11" t="n">
        <v>673.8641895893835</v>
      </c>
      <c r="AD11" t="n">
        <v>544465.9630494547</v>
      </c>
      <c r="AE11" t="n">
        <v>744962.3507872979</v>
      </c>
      <c r="AF11" t="n">
        <v>2.196137209001757e-06</v>
      </c>
      <c r="AG11" t="n">
        <v>17.10069444444444</v>
      </c>
      <c r="AH11" t="n">
        <v>673864.1895893835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5.089</v>
      </c>
      <c r="E12" t="n">
        <v>19.65</v>
      </c>
      <c r="F12" t="n">
        <v>17.02</v>
      </c>
      <c r="G12" t="n">
        <v>72.93000000000001</v>
      </c>
      <c r="H12" t="n">
        <v>1.25</v>
      </c>
      <c r="I12" t="n">
        <v>14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190.41</v>
      </c>
      <c r="Q12" t="n">
        <v>183.27</v>
      </c>
      <c r="R12" t="n">
        <v>36.54</v>
      </c>
      <c r="S12" t="n">
        <v>26.24</v>
      </c>
      <c r="T12" t="n">
        <v>4257.52</v>
      </c>
      <c r="U12" t="n">
        <v>0.72</v>
      </c>
      <c r="V12" t="n">
        <v>0.89</v>
      </c>
      <c r="W12" t="n">
        <v>2.96</v>
      </c>
      <c r="X12" t="n">
        <v>0.26</v>
      </c>
      <c r="Y12" t="n">
        <v>0.5</v>
      </c>
      <c r="Z12" t="n">
        <v>10</v>
      </c>
      <c r="AA12" t="n">
        <v>543.0023991469117</v>
      </c>
      <c r="AB12" t="n">
        <v>742.9598380879561</v>
      </c>
      <c r="AC12" t="n">
        <v>672.0527938915226</v>
      </c>
      <c r="AD12" t="n">
        <v>543002.3991469117</v>
      </c>
      <c r="AE12" t="n">
        <v>742959.8380879561</v>
      </c>
      <c r="AF12" t="n">
        <v>2.201241285868185e-06</v>
      </c>
      <c r="AG12" t="n">
        <v>17.05729166666667</v>
      </c>
      <c r="AH12" t="n">
        <v>672052.7938915226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16.99</v>
      </c>
      <c r="G13" t="n">
        <v>78.40000000000001</v>
      </c>
      <c r="H13" t="n">
        <v>1.35</v>
      </c>
      <c r="I13" t="n">
        <v>13</v>
      </c>
      <c r="J13" t="n">
        <v>157.07</v>
      </c>
      <c r="K13" t="n">
        <v>47.83</v>
      </c>
      <c r="L13" t="n">
        <v>12</v>
      </c>
      <c r="M13" t="n">
        <v>11</v>
      </c>
      <c r="N13" t="n">
        <v>27.24</v>
      </c>
      <c r="O13" t="n">
        <v>19605.66</v>
      </c>
      <c r="P13" t="n">
        <v>189.81</v>
      </c>
      <c r="Q13" t="n">
        <v>183.28</v>
      </c>
      <c r="R13" t="n">
        <v>35.48</v>
      </c>
      <c r="S13" t="n">
        <v>26.24</v>
      </c>
      <c r="T13" t="n">
        <v>3732.33</v>
      </c>
      <c r="U13" t="n">
        <v>0.74</v>
      </c>
      <c r="V13" t="n">
        <v>0.9</v>
      </c>
      <c r="W13" t="n">
        <v>2.96</v>
      </c>
      <c r="X13" t="n">
        <v>0.23</v>
      </c>
      <c r="Y13" t="n">
        <v>0.5</v>
      </c>
      <c r="Z13" t="n">
        <v>10</v>
      </c>
      <c r="AA13" t="n">
        <v>541.3615525494337</v>
      </c>
      <c r="AB13" t="n">
        <v>740.7147593842437</v>
      </c>
      <c r="AC13" t="n">
        <v>670.021982348305</v>
      </c>
      <c r="AD13" t="n">
        <v>541361.5525494337</v>
      </c>
      <c r="AE13" t="n">
        <v>740714.7593842437</v>
      </c>
      <c r="AF13" t="n">
        <v>2.207989048505155e-06</v>
      </c>
      <c r="AG13" t="n">
        <v>17.00520833333333</v>
      </c>
      <c r="AH13" t="n">
        <v>670021.9823483049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5.1139</v>
      </c>
      <c r="E14" t="n">
        <v>19.55</v>
      </c>
      <c r="F14" t="n">
        <v>16.98</v>
      </c>
      <c r="G14" t="n">
        <v>84.90000000000001</v>
      </c>
      <c r="H14" t="n">
        <v>1.45</v>
      </c>
      <c r="I14" t="n">
        <v>12</v>
      </c>
      <c r="J14" t="n">
        <v>158.48</v>
      </c>
      <c r="K14" t="n">
        <v>47.83</v>
      </c>
      <c r="L14" t="n">
        <v>13</v>
      </c>
      <c r="M14" t="n">
        <v>10</v>
      </c>
      <c r="N14" t="n">
        <v>27.65</v>
      </c>
      <c r="O14" t="n">
        <v>19780.06</v>
      </c>
      <c r="P14" t="n">
        <v>189.3</v>
      </c>
      <c r="Q14" t="n">
        <v>183.27</v>
      </c>
      <c r="R14" t="n">
        <v>35.04</v>
      </c>
      <c r="S14" t="n">
        <v>26.24</v>
      </c>
      <c r="T14" t="n">
        <v>3515.88</v>
      </c>
      <c r="U14" t="n">
        <v>0.75</v>
      </c>
      <c r="V14" t="n">
        <v>0.9</v>
      </c>
      <c r="W14" t="n">
        <v>2.96</v>
      </c>
      <c r="X14" t="n">
        <v>0.22</v>
      </c>
      <c r="Y14" t="n">
        <v>0.5</v>
      </c>
      <c r="Z14" t="n">
        <v>10</v>
      </c>
      <c r="AA14" t="n">
        <v>540.0917402227046</v>
      </c>
      <c r="AB14" t="n">
        <v>738.9773461386468</v>
      </c>
      <c r="AC14" t="n">
        <v>668.4503853843929</v>
      </c>
      <c r="AD14" t="n">
        <v>540091.7402227046</v>
      </c>
      <c r="AE14" t="n">
        <v>738977.3461386468</v>
      </c>
      <c r="AF14" t="n">
        <v>2.212011753154118e-06</v>
      </c>
      <c r="AG14" t="n">
        <v>16.97048611111111</v>
      </c>
      <c r="AH14" t="n">
        <v>668450.3853843929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5.13</v>
      </c>
      <c r="E15" t="n">
        <v>19.49</v>
      </c>
      <c r="F15" t="n">
        <v>16.95</v>
      </c>
      <c r="G15" t="n">
        <v>92.44</v>
      </c>
      <c r="H15" t="n">
        <v>1.55</v>
      </c>
      <c r="I15" t="n">
        <v>11</v>
      </c>
      <c r="J15" t="n">
        <v>159.9</v>
      </c>
      <c r="K15" t="n">
        <v>47.83</v>
      </c>
      <c r="L15" t="n">
        <v>14</v>
      </c>
      <c r="M15" t="n">
        <v>9</v>
      </c>
      <c r="N15" t="n">
        <v>28.07</v>
      </c>
      <c r="O15" t="n">
        <v>19955.16</v>
      </c>
      <c r="P15" t="n">
        <v>188.12</v>
      </c>
      <c r="Q15" t="n">
        <v>183.26</v>
      </c>
      <c r="R15" t="n">
        <v>34.3</v>
      </c>
      <c r="S15" t="n">
        <v>26.24</v>
      </c>
      <c r="T15" t="n">
        <v>3152.77</v>
      </c>
      <c r="U15" t="n">
        <v>0.77</v>
      </c>
      <c r="V15" t="n">
        <v>0.9</v>
      </c>
      <c r="W15" t="n">
        <v>2.95</v>
      </c>
      <c r="X15" t="n">
        <v>0.19</v>
      </c>
      <c r="Y15" t="n">
        <v>0.5</v>
      </c>
      <c r="Z15" t="n">
        <v>10</v>
      </c>
      <c r="AA15" t="n">
        <v>537.8248285097785</v>
      </c>
      <c r="AB15" t="n">
        <v>735.875657523935</v>
      </c>
      <c r="AC15" t="n">
        <v>665.6447175778219</v>
      </c>
      <c r="AD15" t="n">
        <v>537824.8285097785</v>
      </c>
      <c r="AE15" t="n">
        <v>735875.6575239351</v>
      </c>
      <c r="AF15" t="n">
        <v>2.218975790234581e-06</v>
      </c>
      <c r="AG15" t="n">
        <v>16.91840277777778</v>
      </c>
      <c r="AH15" t="n">
        <v>665644.7175778219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5.142</v>
      </c>
      <c r="E16" t="n">
        <v>19.45</v>
      </c>
      <c r="F16" t="n">
        <v>16.93</v>
      </c>
      <c r="G16" t="n">
        <v>101.58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8</v>
      </c>
      <c r="N16" t="n">
        <v>28.5</v>
      </c>
      <c r="O16" t="n">
        <v>20130.71</v>
      </c>
      <c r="P16" t="n">
        <v>187.68</v>
      </c>
      <c r="Q16" t="n">
        <v>183.28</v>
      </c>
      <c r="R16" t="n">
        <v>33.61</v>
      </c>
      <c r="S16" t="n">
        <v>26.24</v>
      </c>
      <c r="T16" t="n">
        <v>2810.11</v>
      </c>
      <c r="U16" t="n">
        <v>0.78</v>
      </c>
      <c r="V16" t="n">
        <v>0.9</v>
      </c>
      <c r="W16" t="n">
        <v>2.96</v>
      </c>
      <c r="X16" t="n">
        <v>0.17</v>
      </c>
      <c r="Y16" t="n">
        <v>0.5</v>
      </c>
      <c r="Z16" t="n">
        <v>10</v>
      </c>
      <c r="AA16" t="n">
        <v>536.6203845100908</v>
      </c>
      <c r="AB16" t="n">
        <v>734.2276841072432</v>
      </c>
      <c r="AC16" t="n">
        <v>664.1540244310739</v>
      </c>
      <c r="AD16" t="n">
        <v>536620.3845100908</v>
      </c>
      <c r="AE16" t="n">
        <v>734227.6841072432</v>
      </c>
      <c r="AF16" t="n">
        <v>2.224166376878405e-06</v>
      </c>
      <c r="AG16" t="n">
        <v>16.88368055555556</v>
      </c>
      <c r="AH16" t="n">
        <v>664154.0244310739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5.1418</v>
      </c>
      <c r="E17" t="n">
        <v>19.45</v>
      </c>
      <c r="F17" t="n">
        <v>16.93</v>
      </c>
      <c r="G17" t="n">
        <v>101.59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8</v>
      </c>
      <c r="N17" t="n">
        <v>28.92</v>
      </c>
      <c r="O17" t="n">
        <v>20306.85</v>
      </c>
      <c r="P17" t="n">
        <v>187.52</v>
      </c>
      <c r="Q17" t="n">
        <v>183.29</v>
      </c>
      <c r="R17" t="n">
        <v>33.7</v>
      </c>
      <c r="S17" t="n">
        <v>26.24</v>
      </c>
      <c r="T17" t="n">
        <v>2854.27</v>
      </c>
      <c r="U17" t="n">
        <v>0.78</v>
      </c>
      <c r="V17" t="n">
        <v>0.9</v>
      </c>
      <c r="W17" t="n">
        <v>2.96</v>
      </c>
      <c r="X17" t="n">
        <v>0.18</v>
      </c>
      <c r="Y17" t="n">
        <v>0.5</v>
      </c>
      <c r="Z17" t="n">
        <v>10</v>
      </c>
      <c r="AA17" t="n">
        <v>536.4617849156482</v>
      </c>
      <c r="AB17" t="n">
        <v>734.0106811452066</v>
      </c>
      <c r="AC17" t="n">
        <v>663.9577319271684</v>
      </c>
      <c r="AD17" t="n">
        <v>536461.7849156482</v>
      </c>
      <c r="AE17" t="n">
        <v>734010.6811452066</v>
      </c>
      <c r="AF17" t="n">
        <v>2.224079867101008e-06</v>
      </c>
      <c r="AG17" t="n">
        <v>16.88368055555556</v>
      </c>
      <c r="AH17" t="n">
        <v>663957.7319271684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5.1516</v>
      </c>
      <c r="E18" t="n">
        <v>19.41</v>
      </c>
      <c r="F18" t="n">
        <v>16.92</v>
      </c>
      <c r="G18" t="n">
        <v>112.82</v>
      </c>
      <c r="H18" t="n">
        <v>1.83</v>
      </c>
      <c r="I18" t="n">
        <v>9</v>
      </c>
      <c r="J18" t="n">
        <v>164.19</v>
      </c>
      <c r="K18" t="n">
        <v>47.83</v>
      </c>
      <c r="L18" t="n">
        <v>17</v>
      </c>
      <c r="M18" t="n">
        <v>7</v>
      </c>
      <c r="N18" t="n">
        <v>29.36</v>
      </c>
      <c r="O18" t="n">
        <v>20483.57</v>
      </c>
      <c r="P18" t="n">
        <v>186.52</v>
      </c>
      <c r="Q18" t="n">
        <v>183.28</v>
      </c>
      <c r="R18" t="n">
        <v>33.51</v>
      </c>
      <c r="S18" t="n">
        <v>26.24</v>
      </c>
      <c r="T18" t="n">
        <v>2765.87</v>
      </c>
      <c r="U18" t="n">
        <v>0.78</v>
      </c>
      <c r="V18" t="n">
        <v>0.9</v>
      </c>
      <c r="W18" t="n">
        <v>2.95</v>
      </c>
      <c r="X18" t="n">
        <v>0.17</v>
      </c>
      <c r="Y18" t="n">
        <v>0.5</v>
      </c>
      <c r="Z18" t="n">
        <v>10</v>
      </c>
      <c r="AA18" t="n">
        <v>534.8347436450613</v>
      </c>
      <c r="AB18" t="n">
        <v>731.7844914987946</v>
      </c>
      <c r="AC18" t="n">
        <v>661.9440066961334</v>
      </c>
      <c r="AD18" t="n">
        <v>534834.7436450613</v>
      </c>
      <c r="AE18" t="n">
        <v>731784.4914987946</v>
      </c>
      <c r="AF18" t="n">
        <v>2.228318846193464e-06</v>
      </c>
      <c r="AG18" t="n">
        <v>16.84895833333333</v>
      </c>
      <c r="AH18" t="n">
        <v>661944.0066961334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5.1557</v>
      </c>
      <c r="E19" t="n">
        <v>19.4</v>
      </c>
      <c r="F19" t="n">
        <v>16.91</v>
      </c>
      <c r="G19" t="n">
        <v>112.72</v>
      </c>
      <c r="H19" t="n">
        <v>1.93</v>
      </c>
      <c r="I19" t="n">
        <v>9</v>
      </c>
      <c r="J19" t="n">
        <v>165.62</v>
      </c>
      <c r="K19" t="n">
        <v>47.83</v>
      </c>
      <c r="L19" t="n">
        <v>18</v>
      </c>
      <c r="M19" t="n">
        <v>7</v>
      </c>
      <c r="N19" t="n">
        <v>29.8</v>
      </c>
      <c r="O19" t="n">
        <v>20660.89</v>
      </c>
      <c r="P19" t="n">
        <v>186.16</v>
      </c>
      <c r="Q19" t="n">
        <v>183.26</v>
      </c>
      <c r="R19" t="n">
        <v>33</v>
      </c>
      <c r="S19" t="n">
        <v>26.24</v>
      </c>
      <c r="T19" t="n">
        <v>2513.26</v>
      </c>
      <c r="U19" t="n">
        <v>0.8</v>
      </c>
      <c r="V19" t="n">
        <v>0.9</v>
      </c>
      <c r="W19" t="n">
        <v>2.95</v>
      </c>
      <c r="X19" t="n">
        <v>0.15</v>
      </c>
      <c r="Y19" t="n">
        <v>0.5</v>
      </c>
      <c r="Z19" t="n">
        <v>10</v>
      </c>
      <c r="AA19" t="n">
        <v>534.1909309408796</v>
      </c>
      <c r="AB19" t="n">
        <v>730.9035985539214</v>
      </c>
      <c r="AC19" t="n">
        <v>661.1471849375777</v>
      </c>
      <c r="AD19" t="n">
        <v>534190.9309408796</v>
      </c>
      <c r="AE19" t="n">
        <v>730903.5985539213</v>
      </c>
      <c r="AF19" t="n">
        <v>2.230092296630104e-06</v>
      </c>
      <c r="AG19" t="n">
        <v>16.84027777777778</v>
      </c>
      <c r="AH19" t="n">
        <v>661147.1849375777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5.1682</v>
      </c>
      <c r="E20" t="n">
        <v>19.35</v>
      </c>
      <c r="F20" t="n">
        <v>16.89</v>
      </c>
      <c r="G20" t="n">
        <v>126.67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6</v>
      </c>
      <c r="N20" t="n">
        <v>30.24</v>
      </c>
      <c r="O20" t="n">
        <v>20838.81</v>
      </c>
      <c r="P20" t="n">
        <v>185.3</v>
      </c>
      <c r="Q20" t="n">
        <v>183.26</v>
      </c>
      <c r="R20" t="n">
        <v>32.54</v>
      </c>
      <c r="S20" t="n">
        <v>26.24</v>
      </c>
      <c r="T20" t="n">
        <v>2285.69</v>
      </c>
      <c r="U20" t="n">
        <v>0.8100000000000001</v>
      </c>
      <c r="V20" t="n">
        <v>0.9</v>
      </c>
      <c r="W20" t="n">
        <v>2.95</v>
      </c>
      <c r="X20" t="n">
        <v>0.13</v>
      </c>
      <c r="Y20" t="n">
        <v>0.5</v>
      </c>
      <c r="Z20" t="n">
        <v>10</v>
      </c>
      <c r="AA20" t="n">
        <v>532.5323037424499</v>
      </c>
      <c r="AB20" t="n">
        <v>728.6341916475619</v>
      </c>
      <c r="AC20" t="n">
        <v>659.0943670412288</v>
      </c>
      <c r="AD20" t="n">
        <v>532532.30374245</v>
      </c>
      <c r="AE20" t="n">
        <v>728634.191647562</v>
      </c>
      <c r="AF20" t="n">
        <v>2.235499157717419e-06</v>
      </c>
      <c r="AG20" t="n">
        <v>16.796875</v>
      </c>
      <c r="AH20" t="n">
        <v>659094.3670412288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5.1683</v>
      </c>
      <c r="E21" t="n">
        <v>19.35</v>
      </c>
      <c r="F21" t="n">
        <v>16.89</v>
      </c>
      <c r="G21" t="n">
        <v>126.67</v>
      </c>
      <c r="H21" t="n">
        <v>2.1</v>
      </c>
      <c r="I21" t="n">
        <v>8</v>
      </c>
      <c r="J21" t="n">
        <v>168.51</v>
      </c>
      <c r="K21" t="n">
        <v>47.83</v>
      </c>
      <c r="L21" t="n">
        <v>20</v>
      </c>
      <c r="M21" t="n">
        <v>6</v>
      </c>
      <c r="N21" t="n">
        <v>30.69</v>
      </c>
      <c r="O21" t="n">
        <v>21017.33</v>
      </c>
      <c r="P21" t="n">
        <v>185.67</v>
      </c>
      <c r="Q21" t="n">
        <v>183.26</v>
      </c>
      <c r="R21" t="n">
        <v>32.46</v>
      </c>
      <c r="S21" t="n">
        <v>26.24</v>
      </c>
      <c r="T21" t="n">
        <v>2245.2</v>
      </c>
      <c r="U21" t="n">
        <v>0.8100000000000001</v>
      </c>
      <c r="V21" t="n">
        <v>0.9</v>
      </c>
      <c r="W21" t="n">
        <v>2.95</v>
      </c>
      <c r="X21" t="n">
        <v>0.13</v>
      </c>
      <c r="Y21" t="n">
        <v>0.5</v>
      </c>
      <c r="Z21" t="n">
        <v>10</v>
      </c>
      <c r="AA21" t="n">
        <v>532.9166313723952</v>
      </c>
      <c r="AB21" t="n">
        <v>729.1600456661918</v>
      </c>
      <c r="AC21" t="n">
        <v>659.5700342903613</v>
      </c>
      <c r="AD21" t="n">
        <v>532916.6313723952</v>
      </c>
      <c r="AE21" t="n">
        <v>729160.0456661917</v>
      </c>
      <c r="AF21" t="n">
        <v>2.235542412606118e-06</v>
      </c>
      <c r="AG21" t="n">
        <v>16.796875</v>
      </c>
      <c r="AH21" t="n">
        <v>659570.0342903612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5.1671</v>
      </c>
      <c r="E22" t="n">
        <v>19.35</v>
      </c>
      <c r="F22" t="n">
        <v>16.89</v>
      </c>
      <c r="G22" t="n">
        <v>126.7</v>
      </c>
      <c r="H22" t="n">
        <v>2.19</v>
      </c>
      <c r="I22" t="n">
        <v>8</v>
      </c>
      <c r="J22" t="n">
        <v>169.97</v>
      </c>
      <c r="K22" t="n">
        <v>47.83</v>
      </c>
      <c r="L22" t="n">
        <v>21</v>
      </c>
      <c r="M22" t="n">
        <v>6</v>
      </c>
      <c r="N22" t="n">
        <v>31.14</v>
      </c>
      <c r="O22" t="n">
        <v>21196.47</v>
      </c>
      <c r="P22" t="n">
        <v>185.31</v>
      </c>
      <c r="Q22" t="n">
        <v>183.27</v>
      </c>
      <c r="R22" t="n">
        <v>32.6</v>
      </c>
      <c r="S22" t="n">
        <v>26.24</v>
      </c>
      <c r="T22" t="n">
        <v>2318.01</v>
      </c>
      <c r="U22" t="n">
        <v>0.8</v>
      </c>
      <c r="V22" t="n">
        <v>0.9</v>
      </c>
      <c r="W22" t="n">
        <v>2.95</v>
      </c>
      <c r="X22" t="n">
        <v>0.14</v>
      </c>
      <c r="Y22" t="n">
        <v>0.5</v>
      </c>
      <c r="Z22" t="n">
        <v>10</v>
      </c>
      <c r="AA22" t="n">
        <v>532.6007494014983</v>
      </c>
      <c r="AB22" t="n">
        <v>728.7278420178816</v>
      </c>
      <c r="AC22" t="n">
        <v>659.1790795516441</v>
      </c>
      <c r="AD22" t="n">
        <v>532600.7494014984</v>
      </c>
      <c r="AE22" t="n">
        <v>728727.8420178816</v>
      </c>
      <c r="AF22" t="n">
        <v>2.235023353941736e-06</v>
      </c>
      <c r="AG22" t="n">
        <v>16.796875</v>
      </c>
      <c r="AH22" t="n">
        <v>659179.0795516442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5.1787</v>
      </c>
      <c r="E23" t="n">
        <v>19.31</v>
      </c>
      <c r="F23" t="n">
        <v>16.88</v>
      </c>
      <c r="G23" t="n">
        <v>144.68</v>
      </c>
      <c r="H23" t="n">
        <v>2.28</v>
      </c>
      <c r="I23" t="n">
        <v>7</v>
      </c>
      <c r="J23" t="n">
        <v>171.42</v>
      </c>
      <c r="K23" t="n">
        <v>47.83</v>
      </c>
      <c r="L23" t="n">
        <v>22</v>
      </c>
      <c r="M23" t="n">
        <v>5</v>
      </c>
      <c r="N23" t="n">
        <v>31.6</v>
      </c>
      <c r="O23" t="n">
        <v>21376.23</v>
      </c>
      <c r="P23" t="n">
        <v>183.73</v>
      </c>
      <c r="Q23" t="n">
        <v>183.26</v>
      </c>
      <c r="R23" t="n">
        <v>32.01</v>
      </c>
      <c r="S23" t="n">
        <v>26.24</v>
      </c>
      <c r="T23" t="n">
        <v>2028.32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530.2854652430743</v>
      </c>
      <c r="AB23" t="n">
        <v>725.5599680891978</v>
      </c>
      <c r="AC23" t="n">
        <v>656.3135430645749</v>
      </c>
      <c r="AD23" t="n">
        <v>530285.4652430743</v>
      </c>
      <c r="AE23" t="n">
        <v>725559.9680891978</v>
      </c>
      <c r="AF23" t="n">
        <v>2.240040921030765e-06</v>
      </c>
      <c r="AG23" t="n">
        <v>16.76215277777778</v>
      </c>
      <c r="AH23" t="n">
        <v>656313.5430645749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5.1818</v>
      </c>
      <c r="E24" t="n">
        <v>19.3</v>
      </c>
      <c r="F24" t="n">
        <v>16.87</v>
      </c>
      <c r="G24" t="n">
        <v>144.58</v>
      </c>
      <c r="H24" t="n">
        <v>2.36</v>
      </c>
      <c r="I24" t="n">
        <v>7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184.6</v>
      </c>
      <c r="Q24" t="n">
        <v>183.26</v>
      </c>
      <c r="R24" t="n">
        <v>31.77</v>
      </c>
      <c r="S24" t="n">
        <v>26.24</v>
      </c>
      <c r="T24" t="n">
        <v>1906.32</v>
      </c>
      <c r="U24" t="n">
        <v>0.83</v>
      </c>
      <c r="V24" t="n">
        <v>0.9</v>
      </c>
      <c r="W24" t="n">
        <v>2.95</v>
      </c>
      <c r="X24" t="n">
        <v>0.11</v>
      </c>
      <c r="Y24" t="n">
        <v>0.5</v>
      </c>
      <c r="Z24" t="n">
        <v>10</v>
      </c>
      <c r="AA24" t="n">
        <v>530.9923143844213</v>
      </c>
      <c r="AB24" t="n">
        <v>726.5271102683719</v>
      </c>
      <c r="AC24" t="n">
        <v>657.1883825515611</v>
      </c>
      <c r="AD24" t="n">
        <v>530992.3143844213</v>
      </c>
      <c r="AE24" t="n">
        <v>726527.1102683719</v>
      </c>
      <c r="AF24" t="n">
        <v>2.24138182258042e-06</v>
      </c>
      <c r="AG24" t="n">
        <v>16.75347222222222</v>
      </c>
      <c r="AH24" t="n">
        <v>657188.3825515611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5.1811</v>
      </c>
      <c r="E25" t="n">
        <v>19.3</v>
      </c>
      <c r="F25" t="n">
        <v>16.87</v>
      </c>
      <c r="G25" t="n">
        <v>144.6</v>
      </c>
      <c r="H25" t="n">
        <v>2.44</v>
      </c>
      <c r="I25" t="n">
        <v>7</v>
      </c>
      <c r="J25" t="n">
        <v>174.35</v>
      </c>
      <c r="K25" t="n">
        <v>47.83</v>
      </c>
      <c r="L25" t="n">
        <v>24</v>
      </c>
      <c r="M25" t="n">
        <v>5</v>
      </c>
      <c r="N25" t="n">
        <v>32.53</v>
      </c>
      <c r="O25" t="n">
        <v>21737.62</v>
      </c>
      <c r="P25" t="n">
        <v>184.3</v>
      </c>
      <c r="Q25" t="n">
        <v>183.26</v>
      </c>
      <c r="R25" t="n">
        <v>31.87</v>
      </c>
      <c r="S25" t="n">
        <v>26.24</v>
      </c>
      <c r="T25" t="n">
        <v>1957.83</v>
      </c>
      <c r="U25" t="n">
        <v>0.82</v>
      </c>
      <c r="V25" t="n">
        <v>0.9</v>
      </c>
      <c r="W25" t="n">
        <v>2.95</v>
      </c>
      <c r="X25" t="n">
        <v>0.11</v>
      </c>
      <c r="Y25" t="n">
        <v>0.5</v>
      </c>
      <c r="Z25" t="n">
        <v>10</v>
      </c>
      <c r="AA25" t="n">
        <v>530.7137564907025</v>
      </c>
      <c r="AB25" t="n">
        <v>726.1459750690788</v>
      </c>
      <c r="AC25" t="n">
        <v>656.843622360762</v>
      </c>
      <c r="AD25" t="n">
        <v>530713.7564907025</v>
      </c>
      <c r="AE25" t="n">
        <v>726145.9750690787</v>
      </c>
      <c r="AF25" t="n">
        <v>2.24107903835953e-06</v>
      </c>
      <c r="AG25" t="n">
        <v>16.75347222222222</v>
      </c>
      <c r="AH25" t="n">
        <v>656843.622360762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5.1789</v>
      </c>
      <c r="E26" t="n">
        <v>19.31</v>
      </c>
      <c r="F26" t="n">
        <v>16.88</v>
      </c>
      <c r="G26" t="n">
        <v>144.67</v>
      </c>
      <c r="H26" t="n">
        <v>2.52</v>
      </c>
      <c r="I26" t="n">
        <v>7</v>
      </c>
      <c r="J26" t="n">
        <v>175.83</v>
      </c>
      <c r="K26" t="n">
        <v>47.83</v>
      </c>
      <c r="L26" t="n">
        <v>25</v>
      </c>
      <c r="M26" t="n">
        <v>5</v>
      </c>
      <c r="N26" t="n">
        <v>33</v>
      </c>
      <c r="O26" t="n">
        <v>21919.27</v>
      </c>
      <c r="P26" t="n">
        <v>183.27</v>
      </c>
      <c r="Q26" t="n">
        <v>183.27</v>
      </c>
      <c r="R26" t="n">
        <v>32.2</v>
      </c>
      <c r="S26" t="n">
        <v>26.24</v>
      </c>
      <c r="T26" t="n">
        <v>2122.01</v>
      </c>
      <c r="U26" t="n">
        <v>0.82</v>
      </c>
      <c r="V26" t="n">
        <v>0.9</v>
      </c>
      <c r="W26" t="n">
        <v>2.95</v>
      </c>
      <c r="X26" t="n">
        <v>0.12</v>
      </c>
      <c r="Y26" t="n">
        <v>0.5</v>
      </c>
      <c r="Z26" t="n">
        <v>10</v>
      </c>
      <c r="AA26" t="n">
        <v>529.7916808616505</v>
      </c>
      <c r="AB26" t="n">
        <v>724.8843505143044</v>
      </c>
      <c r="AC26" t="n">
        <v>655.702405482794</v>
      </c>
      <c r="AD26" t="n">
        <v>529791.6808616505</v>
      </c>
      <c r="AE26" t="n">
        <v>724884.3505143044</v>
      </c>
      <c r="AF26" t="n">
        <v>2.240127430808162e-06</v>
      </c>
      <c r="AG26" t="n">
        <v>16.76215277777778</v>
      </c>
      <c r="AH26" t="n">
        <v>655702.405482794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5.193</v>
      </c>
      <c r="E27" t="n">
        <v>19.26</v>
      </c>
      <c r="F27" t="n">
        <v>16.86</v>
      </c>
      <c r="G27" t="n">
        <v>168.55</v>
      </c>
      <c r="H27" t="n">
        <v>2.6</v>
      </c>
      <c r="I27" t="n">
        <v>6</v>
      </c>
      <c r="J27" t="n">
        <v>177.3</v>
      </c>
      <c r="K27" t="n">
        <v>47.83</v>
      </c>
      <c r="L27" t="n">
        <v>26</v>
      </c>
      <c r="M27" t="n">
        <v>4</v>
      </c>
      <c r="N27" t="n">
        <v>33.48</v>
      </c>
      <c r="O27" t="n">
        <v>22101.56</v>
      </c>
      <c r="P27" t="n">
        <v>181.63</v>
      </c>
      <c r="Q27" t="n">
        <v>183.26</v>
      </c>
      <c r="R27" t="n">
        <v>31.35</v>
      </c>
      <c r="S27" t="n">
        <v>26.24</v>
      </c>
      <c r="T27" t="n">
        <v>1702.89</v>
      </c>
      <c r="U27" t="n">
        <v>0.84</v>
      </c>
      <c r="V27" t="n">
        <v>0.9</v>
      </c>
      <c r="W27" t="n">
        <v>2.95</v>
      </c>
      <c r="X27" t="n">
        <v>0.1</v>
      </c>
      <c r="Y27" t="n">
        <v>0.5</v>
      </c>
      <c r="Z27" t="n">
        <v>10</v>
      </c>
      <c r="AA27" t="n">
        <v>527.2511963583981</v>
      </c>
      <c r="AB27" t="n">
        <v>721.4083475386881</v>
      </c>
      <c r="AC27" t="n">
        <v>652.5581473525698</v>
      </c>
      <c r="AD27" t="n">
        <v>527251.1963583982</v>
      </c>
      <c r="AE27" t="n">
        <v>721408.3475386881</v>
      </c>
      <c r="AF27" t="n">
        <v>2.246226370114655e-06</v>
      </c>
      <c r="AG27" t="n">
        <v>16.71875</v>
      </c>
      <c r="AH27" t="n">
        <v>652558.1473525697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5.1946</v>
      </c>
      <c r="E28" t="n">
        <v>19.25</v>
      </c>
      <c r="F28" t="n">
        <v>16.85</v>
      </c>
      <c r="G28" t="n">
        <v>168.49</v>
      </c>
      <c r="H28" t="n">
        <v>2.68</v>
      </c>
      <c r="I28" t="n">
        <v>6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182.12</v>
      </c>
      <c r="Q28" t="n">
        <v>183.26</v>
      </c>
      <c r="R28" t="n">
        <v>31.2</v>
      </c>
      <c r="S28" t="n">
        <v>26.24</v>
      </c>
      <c r="T28" t="n">
        <v>1627.64</v>
      </c>
      <c r="U28" t="n">
        <v>0.84</v>
      </c>
      <c r="V28" t="n">
        <v>0.9</v>
      </c>
      <c r="W28" t="n">
        <v>2.95</v>
      </c>
      <c r="X28" t="n">
        <v>0.09</v>
      </c>
      <c r="Y28" t="n">
        <v>0.5</v>
      </c>
      <c r="Z28" t="n">
        <v>10</v>
      </c>
      <c r="AA28" t="n">
        <v>527.6370497246944</v>
      </c>
      <c r="AB28" t="n">
        <v>721.9362891371038</v>
      </c>
      <c r="AC28" t="n">
        <v>653.0357029458033</v>
      </c>
      <c r="AD28" t="n">
        <v>527637.0497246945</v>
      </c>
      <c r="AE28" t="n">
        <v>721936.2891371038</v>
      </c>
      <c r="AF28" t="n">
        <v>2.246918448333832e-06</v>
      </c>
      <c r="AG28" t="n">
        <v>16.71006944444444</v>
      </c>
      <c r="AH28" t="n">
        <v>653035.7029458033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5.1938</v>
      </c>
      <c r="E29" t="n">
        <v>19.25</v>
      </c>
      <c r="F29" t="n">
        <v>16.85</v>
      </c>
      <c r="G29" t="n">
        <v>168.52</v>
      </c>
      <c r="H29" t="n">
        <v>2.75</v>
      </c>
      <c r="I29" t="n">
        <v>6</v>
      </c>
      <c r="J29" t="n">
        <v>180.28</v>
      </c>
      <c r="K29" t="n">
        <v>47.83</v>
      </c>
      <c r="L29" t="n">
        <v>28</v>
      </c>
      <c r="M29" t="n">
        <v>4</v>
      </c>
      <c r="N29" t="n">
        <v>34.45</v>
      </c>
      <c r="O29" t="n">
        <v>22468.11</v>
      </c>
      <c r="P29" t="n">
        <v>183</v>
      </c>
      <c r="Q29" t="n">
        <v>183.26</v>
      </c>
      <c r="R29" t="n">
        <v>31.19</v>
      </c>
      <c r="S29" t="n">
        <v>26.24</v>
      </c>
      <c r="T29" t="n">
        <v>1620.43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528.6002444520863</v>
      </c>
      <c r="AB29" t="n">
        <v>723.2541746562737</v>
      </c>
      <c r="AC29" t="n">
        <v>654.2278113206877</v>
      </c>
      <c r="AD29" t="n">
        <v>528600.2444520863</v>
      </c>
      <c r="AE29" t="n">
        <v>723254.1746562737</v>
      </c>
      <c r="AF29" t="n">
        <v>2.246572409224243e-06</v>
      </c>
      <c r="AG29" t="n">
        <v>16.71006944444444</v>
      </c>
      <c r="AH29" t="n">
        <v>654227.8113206876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5.1944</v>
      </c>
      <c r="E30" t="n">
        <v>19.25</v>
      </c>
      <c r="F30" t="n">
        <v>16.85</v>
      </c>
      <c r="G30" t="n">
        <v>168.5</v>
      </c>
      <c r="H30" t="n">
        <v>2.83</v>
      </c>
      <c r="I30" t="n">
        <v>6</v>
      </c>
      <c r="J30" t="n">
        <v>181.77</v>
      </c>
      <c r="K30" t="n">
        <v>47.83</v>
      </c>
      <c r="L30" t="n">
        <v>29</v>
      </c>
      <c r="M30" t="n">
        <v>4</v>
      </c>
      <c r="N30" t="n">
        <v>34.94</v>
      </c>
      <c r="O30" t="n">
        <v>22652.51</v>
      </c>
      <c r="P30" t="n">
        <v>182.93</v>
      </c>
      <c r="Q30" t="n">
        <v>183.26</v>
      </c>
      <c r="R30" t="n">
        <v>31.23</v>
      </c>
      <c r="S30" t="n">
        <v>26.24</v>
      </c>
      <c r="T30" t="n">
        <v>1642.07</v>
      </c>
      <c r="U30" t="n">
        <v>0.84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528.4959392496228</v>
      </c>
      <c r="AB30" t="n">
        <v>723.1114596766423</v>
      </c>
      <c r="AC30" t="n">
        <v>654.0987168584106</v>
      </c>
      <c r="AD30" t="n">
        <v>528495.9392496228</v>
      </c>
      <c r="AE30" t="n">
        <v>723111.4596766423</v>
      </c>
      <c r="AF30" t="n">
        <v>2.246831938556434e-06</v>
      </c>
      <c r="AG30" t="n">
        <v>16.71006944444444</v>
      </c>
      <c r="AH30" t="n">
        <v>654098.7168584106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5.1926</v>
      </c>
      <c r="E31" t="n">
        <v>19.26</v>
      </c>
      <c r="F31" t="n">
        <v>16.86</v>
      </c>
      <c r="G31" t="n">
        <v>168.57</v>
      </c>
      <c r="H31" t="n">
        <v>2.9</v>
      </c>
      <c r="I31" t="n">
        <v>6</v>
      </c>
      <c r="J31" t="n">
        <v>183.27</v>
      </c>
      <c r="K31" t="n">
        <v>47.83</v>
      </c>
      <c r="L31" t="n">
        <v>30</v>
      </c>
      <c r="M31" t="n">
        <v>4</v>
      </c>
      <c r="N31" t="n">
        <v>35.44</v>
      </c>
      <c r="O31" t="n">
        <v>22837.46</v>
      </c>
      <c r="P31" t="n">
        <v>182.37</v>
      </c>
      <c r="Q31" t="n">
        <v>183.26</v>
      </c>
      <c r="R31" t="n">
        <v>31.33</v>
      </c>
      <c r="S31" t="n">
        <v>26.24</v>
      </c>
      <c r="T31" t="n">
        <v>1691.62</v>
      </c>
      <c r="U31" t="n">
        <v>0.84</v>
      </c>
      <c r="V31" t="n">
        <v>0.9</v>
      </c>
      <c r="W31" t="n">
        <v>2.95</v>
      </c>
      <c r="X31" t="n">
        <v>0.1</v>
      </c>
      <c r="Y31" t="n">
        <v>0.5</v>
      </c>
      <c r="Z31" t="n">
        <v>10</v>
      </c>
      <c r="AA31" t="n">
        <v>528.0472818678355</v>
      </c>
      <c r="AB31" t="n">
        <v>722.4975868535143</v>
      </c>
      <c r="AC31" t="n">
        <v>653.5434311959459</v>
      </c>
      <c r="AD31" t="n">
        <v>528047.2818678356</v>
      </c>
      <c r="AE31" t="n">
        <v>722497.5868535143</v>
      </c>
      <c r="AF31" t="n">
        <v>2.246053350559861e-06</v>
      </c>
      <c r="AG31" t="n">
        <v>16.71875</v>
      </c>
      <c r="AH31" t="n">
        <v>653543.4311959459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5.1942</v>
      </c>
      <c r="E32" t="n">
        <v>19.25</v>
      </c>
      <c r="F32" t="n">
        <v>16.85</v>
      </c>
      <c r="G32" t="n">
        <v>168.51</v>
      </c>
      <c r="H32" t="n">
        <v>2.98</v>
      </c>
      <c r="I32" t="n">
        <v>6</v>
      </c>
      <c r="J32" t="n">
        <v>184.78</v>
      </c>
      <c r="K32" t="n">
        <v>47.83</v>
      </c>
      <c r="L32" t="n">
        <v>31</v>
      </c>
      <c r="M32" t="n">
        <v>4</v>
      </c>
      <c r="N32" t="n">
        <v>35.95</v>
      </c>
      <c r="O32" t="n">
        <v>23023.09</v>
      </c>
      <c r="P32" t="n">
        <v>181.09</v>
      </c>
      <c r="Q32" t="n">
        <v>183.26</v>
      </c>
      <c r="R32" t="n">
        <v>31.2</v>
      </c>
      <c r="S32" t="n">
        <v>26.24</v>
      </c>
      <c r="T32" t="n">
        <v>1626.77</v>
      </c>
      <c r="U32" t="n">
        <v>0.84</v>
      </c>
      <c r="V32" t="n">
        <v>0.9</v>
      </c>
      <c r="W32" t="n">
        <v>2.95</v>
      </c>
      <c r="X32" t="n">
        <v>0.1</v>
      </c>
      <c r="Y32" t="n">
        <v>0.5</v>
      </c>
      <c r="Z32" t="n">
        <v>10</v>
      </c>
      <c r="AA32" t="n">
        <v>526.5784923518814</v>
      </c>
      <c r="AB32" t="n">
        <v>720.4879242393656</v>
      </c>
      <c r="AC32" t="n">
        <v>651.7255679611126</v>
      </c>
      <c r="AD32" t="n">
        <v>526578.4923518815</v>
      </c>
      <c r="AE32" t="n">
        <v>720487.9242393656</v>
      </c>
      <c r="AF32" t="n">
        <v>2.246745428779038e-06</v>
      </c>
      <c r="AG32" t="n">
        <v>16.71006944444444</v>
      </c>
      <c r="AH32" t="n">
        <v>651725.5679611126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5.2046</v>
      </c>
      <c r="E33" t="n">
        <v>19.21</v>
      </c>
      <c r="F33" t="n">
        <v>16.84</v>
      </c>
      <c r="G33" t="n">
        <v>202.09</v>
      </c>
      <c r="H33" t="n">
        <v>3.05</v>
      </c>
      <c r="I33" t="n">
        <v>5</v>
      </c>
      <c r="J33" t="n">
        <v>186.29</v>
      </c>
      <c r="K33" t="n">
        <v>47.83</v>
      </c>
      <c r="L33" t="n">
        <v>32</v>
      </c>
      <c r="M33" t="n">
        <v>3</v>
      </c>
      <c r="N33" t="n">
        <v>36.46</v>
      </c>
      <c r="O33" t="n">
        <v>23209.42</v>
      </c>
      <c r="P33" t="n">
        <v>178.76</v>
      </c>
      <c r="Q33" t="n">
        <v>183.26</v>
      </c>
      <c r="R33" t="n">
        <v>30.89</v>
      </c>
      <c r="S33" t="n">
        <v>26.24</v>
      </c>
      <c r="T33" t="n">
        <v>1476.95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523.5652987867247</v>
      </c>
      <c r="AB33" t="n">
        <v>716.3651398708002</v>
      </c>
      <c r="AC33" t="n">
        <v>647.9962563463187</v>
      </c>
      <c r="AD33" t="n">
        <v>523565.2987867247</v>
      </c>
      <c r="AE33" t="n">
        <v>716365.1398708002</v>
      </c>
      <c r="AF33" t="n">
        <v>2.251243937203684e-06</v>
      </c>
      <c r="AG33" t="n">
        <v>16.67534722222222</v>
      </c>
      <c r="AH33" t="n">
        <v>647996.2563463186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5.2041</v>
      </c>
      <c r="E34" t="n">
        <v>19.22</v>
      </c>
      <c r="F34" t="n">
        <v>16.84</v>
      </c>
      <c r="G34" t="n">
        <v>202.11</v>
      </c>
      <c r="H34" t="n">
        <v>3.12</v>
      </c>
      <c r="I34" t="n">
        <v>5</v>
      </c>
      <c r="J34" t="n">
        <v>187.8</v>
      </c>
      <c r="K34" t="n">
        <v>47.83</v>
      </c>
      <c r="L34" t="n">
        <v>33</v>
      </c>
      <c r="M34" t="n">
        <v>3</v>
      </c>
      <c r="N34" t="n">
        <v>36.98</v>
      </c>
      <c r="O34" t="n">
        <v>23396.44</v>
      </c>
      <c r="P34" t="n">
        <v>180.11</v>
      </c>
      <c r="Q34" t="n">
        <v>183.26</v>
      </c>
      <c r="R34" t="n">
        <v>31.04</v>
      </c>
      <c r="S34" t="n">
        <v>26.24</v>
      </c>
      <c r="T34" t="n">
        <v>1553.32</v>
      </c>
      <c r="U34" t="n">
        <v>0.85</v>
      </c>
      <c r="V34" t="n">
        <v>0.9</v>
      </c>
      <c r="W34" t="n">
        <v>2.95</v>
      </c>
      <c r="X34" t="n">
        <v>0.09</v>
      </c>
      <c r="Y34" t="n">
        <v>0.5</v>
      </c>
      <c r="Z34" t="n">
        <v>10</v>
      </c>
      <c r="AA34" t="n">
        <v>525.0022776039175</v>
      </c>
      <c r="AB34" t="n">
        <v>718.3312776835144</v>
      </c>
      <c r="AC34" t="n">
        <v>649.7747487256793</v>
      </c>
      <c r="AD34" t="n">
        <v>525002.2776039175</v>
      </c>
      <c r="AE34" t="n">
        <v>718331.2776835144</v>
      </c>
      <c r="AF34" t="n">
        <v>2.251027662760192e-06</v>
      </c>
      <c r="AG34" t="n">
        <v>16.68402777777778</v>
      </c>
      <c r="AH34" t="n">
        <v>649774.7487256792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5.2052</v>
      </c>
      <c r="E35" t="n">
        <v>19.21</v>
      </c>
      <c r="F35" t="n">
        <v>16.84</v>
      </c>
      <c r="G35" t="n">
        <v>202.07</v>
      </c>
      <c r="H35" t="n">
        <v>3.19</v>
      </c>
      <c r="I35" t="n">
        <v>5</v>
      </c>
      <c r="J35" t="n">
        <v>189.33</v>
      </c>
      <c r="K35" t="n">
        <v>47.83</v>
      </c>
      <c r="L35" t="n">
        <v>34</v>
      </c>
      <c r="M35" t="n">
        <v>3</v>
      </c>
      <c r="N35" t="n">
        <v>37.5</v>
      </c>
      <c r="O35" t="n">
        <v>23584.16</v>
      </c>
      <c r="P35" t="n">
        <v>180.73</v>
      </c>
      <c r="Q35" t="n">
        <v>183.26</v>
      </c>
      <c r="R35" t="n">
        <v>30.86</v>
      </c>
      <c r="S35" t="n">
        <v>26.24</v>
      </c>
      <c r="T35" t="n">
        <v>1462.41</v>
      </c>
      <c r="U35" t="n">
        <v>0.85</v>
      </c>
      <c r="V35" t="n">
        <v>0.9</v>
      </c>
      <c r="W35" t="n">
        <v>2.95</v>
      </c>
      <c r="X35" t="n">
        <v>0.08</v>
      </c>
      <c r="Y35" t="n">
        <v>0.5</v>
      </c>
      <c r="Z35" t="n">
        <v>10</v>
      </c>
      <c r="AA35" t="n">
        <v>525.59457979424</v>
      </c>
      <c r="AB35" t="n">
        <v>719.141691670842</v>
      </c>
      <c r="AC35" t="n">
        <v>650.5078179394795</v>
      </c>
      <c r="AD35" t="n">
        <v>525594.57979424</v>
      </c>
      <c r="AE35" t="n">
        <v>719141.691670842</v>
      </c>
      <c r="AF35" t="n">
        <v>2.251503466535875e-06</v>
      </c>
      <c r="AG35" t="n">
        <v>16.67534722222222</v>
      </c>
      <c r="AH35" t="n">
        <v>650507.8179394795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5.2058</v>
      </c>
      <c r="E36" t="n">
        <v>19.21</v>
      </c>
      <c r="F36" t="n">
        <v>16.84</v>
      </c>
      <c r="G36" t="n">
        <v>202.04</v>
      </c>
      <c r="H36" t="n">
        <v>3.25</v>
      </c>
      <c r="I36" t="n">
        <v>5</v>
      </c>
      <c r="J36" t="n">
        <v>190.85</v>
      </c>
      <c r="K36" t="n">
        <v>47.83</v>
      </c>
      <c r="L36" t="n">
        <v>35</v>
      </c>
      <c r="M36" t="n">
        <v>3</v>
      </c>
      <c r="N36" t="n">
        <v>38.03</v>
      </c>
      <c r="O36" t="n">
        <v>23772.6</v>
      </c>
      <c r="P36" t="n">
        <v>181.02</v>
      </c>
      <c r="Q36" t="n">
        <v>183.26</v>
      </c>
      <c r="R36" t="n">
        <v>30.75</v>
      </c>
      <c r="S36" t="n">
        <v>26.24</v>
      </c>
      <c r="T36" t="n">
        <v>1404.81</v>
      </c>
      <c r="U36" t="n">
        <v>0.85</v>
      </c>
      <c r="V36" t="n">
        <v>0.9</v>
      </c>
      <c r="W36" t="n">
        <v>2.95</v>
      </c>
      <c r="X36" t="n">
        <v>0.08</v>
      </c>
      <c r="Y36" t="n">
        <v>0.5</v>
      </c>
      <c r="Z36" t="n">
        <v>10</v>
      </c>
      <c r="AA36" t="n">
        <v>525.8671806508274</v>
      </c>
      <c r="AB36" t="n">
        <v>719.5146761891261</v>
      </c>
      <c r="AC36" t="n">
        <v>650.8452053388256</v>
      </c>
      <c r="AD36" t="n">
        <v>525867.1806508275</v>
      </c>
      <c r="AE36" t="n">
        <v>719514.6761891261</v>
      </c>
      <c r="AF36" t="n">
        <v>2.251762995868067e-06</v>
      </c>
      <c r="AG36" t="n">
        <v>16.67534722222222</v>
      </c>
      <c r="AH36" t="n">
        <v>650845.2053388256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5.2053</v>
      </c>
      <c r="E37" t="n">
        <v>19.21</v>
      </c>
      <c r="F37" t="n">
        <v>16.84</v>
      </c>
      <c r="G37" t="n">
        <v>202.06</v>
      </c>
      <c r="H37" t="n">
        <v>3.32</v>
      </c>
      <c r="I37" t="n">
        <v>5</v>
      </c>
      <c r="J37" t="n">
        <v>192.39</v>
      </c>
      <c r="K37" t="n">
        <v>47.83</v>
      </c>
      <c r="L37" t="n">
        <v>36</v>
      </c>
      <c r="M37" t="n">
        <v>3</v>
      </c>
      <c r="N37" t="n">
        <v>38.56</v>
      </c>
      <c r="O37" t="n">
        <v>23961.75</v>
      </c>
      <c r="P37" t="n">
        <v>180.93</v>
      </c>
      <c r="Q37" t="n">
        <v>183.27</v>
      </c>
      <c r="R37" t="n">
        <v>30.76</v>
      </c>
      <c r="S37" t="n">
        <v>26.24</v>
      </c>
      <c r="T37" t="n">
        <v>1409.03</v>
      </c>
      <c r="U37" t="n">
        <v>0.85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525.7985798145768</v>
      </c>
      <c r="AB37" t="n">
        <v>719.4208134985126</v>
      </c>
      <c r="AC37" t="n">
        <v>650.7603007716672</v>
      </c>
      <c r="AD37" t="n">
        <v>525798.5798145768</v>
      </c>
      <c r="AE37" t="n">
        <v>719420.8134985126</v>
      </c>
      <c r="AF37" t="n">
        <v>2.251546721424574e-06</v>
      </c>
      <c r="AG37" t="n">
        <v>16.67534722222222</v>
      </c>
      <c r="AH37" t="n">
        <v>650760.3007716672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5.2074</v>
      </c>
      <c r="E38" t="n">
        <v>19.2</v>
      </c>
      <c r="F38" t="n">
        <v>16.83</v>
      </c>
      <c r="G38" t="n">
        <v>201.97</v>
      </c>
      <c r="H38" t="n">
        <v>3.39</v>
      </c>
      <c r="I38" t="n">
        <v>5</v>
      </c>
      <c r="J38" t="n">
        <v>193.93</v>
      </c>
      <c r="K38" t="n">
        <v>47.83</v>
      </c>
      <c r="L38" t="n">
        <v>37</v>
      </c>
      <c r="M38" t="n">
        <v>3</v>
      </c>
      <c r="N38" t="n">
        <v>39.1</v>
      </c>
      <c r="O38" t="n">
        <v>24151.64</v>
      </c>
      <c r="P38" t="n">
        <v>180.71</v>
      </c>
      <c r="Q38" t="n">
        <v>183.26</v>
      </c>
      <c r="R38" t="n">
        <v>30.59</v>
      </c>
      <c r="S38" t="n">
        <v>26.24</v>
      </c>
      <c r="T38" t="n">
        <v>1326.81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525.4164761664643</v>
      </c>
      <c r="AB38" t="n">
        <v>718.898002429942</v>
      </c>
      <c r="AC38" t="n">
        <v>650.2873860577109</v>
      </c>
      <c r="AD38" t="n">
        <v>525416.4761664644</v>
      </c>
      <c r="AE38" t="n">
        <v>718898.002429942</v>
      </c>
      <c r="AF38" t="n">
        <v>2.252455074087243e-06</v>
      </c>
      <c r="AG38" t="n">
        <v>16.66666666666667</v>
      </c>
      <c r="AH38" t="n">
        <v>650287.386057711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5.2069</v>
      </c>
      <c r="E39" t="n">
        <v>19.21</v>
      </c>
      <c r="F39" t="n">
        <v>16.83</v>
      </c>
      <c r="G39" t="n">
        <v>201.99</v>
      </c>
      <c r="H39" t="n">
        <v>3.45</v>
      </c>
      <c r="I39" t="n">
        <v>5</v>
      </c>
      <c r="J39" t="n">
        <v>195.47</v>
      </c>
      <c r="K39" t="n">
        <v>47.83</v>
      </c>
      <c r="L39" t="n">
        <v>38</v>
      </c>
      <c r="M39" t="n">
        <v>3</v>
      </c>
      <c r="N39" t="n">
        <v>39.64</v>
      </c>
      <c r="O39" t="n">
        <v>24342.26</v>
      </c>
      <c r="P39" t="n">
        <v>179.97</v>
      </c>
      <c r="Q39" t="n">
        <v>183.26</v>
      </c>
      <c r="R39" t="n">
        <v>30.59</v>
      </c>
      <c r="S39" t="n">
        <v>26.24</v>
      </c>
      <c r="T39" t="n">
        <v>1328.87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524.668509746195</v>
      </c>
      <c r="AB39" t="n">
        <v>717.8746017757799</v>
      </c>
      <c r="AC39" t="n">
        <v>649.3616573256303</v>
      </c>
      <c r="AD39" t="n">
        <v>524668.509746195</v>
      </c>
      <c r="AE39" t="n">
        <v>717874.6017757799</v>
      </c>
      <c r="AF39" t="n">
        <v>2.252238799643751e-06</v>
      </c>
      <c r="AG39" t="n">
        <v>16.67534722222222</v>
      </c>
      <c r="AH39" t="n">
        <v>649361.6573256303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5.2086</v>
      </c>
      <c r="E40" t="n">
        <v>19.2</v>
      </c>
      <c r="F40" t="n">
        <v>16.83</v>
      </c>
      <c r="G40" t="n">
        <v>201.92</v>
      </c>
      <c r="H40" t="n">
        <v>3.51</v>
      </c>
      <c r="I40" t="n">
        <v>5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178.52</v>
      </c>
      <c r="Q40" t="n">
        <v>183.27</v>
      </c>
      <c r="R40" t="n">
        <v>30.48</v>
      </c>
      <c r="S40" t="n">
        <v>26.24</v>
      </c>
      <c r="T40" t="n">
        <v>1269.9</v>
      </c>
      <c r="U40" t="n">
        <v>0.86</v>
      </c>
      <c r="V40" t="n">
        <v>0.9</v>
      </c>
      <c r="W40" t="n">
        <v>2.95</v>
      </c>
      <c r="X40" t="n">
        <v>0.07000000000000001</v>
      </c>
      <c r="Y40" t="n">
        <v>0.5</v>
      </c>
      <c r="Z40" t="n">
        <v>10</v>
      </c>
      <c r="AA40" t="n">
        <v>523.0673227610051</v>
      </c>
      <c r="AB40" t="n">
        <v>715.6837871032587</v>
      </c>
      <c r="AC40" t="n">
        <v>647.3799309306268</v>
      </c>
      <c r="AD40" t="n">
        <v>523067.3227610051</v>
      </c>
      <c r="AE40" t="n">
        <v>715683.7871032588</v>
      </c>
      <c r="AF40" t="n">
        <v>2.252974132751626e-06</v>
      </c>
      <c r="AG40" t="n">
        <v>16.66666666666667</v>
      </c>
      <c r="AH40" t="n">
        <v>647379.9309306268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5.2057</v>
      </c>
      <c r="E41" t="n">
        <v>19.21</v>
      </c>
      <c r="F41" t="n">
        <v>16.84</v>
      </c>
      <c r="G41" t="n">
        <v>202.04</v>
      </c>
      <c r="H41" t="n">
        <v>3.58</v>
      </c>
      <c r="I41" t="n">
        <v>5</v>
      </c>
      <c r="J41" t="n">
        <v>198.58</v>
      </c>
      <c r="K41" t="n">
        <v>47.83</v>
      </c>
      <c r="L41" t="n">
        <v>40</v>
      </c>
      <c r="M41" t="n">
        <v>3</v>
      </c>
      <c r="N41" t="n">
        <v>40.75</v>
      </c>
      <c r="O41" t="n">
        <v>24725.75</v>
      </c>
      <c r="P41" t="n">
        <v>177.71</v>
      </c>
      <c r="Q41" t="n">
        <v>183.26</v>
      </c>
      <c r="R41" t="n">
        <v>30.78</v>
      </c>
      <c r="S41" t="n">
        <v>26.24</v>
      </c>
      <c r="T41" t="n">
        <v>1423.48</v>
      </c>
      <c r="U41" t="n">
        <v>0.85</v>
      </c>
      <c r="V41" t="n">
        <v>0.9</v>
      </c>
      <c r="W41" t="n">
        <v>2.95</v>
      </c>
      <c r="X41" t="n">
        <v>0.08</v>
      </c>
      <c r="Y41" t="n">
        <v>0.5</v>
      </c>
      <c r="Z41" t="n">
        <v>10</v>
      </c>
      <c r="AA41" t="n">
        <v>522.4120554632418</v>
      </c>
      <c r="AB41" t="n">
        <v>714.7872214781061</v>
      </c>
      <c r="AC41" t="n">
        <v>646.568932270401</v>
      </c>
      <c r="AD41" t="n">
        <v>522412.0554632418</v>
      </c>
      <c r="AE41" t="n">
        <v>714787.2214781061</v>
      </c>
      <c r="AF41" t="n">
        <v>2.251719740979368e-06</v>
      </c>
      <c r="AG41" t="n">
        <v>16.67534722222222</v>
      </c>
      <c r="AH41" t="n">
        <v>646568.9322704009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3.3027</v>
      </c>
      <c r="E2" t="n">
        <v>30.28</v>
      </c>
      <c r="F2" t="n">
        <v>20.82</v>
      </c>
      <c r="G2" t="n">
        <v>6.31</v>
      </c>
      <c r="H2" t="n">
        <v>0.1</v>
      </c>
      <c r="I2" t="n">
        <v>198</v>
      </c>
      <c r="J2" t="n">
        <v>176.73</v>
      </c>
      <c r="K2" t="n">
        <v>52.44</v>
      </c>
      <c r="L2" t="n">
        <v>1</v>
      </c>
      <c r="M2" t="n">
        <v>196</v>
      </c>
      <c r="N2" t="n">
        <v>33.29</v>
      </c>
      <c r="O2" t="n">
        <v>22031.19</v>
      </c>
      <c r="P2" t="n">
        <v>274.84</v>
      </c>
      <c r="Q2" t="n">
        <v>183.39</v>
      </c>
      <c r="R2" t="n">
        <v>154.12</v>
      </c>
      <c r="S2" t="n">
        <v>26.24</v>
      </c>
      <c r="T2" t="n">
        <v>62127.5</v>
      </c>
      <c r="U2" t="n">
        <v>0.17</v>
      </c>
      <c r="V2" t="n">
        <v>0.73</v>
      </c>
      <c r="W2" t="n">
        <v>3.28</v>
      </c>
      <c r="X2" t="n">
        <v>4.06</v>
      </c>
      <c r="Y2" t="n">
        <v>0.5</v>
      </c>
      <c r="Z2" t="n">
        <v>10</v>
      </c>
      <c r="AA2" t="n">
        <v>1031.07347012034</v>
      </c>
      <c r="AB2" t="n">
        <v>1410.760209569788</v>
      </c>
      <c r="AC2" t="n">
        <v>1276.119235182836</v>
      </c>
      <c r="AD2" t="n">
        <v>1031073.47012034</v>
      </c>
      <c r="AE2" t="n">
        <v>1410760.209569788</v>
      </c>
      <c r="AF2" t="n">
        <v>1.339742250971606e-06</v>
      </c>
      <c r="AG2" t="n">
        <v>26.28472222222222</v>
      </c>
      <c r="AH2" t="n">
        <v>1276119.235182836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4.1417</v>
      </c>
      <c r="E3" t="n">
        <v>24.14</v>
      </c>
      <c r="F3" t="n">
        <v>18.56</v>
      </c>
      <c r="G3" t="n">
        <v>12.51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244.77</v>
      </c>
      <c r="Q3" t="n">
        <v>183.32</v>
      </c>
      <c r="R3" t="n">
        <v>83.77</v>
      </c>
      <c r="S3" t="n">
        <v>26.24</v>
      </c>
      <c r="T3" t="n">
        <v>27496.17</v>
      </c>
      <c r="U3" t="n">
        <v>0.31</v>
      </c>
      <c r="V3" t="n">
        <v>0.82</v>
      </c>
      <c r="W3" t="n">
        <v>3.1</v>
      </c>
      <c r="X3" t="n">
        <v>1.8</v>
      </c>
      <c r="Y3" t="n">
        <v>0.5</v>
      </c>
      <c r="Z3" t="n">
        <v>10</v>
      </c>
      <c r="AA3" t="n">
        <v>769.7696532034071</v>
      </c>
      <c r="AB3" t="n">
        <v>1053.232799353236</v>
      </c>
      <c r="AC3" t="n">
        <v>952.7137392044808</v>
      </c>
      <c r="AD3" t="n">
        <v>769769.6532034071</v>
      </c>
      <c r="AE3" t="n">
        <v>1053232.799353236</v>
      </c>
      <c r="AF3" t="n">
        <v>1.68008310801741e-06</v>
      </c>
      <c r="AG3" t="n">
        <v>20.95486111111111</v>
      </c>
      <c r="AH3" t="n">
        <v>952713.7392044808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4.467</v>
      </c>
      <c r="E4" t="n">
        <v>22.39</v>
      </c>
      <c r="F4" t="n">
        <v>17.9</v>
      </c>
      <c r="G4" t="n">
        <v>18.52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235.85</v>
      </c>
      <c r="Q4" t="n">
        <v>183.3</v>
      </c>
      <c r="R4" t="n">
        <v>63.83</v>
      </c>
      <c r="S4" t="n">
        <v>26.24</v>
      </c>
      <c r="T4" t="n">
        <v>17680.09</v>
      </c>
      <c r="U4" t="n">
        <v>0.41</v>
      </c>
      <c r="V4" t="n">
        <v>0.85</v>
      </c>
      <c r="W4" t="n">
        <v>3.03</v>
      </c>
      <c r="X4" t="n">
        <v>1.15</v>
      </c>
      <c r="Y4" t="n">
        <v>0.5</v>
      </c>
      <c r="Z4" t="n">
        <v>10</v>
      </c>
      <c r="AA4" t="n">
        <v>702.4456165730476</v>
      </c>
      <c r="AB4" t="n">
        <v>961.1170823087035</v>
      </c>
      <c r="AC4" t="n">
        <v>869.3894169094572</v>
      </c>
      <c r="AD4" t="n">
        <v>702445.6165730476</v>
      </c>
      <c r="AE4" t="n">
        <v>961117.0823087036</v>
      </c>
      <c r="AF4" t="n">
        <v>1.812041249610973e-06</v>
      </c>
      <c r="AG4" t="n">
        <v>19.43576388888889</v>
      </c>
      <c r="AH4" t="n">
        <v>869389.4169094572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4.64</v>
      </c>
      <c r="E5" t="n">
        <v>21.55</v>
      </c>
      <c r="F5" t="n">
        <v>17.6</v>
      </c>
      <c r="G5" t="n">
        <v>24.56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231.61</v>
      </c>
      <c r="Q5" t="n">
        <v>183.32</v>
      </c>
      <c r="R5" t="n">
        <v>54.65</v>
      </c>
      <c r="S5" t="n">
        <v>26.24</v>
      </c>
      <c r="T5" t="n">
        <v>13164.11</v>
      </c>
      <c r="U5" t="n">
        <v>0.48</v>
      </c>
      <c r="V5" t="n">
        <v>0.86</v>
      </c>
      <c r="W5" t="n">
        <v>3.01</v>
      </c>
      <c r="X5" t="n">
        <v>0.84</v>
      </c>
      <c r="Y5" t="n">
        <v>0.5</v>
      </c>
      <c r="Z5" t="n">
        <v>10</v>
      </c>
      <c r="AA5" t="n">
        <v>670.9258581178615</v>
      </c>
      <c r="AB5" t="n">
        <v>917.9903582367148</v>
      </c>
      <c r="AC5" t="n">
        <v>830.3786468541617</v>
      </c>
      <c r="AD5" t="n">
        <v>670925.8581178614</v>
      </c>
      <c r="AE5" t="n">
        <v>917990.3582367147</v>
      </c>
      <c r="AF5" t="n">
        <v>1.88221880416273e-06</v>
      </c>
      <c r="AG5" t="n">
        <v>18.70659722222222</v>
      </c>
      <c r="AH5" t="n">
        <v>830378.6468541618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4.7533</v>
      </c>
      <c r="E6" t="n">
        <v>21.04</v>
      </c>
      <c r="F6" t="n">
        <v>17.41</v>
      </c>
      <c r="G6" t="n">
        <v>30.72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228.86</v>
      </c>
      <c r="Q6" t="n">
        <v>183.28</v>
      </c>
      <c r="R6" t="n">
        <v>48.55</v>
      </c>
      <c r="S6" t="n">
        <v>26.24</v>
      </c>
      <c r="T6" t="n">
        <v>10160.24</v>
      </c>
      <c r="U6" t="n">
        <v>0.54</v>
      </c>
      <c r="V6" t="n">
        <v>0.87</v>
      </c>
      <c r="W6" t="n">
        <v>2.99</v>
      </c>
      <c r="X6" t="n">
        <v>0.65</v>
      </c>
      <c r="Y6" t="n">
        <v>0.5</v>
      </c>
      <c r="Z6" t="n">
        <v>10</v>
      </c>
      <c r="AA6" t="n">
        <v>647.6482250450754</v>
      </c>
      <c r="AB6" t="n">
        <v>886.1408737298354</v>
      </c>
      <c r="AC6" t="n">
        <v>801.5688324475868</v>
      </c>
      <c r="AD6" t="n">
        <v>647648.2250450754</v>
      </c>
      <c r="AE6" t="n">
        <v>886140.8737298355</v>
      </c>
      <c r="AF6" t="n">
        <v>1.928179017635067e-06</v>
      </c>
      <c r="AG6" t="n">
        <v>18.26388888888889</v>
      </c>
      <c r="AH6" t="n">
        <v>801568.8324475868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4.8148</v>
      </c>
      <c r="E7" t="n">
        <v>20.77</v>
      </c>
      <c r="F7" t="n">
        <v>17.32</v>
      </c>
      <c r="G7" t="n">
        <v>35.83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227.44</v>
      </c>
      <c r="Q7" t="n">
        <v>183.28</v>
      </c>
      <c r="R7" t="n">
        <v>45.63</v>
      </c>
      <c r="S7" t="n">
        <v>26.24</v>
      </c>
      <c r="T7" t="n">
        <v>8726.030000000001</v>
      </c>
      <c r="U7" t="n">
        <v>0.58</v>
      </c>
      <c r="V7" t="n">
        <v>0.88</v>
      </c>
      <c r="W7" t="n">
        <v>2.99</v>
      </c>
      <c r="X7" t="n">
        <v>0.5600000000000001</v>
      </c>
      <c r="Y7" t="n">
        <v>0.5</v>
      </c>
      <c r="Z7" t="n">
        <v>10</v>
      </c>
      <c r="AA7" t="n">
        <v>640.9908033389578</v>
      </c>
      <c r="AB7" t="n">
        <v>877.0318956468084</v>
      </c>
      <c r="AC7" t="n">
        <v>793.3292024482729</v>
      </c>
      <c r="AD7" t="n">
        <v>640990.8033389578</v>
      </c>
      <c r="AE7" t="n">
        <v>877031.8956468084</v>
      </c>
      <c r="AF7" t="n">
        <v>1.95312652980231e-06</v>
      </c>
      <c r="AG7" t="n">
        <v>18.02951388888889</v>
      </c>
      <c r="AH7" t="n">
        <v>793329.2024482728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4.8691</v>
      </c>
      <c r="E8" t="n">
        <v>20.54</v>
      </c>
      <c r="F8" t="n">
        <v>17.23</v>
      </c>
      <c r="G8" t="n">
        <v>41.35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225.95</v>
      </c>
      <c r="Q8" t="n">
        <v>183.27</v>
      </c>
      <c r="R8" t="n">
        <v>42.81</v>
      </c>
      <c r="S8" t="n">
        <v>26.24</v>
      </c>
      <c r="T8" t="n">
        <v>7336.19</v>
      </c>
      <c r="U8" t="n">
        <v>0.61</v>
      </c>
      <c r="V8" t="n">
        <v>0.88</v>
      </c>
      <c r="W8" t="n">
        <v>2.98</v>
      </c>
      <c r="X8" t="n">
        <v>0.47</v>
      </c>
      <c r="Y8" t="n">
        <v>0.5</v>
      </c>
      <c r="Z8" t="n">
        <v>10</v>
      </c>
      <c r="AA8" t="n">
        <v>634.7615793127436</v>
      </c>
      <c r="AB8" t="n">
        <v>868.5087965201735</v>
      </c>
      <c r="AC8" t="n">
        <v>785.6195359400392</v>
      </c>
      <c r="AD8" t="n">
        <v>634761.5793127436</v>
      </c>
      <c r="AE8" t="n">
        <v>868508.7965201735</v>
      </c>
      <c r="AF8" t="n">
        <v>1.975153357618265e-06</v>
      </c>
      <c r="AG8" t="n">
        <v>17.82986111111111</v>
      </c>
      <c r="AH8" t="n">
        <v>785619.5359400392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4.909</v>
      </c>
      <c r="E9" t="n">
        <v>20.37</v>
      </c>
      <c r="F9" t="n">
        <v>17.17</v>
      </c>
      <c r="G9" t="n">
        <v>46.82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224.98</v>
      </c>
      <c r="Q9" t="n">
        <v>183.27</v>
      </c>
      <c r="R9" t="n">
        <v>41.18</v>
      </c>
      <c r="S9" t="n">
        <v>26.24</v>
      </c>
      <c r="T9" t="n">
        <v>6536.93</v>
      </c>
      <c r="U9" t="n">
        <v>0.64</v>
      </c>
      <c r="V9" t="n">
        <v>0.89</v>
      </c>
      <c r="W9" t="n">
        <v>2.97</v>
      </c>
      <c r="X9" t="n">
        <v>0.41</v>
      </c>
      <c r="Y9" t="n">
        <v>0.5</v>
      </c>
      <c r="Z9" t="n">
        <v>10</v>
      </c>
      <c r="AA9" t="n">
        <v>620.4788216470198</v>
      </c>
      <c r="AB9" t="n">
        <v>848.966497371133</v>
      </c>
      <c r="AC9" t="n">
        <v>767.9423263939939</v>
      </c>
      <c r="AD9" t="n">
        <v>620478.8216470198</v>
      </c>
      <c r="AE9" t="n">
        <v>848966.497371133</v>
      </c>
      <c r="AF9" t="n">
        <v>1.991338816731648e-06</v>
      </c>
      <c r="AG9" t="n">
        <v>17.68229166666667</v>
      </c>
      <c r="AH9" t="n">
        <v>767942.3263939939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4.9484</v>
      </c>
      <c r="E10" t="n">
        <v>20.21</v>
      </c>
      <c r="F10" t="n">
        <v>17.11</v>
      </c>
      <c r="G10" t="n">
        <v>54.04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224.11</v>
      </c>
      <c r="Q10" t="n">
        <v>183.27</v>
      </c>
      <c r="R10" t="n">
        <v>39.36</v>
      </c>
      <c r="S10" t="n">
        <v>26.24</v>
      </c>
      <c r="T10" t="n">
        <v>5643.28</v>
      </c>
      <c r="U10" t="n">
        <v>0.67</v>
      </c>
      <c r="V10" t="n">
        <v>0.89</v>
      </c>
      <c r="W10" t="n">
        <v>2.97</v>
      </c>
      <c r="X10" t="n">
        <v>0.36</v>
      </c>
      <c r="Y10" t="n">
        <v>0.5</v>
      </c>
      <c r="Z10" t="n">
        <v>10</v>
      </c>
      <c r="AA10" t="n">
        <v>616.4949052630426</v>
      </c>
      <c r="AB10" t="n">
        <v>843.5155272165888</v>
      </c>
      <c r="AC10" t="n">
        <v>763.0115891805148</v>
      </c>
      <c r="AD10" t="n">
        <v>616494.9052630425</v>
      </c>
      <c r="AE10" t="n">
        <v>843515.5272165888</v>
      </c>
      <c r="AF10" t="n">
        <v>2.007321450542857e-06</v>
      </c>
      <c r="AG10" t="n">
        <v>17.54340277777778</v>
      </c>
      <c r="AH10" t="n">
        <v>763011.5891805148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4.9771</v>
      </c>
      <c r="E11" t="n">
        <v>20.09</v>
      </c>
      <c r="F11" t="n">
        <v>17.07</v>
      </c>
      <c r="G11" t="n">
        <v>60.24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222.83</v>
      </c>
      <c r="Q11" t="n">
        <v>183.28</v>
      </c>
      <c r="R11" t="n">
        <v>37.84</v>
      </c>
      <c r="S11" t="n">
        <v>26.24</v>
      </c>
      <c r="T11" t="n">
        <v>4890.93</v>
      </c>
      <c r="U11" t="n">
        <v>0.6899999999999999</v>
      </c>
      <c r="V11" t="n">
        <v>0.89</v>
      </c>
      <c r="W11" t="n">
        <v>2.97</v>
      </c>
      <c r="X11" t="n">
        <v>0.31</v>
      </c>
      <c r="Y11" t="n">
        <v>0.5</v>
      </c>
      <c r="Z11" t="n">
        <v>10</v>
      </c>
      <c r="AA11" t="n">
        <v>612.7747950051519</v>
      </c>
      <c r="AB11" t="n">
        <v>838.4255082420614</v>
      </c>
      <c r="AC11" t="n">
        <v>758.4073544730297</v>
      </c>
      <c r="AD11" t="n">
        <v>612774.7950051519</v>
      </c>
      <c r="AE11" t="n">
        <v>838425.5082420614</v>
      </c>
      <c r="AF11" t="n">
        <v>2.01896362288757e-06</v>
      </c>
      <c r="AG11" t="n">
        <v>17.43923611111111</v>
      </c>
      <c r="AH11" t="n">
        <v>758407.3544730297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4.9889</v>
      </c>
      <c r="E12" t="n">
        <v>20.04</v>
      </c>
      <c r="F12" t="n">
        <v>17.05</v>
      </c>
      <c r="G12" t="n">
        <v>63.96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223.06</v>
      </c>
      <c r="Q12" t="n">
        <v>183.29</v>
      </c>
      <c r="R12" t="n">
        <v>37.48</v>
      </c>
      <c r="S12" t="n">
        <v>26.24</v>
      </c>
      <c r="T12" t="n">
        <v>4716.81</v>
      </c>
      <c r="U12" t="n">
        <v>0.7</v>
      </c>
      <c r="V12" t="n">
        <v>0.89</v>
      </c>
      <c r="W12" t="n">
        <v>2.97</v>
      </c>
      <c r="X12" t="n">
        <v>0.3</v>
      </c>
      <c r="Y12" t="n">
        <v>0.5</v>
      </c>
      <c r="Z12" t="n">
        <v>10</v>
      </c>
      <c r="AA12" t="n">
        <v>612.1336521972266</v>
      </c>
      <c r="AB12" t="n">
        <v>837.5482683670334</v>
      </c>
      <c r="AC12" t="n">
        <v>757.6138371404606</v>
      </c>
      <c r="AD12" t="n">
        <v>612133.6521972266</v>
      </c>
      <c r="AE12" t="n">
        <v>837548.2683670335</v>
      </c>
      <c r="AF12" t="n">
        <v>2.023750300018846e-06</v>
      </c>
      <c r="AG12" t="n">
        <v>17.39583333333333</v>
      </c>
      <c r="AH12" t="n">
        <v>757613.8371404606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5.0013</v>
      </c>
      <c r="E13" t="n">
        <v>20</v>
      </c>
      <c r="F13" t="n">
        <v>17.04</v>
      </c>
      <c r="G13" t="n">
        <v>68.16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222.52</v>
      </c>
      <c r="Q13" t="n">
        <v>183.26</v>
      </c>
      <c r="R13" t="n">
        <v>36.9</v>
      </c>
      <c r="S13" t="n">
        <v>26.24</v>
      </c>
      <c r="T13" t="n">
        <v>4430.14</v>
      </c>
      <c r="U13" t="n">
        <v>0.71</v>
      </c>
      <c r="V13" t="n">
        <v>0.89</v>
      </c>
      <c r="W13" t="n">
        <v>2.97</v>
      </c>
      <c r="X13" t="n">
        <v>0.29</v>
      </c>
      <c r="Y13" t="n">
        <v>0.5</v>
      </c>
      <c r="Z13" t="n">
        <v>10</v>
      </c>
      <c r="AA13" t="n">
        <v>610.6699836733511</v>
      </c>
      <c r="AB13" t="n">
        <v>835.545612520169</v>
      </c>
      <c r="AC13" t="n">
        <v>755.8023119568758</v>
      </c>
      <c r="AD13" t="n">
        <v>610669.9836733511</v>
      </c>
      <c r="AE13" t="n">
        <v>835545.612520169</v>
      </c>
      <c r="AF13" t="n">
        <v>2.028780367512729e-06</v>
      </c>
      <c r="AG13" t="n">
        <v>17.36111111111111</v>
      </c>
      <c r="AH13" t="n">
        <v>755802.3119568757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5.0167</v>
      </c>
      <c r="E14" t="n">
        <v>19.93</v>
      </c>
      <c r="F14" t="n">
        <v>17.02</v>
      </c>
      <c r="G14" t="n">
        <v>72.92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221.95</v>
      </c>
      <c r="Q14" t="n">
        <v>183.28</v>
      </c>
      <c r="R14" t="n">
        <v>36.23</v>
      </c>
      <c r="S14" t="n">
        <v>26.24</v>
      </c>
      <c r="T14" t="n">
        <v>4101.93</v>
      </c>
      <c r="U14" t="n">
        <v>0.72</v>
      </c>
      <c r="V14" t="n">
        <v>0.89</v>
      </c>
      <c r="W14" t="n">
        <v>2.96</v>
      </c>
      <c r="X14" t="n">
        <v>0.26</v>
      </c>
      <c r="Y14" t="n">
        <v>0.5</v>
      </c>
      <c r="Z14" t="n">
        <v>10</v>
      </c>
      <c r="AA14" t="n">
        <v>608.9320877469041</v>
      </c>
      <c r="AB14" t="n">
        <v>833.1677466430471</v>
      </c>
      <c r="AC14" t="n">
        <v>753.6513862617106</v>
      </c>
      <c r="AD14" t="n">
        <v>608932.0877469041</v>
      </c>
      <c r="AE14" t="n">
        <v>833167.7466430471</v>
      </c>
      <c r="AF14" t="n">
        <v>2.035027386819649e-06</v>
      </c>
      <c r="AG14" t="n">
        <v>17.30034722222222</v>
      </c>
      <c r="AH14" t="n">
        <v>753651.3862617107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5.0325</v>
      </c>
      <c r="E15" t="n">
        <v>19.87</v>
      </c>
      <c r="F15" t="n">
        <v>16.99</v>
      </c>
      <c r="G15" t="n">
        <v>78.41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221.71</v>
      </c>
      <c r="Q15" t="n">
        <v>183.27</v>
      </c>
      <c r="R15" t="n">
        <v>35.43</v>
      </c>
      <c r="S15" t="n">
        <v>26.24</v>
      </c>
      <c r="T15" t="n">
        <v>3707.69</v>
      </c>
      <c r="U15" t="n">
        <v>0.74</v>
      </c>
      <c r="V15" t="n">
        <v>0.9</v>
      </c>
      <c r="W15" t="n">
        <v>2.96</v>
      </c>
      <c r="X15" t="n">
        <v>0.23</v>
      </c>
      <c r="Y15" t="n">
        <v>0.5</v>
      </c>
      <c r="Z15" t="n">
        <v>10</v>
      </c>
      <c r="AA15" t="n">
        <v>607.4838905981527</v>
      </c>
      <c r="AB15" t="n">
        <v>831.1862594141762</v>
      </c>
      <c r="AC15" t="n">
        <v>751.8590093929284</v>
      </c>
      <c r="AD15" t="n">
        <v>607483.8905981526</v>
      </c>
      <c r="AE15" t="n">
        <v>831186.2594141762</v>
      </c>
      <c r="AF15" t="n">
        <v>2.041436666368306e-06</v>
      </c>
      <c r="AG15" t="n">
        <v>17.24826388888889</v>
      </c>
      <c r="AH15" t="n">
        <v>751859.0093929284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5.0434</v>
      </c>
      <c r="E16" t="n">
        <v>19.83</v>
      </c>
      <c r="F16" t="n">
        <v>16.98</v>
      </c>
      <c r="G16" t="n">
        <v>84.90000000000001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221.44</v>
      </c>
      <c r="Q16" t="n">
        <v>183.27</v>
      </c>
      <c r="R16" t="n">
        <v>35.09</v>
      </c>
      <c r="S16" t="n">
        <v>26.24</v>
      </c>
      <c r="T16" t="n">
        <v>3539.03</v>
      </c>
      <c r="U16" t="n">
        <v>0.75</v>
      </c>
      <c r="V16" t="n">
        <v>0.9</v>
      </c>
      <c r="W16" t="n">
        <v>2.96</v>
      </c>
      <c r="X16" t="n">
        <v>0.22</v>
      </c>
      <c r="Y16" t="n">
        <v>0.5</v>
      </c>
      <c r="Z16" t="n">
        <v>10</v>
      </c>
      <c r="AA16" t="n">
        <v>606.432672029421</v>
      </c>
      <c r="AB16" t="n">
        <v>829.7479357919475</v>
      </c>
      <c r="AC16" t="n">
        <v>750.5579573585053</v>
      </c>
      <c r="AD16" t="n">
        <v>606432.6720294211</v>
      </c>
      <c r="AE16" t="n">
        <v>829747.9357919475</v>
      </c>
      <c r="AF16" t="n">
        <v>2.045858257955671e-06</v>
      </c>
      <c r="AG16" t="n">
        <v>17.21354166666667</v>
      </c>
      <c r="AH16" t="n">
        <v>750557.9573585053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5.0617</v>
      </c>
      <c r="E17" t="n">
        <v>19.76</v>
      </c>
      <c r="F17" t="n">
        <v>16.94</v>
      </c>
      <c r="G17" t="n">
        <v>92.43000000000001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220.35</v>
      </c>
      <c r="Q17" t="n">
        <v>183.26</v>
      </c>
      <c r="R17" t="n">
        <v>34.04</v>
      </c>
      <c r="S17" t="n">
        <v>26.24</v>
      </c>
      <c r="T17" t="n">
        <v>3018.91</v>
      </c>
      <c r="U17" t="n">
        <v>0.77</v>
      </c>
      <c r="V17" t="n">
        <v>0.9</v>
      </c>
      <c r="W17" t="n">
        <v>2.96</v>
      </c>
      <c r="X17" t="n">
        <v>0.19</v>
      </c>
      <c r="Y17" t="n">
        <v>0.5</v>
      </c>
      <c r="Z17" t="n">
        <v>10</v>
      </c>
      <c r="AA17" t="n">
        <v>593.7867532973311</v>
      </c>
      <c r="AB17" t="n">
        <v>812.4452318841421</v>
      </c>
      <c r="AC17" t="n">
        <v>734.9065992271635</v>
      </c>
      <c r="AD17" t="n">
        <v>593786.753297331</v>
      </c>
      <c r="AE17" t="n">
        <v>812445.2318841422</v>
      </c>
      <c r="AF17" t="n">
        <v>2.053281664015193e-06</v>
      </c>
      <c r="AG17" t="n">
        <v>17.15277777777778</v>
      </c>
      <c r="AH17" t="n">
        <v>734906.5992271635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5.058</v>
      </c>
      <c r="E18" t="n">
        <v>19.77</v>
      </c>
      <c r="F18" t="n">
        <v>16.96</v>
      </c>
      <c r="G18" t="n">
        <v>92.5</v>
      </c>
      <c r="H18" t="n">
        <v>1.5</v>
      </c>
      <c r="I18" t="n">
        <v>11</v>
      </c>
      <c r="J18" t="n">
        <v>201.11</v>
      </c>
      <c r="K18" t="n">
        <v>52.44</v>
      </c>
      <c r="L18" t="n">
        <v>17</v>
      </c>
      <c r="M18" t="n">
        <v>9</v>
      </c>
      <c r="N18" t="n">
        <v>41.67</v>
      </c>
      <c r="O18" t="n">
        <v>25037.53</v>
      </c>
      <c r="P18" t="n">
        <v>220.92</v>
      </c>
      <c r="Q18" t="n">
        <v>183.26</v>
      </c>
      <c r="R18" t="n">
        <v>34.46</v>
      </c>
      <c r="S18" t="n">
        <v>26.24</v>
      </c>
      <c r="T18" t="n">
        <v>3229.38</v>
      </c>
      <c r="U18" t="n">
        <v>0.76</v>
      </c>
      <c r="V18" t="n">
        <v>0.9</v>
      </c>
      <c r="W18" t="n">
        <v>2.96</v>
      </c>
      <c r="X18" t="n">
        <v>0.2</v>
      </c>
      <c r="Y18" t="n">
        <v>0.5</v>
      </c>
      <c r="Z18" t="n">
        <v>10</v>
      </c>
      <c r="AA18" t="n">
        <v>604.827327180273</v>
      </c>
      <c r="AB18" t="n">
        <v>827.5514321465268</v>
      </c>
      <c r="AC18" t="n">
        <v>748.5710849381913</v>
      </c>
      <c r="AD18" t="n">
        <v>604827.327180273</v>
      </c>
      <c r="AE18" t="n">
        <v>827551.4321465269</v>
      </c>
      <c r="AF18" t="n">
        <v>2.051780756779114e-06</v>
      </c>
      <c r="AG18" t="n">
        <v>17.16145833333333</v>
      </c>
      <c r="AH18" t="n">
        <v>748571.0849381913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5.0751</v>
      </c>
      <c r="E19" t="n">
        <v>19.7</v>
      </c>
      <c r="F19" t="n">
        <v>16.93</v>
      </c>
      <c r="G19" t="n">
        <v>101.57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220.51</v>
      </c>
      <c r="Q19" t="n">
        <v>183.27</v>
      </c>
      <c r="R19" t="n">
        <v>33.65</v>
      </c>
      <c r="S19" t="n">
        <v>26.24</v>
      </c>
      <c r="T19" t="n">
        <v>2831.22</v>
      </c>
      <c r="U19" t="n">
        <v>0.78</v>
      </c>
      <c r="V19" t="n">
        <v>0.9</v>
      </c>
      <c r="W19" t="n">
        <v>2.95</v>
      </c>
      <c r="X19" t="n">
        <v>0.17</v>
      </c>
      <c r="Y19" t="n">
        <v>0.5</v>
      </c>
      <c r="Z19" t="n">
        <v>10</v>
      </c>
      <c r="AA19" t="n">
        <v>593.0512918499146</v>
      </c>
      <c r="AB19" t="n">
        <v>811.4389410855179</v>
      </c>
      <c r="AC19" t="n">
        <v>733.9963474100218</v>
      </c>
      <c r="AD19" t="n">
        <v>593051.2918499146</v>
      </c>
      <c r="AE19" t="n">
        <v>811438.9410855179</v>
      </c>
      <c r="AF19" t="n">
        <v>2.058717382113421e-06</v>
      </c>
      <c r="AG19" t="n">
        <v>17.10069444444444</v>
      </c>
      <c r="AH19" t="n">
        <v>733996.3474100218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5.0726</v>
      </c>
      <c r="E20" t="n">
        <v>19.71</v>
      </c>
      <c r="F20" t="n">
        <v>16.94</v>
      </c>
      <c r="G20" t="n">
        <v>101.63</v>
      </c>
      <c r="H20" t="n">
        <v>1.65</v>
      </c>
      <c r="I20" t="n">
        <v>10</v>
      </c>
      <c r="J20" t="n">
        <v>204.26</v>
      </c>
      <c r="K20" t="n">
        <v>52.44</v>
      </c>
      <c r="L20" t="n">
        <v>19</v>
      </c>
      <c r="M20" t="n">
        <v>8</v>
      </c>
      <c r="N20" t="n">
        <v>42.82</v>
      </c>
      <c r="O20" t="n">
        <v>25426.72</v>
      </c>
      <c r="P20" t="n">
        <v>220.4</v>
      </c>
      <c r="Q20" t="n">
        <v>183.27</v>
      </c>
      <c r="R20" t="n">
        <v>33.84</v>
      </c>
      <c r="S20" t="n">
        <v>26.24</v>
      </c>
      <c r="T20" t="n">
        <v>2928.24</v>
      </c>
      <c r="U20" t="n">
        <v>0.78</v>
      </c>
      <c r="V20" t="n">
        <v>0.9</v>
      </c>
      <c r="W20" t="n">
        <v>2.96</v>
      </c>
      <c r="X20" t="n">
        <v>0.18</v>
      </c>
      <c r="Y20" t="n">
        <v>0.5</v>
      </c>
      <c r="Z20" t="n">
        <v>10</v>
      </c>
      <c r="AA20" t="n">
        <v>593.1439983019563</v>
      </c>
      <c r="AB20" t="n">
        <v>811.5657861431213</v>
      </c>
      <c r="AC20" t="n">
        <v>734.1110865533559</v>
      </c>
      <c r="AD20" t="n">
        <v>593143.9983019563</v>
      </c>
      <c r="AE20" t="n">
        <v>811565.7861431213</v>
      </c>
      <c r="AF20" t="n">
        <v>2.057703255602558e-06</v>
      </c>
      <c r="AG20" t="n">
        <v>17.109375</v>
      </c>
      <c r="AH20" t="n">
        <v>734111.0865533559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5.0855</v>
      </c>
      <c r="E21" t="n">
        <v>19.66</v>
      </c>
      <c r="F21" t="n">
        <v>16.92</v>
      </c>
      <c r="G21" t="n">
        <v>112.82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219.53</v>
      </c>
      <c r="Q21" t="n">
        <v>183.26</v>
      </c>
      <c r="R21" t="n">
        <v>33.55</v>
      </c>
      <c r="S21" t="n">
        <v>26.24</v>
      </c>
      <c r="T21" t="n">
        <v>2785.96</v>
      </c>
      <c r="U21" t="n">
        <v>0.78</v>
      </c>
      <c r="V21" t="n">
        <v>0.9</v>
      </c>
      <c r="W21" t="n">
        <v>2.95</v>
      </c>
      <c r="X21" t="n">
        <v>0.17</v>
      </c>
      <c r="Y21" t="n">
        <v>0.5</v>
      </c>
      <c r="Z21" t="n">
        <v>10</v>
      </c>
      <c r="AA21" t="n">
        <v>591.2901146811495</v>
      </c>
      <c r="AB21" t="n">
        <v>809.0292207855604</v>
      </c>
      <c r="AC21" t="n">
        <v>731.8166074334287</v>
      </c>
      <c r="AD21" t="n">
        <v>591290.1146811495</v>
      </c>
      <c r="AE21" t="n">
        <v>809029.2207855603</v>
      </c>
      <c r="AF21" t="n">
        <v>2.062936148398613e-06</v>
      </c>
      <c r="AG21" t="n">
        <v>17.06597222222222</v>
      </c>
      <c r="AH21" t="n">
        <v>731816.6074334286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5.087</v>
      </c>
      <c r="E22" t="n">
        <v>19.66</v>
      </c>
      <c r="F22" t="n">
        <v>16.92</v>
      </c>
      <c r="G22" t="n">
        <v>112.78</v>
      </c>
      <c r="H22" t="n">
        <v>1.8</v>
      </c>
      <c r="I22" t="n">
        <v>9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219.89</v>
      </c>
      <c r="Q22" t="n">
        <v>183.27</v>
      </c>
      <c r="R22" t="n">
        <v>33.31</v>
      </c>
      <c r="S22" t="n">
        <v>26.24</v>
      </c>
      <c r="T22" t="n">
        <v>2666.09</v>
      </c>
      <c r="U22" t="n">
        <v>0.79</v>
      </c>
      <c r="V22" t="n">
        <v>0.9</v>
      </c>
      <c r="W22" t="n">
        <v>2.95</v>
      </c>
      <c r="X22" t="n">
        <v>0.16</v>
      </c>
      <c r="Y22" t="n">
        <v>0.5</v>
      </c>
      <c r="Z22" t="n">
        <v>10</v>
      </c>
      <c r="AA22" t="n">
        <v>591.580407802513</v>
      </c>
      <c r="AB22" t="n">
        <v>809.4264126410384</v>
      </c>
      <c r="AC22" t="n">
        <v>732.1758918556823</v>
      </c>
      <c r="AD22" t="n">
        <v>591580.407802513</v>
      </c>
      <c r="AE22" t="n">
        <v>809426.4126410384</v>
      </c>
      <c r="AF22" t="n">
        <v>2.063544624305131e-06</v>
      </c>
      <c r="AG22" t="n">
        <v>17.06597222222222</v>
      </c>
      <c r="AH22" t="n">
        <v>732175.8918556822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5.0868</v>
      </c>
      <c r="E23" t="n">
        <v>19.66</v>
      </c>
      <c r="F23" t="n">
        <v>16.92</v>
      </c>
      <c r="G23" t="n">
        <v>112.79</v>
      </c>
      <c r="H23" t="n">
        <v>1.87</v>
      </c>
      <c r="I23" t="n">
        <v>9</v>
      </c>
      <c r="J23" t="n">
        <v>209.05</v>
      </c>
      <c r="K23" t="n">
        <v>52.44</v>
      </c>
      <c r="L23" t="n">
        <v>22</v>
      </c>
      <c r="M23" t="n">
        <v>7</v>
      </c>
      <c r="N23" t="n">
        <v>44.6</v>
      </c>
      <c r="O23" t="n">
        <v>26016.35</v>
      </c>
      <c r="P23" t="n">
        <v>219.47</v>
      </c>
      <c r="Q23" t="n">
        <v>183.28</v>
      </c>
      <c r="R23" t="n">
        <v>33.27</v>
      </c>
      <c r="S23" t="n">
        <v>26.24</v>
      </c>
      <c r="T23" t="n">
        <v>2646.95</v>
      </c>
      <c r="U23" t="n">
        <v>0.79</v>
      </c>
      <c r="V23" t="n">
        <v>0.9</v>
      </c>
      <c r="W23" t="n">
        <v>2.95</v>
      </c>
      <c r="X23" t="n">
        <v>0.16</v>
      </c>
      <c r="Y23" t="n">
        <v>0.5</v>
      </c>
      <c r="Z23" t="n">
        <v>10</v>
      </c>
      <c r="AA23" t="n">
        <v>591.1437390370675</v>
      </c>
      <c r="AB23" t="n">
        <v>808.8289431716897</v>
      </c>
      <c r="AC23" t="n">
        <v>731.6354440339345</v>
      </c>
      <c r="AD23" t="n">
        <v>591143.7390370675</v>
      </c>
      <c r="AE23" t="n">
        <v>808828.9431716898</v>
      </c>
      <c r="AF23" t="n">
        <v>2.063463494184263e-06</v>
      </c>
      <c r="AG23" t="n">
        <v>17.06597222222222</v>
      </c>
      <c r="AH23" t="n">
        <v>731635.4440339345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5.1045</v>
      </c>
      <c r="E24" t="n">
        <v>19.59</v>
      </c>
      <c r="F24" t="n">
        <v>16.89</v>
      </c>
      <c r="G24" t="n">
        <v>126.64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6</v>
      </c>
      <c r="N24" t="n">
        <v>45.21</v>
      </c>
      <c r="O24" t="n">
        <v>26214.54</v>
      </c>
      <c r="P24" t="n">
        <v>219.01</v>
      </c>
      <c r="Q24" t="n">
        <v>183.26</v>
      </c>
      <c r="R24" t="n">
        <v>32.37</v>
      </c>
      <c r="S24" t="n">
        <v>26.24</v>
      </c>
      <c r="T24" t="n">
        <v>2199.18</v>
      </c>
      <c r="U24" t="n">
        <v>0.8100000000000001</v>
      </c>
      <c r="V24" t="n">
        <v>0.9</v>
      </c>
      <c r="W24" t="n">
        <v>2.95</v>
      </c>
      <c r="X24" t="n">
        <v>0.13</v>
      </c>
      <c r="Y24" t="n">
        <v>0.5</v>
      </c>
      <c r="Z24" t="n">
        <v>10</v>
      </c>
      <c r="AA24" t="n">
        <v>589.3856144663799</v>
      </c>
      <c r="AB24" t="n">
        <v>806.423399571093</v>
      </c>
      <c r="AC24" t="n">
        <v>729.4594821383771</v>
      </c>
      <c r="AD24" t="n">
        <v>589385.61446638</v>
      </c>
      <c r="AE24" t="n">
        <v>806423.399571093</v>
      </c>
      <c r="AF24" t="n">
        <v>2.070643509881176e-06</v>
      </c>
      <c r="AG24" t="n">
        <v>17.00520833333333</v>
      </c>
      <c r="AH24" t="n">
        <v>729459.4821383771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5.1036</v>
      </c>
      <c r="E25" t="n">
        <v>19.59</v>
      </c>
      <c r="F25" t="n">
        <v>16.89</v>
      </c>
      <c r="G25" t="n">
        <v>126.67</v>
      </c>
      <c r="H25" t="n">
        <v>2.01</v>
      </c>
      <c r="I25" t="n">
        <v>8</v>
      </c>
      <c r="J25" t="n">
        <v>212.27</v>
      </c>
      <c r="K25" t="n">
        <v>52.44</v>
      </c>
      <c r="L25" t="n">
        <v>24</v>
      </c>
      <c r="M25" t="n">
        <v>6</v>
      </c>
      <c r="N25" t="n">
        <v>45.82</v>
      </c>
      <c r="O25" t="n">
        <v>26413.56</v>
      </c>
      <c r="P25" t="n">
        <v>219.48</v>
      </c>
      <c r="Q25" t="n">
        <v>183.26</v>
      </c>
      <c r="R25" t="n">
        <v>32.48</v>
      </c>
      <c r="S25" t="n">
        <v>26.24</v>
      </c>
      <c r="T25" t="n">
        <v>2258.42</v>
      </c>
      <c r="U25" t="n">
        <v>0.8100000000000001</v>
      </c>
      <c r="V25" t="n">
        <v>0.9</v>
      </c>
      <c r="W25" t="n">
        <v>2.95</v>
      </c>
      <c r="X25" t="n">
        <v>0.13</v>
      </c>
      <c r="Y25" t="n">
        <v>0.5</v>
      </c>
      <c r="Z25" t="n">
        <v>10</v>
      </c>
      <c r="AA25" t="n">
        <v>589.9431497085061</v>
      </c>
      <c r="AB25" t="n">
        <v>807.186243886089</v>
      </c>
      <c r="AC25" t="n">
        <v>730.1495216626084</v>
      </c>
      <c r="AD25" t="n">
        <v>589943.1497085061</v>
      </c>
      <c r="AE25" t="n">
        <v>807186.243886089</v>
      </c>
      <c r="AF25" t="n">
        <v>2.070278424337266e-06</v>
      </c>
      <c r="AG25" t="n">
        <v>17.00520833333333</v>
      </c>
      <c r="AH25" t="n">
        <v>730149.5216626085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5.1027</v>
      </c>
      <c r="E26" t="n">
        <v>19.6</v>
      </c>
      <c r="F26" t="n">
        <v>16.89</v>
      </c>
      <c r="G26" t="n">
        <v>126.69</v>
      </c>
      <c r="H26" t="n">
        <v>2.08</v>
      </c>
      <c r="I26" t="n">
        <v>8</v>
      </c>
      <c r="J26" t="n">
        <v>213.89</v>
      </c>
      <c r="K26" t="n">
        <v>52.44</v>
      </c>
      <c r="L26" t="n">
        <v>25</v>
      </c>
      <c r="M26" t="n">
        <v>6</v>
      </c>
      <c r="N26" t="n">
        <v>46.44</v>
      </c>
      <c r="O26" t="n">
        <v>26613.43</v>
      </c>
      <c r="P26" t="n">
        <v>219.29</v>
      </c>
      <c r="Q26" t="n">
        <v>183.26</v>
      </c>
      <c r="R26" t="n">
        <v>32.55</v>
      </c>
      <c r="S26" t="n">
        <v>26.24</v>
      </c>
      <c r="T26" t="n">
        <v>2289.99</v>
      </c>
      <c r="U26" t="n">
        <v>0.8100000000000001</v>
      </c>
      <c r="V26" t="n">
        <v>0.9</v>
      </c>
      <c r="W26" t="n">
        <v>2.95</v>
      </c>
      <c r="X26" t="n">
        <v>0.14</v>
      </c>
      <c r="Y26" t="n">
        <v>0.5</v>
      </c>
      <c r="Z26" t="n">
        <v>10</v>
      </c>
      <c r="AA26" t="n">
        <v>589.7970008048356</v>
      </c>
      <c r="AB26" t="n">
        <v>806.9862765084525</v>
      </c>
      <c r="AC26" t="n">
        <v>729.9686388908375</v>
      </c>
      <c r="AD26" t="n">
        <v>589797.0008048357</v>
      </c>
      <c r="AE26" t="n">
        <v>806986.2765084525</v>
      </c>
      <c r="AF26" t="n">
        <v>2.069913338793355e-06</v>
      </c>
      <c r="AG26" t="n">
        <v>17.01388888888889</v>
      </c>
      <c r="AH26" t="n">
        <v>729968.6388908376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5.116</v>
      </c>
      <c r="E27" t="n">
        <v>19.55</v>
      </c>
      <c r="F27" t="n">
        <v>16.88</v>
      </c>
      <c r="G27" t="n">
        <v>144.66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5</v>
      </c>
      <c r="N27" t="n">
        <v>47.07</v>
      </c>
      <c r="O27" t="n">
        <v>26814.17</v>
      </c>
      <c r="P27" t="n">
        <v>217.78</v>
      </c>
      <c r="Q27" t="n">
        <v>183.26</v>
      </c>
      <c r="R27" t="n">
        <v>32.03</v>
      </c>
      <c r="S27" t="n">
        <v>26.24</v>
      </c>
      <c r="T27" t="n">
        <v>2038.41</v>
      </c>
      <c r="U27" t="n">
        <v>0.82</v>
      </c>
      <c r="V27" t="n">
        <v>0.9</v>
      </c>
      <c r="W27" t="n">
        <v>2.95</v>
      </c>
      <c r="X27" t="n">
        <v>0.12</v>
      </c>
      <c r="Y27" t="n">
        <v>0.5</v>
      </c>
      <c r="Z27" t="n">
        <v>10</v>
      </c>
      <c r="AA27" t="n">
        <v>587.1371320415232</v>
      </c>
      <c r="AB27" t="n">
        <v>803.3469267213603</v>
      </c>
      <c r="AC27" t="n">
        <v>726.6766235395661</v>
      </c>
      <c r="AD27" t="n">
        <v>587137.1320415231</v>
      </c>
      <c r="AE27" t="n">
        <v>803346.9267213603</v>
      </c>
      <c r="AF27" t="n">
        <v>2.075308491831149e-06</v>
      </c>
      <c r="AG27" t="n">
        <v>16.97048611111111</v>
      </c>
      <c r="AH27" t="n">
        <v>726676.6235395661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5.1166</v>
      </c>
      <c r="E28" t="n">
        <v>19.54</v>
      </c>
      <c r="F28" t="n">
        <v>16.87</v>
      </c>
      <c r="G28" t="n">
        <v>144.64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219.11</v>
      </c>
      <c r="Q28" t="n">
        <v>183.27</v>
      </c>
      <c r="R28" t="n">
        <v>31.93</v>
      </c>
      <c r="S28" t="n">
        <v>26.24</v>
      </c>
      <c r="T28" t="n">
        <v>1984.55</v>
      </c>
      <c r="U28" t="n">
        <v>0.82</v>
      </c>
      <c r="V28" t="n">
        <v>0.9</v>
      </c>
      <c r="W28" t="n">
        <v>2.95</v>
      </c>
      <c r="X28" t="n">
        <v>0.12</v>
      </c>
      <c r="Y28" t="n">
        <v>0.5</v>
      </c>
      <c r="Z28" t="n">
        <v>10</v>
      </c>
      <c r="AA28" t="n">
        <v>588.4635477829997</v>
      </c>
      <c r="AB28" t="n">
        <v>805.161787256181</v>
      </c>
      <c r="AC28" t="n">
        <v>728.3182763321162</v>
      </c>
      <c r="AD28" t="n">
        <v>588463.5477829997</v>
      </c>
      <c r="AE28" t="n">
        <v>805161.787256181</v>
      </c>
      <c r="AF28" t="n">
        <v>2.075551882193756e-06</v>
      </c>
      <c r="AG28" t="n">
        <v>16.96180555555556</v>
      </c>
      <c r="AH28" t="n">
        <v>728318.2763321162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5.1163</v>
      </c>
      <c r="E29" t="n">
        <v>19.55</v>
      </c>
      <c r="F29" t="n">
        <v>16.88</v>
      </c>
      <c r="G29" t="n">
        <v>144.65</v>
      </c>
      <c r="H29" t="n">
        <v>2.27</v>
      </c>
      <c r="I29" t="n">
        <v>7</v>
      </c>
      <c r="J29" t="n">
        <v>218.79</v>
      </c>
      <c r="K29" t="n">
        <v>52.44</v>
      </c>
      <c r="L29" t="n">
        <v>28</v>
      </c>
      <c r="M29" t="n">
        <v>5</v>
      </c>
      <c r="N29" t="n">
        <v>48.35</v>
      </c>
      <c r="O29" t="n">
        <v>27218.26</v>
      </c>
      <c r="P29" t="n">
        <v>219.35</v>
      </c>
      <c r="Q29" t="n">
        <v>183.27</v>
      </c>
      <c r="R29" t="n">
        <v>32.12</v>
      </c>
      <c r="S29" t="n">
        <v>26.24</v>
      </c>
      <c r="T29" t="n">
        <v>2078.91</v>
      </c>
      <c r="U29" t="n">
        <v>0.82</v>
      </c>
      <c r="V29" t="n">
        <v>0.9</v>
      </c>
      <c r="W29" t="n">
        <v>2.95</v>
      </c>
      <c r="X29" t="n">
        <v>0.12</v>
      </c>
      <c r="Y29" t="n">
        <v>0.5</v>
      </c>
      <c r="Z29" t="n">
        <v>10</v>
      </c>
      <c r="AA29" t="n">
        <v>588.7884411657167</v>
      </c>
      <c r="AB29" t="n">
        <v>805.6063207156988</v>
      </c>
      <c r="AC29" t="n">
        <v>728.7203841421642</v>
      </c>
      <c r="AD29" t="n">
        <v>588788.4411657166</v>
      </c>
      <c r="AE29" t="n">
        <v>805606.3207156988</v>
      </c>
      <c r="AF29" t="n">
        <v>2.075430187012452e-06</v>
      </c>
      <c r="AG29" t="n">
        <v>16.97048611111111</v>
      </c>
      <c r="AH29" t="n">
        <v>728720.3841421643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5.1171</v>
      </c>
      <c r="E30" t="n">
        <v>19.54</v>
      </c>
      <c r="F30" t="n">
        <v>16.87</v>
      </c>
      <c r="G30" t="n">
        <v>144.63</v>
      </c>
      <c r="H30" t="n">
        <v>2.34</v>
      </c>
      <c r="I30" t="n">
        <v>7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219.04</v>
      </c>
      <c r="Q30" t="n">
        <v>183.26</v>
      </c>
      <c r="R30" t="n">
        <v>31.85</v>
      </c>
      <c r="S30" t="n">
        <v>26.24</v>
      </c>
      <c r="T30" t="n">
        <v>1948.31</v>
      </c>
      <c r="U30" t="n">
        <v>0.82</v>
      </c>
      <c r="V30" t="n">
        <v>0.9</v>
      </c>
      <c r="W30" t="n">
        <v>2.95</v>
      </c>
      <c r="X30" t="n">
        <v>0.12</v>
      </c>
      <c r="Y30" t="n">
        <v>0.5</v>
      </c>
      <c r="Z30" t="n">
        <v>10</v>
      </c>
      <c r="AA30" t="n">
        <v>588.3579403547855</v>
      </c>
      <c r="AB30" t="n">
        <v>805.0172905138274</v>
      </c>
      <c r="AC30" t="n">
        <v>728.1875701560504</v>
      </c>
      <c r="AD30" t="n">
        <v>588357.9403547854</v>
      </c>
      <c r="AE30" t="n">
        <v>805017.2905138275</v>
      </c>
      <c r="AF30" t="n">
        <v>2.075754707495929e-06</v>
      </c>
      <c r="AG30" t="n">
        <v>16.96180555555556</v>
      </c>
      <c r="AH30" t="n">
        <v>728187.5701560504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5.1154</v>
      </c>
      <c r="E31" t="n">
        <v>19.55</v>
      </c>
      <c r="F31" t="n">
        <v>16.88</v>
      </c>
      <c r="G31" t="n">
        <v>144.68</v>
      </c>
      <c r="H31" t="n">
        <v>2.4</v>
      </c>
      <c r="I31" t="n">
        <v>7</v>
      </c>
      <c r="J31" t="n">
        <v>222.1</v>
      </c>
      <c r="K31" t="n">
        <v>52.44</v>
      </c>
      <c r="L31" t="n">
        <v>30</v>
      </c>
      <c r="M31" t="n">
        <v>5</v>
      </c>
      <c r="N31" t="n">
        <v>49.65</v>
      </c>
      <c r="O31" t="n">
        <v>27625.93</v>
      </c>
      <c r="P31" t="n">
        <v>218.45</v>
      </c>
      <c r="Q31" t="n">
        <v>183.26</v>
      </c>
      <c r="R31" t="n">
        <v>32.19</v>
      </c>
      <c r="S31" t="n">
        <v>26.24</v>
      </c>
      <c r="T31" t="n">
        <v>2114.64</v>
      </c>
      <c r="U31" t="n">
        <v>0.82</v>
      </c>
      <c r="V31" t="n">
        <v>0.9</v>
      </c>
      <c r="W31" t="n">
        <v>2.95</v>
      </c>
      <c r="X31" t="n">
        <v>0.12</v>
      </c>
      <c r="Y31" t="n">
        <v>0.5</v>
      </c>
      <c r="Z31" t="n">
        <v>10</v>
      </c>
      <c r="AA31" t="n">
        <v>587.8871567504199</v>
      </c>
      <c r="AB31" t="n">
        <v>804.3731436168276</v>
      </c>
      <c r="AC31" t="n">
        <v>727.6048997348345</v>
      </c>
      <c r="AD31" t="n">
        <v>587887.1567504199</v>
      </c>
      <c r="AE31" t="n">
        <v>804373.1436168277</v>
      </c>
      <c r="AF31" t="n">
        <v>2.075065101468542e-06</v>
      </c>
      <c r="AG31" t="n">
        <v>16.97048611111111</v>
      </c>
      <c r="AH31" t="n">
        <v>727604.8997348344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5.1157</v>
      </c>
      <c r="E32" t="n">
        <v>19.55</v>
      </c>
      <c r="F32" t="n">
        <v>16.88</v>
      </c>
      <c r="G32" t="n">
        <v>144.67</v>
      </c>
      <c r="H32" t="n">
        <v>2.46</v>
      </c>
      <c r="I32" t="n">
        <v>7</v>
      </c>
      <c r="J32" t="n">
        <v>223.76</v>
      </c>
      <c r="K32" t="n">
        <v>52.44</v>
      </c>
      <c r="L32" t="n">
        <v>31</v>
      </c>
      <c r="M32" t="n">
        <v>5</v>
      </c>
      <c r="N32" t="n">
        <v>50.32</v>
      </c>
      <c r="O32" t="n">
        <v>27831.27</v>
      </c>
      <c r="P32" t="n">
        <v>217.46</v>
      </c>
      <c r="Q32" t="n">
        <v>183.26</v>
      </c>
      <c r="R32" t="n">
        <v>32.04</v>
      </c>
      <c r="S32" t="n">
        <v>26.24</v>
      </c>
      <c r="T32" t="n">
        <v>2041.99</v>
      </c>
      <c r="U32" t="n">
        <v>0.82</v>
      </c>
      <c r="V32" t="n">
        <v>0.9</v>
      </c>
      <c r="W32" t="n">
        <v>2.95</v>
      </c>
      <c r="X32" t="n">
        <v>0.12</v>
      </c>
      <c r="Y32" t="n">
        <v>0.5</v>
      </c>
      <c r="Z32" t="n">
        <v>10</v>
      </c>
      <c r="AA32" t="n">
        <v>586.8153491646124</v>
      </c>
      <c r="AB32" t="n">
        <v>802.9066491931122</v>
      </c>
      <c r="AC32" t="n">
        <v>726.2783654806806</v>
      </c>
      <c r="AD32" t="n">
        <v>586815.3491646124</v>
      </c>
      <c r="AE32" t="n">
        <v>802906.6491931123</v>
      </c>
      <c r="AF32" t="n">
        <v>2.075186796649845e-06</v>
      </c>
      <c r="AG32" t="n">
        <v>16.97048611111111</v>
      </c>
      <c r="AH32" t="n">
        <v>726278.3654806806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5.1337</v>
      </c>
      <c r="E33" t="n">
        <v>19.48</v>
      </c>
      <c r="F33" t="n">
        <v>16.85</v>
      </c>
      <c r="G33" t="n">
        <v>168.45</v>
      </c>
      <c r="H33" t="n">
        <v>2.52</v>
      </c>
      <c r="I33" t="n">
        <v>6</v>
      </c>
      <c r="J33" t="n">
        <v>225.43</v>
      </c>
      <c r="K33" t="n">
        <v>52.44</v>
      </c>
      <c r="L33" t="n">
        <v>32</v>
      </c>
      <c r="M33" t="n">
        <v>4</v>
      </c>
      <c r="N33" t="n">
        <v>50.99</v>
      </c>
      <c r="O33" t="n">
        <v>28037.42</v>
      </c>
      <c r="P33" t="n">
        <v>217.63</v>
      </c>
      <c r="Q33" t="n">
        <v>183.27</v>
      </c>
      <c r="R33" t="n">
        <v>31.05</v>
      </c>
      <c r="S33" t="n">
        <v>26.24</v>
      </c>
      <c r="T33" t="n">
        <v>1551.29</v>
      </c>
      <c r="U33" t="n">
        <v>0.85</v>
      </c>
      <c r="V33" t="n">
        <v>0.9</v>
      </c>
      <c r="W33" t="n">
        <v>2.95</v>
      </c>
      <c r="X33" t="n">
        <v>0.09</v>
      </c>
      <c r="Y33" t="n">
        <v>0.5</v>
      </c>
      <c r="Z33" t="n">
        <v>10</v>
      </c>
      <c r="AA33" t="n">
        <v>585.7308476358418</v>
      </c>
      <c r="AB33" t="n">
        <v>801.4227863566177</v>
      </c>
      <c r="AC33" t="n">
        <v>724.9361204306865</v>
      </c>
      <c r="AD33" t="n">
        <v>585730.8476358418</v>
      </c>
      <c r="AE33" t="n">
        <v>801422.7863566177</v>
      </c>
      <c r="AF33" t="n">
        <v>2.082488507528063e-06</v>
      </c>
      <c r="AG33" t="n">
        <v>16.90972222222222</v>
      </c>
      <c r="AH33" t="n">
        <v>724936.1204306865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5.1312</v>
      </c>
      <c r="E34" t="n">
        <v>19.49</v>
      </c>
      <c r="F34" t="n">
        <v>16.85</v>
      </c>
      <c r="G34" t="n">
        <v>168.55</v>
      </c>
      <c r="H34" t="n">
        <v>2.58</v>
      </c>
      <c r="I34" t="n">
        <v>6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218.76</v>
      </c>
      <c r="Q34" t="n">
        <v>183.26</v>
      </c>
      <c r="R34" t="n">
        <v>31.35</v>
      </c>
      <c r="S34" t="n">
        <v>26.24</v>
      </c>
      <c r="T34" t="n">
        <v>1703.14</v>
      </c>
      <c r="U34" t="n">
        <v>0.84</v>
      </c>
      <c r="V34" t="n">
        <v>0.9</v>
      </c>
      <c r="W34" t="n">
        <v>2.95</v>
      </c>
      <c r="X34" t="n">
        <v>0.1</v>
      </c>
      <c r="Y34" t="n">
        <v>0.5</v>
      </c>
      <c r="Z34" t="n">
        <v>10</v>
      </c>
      <c r="AA34" t="n">
        <v>587.0833411629766</v>
      </c>
      <c r="AB34" t="n">
        <v>803.2733276682468</v>
      </c>
      <c r="AC34" t="n">
        <v>726.6100486767848</v>
      </c>
      <c r="AD34" t="n">
        <v>587083.3411629766</v>
      </c>
      <c r="AE34" t="n">
        <v>803273.3276682468</v>
      </c>
      <c r="AF34" t="n">
        <v>2.081474381017199e-06</v>
      </c>
      <c r="AG34" t="n">
        <v>16.91840277777778</v>
      </c>
      <c r="AH34" t="n">
        <v>726610.0486767848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5.1335</v>
      </c>
      <c r="E35" t="n">
        <v>19.48</v>
      </c>
      <c r="F35" t="n">
        <v>16.85</v>
      </c>
      <c r="G35" t="n">
        <v>168.46</v>
      </c>
      <c r="H35" t="n">
        <v>2.64</v>
      </c>
      <c r="I35" t="n">
        <v>6</v>
      </c>
      <c r="J35" t="n">
        <v>228.8</v>
      </c>
      <c r="K35" t="n">
        <v>52.44</v>
      </c>
      <c r="L35" t="n">
        <v>34</v>
      </c>
      <c r="M35" t="n">
        <v>4</v>
      </c>
      <c r="N35" t="n">
        <v>52.36</v>
      </c>
      <c r="O35" t="n">
        <v>28452.56</v>
      </c>
      <c r="P35" t="n">
        <v>218.89</v>
      </c>
      <c r="Q35" t="n">
        <v>183.26</v>
      </c>
      <c r="R35" t="n">
        <v>30.99</v>
      </c>
      <c r="S35" t="n">
        <v>26.24</v>
      </c>
      <c r="T35" t="n">
        <v>1521.29</v>
      </c>
      <c r="U35" t="n">
        <v>0.85</v>
      </c>
      <c r="V35" t="n">
        <v>0.9</v>
      </c>
      <c r="W35" t="n">
        <v>2.95</v>
      </c>
      <c r="X35" t="n">
        <v>0.09</v>
      </c>
      <c r="Y35" t="n">
        <v>0.5</v>
      </c>
      <c r="Z35" t="n">
        <v>10</v>
      </c>
      <c r="AA35" t="n">
        <v>587.0788768406396</v>
      </c>
      <c r="AB35" t="n">
        <v>803.2672193854733</v>
      </c>
      <c r="AC35" t="n">
        <v>726.6045233599463</v>
      </c>
      <c r="AD35" t="n">
        <v>587078.8768406396</v>
      </c>
      <c r="AE35" t="n">
        <v>803267.2193854733</v>
      </c>
      <c r="AF35" t="n">
        <v>2.082407377407193e-06</v>
      </c>
      <c r="AG35" t="n">
        <v>16.90972222222222</v>
      </c>
      <c r="AH35" t="n">
        <v>726604.5233599462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5.1331</v>
      </c>
      <c r="E36" t="n">
        <v>19.48</v>
      </c>
      <c r="F36" t="n">
        <v>16.85</v>
      </c>
      <c r="G36" t="n">
        <v>168.47</v>
      </c>
      <c r="H36" t="n">
        <v>2.7</v>
      </c>
      <c r="I36" t="n">
        <v>6</v>
      </c>
      <c r="J36" t="n">
        <v>230.49</v>
      </c>
      <c r="K36" t="n">
        <v>52.44</v>
      </c>
      <c r="L36" t="n">
        <v>35</v>
      </c>
      <c r="M36" t="n">
        <v>4</v>
      </c>
      <c r="N36" t="n">
        <v>53.05</v>
      </c>
      <c r="O36" t="n">
        <v>28661.58</v>
      </c>
      <c r="P36" t="n">
        <v>219.27</v>
      </c>
      <c r="Q36" t="n">
        <v>183.26</v>
      </c>
      <c r="R36" t="n">
        <v>31.13</v>
      </c>
      <c r="S36" t="n">
        <v>26.24</v>
      </c>
      <c r="T36" t="n">
        <v>1592.61</v>
      </c>
      <c r="U36" t="n">
        <v>0.84</v>
      </c>
      <c r="V36" t="n">
        <v>0.9</v>
      </c>
      <c r="W36" t="n">
        <v>2.95</v>
      </c>
      <c r="X36" t="n">
        <v>0.09</v>
      </c>
      <c r="Y36" t="n">
        <v>0.5</v>
      </c>
      <c r="Z36" t="n">
        <v>10</v>
      </c>
      <c r="AA36" t="n">
        <v>587.5064866133014</v>
      </c>
      <c r="AB36" t="n">
        <v>803.8522939412408</v>
      </c>
      <c r="AC36" t="n">
        <v>727.1337592212685</v>
      </c>
      <c r="AD36" t="n">
        <v>587506.4866133013</v>
      </c>
      <c r="AE36" t="n">
        <v>803852.2939412408</v>
      </c>
      <c r="AF36" t="n">
        <v>2.082245117165455e-06</v>
      </c>
      <c r="AG36" t="n">
        <v>16.90972222222222</v>
      </c>
      <c r="AH36" t="n">
        <v>727133.7592212685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5.1324</v>
      </c>
      <c r="E37" t="n">
        <v>19.48</v>
      </c>
      <c r="F37" t="n">
        <v>16.85</v>
      </c>
      <c r="G37" t="n">
        <v>168.5</v>
      </c>
      <c r="H37" t="n">
        <v>2.76</v>
      </c>
      <c r="I37" t="n">
        <v>6</v>
      </c>
      <c r="J37" t="n">
        <v>232.2</v>
      </c>
      <c r="K37" t="n">
        <v>52.44</v>
      </c>
      <c r="L37" t="n">
        <v>36</v>
      </c>
      <c r="M37" t="n">
        <v>4</v>
      </c>
      <c r="N37" t="n">
        <v>53.75</v>
      </c>
      <c r="O37" t="n">
        <v>28871.58</v>
      </c>
      <c r="P37" t="n">
        <v>219.05</v>
      </c>
      <c r="Q37" t="n">
        <v>183.26</v>
      </c>
      <c r="R37" t="n">
        <v>31.24</v>
      </c>
      <c r="S37" t="n">
        <v>26.24</v>
      </c>
      <c r="T37" t="n">
        <v>1644.82</v>
      </c>
      <c r="U37" t="n">
        <v>0.84</v>
      </c>
      <c r="V37" t="n">
        <v>0.9</v>
      </c>
      <c r="W37" t="n">
        <v>2.95</v>
      </c>
      <c r="X37" t="n">
        <v>0.09</v>
      </c>
      <c r="Y37" t="n">
        <v>0.5</v>
      </c>
      <c r="Z37" t="n">
        <v>10</v>
      </c>
      <c r="AA37" t="n">
        <v>587.3165856921277</v>
      </c>
      <c r="AB37" t="n">
        <v>803.5924631230538</v>
      </c>
      <c r="AC37" t="n">
        <v>726.8987262916944</v>
      </c>
      <c r="AD37" t="n">
        <v>587316.5856921277</v>
      </c>
      <c r="AE37" t="n">
        <v>803592.4631230538</v>
      </c>
      <c r="AF37" t="n">
        <v>2.081961161742414e-06</v>
      </c>
      <c r="AG37" t="n">
        <v>16.90972222222222</v>
      </c>
      <c r="AH37" t="n">
        <v>726898.7262916944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5.1327</v>
      </c>
      <c r="E38" t="n">
        <v>19.48</v>
      </c>
      <c r="F38" t="n">
        <v>16.85</v>
      </c>
      <c r="G38" t="n">
        <v>168.49</v>
      </c>
      <c r="H38" t="n">
        <v>2.81</v>
      </c>
      <c r="I38" t="n">
        <v>6</v>
      </c>
      <c r="J38" t="n">
        <v>233.91</v>
      </c>
      <c r="K38" t="n">
        <v>52.44</v>
      </c>
      <c r="L38" t="n">
        <v>37</v>
      </c>
      <c r="M38" t="n">
        <v>4</v>
      </c>
      <c r="N38" t="n">
        <v>54.46</v>
      </c>
      <c r="O38" t="n">
        <v>29082.59</v>
      </c>
      <c r="P38" t="n">
        <v>218.43</v>
      </c>
      <c r="Q38" t="n">
        <v>183.29</v>
      </c>
      <c r="R38" t="n">
        <v>31.22</v>
      </c>
      <c r="S38" t="n">
        <v>26.24</v>
      </c>
      <c r="T38" t="n">
        <v>1638.11</v>
      </c>
      <c r="U38" t="n">
        <v>0.84</v>
      </c>
      <c r="V38" t="n">
        <v>0.9</v>
      </c>
      <c r="W38" t="n">
        <v>2.95</v>
      </c>
      <c r="X38" t="n">
        <v>0.09</v>
      </c>
      <c r="Y38" t="n">
        <v>0.5</v>
      </c>
      <c r="Z38" t="n">
        <v>10</v>
      </c>
      <c r="AA38" t="n">
        <v>586.640654851513</v>
      </c>
      <c r="AB38" t="n">
        <v>802.6676247269605</v>
      </c>
      <c r="AC38" t="n">
        <v>726.0621531741056</v>
      </c>
      <c r="AD38" t="n">
        <v>586640.654851513</v>
      </c>
      <c r="AE38" t="n">
        <v>802667.6247269606</v>
      </c>
      <c r="AF38" t="n">
        <v>2.082082856923717e-06</v>
      </c>
      <c r="AG38" t="n">
        <v>16.90972222222222</v>
      </c>
      <c r="AH38" t="n">
        <v>726062.1531741056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5.1326</v>
      </c>
      <c r="E39" t="n">
        <v>19.48</v>
      </c>
      <c r="F39" t="n">
        <v>16.85</v>
      </c>
      <c r="G39" t="n">
        <v>168.49</v>
      </c>
      <c r="H39" t="n">
        <v>2.87</v>
      </c>
      <c r="I39" t="n">
        <v>6</v>
      </c>
      <c r="J39" t="n">
        <v>235.63</v>
      </c>
      <c r="K39" t="n">
        <v>52.44</v>
      </c>
      <c r="L39" t="n">
        <v>38</v>
      </c>
      <c r="M39" t="n">
        <v>4</v>
      </c>
      <c r="N39" t="n">
        <v>55.18</v>
      </c>
      <c r="O39" t="n">
        <v>29294.6</v>
      </c>
      <c r="P39" t="n">
        <v>217.72</v>
      </c>
      <c r="Q39" t="n">
        <v>183.26</v>
      </c>
      <c r="R39" t="n">
        <v>31.2</v>
      </c>
      <c r="S39" t="n">
        <v>26.24</v>
      </c>
      <c r="T39" t="n">
        <v>1625.5</v>
      </c>
      <c r="U39" t="n">
        <v>0.84</v>
      </c>
      <c r="V39" t="n">
        <v>0.9</v>
      </c>
      <c r="W39" t="n">
        <v>2.95</v>
      </c>
      <c r="X39" t="n">
        <v>0.09</v>
      </c>
      <c r="Y39" t="n">
        <v>0.5</v>
      </c>
      <c r="Z39" t="n">
        <v>10</v>
      </c>
      <c r="AA39" t="n">
        <v>585.894039191304</v>
      </c>
      <c r="AB39" t="n">
        <v>801.6460722423044</v>
      </c>
      <c r="AC39" t="n">
        <v>725.138096224827</v>
      </c>
      <c r="AD39" t="n">
        <v>585894.039191304</v>
      </c>
      <c r="AE39" t="n">
        <v>801646.0722423044</v>
      </c>
      <c r="AF39" t="n">
        <v>2.082042291863282e-06</v>
      </c>
      <c r="AG39" t="n">
        <v>16.90972222222222</v>
      </c>
      <c r="AH39" t="n">
        <v>725138.096224827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5.1447</v>
      </c>
      <c r="E40" t="n">
        <v>19.44</v>
      </c>
      <c r="F40" t="n">
        <v>16.84</v>
      </c>
      <c r="G40" t="n">
        <v>202.07</v>
      </c>
      <c r="H40" t="n">
        <v>2.92</v>
      </c>
      <c r="I40" t="n">
        <v>5</v>
      </c>
      <c r="J40" t="n">
        <v>237.35</v>
      </c>
      <c r="K40" t="n">
        <v>52.44</v>
      </c>
      <c r="L40" t="n">
        <v>39</v>
      </c>
      <c r="M40" t="n">
        <v>3</v>
      </c>
      <c r="N40" t="n">
        <v>55.91</v>
      </c>
      <c r="O40" t="n">
        <v>29507.65</v>
      </c>
      <c r="P40" t="n">
        <v>216.68</v>
      </c>
      <c r="Q40" t="n">
        <v>183.26</v>
      </c>
      <c r="R40" t="n">
        <v>30.92</v>
      </c>
      <c r="S40" t="n">
        <v>26.24</v>
      </c>
      <c r="T40" t="n">
        <v>1493.25</v>
      </c>
      <c r="U40" t="n">
        <v>0.85</v>
      </c>
      <c r="V40" t="n">
        <v>0.9</v>
      </c>
      <c r="W40" t="n">
        <v>2.95</v>
      </c>
      <c r="X40" t="n">
        <v>0.08</v>
      </c>
      <c r="Y40" t="n">
        <v>0.5</v>
      </c>
      <c r="Z40" t="n">
        <v>10</v>
      </c>
      <c r="AA40" t="n">
        <v>583.9992462481631</v>
      </c>
      <c r="AB40" t="n">
        <v>799.053532945134</v>
      </c>
      <c r="AC40" t="n">
        <v>722.7929852395267</v>
      </c>
      <c r="AD40" t="n">
        <v>583999.2462481631</v>
      </c>
      <c r="AE40" t="n">
        <v>799053.532945134</v>
      </c>
      <c r="AF40" t="n">
        <v>2.086950664175862e-06</v>
      </c>
      <c r="AG40" t="n">
        <v>16.875</v>
      </c>
      <c r="AH40" t="n">
        <v>722792.9852395267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5.1445</v>
      </c>
      <c r="E41" t="n">
        <v>19.44</v>
      </c>
      <c r="F41" t="n">
        <v>16.84</v>
      </c>
      <c r="G41" t="n">
        <v>202.08</v>
      </c>
      <c r="H41" t="n">
        <v>2.98</v>
      </c>
      <c r="I41" t="n">
        <v>5</v>
      </c>
      <c r="J41" t="n">
        <v>239.09</v>
      </c>
      <c r="K41" t="n">
        <v>52.44</v>
      </c>
      <c r="L41" t="n">
        <v>40</v>
      </c>
      <c r="M41" t="n">
        <v>3</v>
      </c>
      <c r="N41" t="n">
        <v>56.65</v>
      </c>
      <c r="O41" t="n">
        <v>29721.73</v>
      </c>
      <c r="P41" t="n">
        <v>218</v>
      </c>
      <c r="Q41" t="n">
        <v>183.26</v>
      </c>
      <c r="R41" t="n">
        <v>31.01</v>
      </c>
      <c r="S41" t="n">
        <v>26.24</v>
      </c>
      <c r="T41" t="n">
        <v>1536.83</v>
      </c>
      <c r="U41" t="n">
        <v>0.85</v>
      </c>
      <c r="V41" t="n">
        <v>0.9</v>
      </c>
      <c r="W41" t="n">
        <v>2.94</v>
      </c>
      <c r="X41" t="n">
        <v>0.08</v>
      </c>
      <c r="Y41" t="n">
        <v>0.5</v>
      </c>
      <c r="Z41" t="n">
        <v>10</v>
      </c>
      <c r="AA41" t="n">
        <v>585.4077950121963</v>
      </c>
      <c r="AB41" t="n">
        <v>800.9807715048702</v>
      </c>
      <c r="AC41" t="n">
        <v>724.536290856018</v>
      </c>
      <c r="AD41" t="n">
        <v>585407.7950121963</v>
      </c>
      <c r="AE41" t="n">
        <v>800980.7715048702</v>
      </c>
      <c r="AF41" t="n">
        <v>2.086869534054993e-06</v>
      </c>
      <c r="AG41" t="n">
        <v>16.875</v>
      </c>
      <c r="AH41" t="n">
        <v>724536.290856018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5.079</v>
      </c>
      <c r="E2" t="n">
        <v>19.69</v>
      </c>
      <c r="F2" t="n">
        <v>17.57</v>
      </c>
      <c r="G2" t="n">
        <v>25.11</v>
      </c>
      <c r="H2" t="n">
        <v>0.64</v>
      </c>
      <c r="I2" t="n">
        <v>42</v>
      </c>
      <c r="J2" t="n">
        <v>26.11</v>
      </c>
      <c r="K2" t="n">
        <v>12.1</v>
      </c>
      <c r="L2" t="n">
        <v>1</v>
      </c>
      <c r="M2" t="n">
        <v>40</v>
      </c>
      <c r="N2" t="n">
        <v>3.01</v>
      </c>
      <c r="O2" t="n">
        <v>3454.41</v>
      </c>
      <c r="P2" t="n">
        <v>56.95</v>
      </c>
      <c r="Q2" t="n">
        <v>183.28</v>
      </c>
      <c r="R2" t="n">
        <v>53.92</v>
      </c>
      <c r="S2" t="n">
        <v>26.24</v>
      </c>
      <c r="T2" t="n">
        <v>12805.87</v>
      </c>
      <c r="U2" t="n">
        <v>0.49</v>
      </c>
      <c r="V2" t="n">
        <v>0.87</v>
      </c>
      <c r="W2" t="n">
        <v>3</v>
      </c>
      <c r="X2" t="n">
        <v>0.82</v>
      </c>
      <c r="Y2" t="n">
        <v>0.5</v>
      </c>
      <c r="Z2" t="n">
        <v>10</v>
      </c>
      <c r="AA2" t="n">
        <v>312.745581338224</v>
      </c>
      <c r="AB2" t="n">
        <v>427.912301748239</v>
      </c>
      <c r="AC2" t="n">
        <v>387.0729522480738</v>
      </c>
      <c r="AD2" t="n">
        <v>312745.5813382241</v>
      </c>
      <c r="AE2" t="n">
        <v>427912.301748239</v>
      </c>
      <c r="AF2" t="n">
        <v>3.318649336544885e-06</v>
      </c>
      <c r="AG2" t="n">
        <v>17.09201388888889</v>
      </c>
      <c r="AH2" t="n">
        <v>387072.9522480738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5.2549</v>
      </c>
      <c r="E3" t="n">
        <v>19.03</v>
      </c>
      <c r="F3" t="n">
        <v>17.16</v>
      </c>
      <c r="G3" t="n">
        <v>51.48</v>
      </c>
      <c r="H3" t="n">
        <v>1.23</v>
      </c>
      <c r="I3" t="n">
        <v>20</v>
      </c>
      <c r="J3" t="n">
        <v>27.2</v>
      </c>
      <c r="K3" t="n">
        <v>12.1</v>
      </c>
      <c r="L3" t="n">
        <v>2</v>
      </c>
      <c r="M3" t="n">
        <v>5</v>
      </c>
      <c r="N3" t="n">
        <v>3.1</v>
      </c>
      <c r="O3" t="n">
        <v>3588.35</v>
      </c>
      <c r="P3" t="n">
        <v>50.49</v>
      </c>
      <c r="Q3" t="n">
        <v>183.31</v>
      </c>
      <c r="R3" t="n">
        <v>40.23</v>
      </c>
      <c r="S3" t="n">
        <v>26.24</v>
      </c>
      <c r="T3" t="n">
        <v>6070.8</v>
      </c>
      <c r="U3" t="n">
        <v>0.65</v>
      </c>
      <c r="V3" t="n">
        <v>0.89</v>
      </c>
      <c r="W3" t="n">
        <v>2.99</v>
      </c>
      <c r="X3" t="n">
        <v>0.4</v>
      </c>
      <c r="Y3" t="n">
        <v>0.5</v>
      </c>
      <c r="Z3" t="n">
        <v>10</v>
      </c>
      <c r="AA3" t="n">
        <v>301.7613709425939</v>
      </c>
      <c r="AB3" t="n">
        <v>412.8832204957758</v>
      </c>
      <c r="AC3" t="n">
        <v>373.4782254168977</v>
      </c>
      <c r="AD3" t="n">
        <v>301761.370942594</v>
      </c>
      <c r="AE3" t="n">
        <v>412883.2204957759</v>
      </c>
      <c r="AF3" t="n">
        <v>3.433583461037549e-06</v>
      </c>
      <c r="AG3" t="n">
        <v>16.51909722222222</v>
      </c>
      <c r="AH3" t="n">
        <v>373478.2254168977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5.2531</v>
      </c>
      <c r="E4" t="n">
        <v>19.04</v>
      </c>
      <c r="F4" t="n">
        <v>17.17</v>
      </c>
      <c r="G4" t="n">
        <v>51.5</v>
      </c>
      <c r="H4" t="n">
        <v>1.78</v>
      </c>
      <c r="I4" t="n">
        <v>20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52.45</v>
      </c>
      <c r="Q4" t="n">
        <v>183.32</v>
      </c>
      <c r="R4" t="n">
        <v>40.17</v>
      </c>
      <c r="S4" t="n">
        <v>26.24</v>
      </c>
      <c r="T4" t="n">
        <v>6041.75</v>
      </c>
      <c r="U4" t="n">
        <v>0.65</v>
      </c>
      <c r="V4" t="n">
        <v>0.89</v>
      </c>
      <c r="W4" t="n">
        <v>3</v>
      </c>
      <c r="X4" t="n">
        <v>0.41</v>
      </c>
      <c r="Y4" t="n">
        <v>0.5</v>
      </c>
      <c r="Z4" t="n">
        <v>10</v>
      </c>
      <c r="AA4" t="n">
        <v>303.8422078026469</v>
      </c>
      <c r="AB4" t="n">
        <v>415.7303132877436</v>
      </c>
      <c r="AC4" t="n">
        <v>376.0535956687198</v>
      </c>
      <c r="AD4" t="n">
        <v>303842.2078026469</v>
      </c>
      <c r="AE4" t="n">
        <v>415730.3132877436</v>
      </c>
      <c r="AF4" t="n">
        <v>3.432407330144503e-06</v>
      </c>
      <c r="AG4" t="n">
        <v>16.52777777777778</v>
      </c>
      <c r="AH4" t="n">
        <v>376053.5956687198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4.1914</v>
      </c>
      <c r="E2" t="n">
        <v>23.86</v>
      </c>
      <c r="F2" t="n">
        <v>19.28</v>
      </c>
      <c r="G2" t="n">
        <v>9.18</v>
      </c>
      <c r="H2" t="n">
        <v>0.18</v>
      </c>
      <c r="I2" t="n">
        <v>126</v>
      </c>
      <c r="J2" t="n">
        <v>98.70999999999999</v>
      </c>
      <c r="K2" t="n">
        <v>39.72</v>
      </c>
      <c r="L2" t="n">
        <v>1</v>
      </c>
      <c r="M2" t="n">
        <v>124</v>
      </c>
      <c r="N2" t="n">
        <v>12.99</v>
      </c>
      <c r="O2" t="n">
        <v>12407.75</v>
      </c>
      <c r="P2" t="n">
        <v>173.73</v>
      </c>
      <c r="Q2" t="n">
        <v>183.33</v>
      </c>
      <c r="R2" t="n">
        <v>107.15</v>
      </c>
      <c r="S2" t="n">
        <v>26.24</v>
      </c>
      <c r="T2" t="n">
        <v>39001.28</v>
      </c>
      <c r="U2" t="n">
        <v>0.24</v>
      </c>
      <c r="V2" t="n">
        <v>0.79</v>
      </c>
      <c r="W2" t="n">
        <v>3.13</v>
      </c>
      <c r="X2" t="n">
        <v>2.52</v>
      </c>
      <c r="Y2" t="n">
        <v>0.5</v>
      </c>
      <c r="Z2" t="n">
        <v>10</v>
      </c>
      <c r="AA2" t="n">
        <v>619.4346927932648</v>
      </c>
      <c r="AB2" t="n">
        <v>847.5378742097116</v>
      </c>
      <c r="AC2" t="n">
        <v>766.6500490220134</v>
      </c>
      <c r="AD2" t="n">
        <v>619434.6927932649</v>
      </c>
      <c r="AE2" t="n">
        <v>847537.8742097116</v>
      </c>
      <c r="AF2" t="n">
        <v>2.017698130077153e-06</v>
      </c>
      <c r="AG2" t="n">
        <v>20.71180555555556</v>
      </c>
      <c r="AH2" t="n">
        <v>766650.0490220133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17.92</v>
      </c>
      <c r="G3" t="n">
        <v>18.23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160.54</v>
      </c>
      <c r="Q3" t="n">
        <v>183.33</v>
      </c>
      <c r="R3" t="n">
        <v>64.67</v>
      </c>
      <c r="S3" t="n">
        <v>26.24</v>
      </c>
      <c r="T3" t="n">
        <v>18098.81</v>
      </c>
      <c r="U3" t="n">
        <v>0.41</v>
      </c>
      <c r="V3" t="n">
        <v>0.85</v>
      </c>
      <c r="W3" t="n">
        <v>3.03</v>
      </c>
      <c r="X3" t="n">
        <v>1.16</v>
      </c>
      <c r="Y3" t="n">
        <v>0.5</v>
      </c>
      <c r="Z3" t="n">
        <v>10</v>
      </c>
      <c r="AA3" t="n">
        <v>524.6814132700748</v>
      </c>
      <c r="AB3" t="n">
        <v>717.8922569464154</v>
      </c>
      <c r="AC3" t="n">
        <v>649.3776275115596</v>
      </c>
      <c r="AD3" t="n">
        <v>524681.4132700748</v>
      </c>
      <c r="AE3" t="n">
        <v>717892.2569464154</v>
      </c>
      <c r="AF3" t="n">
        <v>2.278996632965419e-06</v>
      </c>
      <c r="AG3" t="n">
        <v>18.33333333333333</v>
      </c>
      <c r="AH3" t="n">
        <v>649377.6275115596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4.9223</v>
      </c>
      <c r="E4" t="n">
        <v>20.32</v>
      </c>
      <c r="F4" t="n">
        <v>17.53</v>
      </c>
      <c r="G4" t="n">
        <v>26.96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156.19</v>
      </c>
      <c r="Q4" t="n">
        <v>183.29</v>
      </c>
      <c r="R4" t="n">
        <v>52.24</v>
      </c>
      <c r="S4" t="n">
        <v>26.24</v>
      </c>
      <c r="T4" t="n">
        <v>11983.67</v>
      </c>
      <c r="U4" t="n">
        <v>0.5</v>
      </c>
      <c r="V4" t="n">
        <v>0.87</v>
      </c>
      <c r="W4" t="n">
        <v>3</v>
      </c>
      <c r="X4" t="n">
        <v>0.77</v>
      </c>
      <c r="Y4" t="n">
        <v>0.5</v>
      </c>
      <c r="Z4" t="n">
        <v>10</v>
      </c>
      <c r="AA4" t="n">
        <v>499.0324187489136</v>
      </c>
      <c r="AB4" t="n">
        <v>682.7981710887855</v>
      </c>
      <c r="AC4" t="n">
        <v>617.632871953323</v>
      </c>
      <c r="AD4" t="n">
        <v>499032.4187489136</v>
      </c>
      <c r="AE4" t="n">
        <v>682798.1710887855</v>
      </c>
      <c r="AF4" t="n">
        <v>2.3695460957386e-06</v>
      </c>
      <c r="AG4" t="n">
        <v>17.63888888888889</v>
      </c>
      <c r="AH4" t="n">
        <v>617632.871953323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5.0234</v>
      </c>
      <c r="E5" t="n">
        <v>19.91</v>
      </c>
      <c r="F5" t="n">
        <v>17.32</v>
      </c>
      <c r="G5" t="n">
        <v>35.84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153.35</v>
      </c>
      <c r="Q5" t="n">
        <v>183.27</v>
      </c>
      <c r="R5" t="n">
        <v>45.86</v>
      </c>
      <c r="S5" t="n">
        <v>26.24</v>
      </c>
      <c r="T5" t="n">
        <v>8841.690000000001</v>
      </c>
      <c r="U5" t="n">
        <v>0.57</v>
      </c>
      <c r="V5" t="n">
        <v>0.88</v>
      </c>
      <c r="W5" t="n">
        <v>2.99</v>
      </c>
      <c r="X5" t="n">
        <v>0.57</v>
      </c>
      <c r="Y5" t="n">
        <v>0.5</v>
      </c>
      <c r="Z5" t="n">
        <v>10</v>
      </c>
      <c r="AA5" t="n">
        <v>490.0747566576259</v>
      </c>
      <c r="AB5" t="n">
        <v>670.541902631325</v>
      </c>
      <c r="AC5" t="n">
        <v>606.5463245556615</v>
      </c>
      <c r="AD5" t="n">
        <v>490074.7566576259</v>
      </c>
      <c r="AE5" t="n">
        <v>670541.9026313249</v>
      </c>
      <c r="AF5" t="n">
        <v>2.41821462676661e-06</v>
      </c>
      <c r="AG5" t="n">
        <v>17.28298611111111</v>
      </c>
      <c r="AH5" t="n">
        <v>606546.3245556615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5.0871</v>
      </c>
      <c r="E6" t="n">
        <v>19.66</v>
      </c>
      <c r="F6" t="n">
        <v>17.2</v>
      </c>
      <c r="G6" t="n">
        <v>44.86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151.37</v>
      </c>
      <c r="Q6" t="n">
        <v>183.27</v>
      </c>
      <c r="R6" t="n">
        <v>41.96</v>
      </c>
      <c r="S6" t="n">
        <v>26.24</v>
      </c>
      <c r="T6" t="n">
        <v>6923.39</v>
      </c>
      <c r="U6" t="n">
        <v>0.63</v>
      </c>
      <c r="V6" t="n">
        <v>0.88</v>
      </c>
      <c r="W6" t="n">
        <v>2.98</v>
      </c>
      <c r="X6" t="n">
        <v>0.44</v>
      </c>
      <c r="Y6" t="n">
        <v>0.5</v>
      </c>
      <c r="Z6" t="n">
        <v>10</v>
      </c>
      <c r="AA6" t="n">
        <v>475.3538698049213</v>
      </c>
      <c r="AB6" t="n">
        <v>650.4001357997616</v>
      </c>
      <c r="AC6" t="n">
        <v>588.3268596813556</v>
      </c>
      <c r="AD6" t="n">
        <v>475353.8698049213</v>
      </c>
      <c r="AE6" t="n">
        <v>650400.1357997616</v>
      </c>
      <c r="AF6" t="n">
        <v>2.448879171044397e-06</v>
      </c>
      <c r="AG6" t="n">
        <v>17.06597222222222</v>
      </c>
      <c r="AH6" t="n">
        <v>588326.8596813555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5.131</v>
      </c>
      <c r="E7" t="n">
        <v>19.49</v>
      </c>
      <c r="F7" t="n">
        <v>17.11</v>
      </c>
      <c r="G7" t="n">
        <v>54.03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149.61</v>
      </c>
      <c r="Q7" t="n">
        <v>183.26</v>
      </c>
      <c r="R7" t="n">
        <v>39.34</v>
      </c>
      <c r="S7" t="n">
        <v>26.24</v>
      </c>
      <c r="T7" t="n">
        <v>5631.22</v>
      </c>
      <c r="U7" t="n">
        <v>0.67</v>
      </c>
      <c r="V7" t="n">
        <v>0.89</v>
      </c>
      <c r="W7" t="n">
        <v>2.97</v>
      </c>
      <c r="X7" t="n">
        <v>0.35</v>
      </c>
      <c r="Y7" t="n">
        <v>0.5</v>
      </c>
      <c r="Z7" t="n">
        <v>10</v>
      </c>
      <c r="AA7" t="n">
        <v>471.0159158871417</v>
      </c>
      <c r="AB7" t="n">
        <v>644.4647558724356</v>
      </c>
      <c r="AC7" t="n">
        <v>582.9579440839353</v>
      </c>
      <c r="AD7" t="n">
        <v>471015.9158871417</v>
      </c>
      <c r="AE7" t="n">
        <v>644464.7558724356</v>
      </c>
      <c r="AF7" t="n">
        <v>2.470012192925006e-06</v>
      </c>
      <c r="AG7" t="n">
        <v>16.91840277777778</v>
      </c>
      <c r="AH7" t="n">
        <v>582957.9440839353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5.1475</v>
      </c>
      <c r="E8" t="n">
        <v>19.43</v>
      </c>
      <c r="F8" t="n">
        <v>17.09</v>
      </c>
      <c r="G8" t="n">
        <v>60.32</v>
      </c>
      <c r="H8" t="n">
        <v>1.16</v>
      </c>
      <c r="I8" t="n">
        <v>17</v>
      </c>
      <c r="J8" t="n">
        <v>106.23</v>
      </c>
      <c r="K8" t="n">
        <v>39.72</v>
      </c>
      <c r="L8" t="n">
        <v>7</v>
      </c>
      <c r="M8" t="n">
        <v>15</v>
      </c>
      <c r="N8" t="n">
        <v>14.52</v>
      </c>
      <c r="O8" t="n">
        <v>13335.87</v>
      </c>
      <c r="P8" t="n">
        <v>148.48</v>
      </c>
      <c r="Q8" t="n">
        <v>183.31</v>
      </c>
      <c r="R8" t="n">
        <v>38.67</v>
      </c>
      <c r="S8" t="n">
        <v>26.24</v>
      </c>
      <c r="T8" t="n">
        <v>5304.58</v>
      </c>
      <c r="U8" t="n">
        <v>0.68</v>
      </c>
      <c r="V8" t="n">
        <v>0.89</v>
      </c>
      <c r="W8" t="n">
        <v>2.97</v>
      </c>
      <c r="X8" t="n">
        <v>0.33</v>
      </c>
      <c r="Y8" t="n">
        <v>0.5</v>
      </c>
      <c r="Z8" t="n">
        <v>10</v>
      </c>
      <c r="AA8" t="n">
        <v>469.025584820043</v>
      </c>
      <c r="AB8" t="n">
        <v>641.7414970992216</v>
      </c>
      <c r="AC8" t="n">
        <v>580.4945893059194</v>
      </c>
      <c r="AD8" t="n">
        <v>469025.5848200431</v>
      </c>
      <c r="AE8" t="n">
        <v>641741.4970992217</v>
      </c>
      <c r="AF8" t="n">
        <v>2.477955128255987e-06</v>
      </c>
      <c r="AG8" t="n">
        <v>16.86631944444444</v>
      </c>
      <c r="AH8" t="n">
        <v>580494.5893059194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5.1745</v>
      </c>
      <c r="E9" t="n">
        <v>19.33</v>
      </c>
      <c r="F9" t="n">
        <v>17.03</v>
      </c>
      <c r="G9" t="n">
        <v>68.12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13</v>
      </c>
      <c r="N9" t="n">
        <v>14.78</v>
      </c>
      <c r="O9" t="n">
        <v>13491.96</v>
      </c>
      <c r="P9" t="n">
        <v>146.94</v>
      </c>
      <c r="Q9" t="n">
        <v>183.27</v>
      </c>
      <c r="R9" t="n">
        <v>36.67</v>
      </c>
      <c r="S9" t="n">
        <v>26.24</v>
      </c>
      <c r="T9" t="n">
        <v>4318.47</v>
      </c>
      <c r="U9" t="n">
        <v>0.72</v>
      </c>
      <c r="V9" t="n">
        <v>0.89</v>
      </c>
      <c r="W9" t="n">
        <v>2.97</v>
      </c>
      <c r="X9" t="n">
        <v>0.27</v>
      </c>
      <c r="Y9" t="n">
        <v>0.5</v>
      </c>
      <c r="Z9" t="n">
        <v>10</v>
      </c>
      <c r="AA9" t="n">
        <v>466.0173146505676</v>
      </c>
      <c r="AB9" t="n">
        <v>637.625449137832</v>
      </c>
      <c r="AC9" t="n">
        <v>576.771371185055</v>
      </c>
      <c r="AD9" t="n">
        <v>466017.3146505676</v>
      </c>
      <c r="AE9" t="n">
        <v>637625.449137832</v>
      </c>
      <c r="AF9" t="n">
        <v>2.490952658797592e-06</v>
      </c>
      <c r="AG9" t="n">
        <v>16.77951388888889</v>
      </c>
      <c r="AH9" t="n">
        <v>576771.371185055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5.1906</v>
      </c>
      <c r="E10" t="n">
        <v>19.27</v>
      </c>
      <c r="F10" t="n">
        <v>17.01</v>
      </c>
      <c r="G10" t="n">
        <v>78.51000000000001</v>
      </c>
      <c r="H10" t="n">
        <v>1.46</v>
      </c>
      <c r="I10" t="n">
        <v>13</v>
      </c>
      <c r="J10" t="n">
        <v>108.77</v>
      </c>
      <c r="K10" t="n">
        <v>39.72</v>
      </c>
      <c r="L10" t="n">
        <v>9</v>
      </c>
      <c r="M10" t="n">
        <v>11</v>
      </c>
      <c r="N10" t="n">
        <v>15.05</v>
      </c>
      <c r="O10" t="n">
        <v>13648.58</v>
      </c>
      <c r="P10" t="n">
        <v>146.33</v>
      </c>
      <c r="Q10" t="n">
        <v>183.27</v>
      </c>
      <c r="R10" t="n">
        <v>36.18</v>
      </c>
      <c r="S10" t="n">
        <v>26.24</v>
      </c>
      <c r="T10" t="n">
        <v>4082.87</v>
      </c>
      <c r="U10" t="n">
        <v>0.73</v>
      </c>
      <c r="V10" t="n">
        <v>0.89</v>
      </c>
      <c r="W10" t="n">
        <v>2.96</v>
      </c>
      <c r="X10" t="n">
        <v>0.25</v>
      </c>
      <c r="Y10" t="n">
        <v>0.5</v>
      </c>
      <c r="Z10" t="n">
        <v>10</v>
      </c>
      <c r="AA10" t="n">
        <v>464.6214855641717</v>
      </c>
      <c r="AB10" t="n">
        <v>635.715614202192</v>
      </c>
      <c r="AC10" t="n">
        <v>575.0438082152023</v>
      </c>
      <c r="AD10" t="n">
        <v>464621.4855641717</v>
      </c>
      <c r="AE10" t="n">
        <v>635715.6142021921</v>
      </c>
      <c r="AF10" t="n">
        <v>2.498703038120549e-06</v>
      </c>
      <c r="AG10" t="n">
        <v>16.72743055555556</v>
      </c>
      <c r="AH10" t="n">
        <v>575043.8082152023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5.2061</v>
      </c>
      <c r="E11" t="n">
        <v>19.21</v>
      </c>
      <c r="F11" t="n">
        <v>16.97</v>
      </c>
      <c r="G11" t="n">
        <v>84.87</v>
      </c>
      <c r="H11" t="n">
        <v>1.6</v>
      </c>
      <c r="I11" t="n">
        <v>12</v>
      </c>
      <c r="J11" t="n">
        <v>110.04</v>
      </c>
      <c r="K11" t="n">
        <v>39.72</v>
      </c>
      <c r="L11" t="n">
        <v>10</v>
      </c>
      <c r="M11" t="n">
        <v>10</v>
      </c>
      <c r="N11" t="n">
        <v>15.32</v>
      </c>
      <c r="O11" t="n">
        <v>13805.5</v>
      </c>
      <c r="P11" t="n">
        <v>144.51</v>
      </c>
      <c r="Q11" t="n">
        <v>183.26</v>
      </c>
      <c r="R11" t="n">
        <v>34.98</v>
      </c>
      <c r="S11" t="n">
        <v>26.24</v>
      </c>
      <c r="T11" t="n">
        <v>3483.92</v>
      </c>
      <c r="U11" t="n">
        <v>0.75</v>
      </c>
      <c r="V11" t="n">
        <v>0.9</v>
      </c>
      <c r="W11" t="n">
        <v>2.96</v>
      </c>
      <c r="X11" t="n">
        <v>0.22</v>
      </c>
      <c r="Y11" t="n">
        <v>0.5</v>
      </c>
      <c r="Z11" t="n">
        <v>10</v>
      </c>
      <c r="AA11" t="n">
        <v>461.9187644507222</v>
      </c>
      <c r="AB11" t="n">
        <v>632.01763193913</v>
      </c>
      <c r="AC11" t="n">
        <v>571.6987561891762</v>
      </c>
      <c r="AD11" t="n">
        <v>461918.7644507221</v>
      </c>
      <c r="AE11" t="n">
        <v>632017.6319391299</v>
      </c>
      <c r="AF11" t="n">
        <v>2.506164583431471e-06</v>
      </c>
      <c r="AG11" t="n">
        <v>16.67534722222222</v>
      </c>
      <c r="AH11" t="n">
        <v>571698.7561891761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5.2152</v>
      </c>
      <c r="E12" t="n">
        <v>19.17</v>
      </c>
      <c r="F12" t="n">
        <v>16.96</v>
      </c>
      <c r="G12" t="n">
        <v>92.51000000000001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9</v>
      </c>
      <c r="N12" t="n">
        <v>15.6</v>
      </c>
      <c r="O12" t="n">
        <v>13962.83</v>
      </c>
      <c r="P12" t="n">
        <v>143.92</v>
      </c>
      <c r="Q12" t="n">
        <v>183.3</v>
      </c>
      <c r="R12" t="n">
        <v>34.63</v>
      </c>
      <c r="S12" t="n">
        <v>26.24</v>
      </c>
      <c r="T12" t="n">
        <v>3318.38</v>
      </c>
      <c r="U12" t="n">
        <v>0.76</v>
      </c>
      <c r="V12" t="n">
        <v>0.9</v>
      </c>
      <c r="W12" t="n">
        <v>2.96</v>
      </c>
      <c r="X12" t="n">
        <v>0.2</v>
      </c>
      <c r="Y12" t="n">
        <v>0.5</v>
      </c>
      <c r="Z12" t="n">
        <v>10</v>
      </c>
      <c r="AA12" t="n">
        <v>460.8897372088437</v>
      </c>
      <c r="AB12" t="n">
        <v>630.609671469314</v>
      </c>
      <c r="AC12" t="n">
        <v>570.4251694905146</v>
      </c>
      <c r="AD12" t="n">
        <v>460889.7372088436</v>
      </c>
      <c r="AE12" t="n">
        <v>630609.671469314</v>
      </c>
      <c r="AF12" t="n">
        <v>2.510545232614012e-06</v>
      </c>
      <c r="AG12" t="n">
        <v>16.640625</v>
      </c>
      <c r="AH12" t="n">
        <v>570425.1694905146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5.2299</v>
      </c>
      <c r="E13" t="n">
        <v>19.12</v>
      </c>
      <c r="F13" t="n">
        <v>16.93</v>
      </c>
      <c r="G13" t="n">
        <v>101.56</v>
      </c>
      <c r="H13" t="n">
        <v>1.88</v>
      </c>
      <c r="I13" t="n">
        <v>10</v>
      </c>
      <c r="J13" t="n">
        <v>112.59</v>
      </c>
      <c r="K13" t="n">
        <v>39.72</v>
      </c>
      <c r="L13" t="n">
        <v>12</v>
      </c>
      <c r="M13" t="n">
        <v>8</v>
      </c>
      <c r="N13" t="n">
        <v>15.88</v>
      </c>
      <c r="O13" t="n">
        <v>14120.58</v>
      </c>
      <c r="P13" t="n">
        <v>142.55</v>
      </c>
      <c r="Q13" t="n">
        <v>183.27</v>
      </c>
      <c r="R13" t="n">
        <v>33.56</v>
      </c>
      <c r="S13" t="n">
        <v>26.24</v>
      </c>
      <c r="T13" t="n">
        <v>2784.97</v>
      </c>
      <c r="U13" t="n">
        <v>0.78</v>
      </c>
      <c r="V13" t="n">
        <v>0.9</v>
      </c>
      <c r="W13" t="n">
        <v>2.96</v>
      </c>
      <c r="X13" t="n">
        <v>0.17</v>
      </c>
      <c r="Y13" t="n">
        <v>0.5</v>
      </c>
      <c r="Z13" t="n">
        <v>10</v>
      </c>
      <c r="AA13" t="n">
        <v>458.7490528533236</v>
      </c>
      <c r="AB13" t="n">
        <v>627.6806926937629</v>
      </c>
      <c r="AC13" t="n">
        <v>567.7757283384547</v>
      </c>
      <c r="AD13" t="n">
        <v>458749.0528533236</v>
      </c>
      <c r="AE13" t="n">
        <v>627680.6926937629</v>
      </c>
      <c r="AF13" t="n">
        <v>2.517621665908885e-06</v>
      </c>
      <c r="AG13" t="n">
        <v>16.59722222222222</v>
      </c>
      <c r="AH13" t="n">
        <v>567775.7283384546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5.2374</v>
      </c>
      <c r="E14" t="n">
        <v>19.09</v>
      </c>
      <c r="F14" t="n">
        <v>16.92</v>
      </c>
      <c r="G14" t="n">
        <v>112.8</v>
      </c>
      <c r="H14" t="n">
        <v>2.01</v>
      </c>
      <c r="I14" t="n">
        <v>9</v>
      </c>
      <c r="J14" t="n">
        <v>113.88</v>
      </c>
      <c r="K14" t="n">
        <v>39.72</v>
      </c>
      <c r="L14" t="n">
        <v>13</v>
      </c>
      <c r="M14" t="n">
        <v>7</v>
      </c>
      <c r="N14" t="n">
        <v>16.16</v>
      </c>
      <c r="O14" t="n">
        <v>14278.75</v>
      </c>
      <c r="P14" t="n">
        <v>141.1</v>
      </c>
      <c r="Q14" t="n">
        <v>183.26</v>
      </c>
      <c r="R14" t="n">
        <v>33.45</v>
      </c>
      <c r="S14" t="n">
        <v>26.24</v>
      </c>
      <c r="T14" t="n">
        <v>2738.04</v>
      </c>
      <c r="U14" t="n">
        <v>0.78</v>
      </c>
      <c r="V14" t="n">
        <v>0.9</v>
      </c>
      <c r="W14" t="n">
        <v>2.95</v>
      </c>
      <c r="X14" t="n">
        <v>0.16</v>
      </c>
      <c r="Y14" t="n">
        <v>0.5</v>
      </c>
      <c r="Z14" t="n">
        <v>10</v>
      </c>
      <c r="AA14" t="n">
        <v>456.9010980025424</v>
      </c>
      <c r="AB14" t="n">
        <v>625.1522393409098</v>
      </c>
      <c r="AC14" t="n">
        <v>565.4885870248913</v>
      </c>
      <c r="AD14" t="n">
        <v>456901.0980025424</v>
      </c>
      <c r="AE14" t="n">
        <v>625152.2393409098</v>
      </c>
      <c r="AF14" t="n">
        <v>2.521232091059331e-06</v>
      </c>
      <c r="AG14" t="n">
        <v>16.57118055555556</v>
      </c>
      <c r="AH14" t="n">
        <v>565488.5870248913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5.2385</v>
      </c>
      <c r="E15" t="n">
        <v>19.09</v>
      </c>
      <c r="F15" t="n">
        <v>16.92</v>
      </c>
      <c r="G15" t="n">
        <v>112.78</v>
      </c>
      <c r="H15" t="n">
        <v>2.14</v>
      </c>
      <c r="I15" t="n">
        <v>9</v>
      </c>
      <c r="J15" t="n">
        <v>115.16</v>
      </c>
      <c r="K15" t="n">
        <v>39.72</v>
      </c>
      <c r="L15" t="n">
        <v>14</v>
      </c>
      <c r="M15" t="n">
        <v>7</v>
      </c>
      <c r="N15" t="n">
        <v>16.45</v>
      </c>
      <c r="O15" t="n">
        <v>14437.35</v>
      </c>
      <c r="P15" t="n">
        <v>140.27</v>
      </c>
      <c r="Q15" t="n">
        <v>183.26</v>
      </c>
      <c r="R15" t="n">
        <v>33.27</v>
      </c>
      <c r="S15" t="n">
        <v>26.24</v>
      </c>
      <c r="T15" t="n">
        <v>2648.64</v>
      </c>
      <c r="U15" t="n">
        <v>0.79</v>
      </c>
      <c r="V15" t="n">
        <v>0.9</v>
      </c>
      <c r="W15" t="n">
        <v>2.95</v>
      </c>
      <c r="X15" t="n">
        <v>0.16</v>
      </c>
      <c r="Y15" t="n">
        <v>0.5</v>
      </c>
      <c r="Z15" t="n">
        <v>10</v>
      </c>
      <c r="AA15" t="n">
        <v>455.9947141238516</v>
      </c>
      <c r="AB15" t="n">
        <v>623.9120849312504</v>
      </c>
      <c r="AC15" t="n">
        <v>564.366791211522</v>
      </c>
      <c r="AD15" t="n">
        <v>455994.7141238516</v>
      </c>
      <c r="AE15" t="n">
        <v>623912.0849312504</v>
      </c>
      <c r="AF15" t="n">
        <v>2.521761620081396e-06</v>
      </c>
      <c r="AG15" t="n">
        <v>16.57118055555556</v>
      </c>
      <c r="AH15" t="n">
        <v>564366.7912115221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5.2504</v>
      </c>
      <c r="E16" t="n">
        <v>19.05</v>
      </c>
      <c r="F16" t="n">
        <v>16.89</v>
      </c>
      <c r="G16" t="n">
        <v>126.7</v>
      </c>
      <c r="H16" t="n">
        <v>2.27</v>
      </c>
      <c r="I16" t="n">
        <v>8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139.48</v>
      </c>
      <c r="Q16" t="n">
        <v>183.27</v>
      </c>
      <c r="R16" t="n">
        <v>32.41</v>
      </c>
      <c r="S16" t="n">
        <v>26.24</v>
      </c>
      <c r="T16" t="n">
        <v>2223.24</v>
      </c>
      <c r="U16" t="n">
        <v>0.8100000000000001</v>
      </c>
      <c r="V16" t="n">
        <v>0.9</v>
      </c>
      <c r="W16" t="n">
        <v>2.95</v>
      </c>
      <c r="X16" t="n">
        <v>0.14</v>
      </c>
      <c r="Y16" t="n">
        <v>0.5</v>
      </c>
      <c r="Z16" t="n">
        <v>10</v>
      </c>
      <c r="AA16" t="n">
        <v>454.5888912862634</v>
      </c>
      <c r="AB16" t="n">
        <v>621.9885761043359</v>
      </c>
      <c r="AC16" t="n">
        <v>562.6268593673867</v>
      </c>
      <c r="AD16" t="n">
        <v>454588.8912862634</v>
      </c>
      <c r="AE16" t="n">
        <v>621988.576104336</v>
      </c>
      <c r="AF16" t="n">
        <v>2.527490161320104e-06</v>
      </c>
      <c r="AG16" t="n">
        <v>16.53645833333333</v>
      </c>
      <c r="AH16" t="n">
        <v>562626.8593673867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5.2516</v>
      </c>
      <c r="E17" t="n">
        <v>19.04</v>
      </c>
      <c r="F17" t="n">
        <v>16.89</v>
      </c>
      <c r="G17" t="n">
        <v>126.67</v>
      </c>
      <c r="H17" t="n">
        <v>2.4</v>
      </c>
      <c r="I17" t="n">
        <v>8</v>
      </c>
      <c r="J17" t="n">
        <v>117.75</v>
      </c>
      <c r="K17" t="n">
        <v>39.72</v>
      </c>
      <c r="L17" t="n">
        <v>16</v>
      </c>
      <c r="M17" t="n">
        <v>6</v>
      </c>
      <c r="N17" t="n">
        <v>17.03</v>
      </c>
      <c r="O17" t="n">
        <v>14755.84</v>
      </c>
      <c r="P17" t="n">
        <v>137.81</v>
      </c>
      <c r="Q17" t="n">
        <v>183.26</v>
      </c>
      <c r="R17" t="n">
        <v>32.29</v>
      </c>
      <c r="S17" t="n">
        <v>26.24</v>
      </c>
      <c r="T17" t="n">
        <v>2162.68</v>
      </c>
      <c r="U17" t="n">
        <v>0.8100000000000001</v>
      </c>
      <c r="V17" t="n">
        <v>0.9</v>
      </c>
      <c r="W17" t="n">
        <v>2.95</v>
      </c>
      <c r="X17" t="n">
        <v>0.13</v>
      </c>
      <c r="Y17" t="n">
        <v>0.5</v>
      </c>
      <c r="Z17" t="n">
        <v>10</v>
      </c>
      <c r="AA17" t="n">
        <v>452.81084522235</v>
      </c>
      <c r="AB17" t="n">
        <v>619.5557750378332</v>
      </c>
      <c r="AC17" t="n">
        <v>560.4262414202134</v>
      </c>
      <c r="AD17" t="n">
        <v>452810.84522235</v>
      </c>
      <c r="AE17" t="n">
        <v>619555.7750378333</v>
      </c>
      <c r="AF17" t="n">
        <v>2.528067829344175e-06</v>
      </c>
      <c r="AG17" t="n">
        <v>16.52777777777778</v>
      </c>
      <c r="AH17" t="n">
        <v>560426.2414202134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5.2625</v>
      </c>
      <c r="E18" t="n">
        <v>19</v>
      </c>
      <c r="F18" t="n">
        <v>16.87</v>
      </c>
      <c r="G18" t="n">
        <v>144.6</v>
      </c>
      <c r="H18" t="n">
        <v>2.52</v>
      </c>
      <c r="I18" t="n">
        <v>7</v>
      </c>
      <c r="J18" t="n">
        <v>119.04</v>
      </c>
      <c r="K18" t="n">
        <v>39.72</v>
      </c>
      <c r="L18" t="n">
        <v>17</v>
      </c>
      <c r="M18" t="n">
        <v>5</v>
      </c>
      <c r="N18" t="n">
        <v>17.33</v>
      </c>
      <c r="O18" t="n">
        <v>14915.73</v>
      </c>
      <c r="P18" t="n">
        <v>137.66</v>
      </c>
      <c r="Q18" t="n">
        <v>183.28</v>
      </c>
      <c r="R18" t="n">
        <v>31.9</v>
      </c>
      <c r="S18" t="n">
        <v>26.24</v>
      </c>
      <c r="T18" t="n">
        <v>1971.34</v>
      </c>
      <c r="U18" t="n">
        <v>0.82</v>
      </c>
      <c r="V18" t="n">
        <v>0.9</v>
      </c>
      <c r="W18" t="n">
        <v>2.95</v>
      </c>
      <c r="X18" t="n">
        <v>0.11</v>
      </c>
      <c r="Y18" t="n">
        <v>0.5</v>
      </c>
      <c r="Z18" t="n">
        <v>10</v>
      </c>
      <c r="AA18" t="n">
        <v>442.7757262675369</v>
      </c>
      <c r="AB18" t="n">
        <v>605.8252825656552</v>
      </c>
      <c r="AC18" t="n">
        <v>548.0061678787127</v>
      </c>
      <c r="AD18" t="n">
        <v>442775.7262675369</v>
      </c>
      <c r="AE18" t="n">
        <v>605825.2825656552</v>
      </c>
      <c r="AF18" t="n">
        <v>2.533314980562823e-06</v>
      </c>
      <c r="AG18" t="n">
        <v>16.49305555555556</v>
      </c>
      <c r="AH18" t="n">
        <v>548006.1678787128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5.2624</v>
      </c>
      <c r="E19" t="n">
        <v>19</v>
      </c>
      <c r="F19" t="n">
        <v>16.87</v>
      </c>
      <c r="G19" t="n">
        <v>144.61</v>
      </c>
      <c r="H19" t="n">
        <v>2.64</v>
      </c>
      <c r="I19" t="n">
        <v>7</v>
      </c>
      <c r="J19" t="n">
        <v>120.34</v>
      </c>
      <c r="K19" t="n">
        <v>39.72</v>
      </c>
      <c r="L19" t="n">
        <v>18</v>
      </c>
      <c r="M19" t="n">
        <v>5</v>
      </c>
      <c r="N19" t="n">
        <v>17.63</v>
      </c>
      <c r="O19" t="n">
        <v>15076.07</v>
      </c>
      <c r="P19" t="n">
        <v>136.28</v>
      </c>
      <c r="Q19" t="n">
        <v>183.26</v>
      </c>
      <c r="R19" t="n">
        <v>31.95</v>
      </c>
      <c r="S19" t="n">
        <v>26.24</v>
      </c>
      <c r="T19" t="n">
        <v>1997.49</v>
      </c>
      <c r="U19" t="n">
        <v>0.82</v>
      </c>
      <c r="V19" t="n">
        <v>0.9</v>
      </c>
      <c r="W19" t="n">
        <v>2.95</v>
      </c>
      <c r="X19" t="n">
        <v>0.12</v>
      </c>
      <c r="Y19" t="n">
        <v>0.5</v>
      </c>
      <c r="Z19" t="n">
        <v>10</v>
      </c>
      <c r="AA19" t="n">
        <v>441.3525441963167</v>
      </c>
      <c r="AB19" t="n">
        <v>603.8780220694501</v>
      </c>
      <c r="AC19" t="n">
        <v>546.2447511912681</v>
      </c>
      <c r="AD19" t="n">
        <v>441352.5441963167</v>
      </c>
      <c r="AE19" t="n">
        <v>603878.0220694501</v>
      </c>
      <c r="AF19" t="n">
        <v>2.533266841560817e-06</v>
      </c>
      <c r="AG19" t="n">
        <v>16.49305555555556</v>
      </c>
      <c r="AH19" t="n">
        <v>546244.7511912681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5.2612</v>
      </c>
      <c r="E20" t="n">
        <v>19.01</v>
      </c>
      <c r="F20" t="n">
        <v>16.88</v>
      </c>
      <c r="G20" t="n">
        <v>144.65</v>
      </c>
      <c r="H20" t="n">
        <v>2.76</v>
      </c>
      <c r="I20" t="n">
        <v>7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134.21</v>
      </c>
      <c r="Q20" t="n">
        <v>183.27</v>
      </c>
      <c r="R20" t="n">
        <v>31.97</v>
      </c>
      <c r="S20" t="n">
        <v>26.24</v>
      </c>
      <c r="T20" t="n">
        <v>2005.8</v>
      </c>
      <c r="U20" t="n">
        <v>0.82</v>
      </c>
      <c r="V20" t="n">
        <v>0.9</v>
      </c>
      <c r="W20" t="n">
        <v>2.95</v>
      </c>
      <c r="X20" t="n">
        <v>0.12</v>
      </c>
      <c r="Y20" t="n">
        <v>0.5</v>
      </c>
      <c r="Z20" t="n">
        <v>10</v>
      </c>
      <c r="AA20" t="n">
        <v>448.6735624675175</v>
      </c>
      <c r="AB20" t="n">
        <v>613.8949622486383</v>
      </c>
      <c r="AC20" t="n">
        <v>555.3056886586185</v>
      </c>
      <c r="AD20" t="n">
        <v>448673.5624675174</v>
      </c>
      <c r="AE20" t="n">
        <v>613894.9622486383</v>
      </c>
      <c r="AF20" t="n">
        <v>2.532689173536746e-06</v>
      </c>
      <c r="AG20" t="n">
        <v>16.50173611111111</v>
      </c>
      <c r="AH20" t="n">
        <v>555305.6886586185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5.2743</v>
      </c>
      <c r="E21" t="n">
        <v>18.96</v>
      </c>
      <c r="F21" t="n">
        <v>16.85</v>
      </c>
      <c r="G21" t="n">
        <v>168.49</v>
      </c>
      <c r="H21" t="n">
        <v>2.87</v>
      </c>
      <c r="I21" t="n">
        <v>6</v>
      </c>
      <c r="J21" t="n">
        <v>122.95</v>
      </c>
      <c r="K21" t="n">
        <v>39.72</v>
      </c>
      <c r="L21" t="n">
        <v>20</v>
      </c>
      <c r="M21" t="n">
        <v>4</v>
      </c>
      <c r="N21" t="n">
        <v>18.24</v>
      </c>
      <c r="O21" t="n">
        <v>15398.07</v>
      </c>
      <c r="P21" t="n">
        <v>134.07</v>
      </c>
      <c r="Q21" t="n">
        <v>183.27</v>
      </c>
      <c r="R21" t="n">
        <v>31.18</v>
      </c>
      <c r="S21" t="n">
        <v>26.24</v>
      </c>
      <c r="T21" t="n">
        <v>1617.43</v>
      </c>
      <c r="U21" t="n">
        <v>0.84</v>
      </c>
      <c r="V21" t="n">
        <v>0.9</v>
      </c>
      <c r="W21" t="n">
        <v>2.95</v>
      </c>
      <c r="X21" t="n">
        <v>0.09</v>
      </c>
      <c r="Y21" t="n">
        <v>0.5</v>
      </c>
      <c r="Z21" t="n">
        <v>10</v>
      </c>
      <c r="AA21" t="n">
        <v>438.5371737403131</v>
      </c>
      <c r="AB21" t="n">
        <v>600.0259080061672</v>
      </c>
      <c r="AC21" t="n">
        <v>542.760277487709</v>
      </c>
      <c r="AD21" t="n">
        <v>438537.173740313</v>
      </c>
      <c r="AE21" t="n">
        <v>600025.9080061673</v>
      </c>
      <c r="AF21" t="n">
        <v>2.538995382799525e-06</v>
      </c>
      <c r="AG21" t="n">
        <v>16.45833333333333</v>
      </c>
      <c r="AH21" t="n">
        <v>542760.277487709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5.2736</v>
      </c>
      <c r="E22" t="n">
        <v>18.96</v>
      </c>
      <c r="F22" t="n">
        <v>16.85</v>
      </c>
      <c r="G22" t="n">
        <v>168.51</v>
      </c>
      <c r="H22" t="n">
        <v>2.98</v>
      </c>
      <c r="I22" t="n">
        <v>6</v>
      </c>
      <c r="J22" t="n">
        <v>124.26</v>
      </c>
      <c r="K22" t="n">
        <v>39.72</v>
      </c>
      <c r="L22" t="n">
        <v>21</v>
      </c>
      <c r="M22" t="n">
        <v>3</v>
      </c>
      <c r="N22" t="n">
        <v>18.55</v>
      </c>
      <c r="O22" t="n">
        <v>15559.74</v>
      </c>
      <c r="P22" t="n">
        <v>133.94</v>
      </c>
      <c r="Q22" t="n">
        <v>183.26</v>
      </c>
      <c r="R22" t="n">
        <v>31.23</v>
      </c>
      <c r="S22" t="n">
        <v>26.24</v>
      </c>
      <c r="T22" t="n">
        <v>1643.51</v>
      </c>
      <c r="U22" t="n">
        <v>0.84</v>
      </c>
      <c r="V22" t="n">
        <v>0.9</v>
      </c>
      <c r="W22" t="n">
        <v>2.95</v>
      </c>
      <c r="X22" t="n">
        <v>0.1</v>
      </c>
      <c r="Y22" t="n">
        <v>0.5</v>
      </c>
      <c r="Z22" t="n">
        <v>10</v>
      </c>
      <c r="AA22" t="n">
        <v>438.4297376122833</v>
      </c>
      <c r="AB22" t="n">
        <v>599.8789091560496</v>
      </c>
      <c r="AC22" t="n">
        <v>542.6273080015325</v>
      </c>
      <c r="AD22" t="n">
        <v>438429.7376122833</v>
      </c>
      <c r="AE22" t="n">
        <v>599878.9091560496</v>
      </c>
      <c r="AF22" t="n">
        <v>2.538658409785483e-06</v>
      </c>
      <c r="AG22" t="n">
        <v>16.45833333333333</v>
      </c>
      <c r="AH22" t="n">
        <v>542627.3080015325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5.2732</v>
      </c>
      <c r="E23" t="n">
        <v>18.96</v>
      </c>
      <c r="F23" t="n">
        <v>16.85</v>
      </c>
      <c r="G23" t="n">
        <v>168.53</v>
      </c>
      <c r="H23" t="n">
        <v>3.09</v>
      </c>
      <c r="I23" t="n">
        <v>6</v>
      </c>
      <c r="J23" t="n">
        <v>125.58</v>
      </c>
      <c r="K23" t="n">
        <v>39.72</v>
      </c>
      <c r="L23" t="n">
        <v>22</v>
      </c>
      <c r="M23" t="n">
        <v>3</v>
      </c>
      <c r="N23" t="n">
        <v>18.86</v>
      </c>
      <c r="O23" t="n">
        <v>15721.87</v>
      </c>
      <c r="P23" t="n">
        <v>133.25</v>
      </c>
      <c r="Q23" t="n">
        <v>183.28</v>
      </c>
      <c r="R23" t="n">
        <v>31.21</v>
      </c>
      <c r="S23" t="n">
        <v>26.24</v>
      </c>
      <c r="T23" t="n">
        <v>1631.84</v>
      </c>
      <c r="U23" t="n">
        <v>0.84</v>
      </c>
      <c r="V23" t="n">
        <v>0.9</v>
      </c>
      <c r="W23" t="n">
        <v>2.95</v>
      </c>
      <c r="X23" t="n">
        <v>0.1</v>
      </c>
      <c r="Y23" t="n">
        <v>0.5</v>
      </c>
      <c r="Z23" t="n">
        <v>10</v>
      </c>
      <c r="AA23" t="n">
        <v>437.7329137020564</v>
      </c>
      <c r="AB23" t="n">
        <v>598.9254839403759</v>
      </c>
      <c r="AC23" t="n">
        <v>541.7648763503017</v>
      </c>
      <c r="AD23" t="n">
        <v>437732.9137020564</v>
      </c>
      <c r="AE23" t="n">
        <v>598925.4839403759</v>
      </c>
      <c r="AF23" t="n">
        <v>2.538465853777459e-06</v>
      </c>
      <c r="AG23" t="n">
        <v>16.45833333333333</v>
      </c>
      <c r="AH23" t="n">
        <v>541764.8763503018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5.2724</v>
      </c>
      <c r="E24" t="n">
        <v>18.97</v>
      </c>
      <c r="F24" t="n">
        <v>16.86</v>
      </c>
      <c r="G24" t="n">
        <v>168.55</v>
      </c>
      <c r="H24" t="n">
        <v>3.2</v>
      </c>
      <c r="I24" t="n">
        <v>6</v>
      </c>
      <c r="J24" t="n">
        <v>126.9</v>
      </c>
      <c r="K24" t="n">
        <v>39.72</v>
      </c>
      <c r="L24" t="n">
        <v>23</v>
      </c>
      <c r="M24" t="n">
        <v>2</v>
      </c>
      <c r="N24" t="n">
        <v>19.18</v>
      </c>
      <c r="O24" t="n">
        <v>15884.46</v>
      </c>
      <c r="P24" t="n">
        <v>132.95</v>
      </c>
      <c r="Q24" t="n">
        <v>183.26</v>
      </c>
      <c r="R24" t="n">
        <v>31.33</v>
      </c>
      <c r="S24" t="n">
        <v>26.24</v>
      </c>
      <c r="T24" t="n">
        <v>1689.27</v>
      </c>
      <c r="U24" t="n">
        <v>0.84</v>
      </c>
      <c r="V24" t="n">
        <v>0.9</v>
      </c>
      <c r="W24" t="n">
        <v>2.95</v>
      </c>
      <c r="X24" t="n">
        <v>0.1</v>
      </c>
      <c r="Y24" t="n">
        <v>0.5</v>
      </c>
      <c r="Z24" t="n">
        <v>10</v>
      </c>
      <c r="AA24" t="n">
        <v>437.4910385252559</v>
      </c>
      <c r="AB24" t="n">
        <v>598.5945396526978</v>
      </c>
      <c r="AC24" t="n">
        <v>541.4655169209565</v>
      </c>
      <c r="AD24" t="n">
        <v>437491.0385252559</v>
      </c>
      <c r="AE24" t="n">
        <v>598594.5396526977</v>
      </c>
      <c r="AF24" t="n">
        <v>2.538080741761412e-06</v>
      </c>
      <c r="AG24" t="n">
        <v>16.46701388888889</v>
      </c>
      <c r="AH24" t="n">
        <v>541465.5169209564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5.2724</v>
      </c>
      <c r="E25" t="n">
        <v>18.97</v>
      </c>
      <c r="F25" t="n">
        <v>16.86</v>
      </c>
      <c r="G25" t="n">
        <v>168.55</v>
      </c>
      <c r="H25" t="n">
        <v>3.31</v>
      </c>
      <c r="I25" t="n">
        <v>6</v>
      </c>
      <c r="J25" t="n">
        <v>128.22</v>
      </c>
      <c r="K25" t="n">
        <v>39.72</v>
      </c>
      <c r="L25" t="n">
        <v>24</v>
      </c>
      <c r="M25" t="n">
        <v>1</v>
      </c>
      <c r="N25" t="n">
        <v>19.5</v>
      </c>
      <c r="O25" t="n">
        <v>16047.51</v>
      </c>
      <c r="P25" t="n">
        <v>132.61</v>
      </c>
      <c r="Q25" t="n">
        <v>183.27</v>
      </c>
      <c r="R25" t="n">
        <v>31.24</v>
      </c>
      <c r="S25" t="n">
        <v>26.24</v>
      </c>
      <c r="T25" t="n">
        <v>1648.58</v>
      </c>
      <c r="U25" t="n">
        <v>0.84</v>
      </c>
      <c r="V25" t="n">
        <v>0.9</v>
      </c>
      <c r="W25" t="n">
        <v>2.95</v>
      </c>
      <c r="X25" t="n">
        <v>0.1</v>
      </c>
      <c r="Y25" t="n">
        <v>0.5</v>
      </c>
      <c r="Z25" t="n">
        <v>10</v>
      </c>
      <c r="AA25" t="n">
        <v>437.140104242431</v>
      </c>
      <c r="AB25" t="n">
        <v>598.1143758848089</v>
      </c>
      <c r="AC25" t="n">
        <v>541.031179309161</v>
      </c>
      <c r="AD25" t="n">
        <v>437140.104242431</v>
      </c>
      <c r="AE25" t="n">
        <v>598114.3758848088</v>
      </c>
      <c r="AF25" t="n">
        <v>2.538080741761412e-06</v>
      </c>
      <c r="AG25" t="n">
        <v>16.46701388888889</v>
      </c>
      <c r="AH25" t="n">
        <v>541031.1793091609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5.2719</v>
      </c>
      <c r="E26" t="n">
        <v>18.97</v>
      </c>
      <c r="F26" t="n">
        <v>16.86</v>
      </c>
      <c r="G26" t="n">
        <v>168.57</v>
      </c>
      <c r="H26" t="n">
        <v>3.41</v>
      </c>
      <c r="I26" t="n">
        <v>6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133.52</v>
      </c>
      <c r="Q26" t="n">
        <v>183.27</v>
      </c>
      <c r="R26" t="n">
        <v>31.22</v>
      </c>
      <c r="S26" t="n">
        <v>26.24</v>
      </c>
      <c r="T26" t="n">
        <v>1636.62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438.0984137587322</v>
      </c>
      <c r="AB26" t="n">
        <v>599.4255772426443</v>
      </c>
      <c r="AC26" t="n">
        <v>542.2172414496872</v>
      </c>
      <c r="AD26" t="n">
        <v>438098.4137587323</v>
      </c>
      <c r="AE26" t="n">
        <v>599425.5772426443</v>
      </c>
      <c r="AF26" t="n">
        <v>2.537840046751382e-06</v>
      </c>
      <c r="AG26" t="n">
        <v>16.46701388888889</v>
      </c>
      <c r="AH26" t="n">
        <v>542217.2414496872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19.82</v>
      </c>
      <c r="G2" t="n">
        <v>7.88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208.7</v>
      </c>
      <c r="Q2" t="n">
        <v>183.38</v>
      </c>
      <c r="R2" t="n">
        <v>123.72</v>
      </c>
      <c r="S2" t="n">
        <v>26.24</v>
      </c>
      <c r="T2" t="n">
        <v>47159.04</v>
      </c>
      <c r="U2" t="n">
        <v>0.21</v>
      </c>
      <c r="V2" t="n">
        <v>0.77</v>
      </c>
      <c r="W2" t="n">
        <v>3.18</v>
      </c>
      <c r="X2" t="n">
        <v>3.06</v>
      </c>
      <c r="Y2" t="n">
        <v>0.5</v>
      </c>
      <c r="Z2" t="n">
        <v>10</v>
      </c>
      <c r="AA2" t="n">
        <v>739.962133728284</v>
      </c>
      <c r="AB2" t="n">
        <v>1012.448836192423</v>
      </c>
      <c r="AC2" t="n">
        <v>915.8221402470836</v>
      </c>
      <c r="AD2" t="n">
        <v>739962.133728284</v>
      </c>
      <c r="AE2" t="n">
        <v>1012448.836192423</v>
      </c>
      <c r="AF2" t="n">
        <v>1.740834855278121e-06</v>
      </c>
      <c r="AG2" t="n">
        <v>22.40451388888889</v>
      </c>
      <c r="AH2" t="n">
        <v>915822.1402470835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4.5281</v>
      </c>
      <c r="E3" t="n">
        <v>22.08</v>
      </c>
      <c r="F3" t="n">
        <v>18.16</v>
      </c>
      <c r="G3" t="n">
        <v>15.57</v>
      </c>
      <c r="H3" t="n">
        <v>0.28</v>
      </c>
      <c r="I3" t="n">
        <v>70</v>
      </c>
      <c r="J3" t="n">
        <v>125.95</v>
      </c>
      <c r="K3" t="n">
        <v>45</v>
      </c>
      <c r="L3" t="n">
        <v>2</v>
      </c>
      <c r="M3" t="n">
        <v>68</v>
      </c>
      <c r="N3" t="n">
        <v>18.95</v>
      </c>
      <c r="O3" t="n">
        <v>15767.7</v>
      </c>
      <c r="P3" t="n">
        <v>190.55</v>
      </c>
      <c r="Q3" t="n">
        <v>183.32</v>
      </c>
      <c r="R3" t="n">
        <v>72.06</v>
      </c>
      <c r="S3" t="n">
        <v>26.24</v>
      </c>
      <c r="T3" t="n">
        <v>21738.75</v>
      </c>
      <c r="U3" t="n">
        <v>0.36</v>
      </c>
      <c r="V3" t="n">
        <v>0.84</v>
      </c>
      <c r="W3" t="n">
        <v>3.05</v>
      </c>
      <c r="X3" t="n">
        <v>1.41</v>
      </c>
      <c r="Y3" t="n">
        <v>0.5</v>
      </c>
      <c r="Z3" t="n">
        <v>10</v>
      </c>
      <c r="AA3" t="n">
        <v>612.1262526043463</v>
      </c>
      <c r="AB3" t="n">
        <v>837.5381439176074</v>
      </c>
      <c r="AC3" t="n">
        <v>757.6046789542781</v>
      </c>
      <c r="AD3" t="n">
        <v>612126.2526043463</v>
      </c>
      <c r="AE3" t="n">
        <v>837538.1439176074</v>
      </c>
      <c r="AF3" t="n">
        <v>2.034868684027275e-06</v>
      </c>
      <c r="AG3" t="n">
        <v>19.16666666666667</v>
      </c>
      <c r="AH3" t="n">
        <v>757604.6789542781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4.7837</v>
      </c>
      <c r="E4" t="n">
        <v>20.9</v>
      </c>
      <c r="F4" t="n">
        <v>17.62</v>
      </c>
      <c r="G4" t="n">
        <v>23.5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184.28</v>
      </c>
      <c r="Q4" t="n">
        <v>183.29</v>
      </c>
      <c r="R4" t="n">
        <v>55.16</v>
      </c>
      <c r="S4" t="n">
        <v>26.24</v>
      </c>
      <c r="T4" t="n">
        <v>13412.89</v>
      </c>
      <c r="U4" t="n">
        <v>0.48</v>
      </c>
      <c r="V4" t="n">
        <v>0.86</v>
      </c>
      <c r="W4" t="n">
        <v>3.01</v>
      </c>
      <c r="X4" t="n">
        <v>0.87</v>
      </c>
      <c r="Y4" t="n">
        <v>0.5</v>
      </c>
      <c r="Z4" t="n">
        <v>10</v>
      </c>
      <c r="AA4" t="n">
        <v>566.093008772771</v>
      </c>
      <c r="AB4" t="n">
        <v>774.5534288638584</v>
      </c>
      <c r="AC4" t="n">
        <v>700.6311367056559</v>
      </c>
      <c r="AD4" t="n">
        <v>566093.008772771</v>
      </c>
      <c r="AE4" t="n">
        <v>774553.4288638583</v>
      </c>
      <c r="AF4" t="n">
        <v>2.149731967885266e-06</v>
      </c>
      <c r="AG4" t="n">
        <v>18.14236111111111</v>
      </c>
      <c r="AH4" t="n">
        <v>700631.1367056558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4.8947</v>
      </c>
      <c r="E5" t="n">
        <v>20.43</v>
      </c>
      <c r="F5" t="n">
        <v>17.43</v>
      </c>
      <c r="G5" t="n">
        <v>30.76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181.61</v>
      </c>
      <c r="Q5" t="n">
        <v>183.32</v>
      </c>
      <c r="R5" t="n">
        <v>48.95</v>
      </c>
      <c r="S5" t="n">
        <v>26.24</v>
      </c>
      <c r="T5" t="n">
        <v>10361.48</v>
      </c>
      <c r="U5" t="n">
        <v>0.54</v>
      </c>
      <c r="V5" t="n">
        <v>0.87</v>
      </c>
      <c r="W5" t="n">
        <v>3</v>
      </c>
      <c r="X5" t="n">
        <v>0.67</v>
      </c>
      <c r="Y5" t="n">
        <v>0.5</v>
      </c>
      <c r="Z5" t="n">
        <v>10</v>
      </c>
      <c r="AA5" t="n">
        <v>545.9504439318689</v>
      </c>
      <c r="AB5" t="n">
        <v>746.9934830212915</v>
      </c>
      <c r="AC5" t="n">
        <v>675.7014734136767</v>
      </c>
      <c r="AD5" t="n">
        <v>545950.4439318689</v>
      </c>
      <c r="AE5" t="n">
        <v>746993.4830212914</v>
      </c>
      <c r="AF5" t="n">
        <v>2.199613910405755e-06</v>
      </c>
      <c r="AG5" t="n">
        <v>17.734375</v>
      </c>
      <c r="AH5" t="n">
        <v>675701.4734136767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4.9749</v>
      </c>
      <c r="E6" t="n">
        <v>20.1</v>
      </c>
      <c r="F6" t="n">
        <v>17.28</v>
      </c>
      <c r="G6" t="n">
        <v>38.4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179.55</v>
      </c>
      <c r="Q6" t="n">
        <v>183.28</v>
      </c>
      <c r="R6" t="n">
        <v>44.58</v>
      </c>
      <c r="S6" t="n">
        <v>26.24</v>
      </c>
      <c r="T6" t="n">
        <v>8211.129999999999</v>
      </c>
      <c r="U6" t="n">
        <v>0.59</v>
      </c>
      <c r="V6" t="n">
        <v>0.88</v>
      </c>
      <c r="W6" t="n">
        <v>2.98</v>
      </c>
      <c r="X6" t="n">
        <v>0.52</v>
      </c>
      <c r="Y6" t="n">
        <v>0.5</v>
      </c>
      <c r="Z6" t="n">
        <v>10</v>
      </c>
      <c r="AA6" t="n">
        <v>538.3346292763797</v>
      </c>
      <c r="AB6" t="n">
        <v>736.5731894236213</v>
      </c>
      <c r="AC6" t="n">
        <v>666.2756780119943</v>
      </c>
      <c r="AD6" t="n">
        <v>538334.6292763797</v>
      </c>
      <c r="AE6" t="n">
        <v>736573.1894236213</v>
      </c>
      <c r="AF6" t="n">
        <v>2.235654737343983e-06</v>
      </c>
      <c r="AG6" t="n">
        <v>17.44791666666667</v>
      </c>
      <c r="AH6" t="n">
        <v>666275.6780119942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5.0186</v>
      </c>
      <c r="E7" t="n">
        <v>19.93</v>
      </c>
      <c r="F7" t="n">
        <v>17.21</v>
      </c>
      <c r="G7" t="n">
        <v>44.88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178.08</v>
      </c>
      <c r="Q7" t="n">
        <v>183.27</v>
      </c>
      <c r="R7" t="n">
        <v>42.09</v>
      </c>
      <c r="S7" t="n">
        <v>26.24</v>
      </c>
      <c r="T7" t="n">
        <v>6985.18</v>
      </c>
      <c r="U7" t="n">
        <v>0.62</v>
      </c>
      <c r="V7" t="n">
        <v>0.88</v>
      </c>
      <c r="W7" t="n">
        <v>2.98</v>
      </c>
      <c r="X7" t="n">
        <v>0.45</v>
      </c>
      <c r="Y7" t="n">
        <v>0.5</v>
      </c>
      <c r="Z7" t="n">
        <v>10</v>
      </c>
      <c r="AA7" t="n">
        <v>534.052840265704</v>
      </c>
      <c r="AB7" t="n">
        <v>730.7146568000154</v>
      </c>
      <c r="AC7" t="n">
        <v>660.976275519483</v>
      </c>
      <c r="AD7" t="n">
        <v>534052.8402657041</v>
      </c>
      <c r="AE7" t="n">
        <v>730714.6568000154</v>
      </c>
      <c r="AF7" t="n">
        <v>2.255292943543491e-06</v>
      </c>
      <c r="AG7" t="n">
        <v>17.30034722222222</v>
      </c>
      <c r="AH7" t="n">
        <v>660976.275519483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5.0566</v>
      </c>
      <c r="E8" t="n">
        <v>19.78</v>
      </c>
      <c r="F8" t="n">
        <v>17.13</v>
      </c>
      <c r="G8" t="n">
        <v>51.4</v>
      </c>
      <c r="H8" t="n">
        <v>0.93</v>
      </c>
      <c r="I8" t="n">
        <v>20</v>
      </c>
      <c r="J8" t="n">
        <v>132.58</v>
      </c>
      <c r="K8" t="n">
        <v>45</v>
      </c>
      <c r="L8" t="n">
        <v>7</v>
      </c>
      <c r="M8" t="n">
        <v>18</v>
      </c>
      <c r="N8" t="n">
        <v>20.59</v>
      </c>
      <c r="O8" t="n">
        <v>16585.95</v>
      </c>
      <c r="P8" t="n">
        <v>176.54</v>
      </c>
      <c r="Q8" t="n">
        <v>183.26</v>
      </c>
      <c r="R8" t="n">
        <v>40.04</v>
      </c>
      <c r="S8" t="n">
        <v>26.24</v>
      </c>
      <c r="T8" t="n">
        <v>5975.07</v>
      </c>
      <c r="U8" t="n">
        <v>0.66</v>
      </c>
      <c r="V8" t="n">
        <v>0.89</v>
      </c>
      <c r="W8" t="n">
        <v>2.97</v>
      </c>
      <c r="X8" t="n">
        <v>0.38</v>
      </c>
      <c r="Y8" t="n">
        <v>0.5</v>
      </c>
      <c r="Z8" t="n">
        <v>10</v>
      </c>
      <c r="AA8" t="n">
        <v>530.0243321061174</v>
      </c>
      <c r="AB8" t="n">
        <v>725.2026742108324</v>
      </c>
      <c r="AC8" t="n">
        <v>655.9903488124953</v>
      </c>
      <c r="AD8" t="n">
        <v>530024.3321061174</v>
      </c>
      <c r="AE8" t="n">
        <v>725202.6742108323</v>
      </c>
      <c r="AF8" t="n">
        <v>2.272369644586542e-06</v>
      </c>
      <c r="AG8" t="n">
        <v>17.17013888888889</v>
      </c>
      <c r="AH8" t="n">
        <v>655990.3488124954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5.0893</v>
      </c>
      <c r="E9" t="n">
        <v>19.65</v>
      </c>
      <c r="F9" t="n">
        <v>17.08</v>
      </c>
      <c r="G9" t="n">
        <v>60.29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175.36</v>
      </c>
      <c r="Q9" t="n">
        <v>183.26</v>
      </c>
      <c r="R9" t="n">
        <v>38.67</v>
      </c>
      <c r="S9" t="n">
        <v>26.24</v>
      </c>
      <c r="T9" t="n">
        <v>5307.45</v>
      </c>
      <c r="U9" t="n">
        <v>0.68</v>
      </c>
      <c r="V9" t="n">
        <v>0.89</v>
      </c>
      <c r="W9" t="n">
        <v>2.96</v>
      </c>
      <c r="X9" t="n">
        <v>0.33</v>
      </c>
      <c r="Y9" t="n">
        <v>0.5</v>
      </c>
      <c r="Z9" t="n">
        <v>10</v>
      </c>
      <c r="AA9" t="n">
        <v>517.2999373295949</v>
      </c>
      <c r="AB9" t="n">
        <v>707.7925959169155</v>
      </c>
      <c r="AC9" t="n">
        <v>640.2418639557518</v>
      </c>
      <c r="AD9" t="n">
        <v>517299.9373295949</v>
      </c>
      <c r="AE9" t="n">
        <v>707792.5959169155</v>
      </c>
      <c r="AF9" t="n">
        <v>2.287064595220956e-06</v>
      </c>
      <c r="AG9" t="n">
        <v>17.05729166666667</v>
      </c>
      <c r="AH9" t="n">
        <v>640241.8639557518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5.1157</v>
      </c>
      <c r="E10" t="n">
        <v>19.55</v>
      </c>
      <c r="F10" t="n">
        <v>17.03</v>
      </c>
      <c r="G10" t="n">
        <v>68.13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174.68</v>
      </c>
      <c r="Q10" t="n">
        <v>183.28</v>
      </c>
      <c r="R10" t="n">
        <v>36.93</v>
      </c>
      <c r="S10" t="n">
        <v>26.24</v>
      </c>
      <c r="T10" t="n">
        <v>4444.93</v>
      </c>
      <c r="U10" t="n">
        <v>0.71</v>
      </c>
      <c r="V10" t="n">
        <v>0.89</v>
      </c>
      <c r="W10" t="n">
        <v>2.96</v>
      </c>
      <c r="X10" t="n">
        <v>0.28</v>
      </c>
      <c r="Y10" t="n">
        <v>0.5</v>
      </c>
      <c r="Z10" t="n">
        <v>10</v>
      </c>
      <c r="AA10" t="n">
        <v>514.8390155385304</v>
      </c>
      <c r="AB10" t="n">
        <v>704.4254541541737</v>
      </c>
      <c r="AC10" t="n">
        <v>637.196077477033</v>
      </c>
      <c r="AD10" t="n">
        <v>514839.0155385303</v>
      </c>
      <c r="AE10" t="n">
        <v>704425.4541541737</v>
      </c>
      <c r="AF10" t="n">
        <v>2.29892840857718e-06</v>
      </c>
      <c r="AG10" t="n">
        <v>16.97048611111111</v>
      </c>
      <c r="AH10" t="n">
        <v>637196.077477033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5.1242</v>
      </c>
      <c r="E11" t="n">
        <v>19.52</v>
      </c>
      <c r="F11" t="n">
        <v>17.03</v>
      </c>
      <c r="G11" t="n">
        <v>72.97</v>
      </c>
      <c r="H11" t="n">
        <v>1.29</v>
      </c>
      <c r="I11" t="n">
        <v>14</v>
      </c>
      <c r="J11" t="n">
        <v>136.61</v>
      </c>
      <c r="K11" t="n">
        <v>45</v>
      </c>
      <c r="L11" t="n">
        <v>10</v>
      </c>
      <c r="M11" t="n">
        <v>12</v>
      </c>
      <c r="N11" t="n">
        <v>21.61</v>
      </c>
      <c r="O11" t="n">
        <v>17082.76</v>
      </c>
      <c r="P11" t="n">
        <v>173.91</v>
      </c>
      <c r="Q11" t="n">
        <v>183.28</v>
      </c>
      <c r="R11" t="n">
        <v>36.53</v>
      </c>
      <c r="S11" t="n">
        <v>26.24</v>
      </c>
      <c r="T11" t="n">
        <v>4249.9</v>
      </c>
      <c r="U11" t="n">
        <v>0.72</v>
      </c>
      <c r="V11" t="n">
        <v>0.89</v>
      </c>
      <c r="W11" t="n">
        <v>2.97</v>
      </c>
      <c r="X11" t="n">
        <v>0.27</v>
      </c>
      <c r="Y11" t="n">
        <v>0.5</v>
      </c>
      <c r="Z11" t="n">
        <v>10</v>
      </c>
      <c r="AA11" t="n">
        <v>513.5908814916904</v>
      </c>
      <c r="AB11" t="n">
        <v>702.7177020874997</v>
      </c>
      <c r="AC11" t="n">
        <v>635.6513108707572</v>
      </c>
      <c r="AD11" t="n">
        <v>513590.8814916905</v>
      </c>
      <c r="AE11" t="n">
        <v>702717.7020874997</v>
      </c>
      <c r="AF11" t="n">
        <v>2.302748196968389e-06</v>
      </c>
      <c r="AG11" t="n">
        <v>16.94444444444444</v>
      </c>
      <c r="AH11" t="n">
        <v>635651.3108707572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5.1379</v>
      </c>
      <c r="E12" t="n">
        <v>19.46</v>
      </c>
      <c r="F12" t="n">
        <v>17</v>
      </c>
      <c r="G12" t="n">
        <v>78.45999999999999</v>
      </c>
      <c r="H12" t="n">
        <v>1.41</v>
      </c>
      <c r="I12" t="n">
        <v>13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173.02</v>
      </c>
      <c r="Q12" t="n">
        <v>183.27</v>
      </c>
      <c r="R12" t="n">
        <v>35.77</v>
      </c>
      <c r="S12" t="n">
        <v>26.24</v>
      </c>
      <c r="T12" t="n">
        <v>3878.2</v>
      </c>
      <c r="U12" t="n">
        <v>0.73</v>
      </c>
      <c r="V12" t="n">
        <v>0.89</v>
      </c>
      <c r="W12" t="n">
        <v>2.96</v>
      </c>
      <c r="X12" t="n">
        <v>0.24</v>
      </c>
      <c r="Y12" t="n">
        <v>0.5</v>
      </c>
      <c r="Z12" t="n">
        <v>10</v>
      </c>
      <c r="AA12" t="n">
        <v>511.8305528984126</v>
      </c>
      <c r="AB12" t="n">
        <v>700.3091428459603</v>
      </c>
      <c r="AC12" t="n">
        <v>633.4726211427962</v>
      </c>
      <c r="AD12" t="n">
        <v>511830.5528984126</v>
      </c>
      <c r="AE12" t="n">
        <v>700309.1428459603</v>
      </c>
      <c r="AF12" t="n">
        <v>2.308904797081278e-06</v>
      </c>
      <c r="AG12" t="n">
        <v>16.89236111111111</v>
      </c>
      <c r="AH12" t="n">
        <v>633472.6211427962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5.1516</v>
      </c>
      <c r="E13" t="n">
        <v>19.41</v>
      </c>
      <c r="F13" t="n">
        <v>16.97</v>
      </c>
      <c r="G13" t="n">
        <v>84.86</v>
      </c>
      <c r="H13" t="n">
        <v>1.52</v>
      </c>
      <c r="I13" t="n">
        <v>12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171.89</v>
      </c>
      <c r="Q13" t="n">
        <v>183.26</v>
      </c>
      <c r="R13" t="n">
        <v>35.09</v>
      </c>
      <c r="S13" t="n">
        <v>26.24</v>
      </c>
      <c r="T13" t="n">
        <v>3541</v>
      </c>
      <c r="U13" t="n">
        <v>0.75</v>
      </c>
      <c r="V13" t="n">
        <v>0.9</v>
      </c>
      <c r="W13" t="n">
        <v>2.96</v>
      </c>
      <c r="X13" t="n">
        <v>0.22</v>
      </c>
      <c r="Y13" t="n">
        <v>0.5</v>
      </c>
      <c r="Z13" t="n">
        <v>10</v>
      </c>
      <c r="AA13" t="n">
        <v>509.8260599576284</v>
      </c>
      <c r="AB13" t="n">
        <v>697.566507172392</v>
      </c>
      <c r="AC13" t="n">
        <v>630.9917387685999</v>
      </c>
      <c r="AD13" t="n">
        <v>509826.0599576284</v>
      </c>
      <c r="AE13" t="n">
        <v>697566.507172392</v>
      </c>
      <c r="AF13" t="n">
        <v>2.315061397194168e-06</v>
      </c>
      <c r="AG13" t="n">
        <v>16.84895833333333</v>
      </c>
      <c r="AH13" t="n">
        <v>630991.7387685999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5.1625</v>
      </c>
      <c r="E14" t="n">
        <v>19.37</v>
      </c>
      <c r="F14" t="n">
        <v>16.96</v>
      </c>
      <c r="G14" t="n">
        <v>92.48999999999999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9</v>
      </c>
      <c r="N14" t="n">
        <v>22.68</v>
      </c>
      <c r="O14" t="n">
        <v>17583.88</v>
      </c>
      <c r="P14" t="n">
        <v>171.33</v>
      </c>
      <c r="Q14" t="n">
        <v>183.26</v>
      </c>
      <c r="R14" t="n">
        <v>34.5</v>
      </c>
      <c r="S14" t="n">
        <v>26.24</v>
      </c>
      <c r="T14" t="n">
        <v>3248.96</v>
      </c>
      <c r="U14" t="n">
        <v>0.76</v>
      </c>
      <c r="V14" t="n">
        <v>0.9</v>
      </c>
      <c r="W14" t="n">
        <v>2.96</v>
      </c>
      <c r="X14" t="n">
        <v>0.2</v>
      </c>
      <c r="Y14" t="n">
        <v>0.5</v>
      </c>
      <c r="Z14" t="n">
        <v>10</v>
      </c>
      <c r="AA14" t="n">
        <v>508.65567163538</v>
      </c>
      <c r="AB14" t="n">
        <v>695.9651302360031</v>
      </c>
      <c r="AC14" t="n">
        <v>629.5431949994734</v>
      </c>
      <c r="AD14" t="n">
        <v>508655.67163538</v>
      </c>
      <c r="AE14" t="n">
        <v>695965.1302360031</v>
      </c>
      <c r="AF14" t="n">
        <v>2.319959714072305e-06</v>
      </c>
      <c r="AG14" t="n">
        <v>16.81423611111111</v>
      </c>
      <c r="AH14" t="n">
        <v>629543.1949994734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5.1774</v>
      </c>
      <c r="E15" t="n">
        <v>19.31</v>
      </c>
      <c r="F15" t="n">
        <v>16.93</v>
      </c>
      <c r="G15" t="n">
        <v>101.56</v>
      </c>
      <c r="H15" t="n">
        <v>1.74</v>
      </c>
      <c r="I15" t="n">
        <v>10</v>
      </c>
      <c r="J15" t="n">
        <v>142.04</v>
      </c>
      <c r="K15" t="n">
        <v>45</v>
      </c>
      <c r="L15" t="n">
        <v>14</v>
      </c>
      <c r="M15" t="n">
        <v>8</v>
      </c>
      <c r="N15" t="n">
        <v>23.04</v>
      </c>
      <c r="O15" t="n">
        <v>17751.93</v>
      </c>
      <c r="P15" t="n">
        <v>170.79</v>
      </c>
      <c r="Q15" t="n">
        <v>183.26</v>
      </c>
      <c r="R15" t="n">
        <v>33.6</v>
      </c>
      <c r="S15" t="n">
        <v>26.24</v>
      </c>
      <c r="T15" t="n">
        <v>2807.4</v>
      </c>
      <c r="U15" t="n">
        <v>0.78</v>
      </c>
      <c r="V15" t="n">
        <v>0.9</v>
      </c>
      <c r="W15" t="n">
        <v>2.95</v>
      </c>
      <c r="X15" t="n">
        <v>0.17</v>
      </c>
      <c r="Y15" t="n">
        <v>0.5</v>
      </c>
      <c r="Z15" t="n">
        <v>10</v>
      </c>
      <c r="AA15" t="n">
        <v>507.2310140442168</v>
      </c>
      <c r="AB15" t="n">
        <v>694.0158508683166</v>
      </c>
      <c r="AC15" t="n">
        <v>627.7799521188082</v>
      </c>
      <c r="AD15" t="n">
        <v>507231.0140442168</v>
      </c>
      <c r="AE15" t="n">
        <v>694015.8508683166</v>
      </c>
      <c r="AF15" t="n">
        <v>2.326655578428659e-06</v>
      </c>
      <c r="AG15" t="n">
        <v>16.76215277777778</v>
      </c>
      <c r="AH15" t="n">
        <v>627779.9521188082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5.1764</v>
      </c>
      <c r="E16" t="n">
        <v>19.32</v>
      </c>
      <c r="F16" t="n">
        <v>16.93</v>
      </c>
      <c r="G16" t="n">
        <v>101.58</v>
      </c>
      <c r="H16" t="n">
        <v>1.85</v>
      </c>
      <c r="I16" t="n">
        <v>10</v>
      </c>
      <c r="J16" t="n">
        <v>143.4</v>
      </c>
      <c r="K16" t="n">
        <v>45</v>
      </c>
      <c r="L16" t="n">
        <v>15</v>
      </c>
      <c r="M16" t="n">
        <v>8</v>
      </c>
      <c r="N16" t="n">
        <v>23.41</v>
      </c>
      <c r="O16" t="n">
        <v>17920.49</v>
      </c>
      <c r="P16" t="n">
        <v>169.12</v>
      </c>
      <c r="Q16" t="n">
        <v>183.27</v>
      </c>
      <c r="R16" t="n">
        <v>33.8</v>
      </c>
      <c r="S16" t="n">
        <v>26.24</v>
      </c>
      <c r="T16" t="n">
        <v>2906.65</v>
      </c>
      <c r="U16" t="n">
        <v>0.78</v>
      </c>
      <c r="V16" t="n">
        <v>0.9</v>
      </c>
      <c r="W16" t="n">
        <v>2.95</v>
      </c>
      <c r="X16" t="n">
        <v>0.17</v>
      </c>
      <c r="Y16" t="n">
        <v>0.5</v>
      </c>
      <c r="Z16" t="n">
        <v>10</v>
      </c>
      <c r="AA16" t="n">
        <v>505.5239932783787</v>
      </c>
      <c r="AB16" t="n">
        <v>691.6802297480556</v>
      </c>
      <c r="AC16" t="n">
        <v>625.6672394002001</v>
      </c>
      <c r="AD16" t="n">
        <v>505523.9932783787</v>
      </c>
      <c r="AE16" t="n">
        <v>691680.2297480556</v>
      </c>
      <c r="AF16" t="n">
        <v>2.326206191559106e-06</v>
      </c>
      <c r="AG16" t="n">
        <v>16.77083333333333</v>
      </c>
      <c r="AH16" t="n">
        <v>625667.2394002001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5.1859</v>
      </c>
      <c r="E17" t="n">
        <v>19.28</v>
      </c>
      <c r="F17" t="n">
        <v>16.92</v>
      </c>
      <c r="G17" t="n">
        <v>112.81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7</v>
      </c>
      <c r="N17" t="n">
        <v>23.78</v>
      </c>
      <c r="O17" t="n">
        <v>18089.56</v>
      </c>
      <c r="P17" t="n">
        <v>169.46</v>
      </c>
      <c r="Q17" t="n">
        <v>183.27</v>
      </c>
      <c r="R17" t="n">
        <v>33.39</v>
      </c>
      <c r="S17" t="n">
        <v>26.24</v>
      </c>
      <c r="T17" t="n">
        <v>2706.25</v>
      </c>
      <c r="U17" t="n">
        <v>0.79</v>
      </c>
      <c r="V17" t="n">
        <v>0.9</v>
      </c>
      <c r="W17" t="n">
        <v>2.95</v>
      </c>
      <c r="X17" t="n">
        <v>0.16</v>
      </c>
      <c r="Y17" t="n">
        <v>0.5</v>
      </c>
      <c r="Z17" t="n">
        <v>10</v>
      </c>
      <c r="AA17" t="n">
        <v>505.3798955546928</v>
      </c>
      <c r="AB17" t="n">
        <v>691.4830688853657</v>
      </c>
      <c r="AC17" t="n">
        <v>625.4888952935281</v>
      </c>
      <c r="AD17" t="n">
        <v>505379.8955546928</v>
      </c>
      <c r="AE17" t="n">
        <v>691483.0688853657</v>
      </c>
      <c r="AF17" t="n">
        <v>2.330475366819868e-06</v>
      </c>
      <c r="AG17" t="n">
        <v>16.73611111111111</v>
      </c>
      <c r="AH17" t="n">
        <v>625488.8952935281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5.1878</v>
      </c>
      <c r="E18" t="n">
        <v>19.28</v>
      </c>
      <c r="F18" t="n">
        <v>16.91</v>
      </c>
      <c r="G18" t="n">
        <v>112.76</v>
      </c>
      <c r="H18" t="n">
        <v>2.06</v>
      </c>
      <c r="I18" t="n">
        <v>9</v>
      </c>
      <c r="J18" t="n">
        <v>146.15</v>
      </c>
      <c r="K18" t="n">
        <v>45</v>
      </c>
      <c r="L18" t="n">
        <v>17</v>
      </c>
      <c r="M18" t="n">
        <v>7</v>
      </c>
      <c r="N18" t="n">
        <v>24.15</v>
      </c>
      <c r="O18" t="n">
        <v>18259.16</v>
      </c>
      <c r="P18" t="n">
        <v>168.35</v>
      </c>
      <c r="Q18" t="n">
        <v>183.26</v>
      </c>
      <c r="R18" t="n">
        <v>33.2</v>
      </c>
      <c r="S18" t="n">
        <v>26.24</v>
      </c>
      <c r="T18" t="n">
        <v>2611.37</v>
      </c>
      <c r="U18" t="n">
        <v>0.79</v>
      </c>
      <c r="V18" t="n">
        <v>0.9</v>
      </c>
      <c r="W18" t="n">
        <v>2.95</v>
      </c>
      <c r="X18" t="n">
        <v>0.16</v>
      </c>
      <c r="Y18" t="n">
        <v>0.5</v>
      </c>
      <c r="Z18" t="n">
        <v>10</v>
      </c>
      <c r="AA18" t="n">
        <v>504.0813167411256</v>
      </c>
      <c r="AB18" t="n">
        <v>689.7062960633891</v>
      </c>
      <c r="AC18" t="n">
        <v>623.8816951759648</v>
      </c>
      <c r="AD18" t="n">
        <v>504081.3167411257</v>
      </c>
      <c r="AE18" t="n">
        <v>689706.2960633892</v>
      </c>
      <c r="AF18" t="n">
        <v>2.33132920187202e-06</v>
      </c>
      <c r="AG18" t="n">
        <v>16.73611111111111</v>
      </c>
      <c r="AH18" t="n">
        <v>623881.6951759647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5.1999</v>
      </c>
      <c r="E19" t="n">
        <v>19.23</v>
      </c>
      <c r="F19" t="n">
        <v>16.89</v>
      </c>
      <c r="G19" t="n">
        <v>126.71</v>
      </c>
      <c r="H19" t="n">
        <v>2.16</v>
      </c>
      <c r="I19" t="n">
        <v>8</v>
      </c>
      <c r="J19" t="n">
        <v>147.53</v>
      </c>
      <c r="K19" t="n">
        <v>45</v>
      </c>
      <c r="L19" t="n">
        <v>18</v>
      </c>
      <c r="M19" t="n">
        <v>6</v>
      </c>
      <c r="N19" t="n">
        <v>24.53</v>
      </c>
      <c r="O19" t="n">
        <v>18429.27</v>
      </c>
      <c r="P19" t="n">
        <v>168.03</v>
      </c>
      <c r="Q19" t="n">
        <v>183.26</v>
      </c>
      <c r="R19" t="n">
        <v>32.61</v>
      </c>
      <c r="S19" t="n">
        <v>26.24</v>
      </c>
      <c r="T19" t="n">
        <v>2322.69</v>
      </c>
      <c r="U19" t="n">
        <v>0.8</v>
      </c>
      <c r="V19" t="n">
        <v>0.9</v>
      </c>
      <c r="W19" t="n">
        <v>2.95</v>
      </c>
      <c r="X19" t="n">
        <v>0.14</v>
      </c>
      <c r="Y19" t="n">
        <v>0.5</v>
      </c>
      <c r="Z19" t="n">
        <v>10</v>
      </c>
      <c r="AA19" t="n">
        <v>503.0826285655128</v>
      </c>
      <c r="AB19" t="n">
        <v>688.339846842503</v>
      </c>
      <c r="AC19" t="n">
        <v>622.6456579508963</v>
      </c>
      <c r="AD19" t="n">
        <v>503082.6285655128</v>
      </c>
      <c r="AE19" t="n">
        <v>688339.8468425029</v>
      </c>
      <c r="AF19" t="n">
        <v>2.336766782993623e-06</v>
      </c>
      <c r="AG19" t="n">
        <v>16.69270833333333</v>
      </c>
      <c r="AH19" t="n">
        <v>622645.6579508963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5.2003</v>
      </c>
      <c r="E20" t="n">
        <v>19.23</v>
      </c>
      <c r="F20" t="n">
        <v>16.89</v>
      </c>
      <c r="G20" t="n">
        <v>126.7</v>
      </c>
      <c r="H20" t="n">
        <v>2.26</v>
      </c>
      <c r="I20" t="n">
        <v>8</v>
      </c>
      <c r="J20" t="n">
        <v>148.91</v>
      </c>
      <c r="K20" t="n">
        <v>45</v>
      </c>
      <c r="L20" t="n">
        <v>19</v>
      </c>
      <c r="M20" t="n">
        <v>6</v>
      </c>
      <c r="N20" t="n">
        <v>24.92</v>
      </c>
      <c r="O20" t="n">
        <v>18599.92</v>
      </c>
      <c r="P20" t="n">
        <v>167.5</v>
      </c>
      <c r="Q20" t="n">
        <v>183.29</v>
      </c>
      <c r="R20" t="n">
        <v>32.6</v>
      </c>
      <c r="S20" t="n">
        <v>26.24</v>
      </c>
      <c r="T20" t="n">
        <v>2316.22</v>
      </c>
      <c r="U20" t="n">
        <v>0.8100000000000001</v>
      </c>
      <c r="V20" t="n">
        <v>0.9</v>
      </c>
      <c r="W20" t="n">
        <v>2.95</v>
      </c>
      <c r="X20" t="n">
        <v>0.14</v>
      </c>
      <c r="Y20" t="n">
        <v>0.5</v>
      </c>
      <c r="Z20" t="n">
        <v>10</v>
      </c>
      <c r="AA20" t="n">
        <v>502.5089466448331</v>
      </c>
      <c r="AB20" t="n">
        <v>687.5549099295689</v>
      </c>
      <c r="AC20" t="n">
        <v>621.9356343152667</v>
      </c>
      <c r="AD20" t="n">
        <v>502508.9466448331</v>
      </c>
      <c r="AE20" t="n">
        <v>687554.9099295689</v>
      </c>
      <c r="AF20" t="n">
        <v>2.336946537741445e-06</v>
      </c>
      <c r="AG20" t="n">
        <v>16.69270833333333</v>
      </c>
      <c r="AH20" t="n">
        <v>621935.6343152667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5.2132</v>
      </c>
      <c r="E21" t="n">
        <v>19.18</v>
      </c>
      <c r="F21" t="n">
        <v>16.87</v>
      </c>
      <c r="G21" t="n">
        <v>144.61</v>
      </c>
      <c r="H21" t="n">
        <v>2.36</v>
      </c>
      <c r="I21" t="n">
        <v>7</v>
      </c>
      <c r="J21" t="n">
        <v>150.3</v>
      </c>
      <c r="K21" t="n">
        <v>45</v>
      </c>
      <c r="L21" t="n">
        <v>20</v>
      </c>
      <c r="M21" t="n">
        <v>5</v>
      </c>
      <c r="N21" t="n">
        <v>25.3</v>
      </c>
      <c r="O21" t="n">
        <v>18771.1</v>
      </c>
      <c r="P21" t="n">
        <v>166.15</v>
      </c>
      <c r="Q21" t="n">
        <v>183.26</v>
      </c>
      <c r="R21" t="n">
        <v>31.83</v>
      </c>
      <c r="S21" t="n">
        <v>26.24</v>
      </c>
      <c r="T21" t="n">
        <v>1935.13</v>
      </c>
      <c r="U21" t="n">
        <v>0.82</v>
      </c>
      <c r="V21" t="n">
        <v>0.9</v>
      </c>
      <c r="W21" t="n">
        <v>2.95</v>
      </c>
      <c r="X21" t="n">
        <v>0.12</v>
      </c>
      <c r="Y21" t="n">
        <v>0.5</v>
      </c>
      <c r="Z21" t="n">
        <v>10</v>
      </c>
      <c r="AA21" t="n">
        <v>500.4033356097912</v>
      </c>
      <c r="AB21" t="n">
        <v>684.6739200184218</v>
      </c>
      <c r="AC21" t="n">
        <v>619.3296020377448</v>
      </c>
      <c r="AD21" t="n">
        <v>500403.3356097912</v>
      </c>
      <c r="AE21" t="n">
        <v>684673.9200184217</v>
      </c>
      <c r="AF21" t="n">
        <v>2.342743628358691e-06</v>
      </c>
      <c r="AG21" t="n">
        <v>16.64930555555556</v>
      </c>
      <c r="AH21" t="n">
        <v>619329.6020377448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5.2138</v>
      </c>
      <c r="E22" t="n">
        <v>19.18</v>
      </c>
      <c r="F22" t="n">
        <v>16.87</v>
      </c>
      <c r="G22" t="n">
        <v>144.59</v>
      </c>
      <c r="H22" t="n">
        <v>2.45</v>
      </c>
      <c r="I22" t="n">
        <v>7</v>
      </c>
      <c r="J22" t="n">
        <v>151.69</v>
      </c>
      <c r="K22" t="n">
        <v>45</v>
      </c>
      <c r="L22" t="n">
        <v>21</v>
      </c>
      <c r="M22" t="n">
        <v>5</v>
      </c>
      <c r="N22" t="n">
        <v>25.7</v>
      </c>
      <c r="O22" t="n">
        <v>18942.82</v>
      </c>
      <c r="P22" t="n">
        <v>166.41</v>
      </c>
      <c r="Q22" t="n">
        <v>183.26</v>
      </c>
      <c r="R22" t="n">
        <v>31.9</v>
      </c>
      <c r="S22" t="n">
        <v>26.24</v>
      </c>
      <c r="T22" t="n">
        <v>1972.67</v>
      </c>
      <c r="U22" t="n">
        <v>0.82</v>
      </c>
      <c r="V22" t="n">
        <v>0.9</v>
      </c>
      <c r="W22" t="n">
        <v>2.95</v>
      </c>
      <c r="X22" t="n">
        <v>0.11</v>
      </c>
      <c r="Y22" t="n">
        <v>0.5</v>
      </c>
      <c r="Z22" t="n">
        <v>10</v>
      </c>
      <c r="AA22" t="n">
        <v>500.6465165384321</v>
      </c>
      <c r="AB22" t="n">
        <v>685.0066508933736</v>
      </c>
      <c r="AC22" t="n">
        <v>619.6305775449821</v>
      </c>
      <c r="AD22" t="n">
        <v>500646.5165384321</v>
      </c>
      <c r="AE22" t="n">
        <v>685006.6508933736</v>
      </c>
      <c r="AF22" t="n">
        <v>2.343013260480423e-06</v>
      </c>
      <c r="AG22" t="n">
        <v>16.64930555555556</v>
      </c>
      <c r="AH22" t="n">
        <v>619630.5775449821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5.2115</v>
      </c>
      <c r="E23" t="n">
        <v>19.19</v>
      </c>
      <c r="F23" t="n">
        <v>16.88</v>
      </c>
      <c r="G23" t="n">
        <v>144.66</v>
      </c>
      <c r="H23" t="n">
        <v>2.54</v>
      </c>
      <c r="I23" t="n">
        <v>7</v>
      </c>
      <c r="J23" t="n">
        <v>153.09</v>
      </c>
      <c r="K23" t="n">
        <v>45</v>
      </c>
      <c r="L23" t="n">
        <v>22</v>
      </c>
      <c r="M23" t="n">
        <v>5</v>
      </c>
      <c r="N23" t="n">
        <v>26.09</v>
      </c>
      <c r="O23" t="n">
        <v>19115.09</v>
      </c>
      <c r="P23" t="n">
        <v>165.65</v>
      </c>
      <c r="Q23" t="n">
        <v>183.28</v>
      </c>
      <c r="R23" t="n">
        <v>32.06</v>
      </c>
      <c r="S23" t="n">
        <v>26.24</v>
      </c>
      <c r="T23" t="n">
        <v>2051.65</v>
      </c>
      <c r="U23" t="n">
        <v>0.82</v>
      </c>
      <c r="V23" t="n">
        <v>0.9</v>
      </c>
      <c r="W23" t="n">
        <v>2.95</v>
      </c>
      <c r="X23" t="n">
        <v>0.12</v>
      </c>
      <c r="Y23" t="n">
        <v>0.5</v>
      </c>
      <c r="Z23" t="n">
        <v>10</v>
      </c>
      <c r="AA23" t="n">
        <v>500.0035954668582</v>
      </c>
      <c r="AB23" t="n">
        <v>684.1269779195703</v>
      </c>
      <c r="AC23" t="n">
        <v>618.8348593251695</v>
      </c>
      <c r="AD23" t="n">
        <v>500003.5954668582</v>
      </c>
      <c r="AE23" t="n">
        <v>684126.9779195703</v>
      </c>
      <c r="AF23" t="n">
        <v>2.341979670680449e-06</v>
      </c>
      <c r="AG23" t="n">
        <v>16.65798611111111</v>
      </c>
      <c r="AH23" t="n">
        <v>618834.8593251696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5.212</v>
      </c>
      <c r="E24" t="n">
        <v>19.19</v>
      </c>
      <c r="F24" t="n">
        <v>16.88</v>
      </c>
      <c r="G24" t="n">
        <v>144.65</v>
      </c>
      <c r="H24" t="n">
        <v>2.64</v>
      </c>
      <c r="I24" t="n">
        <v>7</v>
      </c>
      <c r="J24" t="n">
        <v>154.49</v>
      </c>
      <c r="K24" t="n">
        <v>45</v>
      </c>
      <c r="L24" t="n">
        <v>23</v>
      </c>
      <c r="M24" t="n">
        <v>5</v>
      </c>
      <c r="N24" t="n">
        <v>26.49</v>
      </c>
      <c r="O24" t="n">
        <v>19287.9</v>
      </c>
      <c r="P24" t="n">
        <v>164.17</v>
      </c>
      <c r="Q24" t="n">
        <v>183.26</v>
      </c>
      <c r="R24" t="n">
        <v>32.1</v>
      </c>
      <c r="S24" t="n">
        <v>26.24</v>
      </c>
      <c r="T24" t="n">
        <v>2071.92</v>
      </c>
      <c r="U24" t="n">
        <v>0.82</v>
      </c>
      <c r="V24" t="n">
        <v>0.9</v>
      </c>
      <c r="W24" t="n">
        <v>2.95</v>
      </c>
      <c r="X24" t="n">
        <v>0.12</v>
      </c>
      <c r="Y24" t="n">
        <v>0.5</v>
      </c>
      <c r="Z24" t="n">
        <v>10</v>
      </c>
      <c r="AA24" t="n">
        <v>498.434829306636</v>
      </c>
      <c r="AB24" t="n">
        <v>681.9805228500759</v>
      </c>
      <c r="AC24" t="n">
        <v>616.8932589149391</v>
      </c>
      <c r="AD24" t="n">
        <v>498434.829306636</v>
      </c>
      <c r="AE24" t="n">
        <v>681980.5228500759</v>
      </c>
      <c r="AF24" t="n">
        <v>2.342204364115226e-06</v>
      </c>
      <c r="AG24" t="n">
        <v>16.65798611111111</v>
      </c>
      <c r="AH24" t="n">
        <v>616893.2589149391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5.2259</v>
      </c>
      <c r="E25" t="n">
        <v>19.14</v>
      </c>
      <c r="F25" t="n">
        <v>16.85</v>
      </c>
      <c r="G25" t="n">
        <v>168.5</v>
      </c>
      <c r="H25" t="n">
        <v>2.73</v>
      </c>
      <c r="I25" t="n">
        <v>6</v>
      </c>
      <c r="J25" t="n">
        <v>155.9</v>
      </c>
      <c r="K25" t="n">
        <v>45</v>
      </c>
      <c r="L25" t="n">
        <v>24</v>
      </c>
      <c r="M25" t="n">
        <v>4</v>
      </c>
      <c r="N25" t="n">
        <v>26.9</v>
      </c>
      <c r="O25" t="n">
        <v>19461.27</v>
      </c>
      <c r="P25" t="n">
        <v>163.45</v>
      </c>
      <c r="Q25" t="n">
        <v>183.26</v>
      </c>
      <c r="R25" t="n">
        <v>31.11</v>
      </c>
      <c r="S25" t="n">
        <v>26.24</v>
      </c>
      <c r="T25" t="n">
        <v>1582.58</v>
      </c>
      <c r="U25" t="n">
        <v>0.84</v>
      </c>
      <c r="V25" t="n">
        <v>0.9</v>
      </c>
      <c r="W25" t="n">
        <v>2.95</v>
      </c>
      <c r="X25" t="n">
        <v>0.09</v>
      </c>
      <c r="Y25" t="n">
        <v>0.5</v>
      </c>
      <c r="Z25" t="n">
        <v>10</v>
      </c>
      <c r="AA25" t="n">
        <v>496.9116023267773</v>
      </c>
      <c r="AB25" t="n">
        <v>679.8963764962016</v>
      </c>
      <c r="AC25" t="n">
        <v>615.0080205639611</v>
      </c>
      <c r="AD25" t="n">
        <v>496911.6023267773</v>
      </c>
      <c r="AE25" t="n">
        <v>679896.3764962016</v>
      </c>
      <c r="AF25" t="n">
        <v>2.348450841602026e-06</v>
      </c>
      <c r="AG25" t="n">
        <v>16.61458333333333</v>
      </c>
      <c r="AH25" t="n">
        <v>615008.020563961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5.225</v>
      </c>
      <c r="E26" t="n">
        <v>19.14</v>
      </c>
      <c r="F26" t="n">
        <v>16.85</v>
      </c>
      <c r="G26" t="n">
        <v>168.53</v>
      </c>
      <c r="H26" t="n">
        <v>2.81</v>
      </c>
      <c r="I26" t="n">
        <v>6</v>
      </c>
      <c r="J26" t="n">
        <v>157.31</v>
      </c>
      <c r="K26" t="n">
        <v>45</v>
      </c>
      <c r="L26" t="n">
        <v>25</v>
      </c>
      <c r="M26" t="n">
        <v>4</v>
      </c>
      <c r="N26" t="n">
        <v>27.31</v>
      </c>
      <c r="O26" t="n">
        <v>19635.2</v>
      </c>
      <c r="P26" t="n">
        <v>164.51</v>
      </c>
      <c r="Q26" t="n">
        <v>183.26</v>
      </c>
      <c r="R26" t="n">
        <v>31.28</v>
      </c>
      <c r="S26" t="n">
        <v>26.24</v>
      </c>
      <c r="T26" t="n">
        <v>1666.89</v>
      </c>
      <c r="U26" t="n">
        <v>0.84</v>
      </c>
      <c r="V26" t="n">
        <v>0.9</v>
      </c>
      <c r="W26" t="n">
        <v>2.95</v>
      </c>
      <c r="X26" t="n">
        <v>0.1</v>
      </c>
      <c r="Y26" t="n">
        <v>0.5</v>
      </c>
      <c r="Z26" t="n">
        <v>10</v>
      </c>
      <c r="AA26" t="n">
        <v>498.0572199867798</v>
      </c>
      <c r="AB26" t="n">
        <v>681.4638611197011</v>
      </c>
      <c r="AC26" t="n">
        <v>616.4259066549721</v>
      </c>
      <c r="AD26" t="n">
        <v>498057.2199867798</v>
      </c>
      <c r="AE26" t="n">
        <v>681463.8611197011</v>
      </c>
      <c r="AF26" t="n">
        <v>2.348046393419428e-06</v>
      </c>
      <c r="AG26" t="n">
        <v>16.61458333333333</v>
      </c>
      <c r="AH26" t="n">
        <v>616425.9066549721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5.2258</v>
      </c>
      <c r="E27" t="n">
        <v>19.14</v>
      </c>
      <c r="F27" t="n">
        <v>16.85</v>
      </c>
      <c r="G27" t="n">
        <v>168.5</v>
      </c>
      <c r="H27" t="n">
        <v>2.9</v>
      </c>
      <c r="I27" t="n">
        <v>6</v>
      </c>
      <c r="J27" t="n">
        <v>158.72</v>
      </c>
      <c r="K27" t="n">
        <v>45</v>
      </c>
      <c r="L27" t="n">
        <v>26</v>
      </c>
      <c r="M27" t="n">
        <v>4</v>
      </c>
      <c r="N27" t="n">
        <v>27.72</v>
      </c>
      <c r="O27" t="n">
        <v>19809.69</v>
      </c>
      <c r="P27" t="n">
        <v>164.08</v>
      </c>
      <c r="Q27" t="n">
        <v>183.26</v>
      </c>
      <c r="R27" t="n">
        <v>31.19</v>
      </c>
      <c r="S27" t="n">
        <v>26.24</v>
      </c>
      <c r="T27" t="n">
        <v>1620.14</v>
      </c>
      <c r="U27" t="n">
        <v>0.84</v>
      </c>
      <c r="V27" t="n">
        <v>0.9</v>
      </c>
      <c r="W27" t="n">
        <v>2.95</v>
      </c>
      <c r="X27" t="n">
        <v>0.09</v>
      </c>
      <c r="Y27" t="n">
        <v>0.5</v>
      </c>
      <c r="Z27" t="n">
        <v>10</v>
      </c>
      <c r="AA27" t="n">
        <v>497.572283333985</v>
      </c>
      <c r="AB27" t="n">
        <v>680.8003493974521</v>
      </c>
      <c r="AC27" t="n">
        <v>615.8257195602499</v>
      </c>
      <c r="AD27" t="n">
        <v>497572.283333985</v>
      </c>
      <c r="AE27" t="n">
        <v>680800.3493974521</v>
      </c>
      <c r="AF27" t="n">
        <v>2.348405902915071e-06</v>
      </c>
      <c r="AG27" t="n">
        <v>16.61458333333333</v>
      </c>
      <c r="AH27" t="n">
        <v>615825.7195602499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5.2244</v>
      </c>
      <c r="E28" t="n">
        <v>19.14</v>
      </c>
      <c r="F28" t="n">
        <v>16.86</v>
      </c>
      <c r="G28" t="n">
        <v>168.55</v>
      </c>
      <c r="H28" t="n">
        <v>2.99</v>
      </c>
      <c r="I28" t="n">
        <v>6</v>
      </c>
      <c r="J28" t="n">
        <v>160.14</v>
      </c>
      <c r="K28" t="n">
        <v>45</v>
      </c>
      <c r="L28" t="n">
        <v>27</v>
      </c>
      <c r="M28" t="n">
        <v>4</v>
      </c>
      <c r="N28" t="n">
        <v>28.14</v>
      </c>
      <c r="O28" t="n">
        <v>19984.89</v>
      </c>
      <c r="P28" t="n">
        <v>163.17</v>
      </c>
      <c r="Q28" t="n">
        <v>183.26</v>
      </c>
      <c r="R28" t="n">
        <v>31.35</v>
      </c>
      <c r="S28" t="n">
        <v>26.24</v>
      </c>
      <c r="T28" t="n">
        <v>1703.78</v>
      </c>
      <c r="U28" t="n">
        <v>0.84</v>
      </c>
      <c r="V28" t="n">
        <v>0.9</v>
      </c>
      <c r="W28" t="n">
        <v>2.95</v>
      </c>
      <c r="X28" t="n">
        <v>0.1</v>
      </c>
      <c r="Y28" t="n">
        <v>0.5</v>
      </c>
      <c r="Z28" t="n">
        <v>10</v>
      </c>
      <c r="AA28" t="n">
        <v>496.7316282364876</v>
      </c>
      <c r="AB28" t="n">
        <v>679.6501280059707</v>
      </c>
      <c r="AC28" t="n">
        <v>614.7852736840259</v>
      </c>
      <c r="AD28" t="n">
        <v>496731.6282364876</v>
      </c>
      <c r="AE28" t="n">
        <v>679650.1280059707</v>
      </c>
      <c r="AF28" t="n">
        <v>2.347776761297695e-06</v>
      </c>
      <c r="AG28" t="n">
        <v>16.61458333333333</v>
      </c>
      <c r="AH28" t="n">
        <v>614785.273684026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5.2252</v>
      </c>
      <c r="E29" t="n">
        <v>19.14</v>
      </c>
      <c r="F29" t="n">
        <v>16.85</v>
      </c>
      <c r="G29" t="n">
        <v>168.53</v>
      </c>
      <c r="H29" t="n">
        <v>3.07</v>
      </c>
      <c r="I29" t="n">
        <v>6</v>
      </c>
      <c r="J29" t="n">
        <v>161.57</v>
      </c>
      <c r="K29" t="n">
        <v>45</v>
      </c>
      <c r="L29" t="n">
        <v>28</v>
      </c>
      <c r="M29" t="n">
        <v>4</v>
      </c>
      <c r="N29" t="n">
        <v>28.57</v>
      </c>
      <c r="O29" t="n">
        <v>20160.55</v>
      </c>
      <c r="P29" t="n">
        <v>161.49</v>
      </c>
      <c r="Q29" t="n">
        <v>183.26</v>
      </c>
      <c r="R29" t="n">
        <v>31.21</v>
      </c>
      <c r="S29" t="n">
        <v>26.24</v>
      </c>
      <c r="T29" t="n">
        <v>1629.66</v>
      </c>
      <c r="U29" t="n">
        <v>0.84</v>
      </c>
      <c r="V29" t="n">
        <v>0.9</v>
      </c>
      <c r="W29" t="n">
        <v>2.95</v>
      </c>
      <c r="X29" t="n">
        <v>0.1</v>
      </c>
      <c r="Y29" t="n">
        <v>0.5</v>
      </c>
      <c r="Z29" t="n">
        <v>10</v>
      </c>
      <c r="AA29" t="n">
        <v>494.9026517757428</v>
      </c>
      <c r="AB29" t="n">
        <v>677.1476417236329</v>
      </c>
      <c r="AC29" t="n">
        <v>612.5216211802128</v>
      </c>
      <c r="AD29" t="n">
        <v>494902.6517757428</v>
      </c>
      <c r="AE29" t="n">
        <v>677147.6417236329</v>
      </c>
      <c r="AF29" t="n">
        <v>2.348136270793339e-06</v>
      </c>
      <c r="AG29" t="n">
        <v>16.61458333333333</v>
      </c>
      <c r="AH29" t="n">
        <v>612521.6211802128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5.2348</v>
      </c>
      <c r="E30" t="n">
        <v>19.1</v>
      </c>
      <c r="F30" t="n">
        <v>16.84</v>
      </c>
      <c r="G30" t="n">
        <v>202.12</v>
      </c>
      <c r="H30" t="n">
        <v>3.15</v>
      </c>
      <c r="I30" t="n">
        <v>5</v>
      </c>
      <c r="J30" t="n">
        <v>163</v>
      </c>
      <c r="K30" t="n">
        <v>45</v>
      </c>
      <c r="L30" t="n">
        <v>29</v>
      </c>
      <c r="M30" t="n">
        <v>3</v>
      </c>
      <c r="N30" t="n">
        <v>29</v>
      </c>
      <c r="O30" t="n">
        <v>20336.78</v>
      </c>
      <c r="P30" t="n">
        <v>160.36</v>
      </c>
      <c r="Q30" t="n">
        <v>183.26</v>
      </c>
      <c r="R30" t="n">
        <v>30.99</v>
      </c>
      <c r="S30" t="n">
        <v>26.24</v>
      </c>
      <c r="T30" t="n">
        <v>1528.54</v>
      </c>
      <c r="U30" t="n">
        <v>0.85</v>
      </c>
      <c r="V30" t="n">
        <v>0.9</v>
      </c>
      <c r="W30" t="n">
        <v>2.95</v>
      </c>
      <c r="X30" t="n">
        <v>0.09</v>
      </c>
      <c r="Y30" t="n">
        <v>0.5</v>
      </c>
      <c r="Z30" t="n">
        <v>10</v>
      </c>
      <c r="AA30" t="n">
        <v>493.2464271349459</v>
      </c>
      <c r="AB30" t="n">
        <v>674.8815221026204</v>
      </c>
      <c r="AC30" t="n">
        <v>610.4717768353107</v>
      </c>
      <c r="AD30" t="n">
        <v>493246.4271349459</v>
      </c>
      <c r="AE30" t="n">
        <v>674881.5221026203</v>
      </c>
      <c r="AF30" t="n">
        <v>2.352450384741056e-06</v>
      </c>
      <c r="AG30" t="n">
        <v>16.57986111111111</v>
      </c>
      <c r="AH30" t="n">
        <v>610471.7768353107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5.2365</v>
      </c>
      <c r="E31" t="n">
        <v>19.1</v>
      </c>
      <c r="F31" t="n">
        <v>16.84</v>
      </c>
      <c r="G31" t="n">
        <v>202.04</v>
      </c>
      <c r="H31" t="n">
        <v>3.23</v>
      </c>
      <c r="I31" t="n">
        <v>5</v>
      </c>
      <c r="J31" t="n">
        <v>164.43</v>
      </c>
      <c r="K31" t="n">
        <v>45</v>
      </c>
      <c r="L31" t="n">
        <v>30</v>
      </c>
      <c r="M31" t="n">
        <v>3</v>
      </c>
      <c r="N31" t="n">
        <v>29.43</v>
      </c>
      <c r="O31" t="n">
        <v>20513.61</v>
      </c>
      <c r="P31" t="n">
        <v>160.88</v>
      </c>
      <c r="Q31" t="n">
        <v>183.27</v>
      </c>
      <c r="R31" t="n">
        <v>30.8</v>
      </c>
      <c r="S31" t="n">
        <v>26.24</v>
      </c>
      <c r="T31" t="n">
        <v>1432.04</v>
      </c>
      <c r="U31" t="n">
        <v>0.85</v>
      </c>
      <c r="V31" t="n">
        <v>0.9</v>
      </c>
      <c r="W31" t="n">
        <v>2.95</v>
      </c>
      <c r="X31" t="n">
        <v>0.08</v>
      </c>
      <c r="Y31" t="n">
        <v>0.5</v>
      </c>
      <c r="Z31" t="n">
        <v>10</v>
      </c>
      <c r="AA31" t="n">
        <v>493.7096086068933</v>
      </c>
      <c r="AB31" t="n">
        <v>675.5152674266631</v>
      </c>
      <c r="AC31" t="n">
        <v>611.045038395094</v>
      </c>
      <c r="AD31" t="n">
        <v>493709.6086068933</v>
      </c>
      <c r="AE31" t="n">
        <v>675515.2674266631</v>
      </c>
      <c r="AF31" t="n">
        <v>2.353214342419299e-06</v>
      </c>
      <c r="AG31" t="n">
        <v>16.57986111111111</v>
      </c>
      <c r="AH31" t="n">
        <v>611045.038395094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5.237</v>
      </c>
      <c r="E32" t="n">
        <v>19.1</v>
      </c>
      <c r="F32" t="n">
        <v>16.84</v>
      </c>
      <c r="G32" t="n">
        <v>202.02</v>
      </c>
      <c r="H32" t="n">
        <v>3.31</v>
      </c>
      <c r="I32" t="n">
        <v>5</v>
      </c>
      <c r="J32" t="n">
        <v>165.87</v>
      </c>
      <c r="K32" t="n">
        <v>45</v>
      </c>
      <c r="L32" t="n">
        <v>31</v>
      </c>
      <c r="M32" t="n">
        <v>3</v>
      </c>
      <c r="N32" t="n">
        <v>29.87</v>
      </c>
      <c r="O32" t="n">
        <v>20691.03</v>
      </c>
      <c r="P32" t="n">
        <v>161.17</v>
      </c>
      <c r="Q32" t="n">
        <v>183.26</v>
      </c>
      <c r="R32" t="n">
        <v>30.73</v>
      </c>
      <c r="S32" t="n">
        <v>26.24</v>
      </c>
      <c r="T32" t="n">
        <v>1398.4</v>
      </c>
      <c r="U32" t="n">
        <v>0.85</v>
      </c>
      <c r="V32" t="n">
        <v>0.9</v>
      </c>
      <c r="W32" t="n">
        <v>2.95</v>
      </c>
      <c r="X32" t="n">
        <v>0.08</v>
      </c>
      <c r="Y32" t="n">
        <v>0.5</v>
      </c>
      <c r="Z32" t="n">
        <v>10</v>
      </c>
      <c r="AA32" t="n">
        <v>493.9882040680101</v>
      </c>
      <c r="AB32" t="n">
        <v>675.8964540273272</v>
      </c>
      <c r="AC32" t="n">
        <v>611.3898450815897</v>
      </c>
      <c r="AD32" t="n">
        <v>493988.2040680101</v>
      </c>
      <c r="AE32" t="n">
        <v>675896.4540273272</v>
      </c>
      <c r="AF32" t="n">
        <v>2.353439035854075e-06</v>
      </c>
      <c r="AG32" t="n">
        <v>16.57986111111111</v>
      </c>
      <c r="AH32" t="n">
        <v>611389.8450815897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5.2364</v>
      </c>
      <c r="E33" t="n">
        <v>19.1</v>
      </c>
      <c r="F33" t="n">
        <v>16.84</v>
      </c>
      <c r="G33" t="n">
        <v>202.04</v>
      </c>
      <c r="H33" t="n">
        <v>3.39</v>
      </c>
      <c r="I33" t="n">
        <v>5</v>
      </c>
      <c r="J33" t="n">
        <v>167.31</v>
      </c>
      <c r="K33" t="n">
        <v>45</v>
      </c>
      <c r="L33" t="n">
        <v>32</v>
      </c>
      <c r="M33" t="n">
        <v>3</v>
      </c>
      <c r="N33" t="n">
        <v>30.31</v>
      </c>
      <c r="O33" t="n">
        <v>20869.05</v>
      </c>
      <c r="P33" t="n">
        <v>161.08</v>
      </c>
      <c r="Q33" t="n">
        <v>183.26</v>
      </c>
      <c r="R33" t="n">
        <v>30.75</v>
      </c>
      <c r="S33" t="n">
        <v>26.24</v>
      </c>
      <c r="T33" t="n">
        <v>1408.01</v>
      </c>
      <c r="U33" t="n">
        <v>0.85</v>
      </c>
      <c r="V33" t="n">
        <v>0.9</v>
      </c>
      <c r="W33" t="n">
        <v>2.95</v>
      </c>
      <c r="X33" t="n">
        <v>0.08</v>
      </c>
      <c r="Y33" t="n">
        <v>0.5</v>
      </c>
      <c r="Z33" t="n">
        <v>10</v>
      </c>
      <c r="AA33" t="n">
        <v>493.9220111017947</v>
      </c>
      <c r="AB33" t="n">
        <v>675.8058858907239</v>
      </c>
      <c r="AC33" t="n">
        <v>611.3079206408304</v>
      </c>
      <c r="AD33" t="n">
        <v>493922.0111017947</v>
      </c>
      <c r="AE33" t="n">
        <v>675805.8858907239</v>
      </c>
      <c r="AF33" t="n">
        <v>2.353169403732343e-06</v>
      </c>
      <c r="AG33" t="n">
        <v>16.57986111111111</v>
      </c>
      <c r="AH33" t="n">
        <v>611307.9206408304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5.2383</v>
      </c>
      <c r="E34" t="n">
        <v>19.09</v>
      </c>
      <c r="F34" t="n">
        <v>16.83</v>
      </c>
      <c r="G34" t="n">
        <v>201.96</v>
      </c>
      <c r="H34" t="n">
        <v>3.47</v>
      </c>
      <c r="I34" t="n">
        <v>5</v>
      </c>
      <c r="J34" t="n">
        <v>168.76</v>
      </c>
      <c r="K34" t="n">
        <v>45</v>
      </c>
      <c r="L34" t="n">
        <v>33</v>
      </c>
      <c r="M34" t="n">
        <v>3</v>
      </c>
      <c r="N34" t="n">
        <v>30.76</v>
      </c>
      <c r="O34" t="n">
        <v>21047.68</v>
      </c>
      <c r="P34" t="n">
        <v>160.26</v>
      </c>
      <c r="Q34" t="n">
        <v>183.26</v>
      </c>
      <c r="R34" t="n">
        <v>30.56</v>
      </c>
      <c r="S34" t="n">
        <v>26.24</v>
      </c>
      <c r="T34" t="n">
        <v>1312.8</v>
      </c>
      <c r="U34" t="n">
        <v>0.86</v>
      </c>
      <c r="V34" t="n">
        <v>0.9</v>
      </c>
      <c r="W34" t="n">
        <v>2.95</v>
      </c>
      <c r="X34" t="n">
        <v>0.07000000000000001</v>
      </c>
      <c r="Y34" t="n">
        <v>0.5</v>
      </c>
      <c r="Z34" t="n">
        <v>10</v>
      </c>
      <c r="AA34" t="n">
        <v>492.9413820419575</v>
      </c>
      <c r="AB34" t="n">
        <v>674.4641459487538</v>
      </c>
      <c r="AC34" t="n">
        <v>610.0942344757782</v>
      </c>
      <c r="AD34" t="n">
        <v>492941.3820419575</v>
      </c>
      <c r="AE34" t="n">
        <v>674464.1459487538</v>
      </c>
      <c r="AF34" t="n">
        <v>2.354023238784495e-06</v>
      </c>
      <c r="AG34" t="n">
        <v>16.57118055555556</v>
      </c>
      <c r="AH34" t="n">
        <v>610094.2344757782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5.239</v>
      </c>
      <c r="E35" t="n">
        <v>19.09</v>
      </c>
      <c r="F35" t="n">
        <v>16.83</v>
      </c>
      <c r="G35" t="n">
        <v>201.93</v>
      </c>
      <c r="H35" t="n">
        <v>3.54</v>
      </c>
      <c r="I35" t="n">
        <v>5</v>
      </c>
      <c r="J35" t="n">
        <v>170.21</v>
      </c>
      <c r="K35" t="n">
        <v>45</v>
      </c>
      <c r="L35" t="n">
        <v>34</v>
      </c>
      <c r="M35" t="n">
        <v>3</v>
      </c>
      <c r="N35" t="n">
        <v>31.22</v>
      </c>
      <c r="O35" t="n">
        <v>21226.92</v>
      </c>
      <c r="P35" t="n">
        <v>159.04</v>
      </c>
      <c r="Q35" t="n">
        <v>183.27</v>
      </c>
      <c r="R35" t="n">
        <v>30.41</v>
      </c>
      <c r="S35" t="n">
        <v>26.24</v>
      </c>
      <c r="T35" t="n">
        <v>1238.32</v>
      </c>
      <c r="U35" t="n">
        <v>0.86</v>
      </c>
      <c r="V35" t="n">
        <v>0.9</v>
      </c>
      <c r="W35" t="n">
        <v>2.95</v>
      </c>
      <c r="X35" t="n">
        <v>0.07000000000000001</v>
      </c>
      <c r="Y35" t="n">
        <v>0.5</v>
      </c>
      <c r="Z35" t="n">
        <v>10</v>
      </c>
      <c r="AA35" t="n">
        <v>491.6423782875266</v>
      </c>
      <c r="AB35" t="n">
        <v>672.6867917039406</v>
      </c>
      <c r="AC35" t="n">
        <v>608.4865084255575</v>
      </c>
      <c r="AD35" t="n">
        <v>491642.3782875267</v>
      </c>
      <c r="AE35" t="n">
        <v>672686.7917039406</v>
      </c>
      <c r="AF35" t="n">
        <v>2.354337809593183e-06</v>
      </c>
      <c r="AG35" t="n">
        <v>16.57118055555556</v>
      </c>
      <c r="AH35" t="n">
        <v>608486.5084255575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5.2393</v>
      </c>
      <c r="E36" t="n">
        <v>19.09</v>
      </c>
      <c r="F36" t="n">
        <v>16.83</v>
      </c>
      <c r="G36" t="n">
        <v>201.92</v>
      </c>
      <c r="H36" t="n">
        <v>3.61</v>
      </c>
      <c r="I36" t="n">
        <v>5</v>
      </c>
      <c r="J36" t="n">
        <v>171.67</v>
      </c>
      <c r="K36" t="n">
        <v>45</v>
      </c>
      <c r="L36" t="n">
        <v>35</v>
      </c>
      <c r="M36" t="n">
        <v>2</v>
      </c>
      <c r="N36" t="n">
        <v>31.67</v>
      </c>
      <c r="O36" t="n">
        <v>21406.78</v>
      </c>
      <c r="P36" t="n">
        <v>157.87</v>
      </c>
      <c r="Q36" t="n">
        <v>183.26</v>
      </c>
      <c r="R36" t="n">
        <v>30.4</v>
      </c>
      <c r="S36" t="n">
        <v>26.24</v>
      </c>
      <c r="T36" t="n">
        <v>1232.96</v>
      </c>
      <c r="U36" t="n">
        <v>0.86</v>
      </c>
      <c r="V36" t="n">
        <v>0.9</v>
      </c>
      <c r="W36" t="n">
        <v>2.95</v>
      </c>
      <c r="X36" t="n">
        <v>0.07000000000000001</v>
      </c>
      <c r="Y36" t="n">
        <v>0.5</v>
      </c>
      <c r="Z36" t="n">
        <v>10</v>
      </c>
      <c r="AA36" t="n">
        <v>490.4135940058525</v>
      </c>
      <c r="AB36" t="n">
        <v>671.0055148396174</v>
      </c>
      <c r="AC36" t="n">
        <v>606.9656902654784</v>
      </c>
      <c r="AD36" t="n">
        <v>490413.5940058525</v>
      </c>
      <c r="AE36" t="n">
        <v>671005.5148396174</v>
      </c>
      <c r="AF36" t="n">
        <v>2.354472625654049e-06</v>
      </c>
      <c r="AG36" t="n">
        <v>16.57118055555556</v>
      </c>
      <c r="AH36" t="n">
        <v>606965.6902654784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5.2374</v>
      </c>
      <c r="E37" t="n">
        <v>19.09</v>
      </c>
      <c r="F37" t="n">
        <v>16.83</v>
      </c>
      <c r="G37" t="n">
        <v>202</v>
      </c>
      <c r="H37" t="n">
        <v>3.69</v>
      </c>
      <c r="I37" t="n">
        <v>5</v>
      </c>
      <c r="J37" t="n">
        <v>173.13</v>
      </c>
      <c r="K37" t="n">
        <v>45</v>
      </c>
      <c r="L37" t="n">
        <v>36</v>
      </c>
      <c r="M37" t="n">
        <v>2</v>
      </c>
      <c r="N37" t="n">
        <v>32.14</v>
      </c>
      <c r="O37" t="n">
        <v>21587.26</v>
      </c>
      <c r="P37" t="n">
        <v>157.25</v>
      </c>
      <c r="Q37" t="n">
        <v>183.26</v>
      </c>
      <c r="R37" t="n">
        <v>30.6</v>
      </c>
      <c r="S37" t="n">
        <v>26.24</v>
      </c>
      <c r="T37" t="n">
        <v>1332.29</v>
      </c>
      <c r="U37" t="n">
        <v>0.86</v>
      </c>
      <c r="V37" t="n">
        <v>0.9</v>
      </c>
      <c r="W37" t="n">
        <v>2.95</v>
      </c>
      <c r="X37" t="n">
        <v>0.08</v>
      </c>
      <c r="Y37" t="n">
        <v>0.5</v>
      </c>
      <c r="Z37" t="n">
        <v>10</v>
      </c>
      <c r="AA37" t="n">
        <v>489.8546420006651</v>
      </c>
      <c r="AB37" t="n">
        <v>670.240732046898</v>
      </c>
      <c r="AC37" t="n">
        <v>606.2738972691167</v>
      </c>
      <c r="AD37" t="n">
        <v>489854.6420006651</v>
      </c>
      <c r="AE37" t="n">
        <v>670240.732046898</v>
      </c>
      <c r="AF37" t="n">
        <v>2.353618790601897e-06</v>
      </c>
      <c r="AG37" t="n">
        <v>16.57118055555556</v>
      </c>
      <c r="AH37" t="n">
        <v>606273.8972691167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5.2369</v>
      </c>
      <c r="E38" t="n">
        <v>19.1</v>
      </c>
      <c r="F38" t="n">
        <v>16.84</v>
      </c>
      <c r="G38" t="n">
        <v>202.02</v>
      </c>
      <c r="H38" t="n">
        <v>3.76</v>
      </c>
      <c r="I38" t="n">
        <v>5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157.2</v>
      </c>
      <c r="Q38" t="n">
        <v>183.26</v>
      </c>
      <c r="R38" t="n">
        <v>30.6</v>
      </c>
      <c r="S38" t="n">
        <v>26.24</v>
      </c>
      <c r="T38" t="n">
        <v>1332.07</v>
      </c>
      <c r="U38" t="n">
        <v>0.86</v>
      </c>
      <c r="V38" t="n">
        <v>0.9</v>
      </c>
      <c r="W38" t="n">
        <v>2.95</v>
      </c>
      <c r="X38" t="n">
        <v>0.08</v>
      </c>
      <c r="Y38" t="n">
        <v>0.5</v>
      </c>
      <c r="Z38" t="n">
        <v>10</v>
      </c>
      <c r="AA38" t="n">
        <v>489.8673090842659</v>
      </c>
      <c r="AB38" t="n">
        <v>670.2580637095128</v>
      </c>
      <c r="AC38" t="n">
        <v>606.2895748221767</v>
      </c>
      <c r="AD38" t="n">
        <v>489867.3090842659</v>
      </c>
      <c r="AE38" t="n">
        <v>670258.0637095128</v>
      </c>
      <c r="AF38" t="n">
        <v>2.35339409716712e-06</v>
      </c>
      <c r="AG38" t="n">
        <v>16.57986111111111</v>
      </c>
      <c r="AH38" t="n">
        <v>606289.5748221767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5.2365</v>
      </c>
      <c r="E39" t="n">
        <v>19.1</v>
      </c>
      <c r="F39" t="n">
        <v>16.84</v>
      </c>
      <c r="G39" t="n">
        <v>202.04</v>
      </c>
      <c r="H39" t="n">
        <v>3.83</v>
      </c>
      <c r="I39" t="n">
        <v>5</v>
      </c>
      <c r="J39" t="n">
        <v>176.08</v>
      </c>
      <c r="K39" t="n">
        <v>45</v>
      </c>
      <c r="L39" t="n">
        <v>38</v>
      </c>
      <c r="M39" t="n">
        <v>0</v>
      </c>
      <c r="N39" t="n">
        <v>33.08</v>
      </c>
      <c r="O39" t="n">
        <v>21950.14</v>
      </c>
      <c r="P39" t="n">
        <v>157.83</v>
      </c>
      <c r="Q39" t="n">
        <v>183.26</v>
      </c>
      <c r="R39" t="n">
        <v>30.57</v>
      </c>
      <c r="S39" t="n">
        <v>26.24</v>
      </c>
      <c r="T39" t="n">
        <v>1316.32</v>
      </c>
      <c r="U39" t="n">
        <v>0.86</v>
      </c>
      <c r="V39" t="n">
        <v>0.9</v>
      </c>
      <c r="W39" t="n">
        <v>2.95</v>
      </c>
      <c r="X39" t="n">
        <v>0.08</v>
      </c>
      <c r="Y39" t="n">
        <v>0.5</v>
      </c>
      <c r="Z39" t="n">
        <v>10</v>
      </c>
      <c r="AA39" t="n">
        <v>490.5399392420077</v>
      </c>
      <c r="AB39" t="n">
        <v>671.1783859656832</v>
      </c>
      <c r="AC39" t="n">
        <v>607.1220628138988</v>
      </c>
      <c r="AD39" t="n">
        <v>490539.9392420077</v>
      </c>
      <c r="AE39" t="n">
        <v>671178.3859656833</v>
      </c>
      <c r="AF39" t="n">
        <v>2.353214342419299e-06</v>
      </c>
      <c r="AG39" t="n">
        <v>16.57986111111111</v>
      </c>
      <c r="AH39" t="n">
        <v>607122.0628138988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2024-09-25T21:19:08Z</dcterms:created>
  <dcterms:modified xmlns:dcterms="http://purl.org/dc/terms/" xmlns:xsi="http://www.w3.org/2001/XMLSchema-instance" xsi:type="dcterms:W3CDTF">2024-09-25T21:19:08Z</dcterms:modified>
</cp:coreProperties>
</file>